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5E789D6F-BB60-466A-9326-5667D0A95D3B}" xr6:coauthVersionLast="43" xr6:coauthVersionMax="43" xr10:uidLastSave="{00000000-0000-0000-0000-000000000000}"/>
  <bookViews>
    <workbookView xWindow="-120" yWindow="-120" windowWidth="29040" windowHeight="15840" tabRatio="658" activeTab="3" xr2:uid="{00000000-000D-0000-FFFF-FFFF00000000}"/>
  </bookViews>
  <sheets>
    <sheet name="INDEX" sheetId="25" r:id="rId1"/>
    <sheet name="技能" sheetId="26" r:id="rId2"/>
    <sheet name="技能等级" sheetId="29" r:id="rId3"/>
    <sheet name="技能效果" sheetId="28" r:id="rId4"/>
    <sheet name="技能效果等级" sheetId="30" r:id="rId5"/>
    <sheet name="技能数值计算" sheetId="40" r:id="rId6"/>
    <sheet name="技能突破" sheetId="36" r:id="rId7"/>
    <sheet name="技能Buff" sheetId="35" r:id="rId8"/>
    <sheet name="Sheet1" sheetId="39" r:id="rId9"/>
    <sheet name="EffectCondition" sheetId="31" r:id="rId10"/>
    <sheet name="DetailType" sheetId="34" r:id="rId11"/>
    <sheet name="Target4" sheetId="38" r:id="rId12"/>
    <sheet name="技能突破碎片" sheetId="37" r:id="rId13"/>
  </sheets>
  <definedNames>
    <definedName name="_xlnm._FilterDatabase" localSheetId="4" hidden="1">技能效果等级!$F$1:$F$2613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5" i="30" l="1"/>
  <c r="W25" i="30" s="1"/>
  <c r="W35" i="30" s="1"/>
  <c r="W45" i="30" s="1"/>
  <c r="W55" i="30" s="1"/>
  <c r="W65" i="30" s="1"/>
  <c r="W75" i="30" s="1"/>
  <c r="W85" i="30" s="1"/>
  <c r="W95" i="30" s="1"/>
  <c r="W105" i="30" s="1"/>
  <c r="W115" i="30" s="1"/>
  <c r="W125" i="30" s="1"/>
  <c r="W135" i="30" s="1"/>
  <c r="W145" i="30" s="1"/>
  <c r="W155" i="30" s="1"/>
  <c r="W165" i="30" s="1"/>
  <c r="W175" i="30" s="1"/>
  <c r="W185" i="30" s="1"/>
  <c r="W195" i="30" s="1"/>
  <c r="W205" i="30" s="1"/>
  <c r="W215" i="30" s="1"/>
  <c r="W225" i="30" s="1"/>
  <c r="W235" i="30" s="1"/>
  <c r="W245" i="30" s="1"/>
  <c r="W255" i="30" s="1"/>
  <c r="W265" i="30" s="1"/>
  <c r="W275" i="30" s="1"/>
  <c r="W285" i="30" s="1"/>
  <c r="W295" i="30" s="1"/>
  <c r="W305" i="30" s="1"/>
  <c r="W315" i="30" s="1"/>
  <c r="W325" i="30" s="1"/>
  <c r="W335" i="30" s="1"/>
  <c r="W345" i="30" s="1"/>
  <c r="W355" i="30" s="1"/>
  <c r="W365" i="30" s="1"/>
  <c r="W375" i="30" s="1"/>
  <c r="W385" i="30" s="1"/>
  <c r="W395" i="30" s="1"/>
  <c r="W405" i="30" s="1"/>
  <c r="W415" i="30" s="1"/>
  <c r="W425" i="30" s="1"/>
  <c r="W435" i="30" s="1"/>
  <c r="W445" i="30" s="1"/>
  <c r="W455" i="30" s="1"/>
  <c r="W465" i="30" s="1"/>
  <c r="W475" i="30" s="1"/>
  <c r="W485" i="30" s="1"/>
  <c r="W495" i="30" s="1"/>
  <c r="W505" i="30" s="1"/>
  <c r="W515" i="30" s="1"/>
  <c r="W525" i="30" s="1"/>
  <c r="W535" i="30" s="1"/>
  <c r="W545" i="30" s="1"/>
  <c r="W555" i="30" s="1"/>
  <c r="W565" i="30" s="1"/>
  <c r="W575" i="30" s="1"/>
  <c r="W585" i="30" s="1"/>
  <c r="W595" i="30" s="1"/>
  <c r="W605" i="30" s="1"/>
  <c r="W615" i="30" s="1"/>
  <c r="W625" i="30" s="1"/>
  <c r="W635" i="30" s="1"/>
  <c r="W645" i="30" s="1"/>
  <c r="W655" i="30" s="1"/>
  <c r="W665" i="30" s="1"/>
  <c r="W675" i="30" s="1"/>
  <c r="W685" i="30" s="1"/>
  <c r="W695" i="30" s="1"/>
  <c r="W705" i="30" s="1"/>
  <c r="W715" i="30" s="1"/>
  <c r="W725" i="30" s="1"/>
  <c r="W735" i="30" s="1"/>
  <c r="W745" i="30" s="1"/>
  <c r="W755" i="30" s="1"/>
  <c r="W765" i="30" s="1"/>
  <c r="W775" i="30" s="1"/>
  <c r="W785" i="30" s="1"/>
  <c r="W795" i="30" s="1"/>
  <c r="W805" i="30" s="1"/>
  <c r="W815" i="30" s="1"/>
  <c r="W825" i="30" s="1"/>
  <c r="W835" i="30" s="1"/>
  <c r="W845" i="30" s="1"/>
  <c r="W855" i="30" s="1"/>
  <c r="W865" i="30" s="1"/>
  <c r="W875" i="30" s="1"/>
  <c r="W885" i="30" s="1"/>
  <c r="W895" i="30" s="1"/>
  <c r="W905" i="30" s="1"/>
  <c r="W915" i="30" s="1"/>
  <c r="W925" i="30" s="1"/>
  <c r="W935" i="30" s="1"/>
  <c r="W945" i="30" s="1"/>
  <c r="W955" i="30" s="1"/>
  <c r="W965" i="30" s="1"/>
  <c r="W975" i="30" s="1"/>
  <c r="W985" i="30" s="1"/>
  <c r="W995" i="30" s="1"/>
  <c r="W1005" i="30" s="1"/>
  <c r="W1015" i="30" s="1"/>
  <c r="W1025" i="30" s="1"/>
  <c r="W1035" i="30" s="1"/>
  <c r="W1045" i="30" s="1"/>
  <c r="W1055" i="30" s="1"/>
  <c r="W1065" i="30" s="1"/>
  <c r="W1075" i="30" s="1"/>
  <c r="W1085" i="30" s="1"/>
  <c r="W1095" i="30" s="1"/>
  <c r="W1105" i="30" s="1"/>
  <c r="W1115" i="30" s="1"/>
  <c r="W1125" i="30" s="1"/>
  <c r="W1135" i="30" s="1"/>
  <c r="W1145" i="30" s="1"/>
  <c r="W1155" i="30" s="1"/>
  <c r="W1165" i="30" s="1"/>
  <c r="W1175" i="30" s="1"/>
  <c r="W1185" i="30" s="1"/>
  <c r="W1195" i="30" s="1"/>
  <c r="W1205" i="30" s="1"/>
  <c r="W1215" i="30" s="1"/>
  <c r="W1225" i="30" s="1"/>
  <c r="W1235" i="30" s="1"/>
  <c r="W1245" i="30" s="1"/>
  <c r="W1255" i="30" s="1"/>
  <c r="W1265" i="30" s="1"/>
  <c r="W1275" i="30" s="1"/>
  <c r="W1285" i="30" s="1"/>
  <c r="W1295" i="30" s="1"/>
  <c r="W1305" i="30" s="1"/>
  <c r="W1315" i="30" s="1"/>
  <c r="W1325" i="30" s="1"/>
  <c r="W1335" i="30" s="1"/>
  <c r="W1345" i="30" s="1"/>
  <c r="W1355" i="30" s="1"/>
  <c r="W1365" i="30" s="1"/>
  <c r="W1375" i="30" s="1"/>
  <c r="W1385" i="30" s="1"/>
  <c r="W1395" i="30" s="1"/>
  <c r="W1405" i="30" s="1"/>
  <c r="W1415" i="30" s="1"/>
  <c r="W1425" i="30" s="1"/>
  <c r="W1435" i="30" s="1"/>
  <c r="W1445" i="30" s="1"/>
  <c r="W1455" i="30" s="1"/>
  <c r="W1465" i="30" s="1"/>
  <c r="W1475" i="30" s="1"/>
  <c r="W1485" i="30" s="1"/>
  <c r="W1495" i="30" s="1"/>
  <c r="W1505" i="30" s="1"/>
  <c r="W1515" i="30" s="1"/>
  <c r="W1525" i="30" s="1"/>
  <c r="W1535" i="30" s="1"/>
  <c r="W1545" i="30" s="1"/>
  <c r="W1555" i="30" s="1"/>
  <c r="W1565" i="30" s="1"/>
  <c r="W1575" i="30" s="1"/>
  <c r="W1585" i="30" s="1"/>
  <c r="W1595" i="30" s="1"/>
  <c r="W1605" i="30" s="1"/>
  <c r="W1615" i="30" s="1"/>
  <c r="W1625" i="30" s="1"/>
  <c r="W1635" i="30" s="1"/>
  <c r="W1645" i="30" s="1"/>
  <c r="W1655" i="30" s="1"/>
  <c r="W1665" i="30" s="1"/>
  <c r="W1675" i="30" s="1"/>
  <c r="W1685" i="30" s="1"/>
  <c r="W1695" i="30" s="1"/>
  <c r="W1705" i="30" s="1"/>
  <c r="W1715" i="30" s="1"/>
  <c r="W1725" i="30" s="1"/>
  <c r="W1735" i="30" s="1"/>
  <c r="W1745" i="30" s="1"/>
  <c r="W1755" i="30" s="1"/>
  <c r="W1765" i="30" s="1"/>
  <c r="W1775" i="30" s="1"/>
  <c r="W1785" i="30" s="1"/>
  <c r="W1795" i="30" s="1"/>
  <c r="W1805" i="30" s="1"/>
  <c r="W1815" i="30" s="1"/>
  <c r="W1825" i="30" s="1"/>
  <c r="W1835" i="30" s="1"/>
  <c r="W1845" i="30" s="1"/>
  <c r="W1855" i="30" s="1"/>
  <c r="W1865" i="30" s="1"/>
  <c r="W1875" i="30" s="1"/>
  <c r="W1885" i="30" s="1"/>
  <c r="W1895" i="30" s="1"/>
  <c r="W1905" i="30" s="1"/>
  <c r="W1915" i="30" s="1"/>
  <c r="W1925" i="30" s="1"/>
  <c r="W1935" i="30" s="1"/>
  <c r="W1945" i="30" s="1"/>
  <c r="W1955" i="30" s="1"/>
  <c r="W1965" i="30" s="1"/>
  <c r="W1975" i="30" s="1"/>
  <c r="W1985" i="30" s="1"/>
  <c r="W1995" i="30" s="1"/>
  <c r="W2005" i="30" s="1"/>
  <c r="W2015" i="30" s="1"/>
  <c r="W2025" i="30" s="1"/>
  <c r="W2035" i="30" s="1"/>
  <c r="W2045" i="30" s="1"/>
  <c r="W2055" i="30" s="1"/>
  <c r="W2065" i="30" s="1"/>
  <c r="W2075" i="30" s="1"/>
  <c r="W2085" i="30" s="1"/>
  <c r="W2095" i="30" s="1"/>
  <c r="W2105" i="30" s="1"/>
  <c r="W2115" i="30" s="1"/>
  <c r="W2125" i="30" s="1"/>
  <c r="W2135" i="30" s="1"/>
  <c r="W2145" i="30" s="1"/>
  <c r="W2155" i="30" s="1"/>
  <c r="W2165" i="30" s="1"/>
  <c r="W2175" i="30" s="1"/>
  <c r="W2185" i="30" s="1"/>
  <c r="W2195" i="30" s="1"/>
  <c r="W2205" i="30" s="1"/>
  <c r="W2215" i="30" s="1"/>
  <c r="W2225" i="30" s="1"/>
  <c r="W2235" i="30" s="1"/>
  <c r="W2245" i="30" s="1"/>
  <c r="W2255" i="30" s="1"/>
  <c r="W2265" i="30" s="1"/>
  <c r="W2275" i="30" s="1"/>
  <c r="W2285" i="30" s="1"/>
  <c r="W2295" i="30" s="1"/>
  <c r="W2305" i="30" s="1"/>
  <c r="W2315" i="30" s="1"/>
  <c r="W2325" i="30" s="1"/>
  <c r="W2335" i="30" s="1"/>
  <c r="W2345" i="30" s="1"/>
  <c r="W2355" i="30" s="1"/>
  <c r="W2365" i="30" s="1"/>
  <c r="W2375" i="30" s="1"/>
  <c r="W2385" i="30" s="1"/>
  <c r="W2395" i="30" s="1"/>
  <c r="W2405" i="30" s="1"/>
  <c r="W2415" i="30" s="1"/>
  <c r="W2425" i="30" s="1"/>
  <c r="W2435" i="30" s="1"/>
  <c r="W2445" i="30" s="1"/>
  <c r="W2455" i="30" s="1"/>
  <c r="W2465" i="30" s="1"/>
  <c r="W2475" i="30" s="1"/>
  <c r="W2485" i="30" s="1"/>
  <c r="W2495" i="30" s="1"/>
  <c r="W2505" i="30" s="1"/>
  <c r="W2515" i="30" s="1"/>
  <c r="W2525" i="30" s="1"/>
  <c r="W2535" i="30" s="1"/>
  <c r="W2545" i="30" s="1"/>
  <c r="W2555" i="30" s="1"/>
  <c r="W2565" i="30" s="1"/>
  <c r="W2575" i="30" s="1"/>
  <c r="W2585" i="30" s="1"/>
  <c r="W2595" i="30" s="1"/>
  <c r="W2605" i="30" s="1"/>
  <c r="W2615" i="30" s="1"/>
  <c r="W16" i="30"/>
  <c r="W26" i="30" s="1"/>
  <c r="W36" i="30" s="1"/>
  <c r="W46" i="30" s="1"/>
  <c r="W56" i="30" s="1"/>
  <c r="W66" i="30" s="1"/>
  <c r="W76" i="30" s="1"/>
  <c r="W86" i="30" s="1"/>
  <c r="W96" i="30" s="1"/>
  <c r="W106" i="30" s="1"/>
  <c r="W116" i="30" s="1"/>
  <c r="W126" i="30" s="1"/>
  <c r="W136" i="30" s="1"/>
  <c r="W146" i="30" s="1"/>
  <c r="W156" i="30" s="1"/>
  <c r="W166" i="30" s="1"/>
  <c r="W176" i="30" s="1"/>
  <c r="W186" i="30" s="1"/>
  <c r="W196" i="30" s="1"/>
  <c r="W206" i="30" s="1"/>
  <c r="W216" i="30" s="1"/>
  <c r="W226" i="30" s="1"/>
  <c r="W236" i="30" s="1"/>
  <c r="W246" i="30" s="1"/>
  <c r="W256" i="30" s="1"/>
  <c r="W266" i="30" s="1"/>
  <c r="W276" i="30" s="1"/>
  <c r="W286" i="30" s="1"/>
  <c r="W296" i="30" s="1"/>
  <c r="W306" i="30" s="1"/>
  <c r="W316" i="30" s="1"/>
  <c r="W326" i="30" s="1"/>
  <c r="W336" i="30" s="1"/>
  <c r="W346" i="30" s="1"/>
  <c r="W356" i="30" s="1"/>
  <c r="W366" i="30" s="1"/>
  <c r="W376" i="30" s="1"/>
  <c r="W386" i="30" s="1"/>
  <c r="W396" i="30" s="1"/>
  <c r="W406" i="30" s="1"/>
  <c r="W416" i="30" s="1"/>
  <c r="W426" i="30" s="1"/>
  <c r="W436" i="30" s="1"/>
  <c r="W446" i="30" s="1"/>
  <c r="W456" i="30" s="1"/>
  <c r="W466" i="30" s="1"/>
  <c r="W476" i="30" s="1"/>
  <c r="W486" i="30" s="1"/>
  <c r="W496" i="30" s="1"/>
  <c r="W506" i="30" s="1"/>
  <c r="W516" i="30" s="1"/>
  <c r="W526" i="30" s="1"/>
  <c r="W536" i="30" s="1"/>
  <c r="W546" i="30" s="1"/>
  <c r="W556" i="30" s="1"/>
  <c r="W566" i="30" s="1"/>
  <c r="W576" i="30" s="1"/>
  <c r="W586" i="30" s="1"/>
  <c r="W596" i="30" s="1"/>
  <c r="W606" i="30" s="1"/>
  <c r="W616" i="30" s="1"/>
  <c r="W626" i="30" s="1"/>
  <c r="W636" i="30" s="1"/>
  <c r="W646" i="30" s="1"/>
  <c r="W656" i="30" s="1"/>
  <c r="W666" i="30" s="1"/>
  <c r="W676" i="30" s="1"/>
  <c r="W686" i="30" s="1"/>
  <c r="W696" i="30" s="1"/>
  <c r="W706" i="30" s="1"/>
  <c r="W716" i="30" s="1"/>
  <c r="W726" i="30" s="1"/>
  <c r="W736" i="30" s="1"/>
  <c r="W746" i="30" s="1"/>
  <c r="W756" i="30" s="1"/>
  <c r="W766" i="30" s="1"/>
  <c r="W776" i="30" s="1"/>
  <c r="W786" i="30" s="1"/>
  <c r="W796" i="30" s="1"/>
  <c r="W806" i="30" s="1"/>
  <c r="W816" i="30" s="1"/>
  <c r="W826" i="30" s="1"/>
  <c r="W836" i="30" s="1"/>
  <c r="W846" i="30" s="1"/>
  <c r="W856" i="30" s="1"/>
  <c r="W866" i="30" s="1"/>
  <c r="W876" i="30" s="1"/>
  <c r="W886" i="30" s="1"/>
  <c r="W896" i="30" s="1"/>
  <c r="W906" i="30" s="1"/>
  <c r="W916" i="30" s="1"/>
  <c r="W926" i="30" s="1"/>
  <c r="W936" i="30" s="1"/>
  <c r="W946" i="30" s="1"/>
  <c r="W956" i="30" s="1"/>
  <c r="W966" i="30" s="1"/>
  <c r="W976" i="30" s="1"/>
  <c r="W986" i="30" s="1"/>
  <c r="W996" i="30" s="1"/>
  <c r="W1006" i="30" s="1"/>
  <c r="W1016" i="30" s="1"/>
  <c r="W1026" i="30" s="1"/>
  <c r="W1036" i="30" s="1"/>
  <c r="W1046" i="30" s="1"/>
  <c r="W1056" i="30" s="1"/>
  <c r="W1066" i="30" s="1"/>
  <c r="W1076" i="30" s="1"/>
  <c r="W1086" i="30" s="1"/>
  <c r="W1096" i="30" s="1"/>
  <c r="W1106" i="30" s="1"/>
  <c r="W1116" i="30" s="1"/>
  <c r="W1126" i="30" s="1"/>
  <c r="W1136" i="30" s="1"/>
  <c r="W1146" i="30" s="1"/>
  <c r="W1156" i="30" s="1"/>
  <c r="W1166" i="30" s="1"/>
  <c r="W1176" i="30" s="1"/>
  <c r="W1186" i="30" s="1"/>
  <c r="W1196" i="30" s="1"/>
  <c r="W1206" i="30" s="1"/>
  <c r="W1216" i="30" s="1"/>
  <c r="W1226" i="30" s="1"/>
  <c r="W1236" i="30" s="1"/>
  <c r="W1246" i="30" s="1"/>
  <c r="W1256" i="30" s="1"/>
  <c r="W1266" i="30" s="1"/>
  <c r="W1276" i="30" s="1"/>
  <c r="W1286" i="30" s="1"/>
  <c r="W1296" i="30" s="1"/>
  <c r="W1306" i="30" s="1"/>
  <c r="W1316" i="30" s="1"/>
  <c r="W1326" i="30" s="1"/>
  <c r="W1336" i="30" s="1"/>
  <c r="W1346" i="30" s="1"/>
  <c r="W1356" i="30" s="1"/>
  <c r="W1366" i="30" s="1"/>
  <c r="W1376" i="30" s="1"/>
  <c r="W1386" i="30" s="1"/>
  <c r="W1396" i="30" s="1"/>
  <c r="W1406" i="30" s="1"/>
  <c r="W1416" i="30" s="1"/>
  <c r="W1426" i="30" s="1"/>
  <c r="W1436" i="30" s="1"/>
  <c r="W1446" i="30" s="1"/>
  <c r="W1456" i="30" s="1"/>
  <c r="W1466" i="30" s="1"/>
  <c r="W1476" i="30" s="1"/>
  <c r="W1486" i="30" s="1"/>
  <c r="W1496" i="30" s="1"/>
  <c r="W1506" i="30" s="1"/>
  <c r="W1516" i="30" s="1"/>
  <c r="W1526" i="30" s="1"/>
  <c r="W1536" i="30" s="1"/>
  <c r="W1546" i="30" s="1"/>
  <c r="W1556" i="30" s="1"/>
  <c r="W1566" i="30" s="1"/>
  <c r="W1576" i="30" s="1"/>
  <c r="W1586" i="30" s="1"/>
  <c r="W1596" i="30" s="1"/>
  <c r="W1606" i="30" s="1"/>
  <c r="W1616" i="30" s="1"/>
  <c r="W1626" i="30" s="1"/>
  <c r="W1636" i="30" s="1"/>
  <c r="W1646" i="30" s="1"/>
  <c r="W1656" i="30" s="1"/>
  <c r="W1666" i="30" s="1"/>
  <c r="W1676" i="30" s="1"/>
  <c r="W1686" i="30" s="1"/>
  <c r="W1696" i="30" s="1"/>
  <c r="W1706" i="30" s="1"/>
  <c r="W1716" i="30" s="1"/>
  <c r="W1726" i="30" s="1"/>
  <c r="W1736" i="30" s="1"/>
  <c r="W1746" i="30" s="1"/>
  <c r="W1756" i="30" s="1"/>
  <c r="W1766" i="30" s="1"/>
  <c r="W1776" i="30" s="1"/>
  <c r="W1786" i="30" s="1"/>
  <c r="W1796" i="30" s="1"/>
  <c r="W1806" i="30" s="1"/>
  <c r="W1816" i="30" s="1"/>
  <c r="W1826" i="30" s="1"/>
  <c r="W1836" i="30" s="1"/>
  <c r="W1846" i="30" s="1"/>
  <c r="W1856" i="30" s="1"/>
  <c r="W1866" i="30" s="1"/>
  <c r="W1876" i="30" s="1"/>
  <c r="W1886" i="30" s="1"/>
  <c r="W1896" i="30" s="1"/>
  <c r="W1906" i="30" s="1"/>
  <c r="W1916" i="30" s="1"/>
  <c r="W1926" i="30" s="1"/>
  <c r="W1936" i="30" s="1"/>
  <c r="W1946" i="30" s="1"/>
  <c r="W1956" i="30" s="1"/>
  <c r="W1966" i="30" s="1"/>
  <c r="W1976" i="30" s="1"/>
  <c r="W1986" i="30" s="1"/>
  <c r="W1996" i="30" s="1"/>
  <c r="W2006" i="30" s="1"/>
  <c r="W2016" i="30" s="1"/>
  <c r="W2026" i="30" s="1"/>
  <c r="W2036" i="30" s="1"/>
  <c r="W2046" i="30" s="1"/>
  <c r="W2056" i="30" s="1"/>
  <c r="W2066" i="30" s="1"/>
  <c r="W2076" i="30" s="1"/>
  <c r="W2086" i="30" s="1"/>
  <c r="W2096" i="30" s="1"/>
  <c r="W2106" i="30" s="1"/>
  <c r="W2116" i="30" s="1"/>
  <c r="W2126" i="30" s="1"/>
  <c r="W2136" i="30" s="1"/>
  <c r="W2146" i="30" s="1"/>
  <c r="W2156" i="30" s="1"/>
  <c r="W2166" i="30" s="1"/>
  <c r="W2176" i="30" s="1"/>
  <c r="W2186" i="30" s="1"/>
  <c r="W2196" i="30" s="1"/>
  <c r="W2206" i="30" s="1"/>
  <c r="W2216" i="30" s="1"/>
  <c r="W2226" i="30" s="1"/>
  <c r="W2236" i="30" s="1"/>
  <c r="W2246" i="30" s="1"/>
  <c r="W2256" i="30" s="1"/>
  <c r="W2266" i="30" s="1"/>
  <c r="W2276" i="30" s="1"/>
  <c r="W2286" i="30" s="1"/>
  <c r="W2296" i="30" s="1"/>
  <c r="W2306" i="30" s="1"/>
  <c r="W2316" i="30" s="1"/>
  <c r="W2326" i="30" s="1"/>
  <c r="W2336" i="30" s="1"/>
  <c r="W2346" i="30" s="1"/>
  <c r="W2356" i="30" s="1"/>
  <c r="W2366" i="30" s="1"/>
  <c r="W2376" i="30" s="1"/>
  <c r="W2386" i="30" s="1"/>
  <c r="W2396" i="30" s="1"/>
  <c r="W2406" i="30" s="1"/>
  <c r="W2416" i="30" s="1"/>
  <c r="W2426" i="30" s="1"/>
  <c r="W2436" i="30" s="1"/>
  <c r="W2446" i="30" s="1"/>
  <c r="W2456" i="30" s="1"/>
  <c r="W2466" i="30" s="1"/>
  <c r="W2476" i="30" s="1"/>
  <c r="W2486" i="30" s="1"/>
  <c r="W2496" i="30" s="1"/>
  <c r="W2506" i="30" s="1"/>
  <c r="W2516" i="30" s="1"/>
  <c r="W2526" i="30" s="1"/>
  <c r="W2536" i="30" s="1"/>
  <c r="W2546" i="30" s="1"/>
  <c r="W2556" i="30" s="1"/>
  <c r="W2566" i="30" s="1"/>
  <c r="W2576" i="30" s="1"/>
  <c r="W2586" i="30" s="1"/>
  <c r="W2596" i="30" s="1"/>
  <c r="W2606" i="30" s="1"/>
  <c r="W2616" i="30" s="1"/>
  <c r="W17" i="30"/>
  <c r="W27" i="30" s="1"/>
  <c r="W18" i="30"/>
  <c r="W28" i="30" s="1"/>
  <c r="W38" i="30" s="1"/>
  <c r="W48" i="30" s="1"/>
  <c r="W58" i="30" s="1"/>
  <c r="W68" i="30" s="1"/>
  <c r="W78" i="30" s="1"/>
  <c r="W88" i="30" s="1"/>
  <c r="W98" i="30" s="1"/>
  <c r="W108" i="30" s="1"/>
  <c r="W118" i="30" s="1"/>
  <c r="W128" i="30" s="1"/>
  <c r="W138" i="30" s="1"/>
  <c r="W148" i="30" s="1"/>
  <c r="W158" i="30" s="1"/>
  <c r="W168" i="30" s="1"/>
  <c r="W178" i="30" s="1"/>
  <c r="W188" i="30" s="1"/>
  <c r="W198" i="30" s="1"/>
  <c r="W208" i="30" s="1"/>
  <c r="W218" i="30" s="1"/>
  <c r="W228" i="30" s="1"/>
  <c r="W238" i="30" s="1"/>
  <c r="W248" i="30" s="1"/>
  <c r="W258" i="30" s="1"/>
  <c r="W268" i="30" s="1"/>
  <c r="W278" i="30" s="1"/>
  <c r="W288" i="30" s="1"/>
  <c r="W298" i="30" s="1"/>
  <c r="W308" i="30" s="1"/>
  <c r="W318" i="30" s="1"/>
  <c r="W328" i="30" s="1"/>
  <c r="W338" i="30" s="1"/>
  <c r="W348" i="30" s="1"/>
  <c r="W358" i="30" s="1"/>
  <c r="W368" i="30" s="1"/>
  <c r="W378" i="30" s="1"/>
  <c r="W388" i="30" s="1"/>
  <c r="W398" i="30" s="1"/>
  <c r="W408" i="30" s="1"/>
  <c r="W418" i="30" s="1"/>
  <c r="W428" i="30" s="1"/>
  <c r="W438" i="30" s="1"/>
  <c r="W448" i="30" s="1"/>
  <c r="W458" i="30" s="1"/>
  <c r="W468" i="30" s="1"/>
  <c r="W478" i="30" s="1"/>
  <c r="W488" i="30" s="1"/>
  <c r="W498" i="30" s="1"/>
  <c r="W508" i="30" s="1"/>
  <c r="W518" i="30" s="1"/>
  <c r="W528" i="30" s="1"/>
  <c r="W538" i="30" s="1"/>
  <c r="W548" i="30" s="1"/>
  <c r="W558" i="30" s="1"/>
  <c r="W568" i="30" s="1"/>
  <c r="W578" i="30" s="1"/>
  <c r="W588" i="30" s="1"/>
  <c r="W598" i="30" s="1"/>
  <c r="W608" i="30" s="1"/>
  <c r="W618" i="30" s="1"/>
  <c r="W628" i="30" s="1"/>
  <c r="W638" i="30" s="1"/>
  <c r="W648" i="30" s="1"/>
  <c r="W658" i="30" s="1"/>
  <c r="W668" i="30" s="1"/>
  <c r="W678" i="30" s="1"/>
  <c r="W688" i="30" s="1"/>
  <c r="W698" i="30" s="1"/>
  <c r="W708" i="30" s="1"/>
  <c r="W718" i="30" s="1"/>
  <c r="W728" i="30" s="1"/>
  <c r="W738" i="30" s="1"/>
  <c r="W748" i="30" s="1"/>
  <c r="W758" i="30" s="1"/>
  <c r="W768" i="30" s="1"/>
  <c r="W778" i="30" s="1"/>
  <c r="W788" i="30" s="1"/>
  <c r="W798" i="30" s="1"/>
  <c r="W808" i="30" s="1"/>
  <c r="W818" i="30" s="1"/>
  <c r="W828" i="30" s="1"/>
  <c r="W838" i="30" s="1"/>
  <c r="W848" i="30" s="1"/>
  <c r="W858" i="30" s="1"/>
  <c r="W868" i="30" s="1"/>
  <c r="W878" i="30" s="1"/>
  <c r="W888" i="30" s="1"/>
  <c r="W898" i="30" s="1"/>
  <c r="W908" i="30" s="1"/>
  <c r="W918" i="30" s="1"/>
  <c r="W928" i="30" s="1"/>
  <c r="W938" i="30" s="1"/>
  <c r="W948" i="30" s="1"/>
  <c r="W958" i="30" s="1"/>
  <c r="W968" i="30" s="1"/>
  <c r="W978" i="30" s="1"/>
  <c r="W988" i="30" s="1"/>
  <c r="W998" i="30" s="1"/>
  <c r="W1008" i="30" s="1"/>
  <c r="W1018" i="30" s="1"/>
  <c r="W1028" i="30" s="1"/>
  <c r="W1038" i="30" s="1"/>
  <c r="W1048" i="30" s="1"/>
  <c r="W1058" i="30" s="1"/>
  <c r="W1068" i="30" s="1"/>
  <c r="W1078" i="30" s="1"/>
  <c r="W1088" i="30" s="1"/>
  <c r="W1098" i="30" s="1"/>
  <c r="W1108" i="30" s="1"/>
  <c r="W1118" i="30" s="1"/>
  <c r="W1128" i="30" s="1"/>
  <c r="W1138" i="30" s="1"/>
  <c r="W1148" i="30" s="1"/>
  <c r="W1158" i="30" s="1"/>
  <c r="W1168" i="30" s="1"/>
  <c r="W1178" i="30" s="1"/>
  <c r="W1188" i="30" s="1"/>
  <c r="W1198" i="30" s="1"/>
  <c r="W1208" i="30" s="1"/>
  <c r="W1218" i="30" s="1"/>
  <c r="W1228" i="30" s="1"/>
  <c r="W1238" i="30" s="1"/>
  <c r="W1248" i="30" s="1"/>
  <c r="W1258" i="30" s="1"/>
  <c r="W1268" i="30" s="1"/>
  <c r="W1278" i="30" s="1"/>
  <c r="W1288" i="30" s="1"/>
  <c r="W1298" i="30" s="1"/>
  <c r="W1308" i="30" s="1"/>
  <c r="W1318" i="30" s="1"/>
  <c r="W1328" i="30" s="1"/>
  <c r="W1338" i="30" s="1"/>
  <c r="W1348" i="30" s="1"/>
  <c r="W1358" i="30" s="1"/>
  <c r="W1368" i="30" s="1"/>
  <c r="W1378" i="30" s="1"/>
  <c r="W1388" i="30" s="1"/>
  <c r="W1398" i="30" s="1"/>
  <c r="W1408" i="30" s="1"/>
  <c r="W1418" i="30" s="1"/>
  <c r="W1428" i="30" s="1"/>
  <c r="W1438" i="30" s="1"/>
  <c r="W1448" i="30" s="1"/>
  <c r="W1458" i="30" s="1"/>
  <c r="W1468" i="30" s="1"/>
  <c r="W1478" i="30" s="1"/>
  <c r="W1488" i="30" s="1"/>
  <c r="W1498" i="30" s="1"/>
  <c r="W1508" i="30" s="1"/>
  <c r="W1518" i="30" s="1"/>
  <c r="W1528" i="30" s="1"/>
  <c r="W1538" i="30" s="1"/>
  <c r="W1548" i="30" s="1"/>
  <c r="W1558" i="30" s="1"/>
  <c r="W1568" i="30" s="1"/>
  <c r="W1578" i="30" s="1"/>
  <c r="W1588" i="30" s="1"/>
  <c r="W1598" i="30" s="1"/>
  <c r="W1608" i="30" s="1"/>
  <c r="W1618" i="30" s="1"/>
  <c r="W1628" i="30" s="1"/>
  <c r="W1638" i="30" s="1"/>
  <c r="W1648" i="30" s="1"/>
  <c r="W1658" i="30" s="1"/>
  <c r="W1668" i="30" s="1"/>
  <c r="W1678" i="30" s="1"/>
  <c r="W1688" i="30" s="1"/>
  <c r="W1698" i="30" s="1"/>
  <c r="W1708" i="30" s="1"/>
  <c r="W1718" i="30" s="1"/>
  <c r="W1728" i="30" s="1"/>
  <c r="W1738" i="30" s="1"/>
  <c r="W1748" i="30" s="1"/>
  <c r="W1758" i="30" s="1"/>
  <c r="W1768" i="30" s="1"/>
  <c r="W1778" i="30" s="1"/>
  <c r="W1788" i="30" s="1"/>
  <c r="W1798" i="30" s="1"/>
  <c r="W1808" i="30" s="1"/>
  <c r="W1818" i="30" s="1"/>
  <c r="W1828" i="30" s="1"/>
  <c r="W1838" i="30" s="1"/>
  <c r="W1848" i="30" s="1"/>
  <c r="W1858" i="30" s="1"/>
  <c r="W1868" i="30" s="1"/>
  <c r="W1878" i="30" s="1"/>
  <c r="W1888" i="30" s="1"/>
  <c r="W1898" i="30" s="1"/>
  <c r="W1908" i="30" s="1"/>
  <c r="W1918" i="30" s="1"/>
  <c r="W1928" i="30" s="1"/>
  <c r="W1938" i="30" s="1"/>
  <c r="W1948" i="30" s="1"/>
  <c r="W1958" i="30" s="1"/>
  <c r="W1968" i="30" s="1"/>
  <c r="W1978" i="30" s="1"/>
  <c r="W1988" i="30" s="1"/>
  <c r="W1998" i="30" s="1"/>
  <c r="W2008" i="30" s="1"/>
  <c r="W2018" i="30" s="1"/>
  <c r="W2028" i="30" s="1"/>
  <c r="W2038" i="30" s="1"/>
  <c r="W2048" i="30" s="1"/>
  <c r="W2058" i="30" s="1"/>
  <c r="W2068" i="30" s="1"/>
  <c r="W2078" i="30" s="1"/>
  <c r="W2088" i="30" s="1"/>
  <c r="W2098" i="30" s="1"/>
  <c r="W2108" i="30" s="1"/>
  <c r="W2118" i="30" s="1"/>
  <c r="W2128" i="30" s="1"/>
  <c r="W2138" i="30" s="1"/>
  <c r="W2148" i="30" s="1"/>
  <c r="W2158" i="30" s="1"/>
  <c r="W2168" i="30" s="1"/>
  <c r="W2178" i="30" s="1"/>
  <c r="W2188" i="30" s="1"/>
  <c r="W2198" i="30" s="1"/>
  <c r="W2208" i="30" s="1"/>
  <c r="W2218" i="30" s="1"/>
  <c r="W2228" i="30" s="1"/>
  <c r="W2238" i="30" s="1"/>
  <c r="W2248" i="30" s="1"/>
  <c r="W2258" i="30" s="1"/>
  <c r="W2268" i="30" s="1"/>
  <c r="W2278" i="30" s="1"/>
  <c r="W2288" i="30" s="1"/>
  <c r="W2298" i="30" s="1"/>
  <c r="W2308" i="30" s="1"/>
  <c r="W2318" i="30" s="1"/>
  <c r="W2328" i="30" s="1"/>
  <c r="W2338" i="30" s="1"/>
  <c r="W2348" i="30" s="1"/>
  <c r="W2358" i="30" s="1"/>
  <c r="W2368" i="30" s="1"/>
  <c r="W2378" i="30" s="1"/>
  <c r="W2388" i="30" s="1"/>
  <c r="W2398" i="30" s="1"/>
  <c r="W2408" i="30" s="1"/>
  <c r="W2418" i="30" s="1"/>
  <c r="W2428" i="30" s="1"/>
  <c r="W2438" i="30" s="1"/>
  <c r="W2448" i="30" s="1"/>
  <c r="W2458" i="30" s="1"/>
  <c r="W2468" i="30" s="1"/>
  <c r="W2478" i="30" s="1"/>
  <c r="W2488" i="30" s="1"/>
  <c r="W2498" i="30" s="1"/>
  <c r="W2508" i="30" s="1"/>
  <c r="W2518" i="30" s="1"/>
  <c r="W2528" i="30" s="1"/>
  <c r="W2538" i="30" s="1"/>
  <c r="W2548" i="30" s="1"/>
  <c r="W2558" i="30" s="1"/>
  <c r="W2568" i="30" s="1"/>
  <c r="W2578" i="30" s="1"/>
  <c r="W2588" i="30" s="1"/>
  <c r="W2598" i="30" s="1"/>
  <c r="W2608" i="30" s="1"/>
  <c r="W2618" i="30" s="1"/>
  <c r="W19" i="30"/>
  <c r="W20" i="30"/>
  <c r="W21" i="30"/>
  <c r="W31" i="30" s="1"/>
  <c r="W22" i="30"/>
  <c r="W32" i="30" s="1"/>
  <c r="W42" i="30" s="1"/>
  <c r="W52" i="30" s="1"/>
  <c r="W62" i="30" s="1"/>
  <c r="W72" i="30" s="1"/>
  <c r="W82" i="30" s="1"/>
  <c r="W92" i="30" s="1"/>
  <c r="W102" i="30" s="1"/>
  <c r="W112" i="30" s="1"/>
  <c r="W122" i="30" s="1"/>
  <c r="W132" i="30" s="1"/>
  <c r="W142" i="30" s="1"/>
  <c r="W152" i="30" s="1"/>
  <c r="W162" i="30" s="1"/>
  <c r="W172" i="30" s="1"/>
  <c r="W182" i="30" s="1"/>
  <c r="W192" i="30" s="1"/>
  <c r="W202" i="30" s="1"/>
  <c r="W212" i="30" s="1"/>
  <c r="W222" i="30" s="1"/>
  <c r="W232" i="30" s="1"/>
  <c r="W242" i="30" s="1"/>
  <c r="W252" i="30" s="1"/>
  <c r="W262" i="30" s="1"/>
  <c r="W272" i="30" s="1"/>
  <c r="W282" i="30" s="1"/>
  <c r="W292" i="30" s="1"/>
  <c r="W302" i="30" s="1"/>
  <c r="W312" i="30" s="1"/>
  <c r="W322" i="30" s="1"/>
  <c r="W332" i="30" s="1"/>
  <c r="W342" i="30" s="1"/>
  <c r="W352" i="30" s="1"/>
  <c r="W362" i="30" s="1"/>
  <c r="W372" i="30" s="1"/>
  <c r="W382" i="30" s="1"/>
  <c r="W392" i="30" s="1"/>
  <c r="W402" i="30" s="1"/>
  <c r="W412" i="30" s="1"/>
  <c r="W422" i="30" s="1"/>
  <c r="W432" i="30" s="1"/>
  <c r="W442" i="30" s="1"/>
  <c r="W452" i="30" s="1"/>
  <c r="W462" i="30" s="1"/>
  <c r="W472" i="30" s="1"/>
  <c r="W482" i="30" s="1"/>
  <c r="W492" i="30" s="1"/>
  <c r="W502" i="30" s="1"/>
  <c r="W512" i="30" s="1"/>
  <c r="W522" i="30" s="1"/>
  <c r="W532" i="30" s="1"/>
  <c r="W542" i="30" s="1"/>
  <c r="W552" i="30" s="1"/>
  <c r="W562" i="30" s="1"/>
  <c r="W572" i="30" s="1"/>
  <c r="W582" i="30" s="1"/>
  <c r="W592" i="30" s="1"/>
  <c r="W602" i="30" s="1"/>
  <c r="W612" i="30" s="1"/>
  <c r="W622" i="30" s="1"/>
  <c r="W632" i="30" s="1"/>
  <c r="W642" i="30" s="1"/>
  <c r="W652" i="30" s="1"/>
  <c r="W662" i="30" s="1"/>
  <c r="W672" i="30" s="1"/>
  <c r="W682" i="30" s="1"/>
  <c r="W692" i="30" s="1"/>
  <c r="W702" i="30" s="1"/>
  <c r="W712" i="30" s="1"/>
  <c r="W722" i="30" s="1"/>
  <c r="W732" i="30" s="1"/>
  <c r="W742" i="30" s="1"/>
  <c r="W752" i="30" s="1"/>
  <c r="W762" i="30" s="1"/>
  <c r="W772" i="30" s="1"/>
  <c r="W782" i="30" s="1"/>
  <c r="W792" i="30" s="1"/>
  <c r="W802" i="30" s="1"/>
  <c r="W812" i="30" s="1"/>
  <c r="W822" i="30" s="1"/>
  <c r="W832" i="30" s="1"/>
  <c r="W842" i="30" s="1"/>
  <c r="W852" i="30" s="1"/>
  <c r="W862" i="30" s="1"/>
  <c r="W872" i="30" s="1"/>
  <c r="W882" i="30" s="1"/>
  <c r="W892" i="30" s="1"/>
  <c r="W902" i="30" s="1"/>
  <c r="W912" i="30" s="1"/>
  <c r="W922" i="30" s="1"/>
  <c r="W932" i="30" s="1"/>
  <c r="W942" i="30" s="1"/>
  <c r="W952" i="30" s="1"/>
  <c r="W962" i="30" s="1"/>
  <c r="W972" i="30" s="1"/>
  <c r="W982" i="30" s="1"/>
  <c r="W992" i="30" s="1"/>
  <c r="W1002" i="30" s="1"/>
  <c r="W1012" i="30" s="1"/>
  <c r="W1022" i="30" s="1"/>
  <c r="W1032" i="30" s="1"/>
  <c r="W1042" i="30" s="1"/>
  <c r="W1052" i="30" s="1"/>
  <c r="W1062" i="30" s="1"/>
  <c r="W1072" i="30" s="1"/>
  <c r="W1082" i="30" s="1"/>
  <c r="W1092" i="30" s="1"/>
  <c r="W1102" i="30" s="1"/>
  <c r="W1112" i="30" s="1"/>
  <c r="W1122" i="30" s="1"/>
  <c r="W1132" i="30" s="1"/>
  <c r="W1142" i="30" s="1"/>
  <c r="W1152" i="30" s="1"/>
  <c r="W1162" i="30" s="1"/>
  <c r="W1172" i="30" s="1"/>
  <c r="W1182" i="30" s="1"/>
  <c r="W1192" i="30" s="1"/>
  <c r="W1202" i="30" s="1"/>
  <c r="W1212" i="30" s="1"/>
  <c r="W1222" i="30" s="1"/>
  <c r="W1232" i="30" s="1"/>
  <c r="W1242" i="30" s="1"/>
  <c r="W1252" i="30" s="1"/>
  <c r="W1262" i="30" s="1"/>
  <c r="W1272" i="30" s="1"/>
  <c r="W1282" i="30" s="1"/>
  <c r="W1292" i="30" s="1"/>
  <c r="W1302" i="30" s="1"/>
  <c r="W1312" i="30" s="1"/>
  <c r="W1322" i="30" s="1"/>
  <c r="W1332" i="30" s="1"/>
  <c r="W1342" i="30" s="1"/>
  <c r="W1352" i="30" s="1"/>
  <c r="W1362" i="30" s="1"/>
  <c r="W1372" i="30" s="1"/>
  <c r="W1382" i="30" s="1"/>
  <c r="W1392" i="30" s="1"/>
  <c r="W1402" i="30" s="1"/>
  <c r="W1412" i="30" s="1"/>
  <c r="W1422" i="30" s="1"/>
  <c r="W1432" i="30" s="1"/>
  <c r="W1442" i="30" s="1"/>
  <c r="W1452" i="30" s="1"/>
  <c r="W1462" i="30" s="1"/>
  <c r="W1472" i="30" s="1"/>
  <c r="W1482" i="30" s="1"/>
  <c r="W1492" i="30" s="1"/>
  <c r="W1502" i="30" s="1"/>
  <c r="W1512" i="30" s="1"/>
  <c r="W1522" i="30" s="1"/>
  <c r="W1532" i="30" s="1"/>
  <c r="W1542" i="30" s="1"/>
  <c r="W1552" i="30" s="1"/>
  <c r="W1562" i="30" s="1"/>
  <c r="W1572" i="30" s="1"/>
  <c r="W1582" i="30" s="1"/>
  <c r="W1592" i="30" s="1"/>
  <c r="W1602" i="30" s="1"/>
  <c r="W1612" i="30" s="1"/>
  <c r="W1622" i="30" s="1"/>
  <c r="W1632" i="30" s="1"/>
  <c r="W1642" i="30" s="1"/>
  <c r="W1652" i="30" s="1"/>
  <c r="W1662" i="30" s="1"/>
  <c r="W1672" i="30" s="1"/>
  <c r="W1682" i="30" s="1"/>
  <c r="W1692" i="30" s="1"/>
  <c r="W1702" i="30" s="1"/>
  <c r="W1712" i="30" s="1"/>
  <c r="W1722" i="30" s="1"/>
  <c r="W1732" i="30" s="1"/>
  <c r="W1742" i="30" s="1"/>
  <c r="W1752" i="30" s="1"/>
  <c r="W1762" i="30" s="1"/>
  <c r="W1772" i="30" s="1"/>
  <c r="W1782" i="30" s="1"/>
  <c r="W1792" i="30" s="1"/>
  <c r="W1802" i="30" s="1"/>
  <c r="W1812" i="30" s="1"/>
  <c r="W1822" i="30" s="1"/>
  <c r="W1832" i="30" s="1"/>
  <c r="W1842" i="30" s="1"/>
  <c r="W1852" i="30" s="1"/>
  <c r="W1862" i="30" s="1"/>
  <c r="W1872" i="30" s="1"/>
  <c r="W1882" i="30" s="1"/>
  <c r="W1892" i="30" s="1"/>
  <c r="W1902" i="30" s="1"/>
  <c r="W1912" i="30" s="1"/>
  <c r="W1922" i="30" s="1"/>
  <c r="W1932" i="30" s="1"/>
  <c r="W1942" i="30" s="1"/>
  <c r="W1952" i="30" s="1"/>
  <c r="W1962" i="30" s="1"/>
  <c r="W1972" i="30" s="1"/>
  <c r="W1982" i="30" s="1"/>
  <c r="W1992" i="30" s="1"/>
  <c r="W2002" i="30" s="1"/>
  <c r="W2012" i="30" s="1"/>
  <c r="W2022" i="30" s="1"/>
  <c r="W2032" i="30" s="1"/>
  <c r="W2042" i="30" s="1"/>
  <c r="W2052" i="30" s="1"/>
  <c r="W2062" i="30" s="1"/>
  <c r="W2072" i="30" s="1"/>
  <c r="W2082" i="30" s="1"/>
  <c r="W2092" i="30" s="1"/>
  <c r="W2102" i="30" s="1"/>
  <c r="W2112" i="30" s="1"/>
  <c r="W2122" i="30" s="1"/>
  <c r="W2132" i="30" s="1"/>
  <c r="W2142" i="30" s="1"/>
  <c r="W2152" i="30" s="1"/>
  <c r="W2162" i="30" s="1"/>
  <c r="W2172" i="30" s="1"/>
  <c r="W2182" i="30" s="1"/>
  <c r="W2192" i="30" s="1"/>
  <c r="W2202" i="30" s="1"/>
  <c r="W2212" i="30" s="1"/>
  <c r="W2222" i="30" s="1"/>
  <c r="W2232" i="30" s="1"/>
  <c r="W2242" i="30" s="1"/>
  <c r="W2252" i="30" s="1"/>
  <c r="W2262" i="30" s="1"/>
  <c r="W2272" i="30" s="1"/>
  <c r="W2282" i="30" s="1"/>
  <c r="W2292" i="30" s="1"/>
  <c r="W2302" i="30" s="1"/>
  <c r="W2312" i="30" s="1"/>
  <c r="W2322" i="30" s="1"/>
  <c r="W2332" i="30" s="1"/>
  <c r="W2342" i="30" s="1"/>
  <c r="W2352" i="30" s="1"/>
  <c r="W2362" i="30" s="1"/>
  <c r="W2372" i="30" s="1"/>
  <c r="W2382" i="30" s="1"/>
  <c r="W2392" i="30" s="1"/>
  <c r="W2402" i="30" s="1"/>
  <c r="W2412" i="30" s="1"/>
  <c r="W2422" i="30" s="1"/>
  <c r="W2432" i="30" s="1"/>
  <c r="W2442" i="30" s="1"/>
  <c r="W2452" i="30" s="1"/>
  <c r="W2462" i="30" s="1"/>
  <c r="W2472" i="30" s="1"/>
  <c r="W2482" i="30" s="1"/>
  <c r="W2492" i="30" s="1"/>
  <c r="W2502" i="30" s="1"/>
  <c r="W2512" i="30" s="1"/>
  <c r="W2522" i="30" s="1"/>
  <c r="W2532" i="30" s="1"/>
  <c r="W2542" i="30" s="1"/>
  <c r="W2552" i="30" s="1"/>
  <c r="W2562" i="30" s="1"/>
  <c r="W2572" i="30" s="1"/>
  <c r="W2582" i="30" s="1"/>
  <c r="W2592" i="30" s="1"/>
  <c r="W2602" i="30" s="1"/>
  <c r="W2612" i="30" s="1"/>
  <c r="W2622" i="30" s="1"/>
  <c r="W23" i="30"/>
  <c r="W33" i="30" s="1"/>
  <c r="W43" i="30" s="1"/>
  <c r="W53" i="30" s="1"/>
  <c r="W63" i="30" s="1"/>
  <c r="W73" i="30" s="1"/>
  <c r="W83" i="30" s="1"/>
  <c r="W93" i="30" s="1"/>
  <c r="W103" i="30" s="1"/>
  <c r="W113" i="30" s="1"/>
  <c r="W123" i="30" s="1"/>
  <c r="W133" i="30" s="1"/>
  <c r="W143" i="30" s="1"/>
  <c r="W153" i="30" s="1"/>
  <c r="W163" i="30" s="1"/>
  <c r="W173" i="30" s="1"/>
  <c r="W183" i="30" s="1"/>
  <c r="W193" i="30" s="1"/>
  <c r="W203" i="30" s="1"/>
  <c r="W213" i="30" s="1"/>
  <c r="W223" i="30" s="1"/>
  <c r="W233" i="30" s="1"/>
  <c r="W243" i="30" s="1"/>
  <c r="W253" i="30" s="1"/>
  <c r="W263" i="30" s="1"/>
  <c r="W273" i="30" s="1"/>
  <c r="W283" i="30" s="1"/>
  <c r="W293" i="30" s="1"/>
  <c r="W303" i="30" s="1"/>
  <c r="W313" i="30" s="1"/>
  <c r="W323" i="30" s="1"/>
  <c r="W333" i="30" s="1"/>
  <c r="W343" i="30" s="1"/>
  <c r="W353" i="30" s="1"/>
  <c r="W363" i="30" s="1"/>
  <c r="W373" i="30" s="1"/>
  <c r="W383" i="30" s="1"/>
  <c r="W393" i="30" s="1"/>
  <c r="W403" i="30" s="1"/>
  <c r="W413" i="30" s="1"/>
  <c r="W423" i="30" s="1"/>
  <c r="W433" i="30" s="1"/>
  <c r="W443" i="30" s="1"/>
  <c r="W453" i="30" s="1"/>
  <c r="W463" i="30" s="1"/>
  <c r="W473" i="30" s="1"/>
  <c r="W483" i="30" s="1"/>
  <c r="W493" i="30" s="1"/>
  <c r="W503" i="30" s="1"/>
  <c r="W513" i="30" s="1"/>
  <c r="W523" i="30" s="1"/>
  <c r="W533" i="30" s="1"/>
  <c r="W543" i="30" s="1"/>
  <c r="W553" i="30" s="1"/>
  <c r="W563" i="30" s="1"/>
  <c r="W573" i="30" s="1"/>
  <c r="W583" i="30" s="1"/>
  <c r="W593" i="30" s="1"/>
  <c r="W603" i="30" s="1"/>
  <c r="W613" i="30" s="1"/>
  <c r="W623" i="30" s="1"/>
  <c r="W633" i="30" s="1"/>
  <c r="W643" i="30" s="1"/>
  <c r="W653" i="30" s="1"/>
  <c r="W663" i="30" s="1"/>
  <c r="W673" i="30" s="1"/>
  <c r="W683" i="30" s="1"/>
  <c r="W693" i="30" s="1"/>
  <c r="W703" i="30" s="1"/>
  <c r="W713" i="30" s="1"/>
  <c r="W723" i="30" s="1"/>
  <c r="W733" i="30" s="1"/>
  <c r="W743" i="30" s="1"/>
  <c r="W753" i="30" s="1"/>
  <c r="W763" i="30" s="1"/>
  <c r="W773" i="30" s="1"/>
  <c r="W783" i="30" s="1"/>
  <c r="W793" i="30" s="1"/>
  <c r="W803" i="30" s="1"/>
  <c r="W813" i="30" s="1"/>
  <c r="W823" i="30" s="1"/>
  <c r="W833" i="30" s="1"/>
  <c r="W843" i="30" s="1"/>
  <c r="W853" i="30" s="1"/>
  <c r="W863" i="30" s="1"/>
  <c r="W873" i="30" s="1"/>
  <c r="W883" i="30" s="1"/>
  <c r="W893" i="30" s="1"/>
  <c r="W903" i="30" s="1"/>
  <c r="W913" i="30" s="1"/>
  <c r="W923" i="30" s="1"/>
  <c r="W933" i="30" s="1"/>
  <c r="W943" i="30" s="1"/>
  <c r="W953" i="30" s="1"/>
  <c r="W963" i="30" s="1"/>
  <c r="W973" i="30" s="1"/>
  <c r="W983" i="30" s="1"/>
  <c r="W993" i="30" s="1"/>
  <c r="W1003" i="30" s="1"/>
  <c r="W1013" i="30" s="1"/>
  <c r="W1023" i="30" s="1"/>
  <c r="W1033" i="30" s="1"/>
  <c r="W1043" i="30" s="1"/>
  <c r="W1053" i="30" s="1"/>
  <c r="W1063" i="30" s="1"/>
  <c r="W1073" i="30" s="1"/>
  <c r="W1083" i="30" s="1"/>
  <c r="W1093" i="30" s="1"/>
  <c r="W1103" i="30" s="1"/>
  <c r="W1113" i="30" s="1"/>
  <c r="W1123" i="30" s="1"/>
  <c r="W1133" i="30" s="1"/>
  <c r="W1143" i="30" s="1"/>
  <c r="W1153" i="30" s="1"/>
  <c r="W1163" i="30" s="1"/>
  <c r="W1173" i="30" s="1"/>
  <c r="W1183" i="30" s="1"/>
  <c r="W1193" i="30" s="1"/>
  <c r="W1203" i="30" s="1"/>
  <c r="W1213" i="30" s="1"/>
  <c r="W1223" i="30" s="1"/>
  <c r="W1233" i="30" s="1"/>
  <c r="W1243" i="30" s="1"/>
  <c r="W1253" i="30" s="1"/>
  <c r="W1263" i="30" s="1"/>
  <c r="W1273" i="30" s="1"/>
  <c r="W1283" i="30" s="1"/>
  <c r="W1293" i="30" s="1"/>
  <c r="W1303" i="30" s="1"/>
  <c r="W1313" i="30" s="1"/>
  <c r="W1323" i="30" s="1"/>
  <c r="W1333" i="30" s="1"/>
  <c r="W1343" i="30" s="1"/>
  <c r="W1353" i="30" s="1"/>
  <c r="W1363" i="30" s="1"/>
  <c r="W1373" i="30" s="1"/>
  <c r="W1383" i="30" s="1"/>
  <c r="W1393" i="30" s="1"/>
  <c r="W1403" i="30" s="1"/>
  <c r="W1413" i="30" s="1"/>
  <c r="W1423" i="30" s="1"/>
  <c r="W1433" i="30" s="1"/>
  <c r="W1443" i="30" s="1"/>
  <c r="W1453" i="30" s="1"/>
  <c r="W1463" i="30" s="1"/>
  <c r="W1473" i="30" s="1"/>
  <c r="W1483" i="30" s="1"/>
  <c r="W1493" i="30" s="1"/>
  <c r="W1503" i="30" s="1"/>
  <c r="W1513" i="30" s="1"/>
  <c r="W1523" i="30" s="1"/>
  <c r="W1533" i="30" s="1"/>
  <c r="W1543" i="30" s="1"/>
  <c r="W1553" i="30" s="1"/>
  <c r="W1563" i="30" s="1"/>
  <c r="W1573" i="30" s="1"/>
  <c r="W1583" i="30" s="1"/>
  <c r="W1593" i="30" s="1"/>
  <c r="W1603" i="30" s="1"/>
  <c r="W1613" i="30" s="1"/>
  <c r="W1623" i="30" s="1"/>
  <c r="W1633" i="30" s="1"/>
  <c r="W1643" i="30" s="1"/>
  <c r="W1653" i="30" s="1"/>
  <c r="W1663" i="30" s="1"/>
  <c r="W1673" i="30" s="1"/>
  <c r="W1683" i="30" s="1"/>
  <c r="W1693" i="30" s="1"/>
  <c r="W1703" i="30" s="1"/>
  <c r="W1713" i="30" s="1"/>
  <c r="W1723" i="30" s="1"/>
  <c r="W1733" i="30" s="1"/>
  <c r="W1743" i="30" s="1"/>
  <c r="W1753" i="30" s="1"/>
  <c r="W1763" i="30" s="1"/>
  <c r="W1773" i="30" s="1"/>
  <c r="W1783" i="30" s="1"/>
  <c r="W1793" i="30" s="1"/>
  <c r="W1803" i="30" s="1"/>
  <c r="W1813" i="30" s="1"/>
  <c r="W1823" i="30" s="1"/>
  <c r="W1833" i="30" s="1"/>
  <c r="W1843" i="30" s="1"/>
  <c r="W1853" i="30" s="1"/>
  <c r="W1863" i="30" s="1"/>
  <c r="W1873" i="30" s="1"/>
  <c r="W1883" i="30" s="1"/>
  <c r="W1893" i="30" s="1"/>
  <c r="W1903" i="30" s="1"/>
  <c r="W1913" i="30" s="1"/>
  <c r="W1923" i="30" s="1"/>
  <c r="W1933" i="30" s="1"/>
  <c r="W1943" i="30" s="1"/>
  <c r="W1953" i="30" s="1"/>
  <c r="W1963" i="30" s="1"/>
  <c r="W1973" i="30" s="1"/>
  <c r="W1983" i="30" s="1"/>
  <c r="W1993" i="30" s="1"/>
  <c r="W2003" i="30" s="1"/>
  <c r="W2013" i="30" s="1"/>
  <c r="W2023" i="30" s="1"/>
  <c r="W2033" i="30" s="1"/>
  <c r="W2043" i="30" s="1"/>
  <c r="W2053" i="30" s="1"/>
  <c r="W2063" i="30" s="1"/>
  <c r="W2073" i="30" s="1"/>
  <c r="W2083" i="30" s="1"/>
  <c r="W2093" i="30" s="1"/>
  <c r="W2103" i="30" s="1"/>
  <c r="W2113" i="30" s="1"/>
  <c r="W2123" i="30" s="1"/>
  <c r="W2133" i="30" s="1"/>
  <c r="W2143" i="30" s="1"/>
  <c r="W2153" i="30" s="1"/>
  <c r="W2163" i="30" s="1"/>
  <c r="W2173" i="30" s="1"/>
  <c r="W2183" i="30" s="1"/>
  <c r="W2193" i="30" s="1"/>
  <c r="W2203" i="30" s="1"/>
  <c r="W2213" i="30" s="1"/>
  <c r="W2223" i="30" s="1"/>
  <c r="W2233" i="30" s="1"/>
  <c r="W2243" i="30" s="1"/>
  <c r="W2253" i="30" s="1"/>
  <c r="W2263" i="30" s="1"/>
  <c r="W2273" i="30" s="1"/>
  <c r="W2283" i="30" s="1"/>
  <c r="W2293" i="30" s="1"/>
  <c r="W2303" i="30" s="1"/>
  <c r="W2313" i="30" s="1"/>
  <c r="W2323" i="30" s="1"/>
  <c r="W2333" i="30" s="1"/>
  <c r="W2343" i="30" s="1"/>
  <c r="W2353" i="30" s="1"/>
  <c r="W2363" i="30" s="1"/>
  <c r="W2373" i="30" s="1"/>
  <c r="W2383" i="30" s="1"/>
  <c r="W2393" i="30" s="1"/>
  <c r="W2403" i="30" s="1"/>
  <c r="W2413" i="30" s="1"/>
  <c r="W2423" i="30" s="1"/>
  <c r="W2433" i="30" s="1"/>
  <c r="W2443" i="30" s="1"/>
  <c r="W2453" i="30" s="1"/>
  <c r="W2463" i="30" s="1"/>
  <c r="W2473" i="30" s="1"/>
  <c r="W2483" i="30" s="1"/>
  <c r="W2493" i="30" s="1"/>
  <c r="W2503" i="30" s="1"/>
  <c r="W2513" i="30" s="1"/>
  <c r="W2523" i="30" s="1"/>
  <c r="W2533" i="30" s="1"/>
  <c r="W2543" i="30" s="1"/>
  <c r="W2553" i="30" s="1"/>
  <c r="W2563" i="30" s="1"/>
  <c r="W2573" i="30" s="1"/>
  <c r="W2583" i="30" s="1"/>
  <c r="W2593" i="30" s="1"/>
  <c r="W2603" i="30" s="1"/>
  <c r="W2613" i="30" s="1"/>
  <c r="W2623" i="30" s="1"/>
  <c r="W29" i="30"/>
  <c r="W39" i="30" s="1"/>
  <c r="W49" i="30" s="1"/>
  <c r="W59" i="30" s="1"/>
  <c r="W30" i="30"/>
  <c r="W40" i="30" s="1"/>
  <c r="W50" i="30" s="1"/>
  <c r="W60" i="30" s="1"/>
  <c r="W70" i="30" s="1"/>
  <c r="W80" i="30" s="1"/>
  <c r="W90" i="30" s="1"/>
  <c r="W100" i="30" s="1"/>
  <c r="W110" i="30" s="1"/>
  <c r="W120" i="30" s="1"/>
  <c r="W130" i="30" s="1"/>
  <c r="W140" i="30" s="1"/>
  <c r="W150" i="30" s="1"/>
  <c r="W160" i="30" s="1"/>
  <c r="W170" i="30" s="1"/>
  <c r="W180" i="30" s="1"/>
  <c r="W190" i="30" s="1"/>
  <c r="W200" i="30" s="1"/>
  <c r="W210" i="30" s="1"/>
  <c r="W220" i="30" s="1"/>
  <c r="W230" i="30" s="1"/>
  <c r="W240" i="30" s="1"/>
  <c r="W250" i="30" s="1"/>
  <c r="W260" i="30" s="1"/>
  <c r="W270" i="30" s="1"/>
  <c r="W280" i="30" s="1"/>
  <c r="W290" i="30" s="1"/>
  <c r="W300" i="30" s="1"/>
  <c r="W310" i="30" s="1"/>
  <c r="W320" i="30" s="1"/>
  <c r="W330" i="30" s="1"/>
  <c r="W340" i="30" s="1"/>
  <c r="W350" i="30" s="1"/>
  <c r="W360" i="30" s="1"/>
  <c r="W370" i="30" s="1"/>
  <c r="W380" i="30" s="1"/>
  <c r="W390" i="30" s="1"/>
  <c r="W400" i="30" s="1"/>
  <c r="W410" i="30" s="1"/>
  <c r="W420" i="30" s="1"/>
  <c r="W430" i="30" s="1"/>
  <c r="W440" i="30" s="1"/>
  <c r="W450" i="30" s="1"/>
  <c r="W460" i="30" s="1"/>
  <c r="W470" i="30" s="1"/>
  <c r="W480" i="30" s="1"/>
  <c r="W490" i="30" s="1"/>
  <c r="W500" i="30" s="1"/>
  <c r="W510" i="30" s="1"/>
  <c r="W520" i="30" s="1"/>
  <c r="W530" i="30" s="1"/>
  <c r="W540" i="30" s="1"/>
  <c r="W550" i="30" s="1"/>
  <c r="W560" i="30" s="1"/>
  <c r="W570" i="30" s="1"/>
  <c r="W580" i="30" s="1"/>
  <c r="W590" i="30" s="1"/>
  <c r="W600" i="30" s="1"/>
  <c r="W610" i="30" s="1"/>
  <c r="W620" i="30" s="1"/>
  <c r="W630" i="30" s="1"/>
  <c r="W640" i="30" s="1"/>
  <c r="W650" i="30" s="1"/>
  <c r="W660" i="30" s="1"/>
  <c r="W670" i="30" s="1"/>
  <c r="W680" i="30" s="1"/>
  <c r="W690" i="30" s="1"/>
  <c r="W700" i="30" s="1"/>
  <c r="W710" i="30" s="1"/>
  <c r="W720" i="30" s="1"/>
  <c r="W730" i="30" s="1"/>
  <c r="W740" i="30" s="1"/>
  <c r="W750" i="30" s="1"/>
  <c r="W760" i="30" s="1"/>
  <c r="W770" i="30" s="1"/>
  <c r="W780" i="30" s="1"/>
  <c r="W790" i="30" s="1"/>
  <c r="W800" i="30" s="1"/>
  <c r="W810" i="30" s="1"/>
  <c r="W820" i="30" s="1"/>
  <c r="W830" i="30" s="1"/>
  <c r="W840" i="30" s="1"/>
  <c r="W850" i="30" s="1"/>
  <c r="W860" i="30" s="1"/>
  <c r="W870" i="30" s="1"/>
  <c r="W880" i="30" s="1"/>
  <c r="W890" i="30" s="1"/>
  <c r="W900" i="30" s="1"/>
  <c r="W910" i="30" s="1"/>
  <c r="W920" i="30" s="1"/>
  <c r="W930" i="30" s="1"/>
  <c r="W940" i="30" s="1"/>
  <c r="W950" i="30" s="1"/>
  <c r="W960" i="30" s="1"/>
  <c r="W970" i="30" s="1"/>
  <c r="W980" i="30" s="1"/>
  <c r="W990" i="30" s="1"/>
  <c r="W1000" i="30" s="1"/>
  <c r="W1010" i="30" s="1"/>
  <c r="W1020" i="30" s="1"/>
  <c r="W1030" i="30" s="1"/>
  <c r="W1040" i="30" s="1"/>
  <c r="W1050" i="30" s="1"/>
  <c r="W1060" i="30" s="1"/>
  <c r="W1070" i="30" s="1"/>
  <c r="W1080" i="30" s="1"/>
  <c r="W1090" i="30" s="1"/>
  <c r="W1100" i="30" s="1"/>
  <c r="W1110" i="30" s="1"/>
  <c r="W1120" i="30" s="1"/>
  <c r="W1130" i="30" s="1"/>
  <c r="W1140" i="30" s="1"/>
  <c r="W1150" i="30" s="1"/>
  <c r="W1160" i="30" s="1"/>
  <c r="W1170" i="30" s="1"/>
  <c r="W1180" i="30" s="1"/>
  <c r="W1190" i="30" s="1"/>
  <c r="W1200" i="30" s="1"/>
  <c r="W1210" i="30" s="1"/>
  <c r="W1220" i="30" s="1"/>
  <c r="W1230" i="30" s="1"/>
  <c r="W1240" i="30" s="1"/>
  <c r="W1250" i="30" s="1"/>
  <c r="W1260" i="30" s="1"/>
  <c r="W1270" i="30" s="1"/>
  <c r="W1280" i="30" s="1"/>
  <c r="W1290" i="30" s="1"/>
  <c r="W1300" i="30" s="1"/>
  <c r="W1310" i="30" s="1"/>
  <c r="W1320" i="30" s="1"/>
  <c r="W1330" i="30" s="1"/>
  <c r="W1340" i="30" s="1"/>
  <c r="W1350" i="30" s="1"/>
  <c r="W1360" i="30" s="1"/>
  <c r="W1370" i="30" s="1"/>
  <c r="W1380" i="30" s="1"/>
  <c r="W1390" i="30" s="1"/>
  <c r="W1400" i="30" s="1"/>
  <c r="W1410" i="30" s="1"/>
  <c r="W1420" i="30" s="1"/>
  <c r="W1430" i="30" s="1"/>
  <c r="W1440" i="30" s="1"/>
  <c r="W1450" i="30" s="1"/>
  <c r="W1460" i="30" s="1"/>
  <c r="W1470" i="30" s="1"/>
  <c r="W1480" i="30" s="1"/>
  <c r="W1490" i="30" s="1"/>
  <c r="W1500" i="30" s="1"/>
  <c r="W1510" i="30" s="1"/>
  <c r="W1520" i="30" s="1"/>
  <c r="W1530" i="30" s="1"/>
  <c r="W1540" i="30" s="1"/>
  <c r="W1550" i="30" s="1"/>
  <c r="W1560" i="30" s="1"/>
  <c r="W1570" i="30" s="1"/>
  <c r="W1580" i="30" s="1"/>
  <c r="W1590" i="30" s="1"/>
  <c r="W1600" i="30" s="1"/>
  <c r="W1610" i="30" s="1"/>
  <c r="W1620" i="30" s="1"/>
  <c r="W1630" i="30" s="1"/>
  <c r="W1640" i="30" s="1"/>
  <c r="W1650" i="30" s="1"/>
  <c r="W1660" i="30" s="1"/>
  <c r="W1670" i="30" s="1"/>
  <c r="W1680" i="30" s="1"/>
  <c r="W1690" i="30" s="1"/>
  <c r="W1700" i="30" s="1"/>
  <c r="W1710" i="30" s="1"/>
  <c r="W1720" i="30" s="1"/>
  <c r="W1730" i="30" s="1"/>
  <c r="W1740" i="30" s="1"/>
  <c r="W1750" i="30" s="1"/>
  <c r="W1760" i="30" s="1"/>
  <c r="W1770" i="30" s="1"/>
  <c r="W1780" i="30" s="1"/>
  <c r="W1790" i="30" s="1"/>
  <c r="W1800" i="30" s="1"/>
  <c r="W1810" i="30" s="1"/>
  <c r="W1820" i="30" s="1"/>
  <c r="W1830" i="30" s="1"/>
  <c r="W1840" i="30" s="1"/>
  <c r="W1850" i="30" s="1"/>
  <c r="W1860" i="30" s="1"/>
  <c r="W1870" i="30" s="1"/>
  <c r="W1880" i="30" s="1"/>
  <c r="W1890" i="30" s="1"/>
  <c r="W1900" i="30" s="1"/>
  <c r="W1910" i="30" s="1"/>
  <c r="W1920" i="30" s="1"/>
  <c r="W1930" i="30" s="1"/>
  <c r="W1940" i="30" s="1"/>
  <c r="W1950" i="30" s="1"/>
  <c r="W1960" i="30" s="1"/>
  <c r="W1970" i="30" s="1"/>
  <c r="W1980" i="30" s="1"/>
  <c r="W1990" i="30" s="1"/>
  <c r="W2000" i="30" s="1"/>
  <c r="W2010" i="30" s="1"/>
  <c r="W2020" i="30" s="1"/>
  <c r="W2030" i="30" s="1"/>
  <c r="W2040" i="30" s="1"/>
  <c r="W2050" i="30" s="1"/>
  <c r="W2060" i="30" s="1"/>
  <c r="W2070" i="30" s="1"/>
  <c r="W2080" i="30" s="1"/>
  <c r="W2090" i="30" s="1"/>
  <c r="W2100" i="30" s="1"/>
  <c r="W2110" i="30" s="1"/>
  <c r="W2120" i="30" s="1"/>
  <c r="W2130" i="30" s="1"/>
  <c r="W2140" i="30" s="1"/>
  <c r="W2150" i="30" s="1"/>
  <c r="W2160" i="30" s="1"/>
  <c r="W2170" i="30" s="1"/>
  <c r="W2180" i="30" s="1"/>
  <c r="W2190" i="30" s="1"/>
  <c r="W2200" i="30" s="1"/>
  <c r="W2210" i="30" s="1"/>
  <c r="W2220" i="30" s="1"/>
  <c r="W2230" i="30" s="1"/>
  <c r="W2240" i="30" s="1"/>
  <c r="W2250" i="30" s="1"/>
  <c r="W2260" i="30" s="1"/>
  <c r="W2270" i="30" s="1"/>
  <c r="W2280" i="30" s="1"/>
  <c r="W2290" i="30" s="1"/>
  <c r="W2300" i="30" s="1"/>
  <c r="W2310" i="30" s="1"/>
  <c r="W2320" i="30" s="1"/>
  <c r="W2330" i="30" s="1"/>
  <c r="W2340" i="30" s="1"/>
  <c r="W2350" i="30" s="1"/>
  <c r="W2360" i="30" s="1"/>
  <c r="W2370" i="30" s="1"/>
  <c r="W2380" i="30" s="1"/>
  <c r="W2390" i="30" s="1"/>
  <c r="W2400" i="30" s="1"/>
  <c r="W2410" i="30" s="1"/>
  <c r="W2420" i="30" s="1"/>
  <c r="W2430" i="30" s="1"/>
  <c r="W2440" i="30" s="1"/>
  <c r="W2450" i="30" s="1"/>
  <c r="W2460" i="30" s="1"/>
  <c r="W2470" i="30" s="1"/>
  <c r="W2480" i="30" s="1"/>
  <c r="W2490" i="30" s="1"/>
  <c r="W2500" i="30" s="1"/>
  <c r="W2510" i="30" s="1"/>
  <c r="W2520" i="30" s="1"/>
  <c r="W2530" i="30" s="1"/>
  <c r="W2540" i="30" s="1"/>
  <c r="W2550" i="30" s="1"/>
  <c r="W2560" i="30" s="1"/>
  <c r="W2570" i="30" s="1"/>
  <c r="W2580" i="30" s="1"/>
  <c r="W2590" i="30" s="1"/>
  <c r="W2600" i="30" s="1"/>
  <c r="W2610" i="30" s="1"/>
  <c r="W2620" i="30" s="1"/>
  <c r="W37" i="30"/>
  <c r="W47" i="30" s="1"/>
  <c r="W57" i="30" s="1"/>
  <c r="W67" i="30" s="1"/>
  <c r="W77" i="30" s="1"/>
  <c r="W87" i="30" s="1"/>
  <c r="W97" i="30" s="1"/>
  <c r="W107" i="30" s="1"/>
  <c r="W117" i="30" s="1"/>
  <c r="W127" i="30" s="1"/>
  <c r="W137" i="30" s="1"/>
  <c r="W147" i="30" s="1"/>
  <c r="W157" i="30" s="1"/>
  <c r="W167" i="30" s="1"/>
  <c r="W177" i="30" s="1"/>
  <c r="W187" i="30" s="1"/>
  <c r="W197" i="30" s="1"/>
  <c r="W207" i="30" s="1"/>
  <c r="W217" i="30" s="1"/>
  <c r="W227" i="30" s="1"/>
  <c r="W237" i="30" s="1"/>
  <c r="W247" i="30" s="1"/>
  <c r="W257" i="30" s="1"/>
  <c r="W267" i="30" s="1"/>
  <c r="W277" i="30" s="1"/>
  <c r="W287" i="30" s="1"/>
  <c r="W297" i="30" s="1"/>
  <c r="W307" i="30" s="1"/>
  <c r="W317" i="30" s="1"/>
  <c r="W327" i="30" s="1"/>
  <c r="W337" i="30" s="1"/>
  <c r="W347" i="30" s="1"/>
  <c r="W357" i="30" s="1"/>
  <c r="W367" i="30" s="1"/>
  <c r="W377" i="30" s="1"/>
  <c r="W387" i="30" s="1"/>
  <c r="W397" i="30" s="1"/>
  <c r="W407" i="30" s="1"/>
  <c r="W417" i="30" s="1"/>
  <c r="W427" i="30" s="1"/>
  <c r="W437" i="30" s="1"/>
  <c r="W447" i="30" s="1"/>
  <c r="W457" i="30" s="1"/>
  <c r="W467" i="30" s="1"/>
  <c r="W477" i="30" s="1"/>
  <c r="W487" i="30" s="1"/>
  <c r="W497" i="30" s="1"/>
  <c r="W507" i="30" s="1"/>
  <c r="W517" i="30" s="1"/>
  <c r="W527" i="30" s="1"/>
  <c r="W537" i="30" s="1"/>
  <c r="W547" i="30" s="1"/>
  <c r="W557" i="30" s="1"/>
  <c r="W567" i="30" s="1"/>
  <c r="W577" i="30" s="1"/>
  <c r="W587" i="30" s="1"/>
  <c r="W597" i="30" s="1"/>
  <c r="W607" i="30" s="1"/>
  <c r="W617" i="30" s="1"/>
  <c r="W627" i="30" s="1"/>
  <c r="W637" i="30" s="1"/>
  <c r="W647" i="30" s="1"/>
  <c r="W657" i="30" s="1"/>
  <c r="W667" i="30" s="1"/>
  <c r="W677" i="30" s="1"/>
  <c r="W687" i="30" s="1"/>
  <c r="W697" i="30" s="1"/>
  <c r="W707" i="30" s="1"/>
  <c r="W717" i="30" s="1"/>
  <c r="W727" i="30" s="1"/>
  <c r="W737" i="30" s="1"/>
  <c r="W747" i="30" s="1"/>
  <c r="W757" i="30" s="1"/>
  <c r="W767" i="30" s="1"/>
  <c r="W777" i="30" s="1"/>
  <c r="W787" i="30" s="1"/>
  <c r="W797" i="30" s="1"/>
  <c r="W807" i="30" s="1"/>
  <c r="W817" i="30" s="1"/>
  <c r="W827" i="30" s="1"/>
  <c r="W837" i="30" s="1"/>
  <c r="W847" i="30" s="1"/>
  <c r="W857" i="30" s="1"/>
  <c r="W867" i="30" s="1"/>
  <c r="W877" i="30" s="1"/>
  <c r="W887" i="30" s="1"/>
  <c r="W897" i="30" s="1"/>
  <c r="W907" i="30" s="1"/>
  <c r="W917" i="30" s="1"/>
  <c r="W927" i="30" s="1"/>
  <c r="W937" i="30" s="1"/>
  <c r="W947" i="30" s="1"/>
  <c r="W957" i="30" s="1"/>
  <c r="W967" i="30" s="1"/>
  <c r="W977" i="30" s="1"/>
  <c r="W987" i="30" s="1"/>
  <c r="W997" i="30" s="1"/>
  <c r="W1007" i="30" s="1"/>
  <c r="W1017" i="30" s="1"/>
  <c r="W1027" i="30" s="1"/>
  <c r="W1037" i="30" s="1"/>
  <c r="W1047" i="30" s="1"/>
  <c r="W1057" i="30" s="1"/>
  <c r="W1067" i="30" s="1"/>
  <c r="W1077" i="30" s="1"/>
  <c r="W1087" i="30" s="1"/>
  <c r="W1097" i="30" s="1"/>
  <c r="W1107" i="30" s="1"/>
  <c r="W1117" i="30" s="1"/>
  <c r="W1127" i="30" s="1"/>
  <c r="W1137" i="30" s="1"/>
  <c r="W1147" i="30" s="1"/>
  <c r="W1157" i="30" s="1"/>
  <c r="W1167" i="30" s="1"/>
  <c r="W1177" i="30" s="1"/>
  <c r="W1187" i="30" s="1"/>
  <c r="W1197" i="30" s="1"/>
  <c r="W1207" i="30" s="1"/>
  <c r="W1217" i="30" s="1"/>
  <c r="W1227" i="30" s="1"/>
  <c r="W1237" i="30" s="1"/>
  <c r="W1247" i="30" s="1"/>
  <c r="W1257" i="30" s="1"/>
  <c r="W1267" i="30" s="1"/>
  <c r="W1277" i="30" s="1"/>
  <c r="W1287" i="30" s="1"/>
  <c r="W1297" i="30" s="1"/>
  <c r="W1307" i="30" s="1"/>
  <c r="W1317" i="30" s="1"/>
  <c r="W1327" i="30" s="1"/>
  <c r="W1337" i="30" s="1"/>
  <c r="W1347" i="30" s="1"/>
  <c r="W1357" i="30" s="1"/>
  <c r="W1367" i="30" s="1"/>
  <c r="W1377" i="30" s="1"/>
  <c r="W1387" i="30" s="1"/>
  <c r="W1397" i="30" s="1"/>
  <c r="W1407" i="30" s="1"/>
  <c r="W1417" i="30" s="1"/>
  <c r="W1427" i="30" s="1"/>
  <c r="W1437" i="30" s="1"/>
  <c r="W1447" i="30" s="1"/>
  <c r="W1457" i="30" s="1"/>
  <c r="W1467" i="30" s="1"/>
  <c r="W1477" i="30" s="1"/>
  <c r="W1487" i="30" s="1"/>
  <c r="W1497" i="30" s="1"/>
  <c r="W1507" i="30" s="1"/>
  <c r="W1517" i="30" s="1"/>
  <c r="W1527" i="30" s="1"/>
  <c r="W1537" i="30" s="1"/>
  <c r="W1547" i="30" s="1"/>
  <c r="W1557" i="30" s="1"/>
  <c r="W1567" i="30" s="1"/>
  <c r="W1577" i="30" s="1"/>
  <c r="W1587" i="30" s="1"/>
  <c r="W1597" i="30" s="1"/>
  <c r="W1607" i="30" s="1"/>
  <c r="W1617" i="30" s="1"/>
  <c r="W1627" i="30" s="1"/>
  <c r="W1637" i="30" s="1"/>
  <c r="W1647" i="30" s="1"/>
  <c r="W1657" i="30" s="1"/>
  <c r="W1667" i="30" s="1"/>
  <c r="W1677" i="30" s="1"/>
  <c r="W1687" i="30" s="1"/>
  <c r="W1697" i="30" s="1"/>
  <c r="W1707" i="30" s="1"/>
  <c r="W1717" i="30" s="1"/>
  <c r="W1727" i="30" s="1"/>
  <c r="W1737" i="30" s="1"/>
  <c r="W1747" i="30" s="1"/>
  <c r="W1757" i="30" s="1"/>
  <c r="W1767" i="30" s="1"/>
  <c r="W1777" i="30" s="1"/>
  <c r="W1787" i="30" s="1"/>
  <c r="W1797" i="30" s="1"/>
  <c r="W1807" i="30" s="1"/>
  <c r="W1817" i="30" s="1"/>
  <c r="W1827" i="30" s="1"/>
  <c r="W1837" i="30" s="1"/>
  <c r="W1847" i="30" s="1"/>
  <c r="W1857" i="30" s="1"/>
  <c r="W1867" i="30" s="1"/>
  <c r="W1877" i="30" s="1"/>
  <c r="W1887" i="30" s="1"/>
  <c r="W1897" i="30" s="1"/>
  <c r="W1907" i="30" s="1"/>
  <c r="W1917" i="30" s="1"/>
  <c r="W1927" i="30" s="1"/>
  <c r="W1937" i="30" s="1"/>
  <c r="W1947" i="30" s="1"/>
  <c r="W1957" i="30" s="1"/>
  <c r="W1967" i="30" s="1"/>
  <c r="W1977" i="30" s="1"/>
  <c r="W1987" i="30" s="1"/>
  <c r="W1997" i="30" s="1"/>
  <c r="W2007" i="30" s="1"/>
  <c r="W2017" i="30" s="1"/>
  <c r="W2027" i="30" s="1"/>
  <c r="W2037" i="30" s="1"/>
  <c r="W2047" i="30" s="1"/>
  <c r="W2057" i="30" s="1"/>
  <c r="W2067" i="30" s="1"/>
  <c r="W2077" i="30" s="1"/>
  <c r="W2087" i="30" s="1"/>
  <c r="W2097" i="30" s="1"/>
  <c r="W2107" i="30" s="1"/>
  <c r="W2117" i="30" s="1"/>
  <c r="W2127" i="30" s="1"/>
  <c r="W2137" i="30" s="1"/>
  <c r="W2147" i="30" s="1"/>
  <c r="W2157" i="30" s="1"/>
  <c r="W2167" i="30" s="1"/>
  <c r="W2177" i="30" s="1"/>
  <c r="W2187" i="30" s="1"/>
  <c r="W2197" i="30" s="1"/>
  <c r="W2207" i="30" s="1"/>
  <c r="W2217" i="30" s="1"/>
  <c r="W2227" i="30" s="1"/>
  <c r="W2237" i="30" s="1"/>
  <c r="W2247" i="30" s="1"/>
  <c r="W2257" i="30" s="1"/>
  <c r="W2267" i="30" s="1"/>
  <c r="W2277" i="30" s="1"/>
  <c r="W2287" i="30" s="1"/>
  <c r="W2297" i="30" s="1"/>
  <c r="W2307" i="30" s="1"/>
  <c r="W2317" i="30" s="1"/>
  <c r="W2327" i="30" s="1"/>
  <c r="W2337" i="30" s="1"/>
  <c r="W2347" i="30" s="1"/>
  <c r="W2357" i="30" s="1"/>
  <c r="W2367" i="30" s="1"/>
  <c r="W2377" i="30" s="1"/>
  <c r="W2387" i="30" s="1"/>
  <c r="W2397" i="30" s="1"/>
  <c r="W2407" i="30" s="1"/>
  <c r="W2417" i="30" s="1"/>
  <c r="W2427" i="30" s="1"/>
  <c r="W2437" i="30" s="1"/>
  <c r="W2447" i="30" s="1"/>
  <c r="W2457" i="30" s="1"/>
  <c r="W2467" i="30" s="1"/>
  <c r="W2477" i="30" s="1"/>
  <c r="W2487" i="30" s="1"/>
  <c r="W2497" i="30" s="1"/>
  <c r="W2507" i="30" s="1"/>
  <c r="W2517" i="30" s="1"/>
  <c r="W2527" i="30" s="1"/>
  <c r="W2537" i="30" s="1"/>
  <c r="W2547" i="30" s="1"/>
  <c r="W2557" i="30" s="1"/>
  <c r="W2567" i="30" s="1"/>
  <c r="W2577" i="30" s="1"/>
  <c r="W2587" i="30" s="1"/>
  <c r="W2597" i="30" s="1"/>
  <c r="W2607" i="30" s="1"/>
  <c r="W2617" i="30" s="1"/>
  <c r="W41" i="30"/>
  <c r="W51" i="30" s="1"/>
  <c r="W61" i="30" s="1"/>
  <c r="W71" i="30" s="1"/>
  <c r="W81" i="30" s="1"/>
  <c r="W91" i="30" s="1"/>
  <c r="W101" i="30" s="1"/>
  <c r="W111" i="30" s="1"/>
  <c r="W121" i="30" s="1"/>
  <c r="W131" i="30" s="1"/>
  <c r="W141" i="30" s="1"/>
  <c r="W151" i="30" s="1"/>
  <c r="W161" i="30" s="1"/>
  <c r="W171" i="30" s="1"/>
  <c r="W181" i="30" s="1"/>
  <c r="W191" i="30" s="1"/>
  <c r="W201" i="30" s="1"/>
  <c r="W211" i="30" s="1"/>
  <c r="W221" i="30" s="1"/>
  <c r="W231" i="30" s="1"/>
  <c r="W241" i="30" s="1"/>
  <c r="W251" i="30" s="1"/>
  <c r="W261" i="30" s="1"/>
  <c r="W271" i="30" s="1"/>
  <c r="W281" i="30" s="1"/>
  <c r="W291" i="30" s="1"/>
  <c r="W301" i="30" s="1"/>
  <c r="W311" i="30" s="1"/>
  <c r="W321" i="30" s="1"/>
  <c r="W331" i="30" s="1"/>
  <c r="W341" i="30" s="1"/>
  <c r="W351" i="30" s="1"/>
  <c r="W361" i="30" s="1"/>
  <c r="W371" i="30" s="1"/>
  <c r="W381" i="30" s="1"/>
  <c r="W391" i="30" s="1"/>
  <c r="W401" i="30" s="1"/>
  <c r="W411" i="30" s="1"/>
  <c r="W421" i="30" s="1"/>
  <c r="W431" i="30" s="1"/>
  <c r="W441" i="30" s="1"/>
  <c r="W451" i="30" s="1"/>
  <c r="W461" i="30" s="1"/>
  <c r="W471" i="30" s="1"/>
  <c r="W481" i="30" s="1"/>
  <c r="W491" i="30" s="1"/>
  <c r="W501" i="30" s="1"/>
  <c r="W511" i="30" s="1"/>
  <c r="W521" i="30" s="1"/>
  <c r="W531" i="30" s="1"/>
  <c r="W541" i="30" s="1"/>
  <c r="W551" i="30" s="1"/>
  <c r="W561" i="30" s="1"/>
  <c r="W571" i="30" s="1"/>
  <c r="W581" i="30" s="1"/>
  <c r="W591" i="30" s="1"/>
  <c r="W601" i="30" s="1"/>
  <c r="W611" i="30" s="1"/>
  <c r="W621" i="30" s="1"/>
  <c r="W631" i="30" s="1"/>
  <c r="W641" i="30" s="1"/>
  <c r="W651" i="30" s="1"/>
  <c r="W661" i="30" s="1"/>
  <c r="W671" i="30" s="1"/>
  <c r="W681" i="30" s="1"/>
  <c r="W691" i="30" s="1"/>
  <c r="W701" i="30" s="1"/>
  <c r="W711" i="30" s="1"/>
  <c r="W721" i="30" s="1"/>
  <c r="W731" i="30" s="1"/>
  <c r="W741" i="30" s="1"/>
  <c r="W751" i="30" s="1"/>
  <c r="W761" i="30" s="1"/>
  <c r="W771" i="30" s="1"/>
  <c r="W781" i="30" s="1"/>
  <c r="W791" i="30" s="1"/>
  <c r="W801" i="30" s="1"/>
  <c r="W811" i="30" s="1"/>
  <c r="W821" i="30" s="1"/>
  <c r="W831" i="30" s="1"/>
  <c r="W841" i="30" s="1"/>
  <c r="W851" i="30" s="1"/>
  <c r="W861" i="30" s="1"/>
  <c r="W871" i="30" s="1"/>
  <c r="W881" i="30" s="1"/>
  <c r="W891" i="30" s="1"/>
  <c r="W901" i="30" s="1"/>
  <c r="W911" i="30" s="1"/>
  <c r="W921" i="30" s="1"/>
  <c r="W931" i="30" s="1"/>
  <c r="W941" i="30" s="1"/>
  <c r="W951" i="30" s="1"/>
  <c r="W961" i="30" s="1"/>
  <c r="W971" i="30" s="1"/>
  <c r="W981" i="30" s="1"/>
  <c r="W991" i="30" s="1"/>
  <c r="W1001" i="30" s="1"/>
  <c r="W1011" i="30" s="1"/>
  <c r="W1021" i="30" s="1"/>
  <c r="W1031" i="30" s="1"/>
  <c r="W1041" i="30" s="1"/>
  <c r="W1051" i="30" s="1"/>
  <c r="W1061" i="30" s="1"/>
  <c r="W1071" i="30" s="1"/>
  <c r="W1081" i="30" s="1"/>
  <c r="W1091" i="30" s="1"/>
  <c r="W1101" i="30" s="1"/>
  <c r="W1111" i="30" s="1"/>
  <c r="W1121" i="30" s="1"/>
  <c r="W1131" i="30" s="1"/>
  <c r="W1141" i="30" s="1"/>
  <c r="W1151" i="30" s="1"/>
  <c r="W1161" i="30" s="1"/>
  <c r="W1171" i="30" s="1"/>
  <c r="W1181" i="30" s="1"/>
  <c r="W1191" i="30" s="1"/>
  <c r="W1201" i="30" s="1"/>
  <c r="W1211" i="30" s="1"/>
  <c r="W1221" i="30" s="1"/>
  <c r="W1231" i="30" s="1"/>
  <c r="W1241" i="30" s="1"/>
  <c r="W1251" i="30" s="1"/>
  <c r="W1261" i="30" s="1"/>
  <c r="W1271" i="30" s="1"/>
  <c r="W1281" i="30" s="1"/>
  <c r="W1291" i="30" s="1"/>
  <c r="W1301" i="30" s="1"/>
  <c r="W1311" i="30" s="1"/>
  <c r="W1321" i="30" s="1"/>
  <c r="W1331" i="30" s="1"/>
  <c r="W1341" i="30" s="1"/>
  <c r="W1351" i="30" s="1"/>
  <c r="W1361" i="30" s="1"/>
  <c r="W1371" i="30" s="1"/>
  <c r="W1381" i="30" s="1"/>
  <c r="W1391" i="30" s="1"/>
  <c r="W1401" i="30" s="1"/>
  <c r="W1411" i="30" s="1"/>
  <c r="W1421" i="30" s="1"/>
  <c r="W1431" i="30" s="1"/>
  <c r="W1441" i="30" s="1"/>
  <c r="W1451" i="30" s="1"/>
  <c r="W1461" i="30" s="1"/>
  <c r="W1471" i="30" s="1"/>
  <c r="W1481" i="30" s="1"/>
  <c r="W1491" i="30" s="1"/>
  <c r="W1501" i="30" s="1"/>
  <c r="W1511" i="30" s="1"/>
  <c r="W1521" i="30" s="1"/>
  <c r="W1531" i="30" s="1"/>
  <c r="W1541" i="30" s="1"/>
  <c r="W1551" i="30" s="1"/>
  <c r="W1561" i="30" s="1"/>
  <c r="W1571" i="30" s="1"/>
  <c r="W1581" i="30" s="1"/>
  <c r="W1591" i="30" s="1"/>
  <c r="W1601" i="30" s="1"/>
  <c r="W1611" i="30" s="1"/>
  <c r="W1621" i="30" s="1"/>
  <c r="W1631" i="30" s="1"/>
  <c r="W1641" i="30" s="1"/>
  <c r="W1651" i="30" s="1"/>
  <c r="W1661" i="30" s="1"/>
  <c r="W1671" i="30" s="1"/>
  <c r="W1681" i="30" s="1"/>
  <c r="W1691" i="30" s="1"/>
  <c r="W1701" i="30" s="1"/>
  <c r="W1711" i="30" s="1"/>
  <c r="W1721" i="30" s="1"/>
  <c r="W1731" i="30" s="1"/>
  <c r="W1741" i="30" s="1"/>
  <c r="W1751" i="30" s="1"/>
  <c r="W1761" i="30" s="1"/>
  <c r="W1771" i="30" s="1"/>
  <c r="W1781" i="30" s="1"/>
  <c r="W1791" i="30" s="1"/>
  <c r="W1801" i="30" s="1"/>
  <c r="W1811" i="30" s="1"/>
  <c r="W1821" i="30" s="1"/>
  <c r="W1831" i="30" s="1"/>
  <c r="W1841" i="30" s="1"/>
  <c r="W1851" i="30" s="1"/>
  <c r="W1861" i="30" s="1"/>
  <c r="W1871" i="30" s="1"/>
  <c r="W1881" i="30" s="1"/>
  <c r="W1891" i="30" s="1"/>
  <c r="W1901" i="30" s="1"/>
  <c r="W1911" i="30" s="1"/>
  <c r="W1921" i="30" s="1"/>
  <c r="W1931" i="30" s="1"/>
  <c r="W1941" i="30" s="1"/>
  <c r="W1951" i="30" s="1"/>
  <c r="W1961" i="30" s="1"/>
  <c r="W1971" i="30" s="1"/>
  <c r="W1981" i="30" s="1"/>
  <c r="W1991" i="30" s="1"/>
  <c r="W2001" i="30" s="1"/>
  <c r="W2011" i="30" s="1"/>
  <c r="W2021" i="30" s="1"/>
  <c r="W2031" i="30" s="1"/>
  <c r="W2041" i="30" s="1"/>
  <c r="W2051" i="30" s="1"/>
  <c r="W2061" i="30" s="1"/>
  <c r="W2071" i="30" s="1"/>
  <c r="W2081" i="30" s="1"/>
  <c r="W2091" i="30" s="1"/>
  <c r="W2101" i="30" s="1"/>
  <c r="W2111" i="30" s="1"/>
  <c r="W2121" i="30" s="1"/>
  <c r="W2131" i="30" s="1"/>
  <c r="W2141" i="30" s="1"/>
  <c r="W2151" i="30" s="1"/>
  <c r="W2161" i="30" s="1"/>
  <c r="W2171" i="30" s="1"/>
  <c r="W2181" i="30" s="1"/>
  <c r="W2191" i="30" s="1"/>
  <c r="W2201" i="30" s="1"/>
  <c r="W2211" i="30" s="1"/>
  <c r="W2221" i="30" s="1"/>
  <c r="W2231" i="30" s="1"/>
  <c r="W2241" i="30" s="1"/>
  <c r="W2251" i="30" s="1"/>
  <c r="W2261" i="30" s="1"/>
  <c r="W2271" i="30" s="1"/>
  <c r="W2281" i="30" s="1"/>
  <c r="W2291" i="30" s="1"/>
  <c r="W2301" i="30" s="1"/>
  <c r="W2311" i="30" s="1"/>
  <c r="W2321" i="30" s="1"/>
  <c r="W2331" i="30" s="1"/>
  <c r="W2341" i="30" s="1"/>
  <c r="W2351" i="30" s="1"/>
  <c r="W2361" i="30" s="1"/>
  <c r="W2371" i="30" s="1"/>
  <c r="W2381" i="30" s="1"/>
  <c r="W2391" i="30" s="1"/>
  <c r="W2401" i="30" s="1"/>
  <c r="W2411" i="30" s="1"/>
  <c r="W2421" i="30" s="1"/>
  <c r="W2431" i="30" s="1"/>
  <c r="W2441" i="30" s="1"/>
  <c r="W2451" i="30" s="1"/>
  <c r="W2461" i="30" s="1"/>
  <c r="W2471" i="30" s="1"/>
  <c r="W2481" i="30" s="1"/>
  <c r="W2491" i="30" s="1"/>
  <c r="W2501" i="30" s="1"/>
  <c r="W2511" i="30" s="1"/>
  <c r="W2521" i="30" s="1"/>
  <c r="W2531" i="30" s="1"/>
  <c r="W2541" i="30" s="1"/>
  <c r="W2551" i="30" s="1"/>
  <c r="W2561" i="30" s="1"/>
  <c r="W2571" i="30" s="1"/>
  <c r="W2581" i="30" s="1"/>
  <c r="W2591" i="30" s="1"/>
  <c r="W2601" i="30" s="1"/>
  <c r="W2611" i="30" s="1"/>
  <c r="W2621" i="30" s="1"/>
  <c r="W69" i="30"/>
  <c r="W79" i="30" s="1"/>
  <c r="W89" i="30" s="1"/>
  <c r="W99" i="30" s="1"/>
  <c r="W109" i="30" s="1"/>
  <c r="W119" i="30" s="1"/>
  <c r="W129" i="30" s="1"/>
  <c r="W139" i="30" s="1"/>
  <c r="W149" i="30" s="1"/>
  <c r="W159" i="30" s="1"/>
  <c r="W169" i="30" s="1"/>
  <c r="W179" i="30" s="1"/>
  <c r="W189" i="30" s="1"/>
  <c r="W199" i="30" s="1"/>
  <c r="W209" i="30" s="1"/>
  <c r="W219" i="30" s="1"/>
  <c r="W229" i="30" s="1"/>
  <c r="W239" i="30" s="1"/>
  <c r="W249" i="30" s="1"/>
  <c r="W259" i="30" s="1"/>
  <c r="W269" i="30" s="1"/>
  <c r="W279" i="30" s="1"/>
  <c r="W289" i="30" s="1"/>
  <c r="W299" i="30" s="1"/>
  <c r="W309" i="30" s="1"/>
  <c r="W319" i="30" s="1"/>
  <c r="W329" i="30" s="1"/>
  <c r="W339" i="30" s="1"/>
  <c r="W349" i="30" s="1"/>
  <c r="W359" i="30" s="1"/>
  <c r="W369" i="30" s="1"/>
  <c r="W379" i="30" s="1"/>
  <c r="W389" i="30" s="1"/>
  <c r="W399" i="30" s="1"/>
  <c r="W409" i="30" s="1"/>
  <c r="W419" i="30" s="1"/>
  <c r="W429" i="30" s="1"/>
  <c r="W439" i="30" s="1"/>
  <c r="W449" i="30" s="1"/>
  <c r="W459" i="30" s="1"/>
  <c r="W469" i="30" s="1"/>
  <c r="W479" i="30" s="1"/>
  <c r="W489" i="30" s="1"/>
  <c r="W499" i="30" s="1"/>
  <c r="W509" i="30" s="1"/>
  <c r="W519" i="30" s="1"/>
  <c r="W529" i="30" s="1"/>
  <c r="W539" i="30" s="1"/>
  <c r="W549" i="30" s="1"/>
  <c r="W559" i="30" s="1"/>
  <c r="W569" i="30" s="1"/>
  <c r="W579" i="30" s="1"/>
  <c r="W589" i="30" s="1"/>
  <c r="W599" i="30" s="1"/>
  <c r="W609" i="30" s="1"/>
  <c r="W619" i="30" s="1"/>
  <c r="W629" i="30" s="1"/>
  <c r="W639" i="30" s="1"/>
  <c r="W649" i="30" s="1"/>
  <c r="W659" i="30" s="1"/>
  <c r="W669" i="30" s="1"/>
  <c r="W679" i="30" s="1"/>
  <c r="W689" i="30" s="1"/>
  <c r="W699" i="30" s="1"/>
  <c r="W709" i="30" s="1"/>
  <c r="W719" i="30" s="1"/>
  <c r="W729" i="30" s="1"/>
  <c r="W739" i="30" s="1"/>
  <c r="W749" i="30" s="1"/>
  <c r="W759" i="30" s="1"/>
  <c r="W769" i="30" s="1"/>
  <c r="W779" i="30" s="1"/>
  <c r="W789" i="30" s="1"/>
  <c r="W799" i="30" s="1"/>
  <c r="W809" i="30" s="1"/>
  <c r="W819" i="30" s="1"/>
  <c r="W829" i="30" s="1"/>
  <c r="W839" i="30" s="1"/>
  <c r="W849" i="30" s="1"/>
  <c r="W859" i="30" s="1"/>
  <c r="W869" i="30" s="1"/>
  <c r="W879" i="30" s="1"/>
  <c r="W889" i="30" s="1"/>
  <c r="W899" i="30" s="1"/>
  <c r="W909" i="30" s="1"/>
  <c r="W919" i="30" s="1"/>
  <c r="W929" i="30" s="1"/>
  <c r="W939" i="30" s="1"/>
  <c r="W949" i="30" s="1"/>
  <c r="W959" i="30" s="1"/>
  <c r="W969" i="30" s="1"/>
  <c r="W979" i="30" s="1"/>
  <c r="W989" i="30" s="1"/>
  <c r="W999" i="30" s="1"/>
  <c r="W1009" i="30" s="1"/>
  <c r="W1019" i="30" s="1"/>
  <c r="W1029" i="30" s="1"/>
  <c r="W1039" i="30" s="1"/>
  <c r="W1049" i="30" s="1"/>
  <c r="W1059" i="30" s="1"/>
  <c r="W1069" i="30" s="1"/>
  <c r="W1079" i="30" s="1"/>
  <c r="W1089" i="30" s="1"/>
  <c r="W1099" i="30" s="1"/>
  <c r="W1109" i="30" s="1"/>
  <c r="W1119" i="30" s="1"/>
  <c r="W1129" i="30" s="1"/>
  <c r="W1139" i="30" s="1"/>
  <c r="W1149" i="30" s="1"/>
  <c r="W1159" i="30" s="1"/>
  <c r="W1169" i="30" s="1"/>
  <c r="W1179" i="30" s="1"/>
  <c r="W1189" i="30" s="1"/>
  <c r="W1199" i="30" s="1"/>
  <c r="W1209" i="30" s="1"/>
  <c r="W1219" i="30" s="1"/>
  <c r="W1229" i="30" s="1"/>
  <c r="W1239" i="30" s="1"/>
  <c r="W1249" i="30" s="1"/>
  <c r="W1259" i="30" s="1"/>
  <c r="W1269" i="30" s="1"/>
  <c r="W1279" i="30" s="1"/>
  <c r="W1289" i="30" s="1"/>
  <c r="W1299" i="30" s="1"/>
  <c r="W1309" i="30" s="1"/>
  <c r="W1319" i="30" s="1"/>
  <c r="W1329" i="30" s="1"/>
  <c r="W1339" i="30" s="1"/>
  <c r="W1349" i="30" s="1"/>
  <c r="W1359" i="30" s="1"/>
  <c r="W1369" i="30" s="1"/>
  <c r="W1379" i="30" s="1"/>
  <c r="W1389" i="30" s="1"/>
  <c r="W1399" i="30" s="1"/>
  <c r="W1409" i="30" s="1"/>
  <c r="W1419" i="30" s="1"/>
  <c r="W1429" i="30" s="1"/>
  <c r="W1439" i="30" s="1"/>
  <c r="W1449" i="30" s="1"/>
  <c r="W1459" i="30" s="1"/>
  <c r="W1469" i="30" s="1"/>
  <c r="W1479" i="30" s="1"/>
  <c r="W1489" i="30" s="1"/>
  <c r="W1499" i="30" s="1"/>
  <c r="W1509" i="30" s="1"/>
  <c r="W1519" i="30" s="1"/>
  <c r="W1529" i="30" s="1"/>
  <c r="W1539" i="30" s="1"/>
  <c r="W1549" i="30" s="1"/>
  <c r="W1559" i="30" s="1"/>
  <c r="W1569" i="30" s="1"/>
  <c r="W1579" i="30" s="1"/>
  <c r="W1589" i="30" s="1"/>
  <c r="W1599" i="30" s="1"/>
  <c r="W1609" i="30" s="1"/>
  <c r="W1619" i="30" s="1"/>
  <c r="W1629" i="30" s="1"/>
  <c r="W1639" i="30" s="1"/>
  <c r="W1649" i="30" s="1"/>
  <c r="W1659" i="30" s="1"/>
  <c r="W1669" i="30" s="1"/>
  <c r="W1679" i="30" s="1"/>
  <c r="W1689" i="30" s="1"/>
  <c r="W1699" i="30" s="1"/>
  <c r="W1709" i="30" s="1"/>
  <c r="W1719" i="30" s="1"/>
  <c r="W1729" i="30" s="1"/>
  <c r="W1739" i="30" s="1"/>
  <c r="W1749" i="30" s="1"/>
  <c r="W1759" i="30" s="1"/>
  <c r="W1769" i="30" s="1"/>
  <c r="W1779" i="30" s="1"/>
  <c r="W1789" i="30" s="1"/>
  <c r="W1799" i="30" s="1"/>
  <c r="W1809" i="30" s="1"/>
  <c r="W1819" i="30" s="1"/>
  <c r="W1829" i="30" s="1"/>
  <c r="W1839" i="30" s="1"/>
  <c r="W1849" i="30" s="1"/>
  <c r="W1859" i="30" s="1"/>
  <c r="W1869" i="30" s="1"/>
  <c r="W1879" i="30" s="1"/>
  <c r="W1889" i="30" s="1"/>
  <c r="W1899" i="30" s="1"/>
  <c r="W1909" i="30" s="1"/>
  <c r="W1919" i="30" s="1"/>
  <c r="W1929" i="30" s="1"/>
  <c r="W1939" i="30" s="1"/>
  <c r="W1949" i="30" s="1"/>
  <c r="W1959" i="30" s="1"/>
  <c r="W1969" i="30" s="1"/>
  <c r="W1979" i="30" s="1"/>
  <c r="W1989" i="30" s="1"/>
  <c r="W1999" i="30" s="1"/>
  <c r="W2009" i="30" s="1"/>
  <c r="W2019" i="30" s="1"/>
  <c r="W2029" i="30" s="1"/>
  <c r="W2039" i="30" s="1"/>
  <c r="W2049" i="30" s="1"/>
  <c r="W2059" i="30" s="1"/>
  <c r="W2069" i="30" s="1"/>
  <c r="W2079" i="30" s="1"/>
  <c r="W2089" i="30" s="1"/>
  <c r="W2099" i="30" s="1"/>
  <c r="W2109" i="30" s="1"/>
  <c r="W2119" i="30" s="1"/>
  <c r="W2129" i="30" s="1"/>
  <c r="W2139" i="30" s="1"/>
  <c r="W2149" i="30" s="1"/>
  <c r="W2159" i="30" s="1"/>
  <c r="W2169" i="30" s="1"/>
  <c r="W2179" i="30" s="1"/>
  <c r="W2189" i="30" s="1"/>
  <c r="W2199" i="30" s="1"/>
  <c r="W2209" i="30" s="1"/>
  <c r="W2219" i="30" s="1"/>
  <c r="W2229" i="30" s="1"/>
  <c r="W2239" i="30" s="1"/>
  <c r="W2249" i="30" s="1"/>
  <c r="W2259" i="30" s="1"/>
  <c r="W2269" i="30" s="1"/>
  <c r="W2279" i="30" s="1"/>
  <c r="W2289" i="30" s="1"/>
  <c r="W2299" i="30" s="1"/>
  <c r="W2309" i="30" s="1"/>
  <c r="W2319" i="30" s="1"/>
  <c r="W2329" i="30" s="1"/>
  <c r="W2339" i="30" s="1"/>
  <c r="W2349" i="30" s="1"/>
  <c r="W2359" i="30" s="1"/>
  <c r="W2369" i="30" s="1"/>
  <c r="W2379" i="30" s="1"/>
  <c r="W2389" i="30" s="1"/>
  <c r="W2399" i="30" s="1"/>
  <c r="W2409" i="30" s="1"/>
  <c r="W2419" i="30" s="1"/>
  <c r="W2429" i="30" s="1"/>
  <c r="W2439" i="30" s="1"/>
  <c r="W2449" i="30" s="1"/>
  <c r="W2459" i="30" s="1"/>
  <c r="W2469" i="30" s="1"/>
  <c r="W2479" i="30" s="1"/>
  <c r="W2489" i="30" s="1"/>
  <c r="W2499" i="30" s="1"/>
  <c r="W2509" i="30" s="1"/>
  <c r="W2519" i="30" s="1"/>
  <c r="W2529" i="30" s="1"/>
  <c r="W2539" i="30" s="1"/>
  <c r="W2549" i="30" s="1"/>
  <c r="W2559" i="30" s="1"/>
  <c r="W2569" i="30" s="1"/>
  <c r="W2579" i="30" s="1"/>
  <c r="W2589" i="30" s="1"/>
  <c r="W2599" i="30" s="1"/>
  <c r="W2609" i="30" s="1"/>
  <c r="W2619" i="30" s="1"/>
  <c r="Y146" i="28"/>
  <c r="Y147" i="28" s="1"/>
  <c r="Y148" i="28" s="1"/>
  <c r="Y149" i="28" s="1"/>
  <c r="Y150" i="28" s="1"/>
  <c r="Y151" i="28" s="1"/>
  <c r="Y152" i="28" s="1"/>
  <c r="Y153" i="28" s="1"/>
  <c r="Y154" i="28" s="1"/>
  <c r="Y155" i="28" s="1"/>
  <c r="Y156" i="28" s="1"/>
  <c r="Y157" i="28" s="1"/>
  <c r="Y158" i="28" s="1"/>
  <c r="Y159" i="28" s="1"/>
  <c r="Y160" i="28" s="1"/>
  <c r="Y161" i="28" s="1"/>
  <c r="Y162" i="28" s="1"/>
  <c r="Y163" i="28" s="1"/>
  <c r="Y164" i="28" s="1"/>
  <c r="Y165" i="28" s="1"/>
  <c r="Y166" i="28" s="1"/>
  <c r="Y167" i="28" s="1"/>
  <c r="Y168" i="28" s="1"/>
  <c r="Y169" i="28" s="1"/>
  <c r="Y170" i="28" s="1"/>
  <c r="Y171" i="28" s="1"/>
  <c r="Y172" i="28" s="1"/>
  <c r="Y173" i="28" s="1"/>
  <c r="Y174" i="28" s="1"/>
  <c r="Y175" i="28" s="1"/>
  <c r="Y176" i="28" s="1"/>
  <c r="Y177" i="28" s="1"/>
  <c r="Y178" i="28" s="1"/>
  <c r="Y179" i="28" s="1"/>
  <c r="Y180" i="28" s="1"/>
  <c r="Y181" i="28" s="1"/>
  <c r="Y182" i="28" s="1"/>
  <c r="Y183" i="28" s="1"/>
  <c r="Y184" i="28" s="1"/>
  <c r="Y185" i="28" s="1"/>
  <c r="Y186" i="28" s="1"/>
  <c r="Y187" i="28" s="1"/>
  <c r="Y188" i="28" s="1"/>
  <c r="Y189" i="28" s="1"/>
  <c r="Y190" i="28" s="1"/>
  <c r="Y191" i="28" s="1"/>
  <c r="Y192" i="28" s="1"/>
  <c r="Y193" i="28" s="1"/>
  <c r="Y194" i="28" s="1"/>
  <c r="Y195" i="28" s="1"/>
  <c r="Y196" i="28" s="1"/>
  <c r="Y197" i="28" s="1"/>
  <c r="Y198" i="28" s="1"/>
  <c r="Y199" i="28" s="1"/>
  <c r="Y200" i="28" s="1"/>
  <c r="Y201" i="28" s="1"/>
  <c r="Y202" i="28" s="1"/>
  <c r="Y203" i="28" s="1"/>
  <c r="Y204" i="28" s="1"/>
  <c r="Y205" i="28" s="1"/>
  <c r="Y206" i="28" s="1"/>
  <c r="Y207" i="28" s="1"/>
  <c r="Y208" i="28" s="1"/>
  <c r="Y209" i="28" s="1"/>
  <c r="Y210" i="28" s="1"/>
  <c r="Y211" i="28" s="1"/>
  <c r="Y212" i="28" s="1"/>
  <c r="Y213" i="28" s="1"/>
  <c r="Y214" i="28" s="1"/>
  <c r="Y215" i="28" s="1"/>
  <c r="Y216" i="28" s="1"/>
  <c r="Y217" i="28" s="1"/>
  <c r="Y218" i="28" s="1"/>
  <c r="Y219" i="28" s="1"/>
  <c r="Y220" i="28" s="1"/>
  <c r="Y221" i="28" s="1"/>
  <c r="Y222" i="28" s="1"/>
  <c r="Y223" i="28" s="1"/>
  <c r="Y224" i="28" s="1"/>
  <c r="Y225" i="28" s="1"/>
  <c r="Y226" i="28" s="1"/>
  <c r="Y227" i="28" s="1"/>
  <c r="Y228" i="28" s="1"/>
  <c r="Y229" i="28" s="1"/>
  <c r="Y230" i="28" s="1"/>
  <c r="Y231" i="28" s="1"/>
  <c r="Y232" i="28" s="1"/>
  <c r="Y233" i="28" s="1"/>
  <c r="Y234" i="28" s="1"/>
  <c r="Y235" i="28" s="1"/>
  <c r="Y236" i="28" s="1"/>
  <c r="Y237" i="28" s="1"/>
  <c r="Y238" i="28" s="1"/>
  <c r="Y239" i="28" s="1"/>
  <c r="Y240" i="28" s="1"/>
  <c r="Y241" i="28" s="1"/>
  <c r="Y242" i="28" s="1"/>
  <c r="Y243" i="28" s="1"/>
  <c r="Y244" i="28" s="1"/>
  <c r="Y245" i="28" s="1"/>
  <c r="Y246" i="28" s="1"/>
  <c r="Y247" i="28" s="1"/>
  <c r="Y248" i="28" s="1"/>
  <c r="Y249" i="28" s="1"/>
  <c r="Y250" i="28" s="1"/>
  <c r="Y251" i="28" s="1"/>
  <c r="Y252" i="28" s="1"/>
  <c r="Y253" i="28" s="1"/>
  <c r="Y254" i="28" s="1"/>
  <c r="Y255" i="28" s="1"/>
  <c r="Y256" i="28" s="1"/>
  <c r="Y257" i="28" s="1"/>
  <c r="Y258" i="28" s="1"/>
  <c r="Y259" i="28" s="1"/>
  <c r="Y260" i="28" s="1"/>
  <c r="Y261" i="28" s="1"/>
  <c r="Y262" i="28" s="1"/>
  <c r="Y263" i="28" s="1"/>
  <c r="Y264" i="28" s="1"/>
  <c r="Y265" i="28" s="1"/>
  <c r="Y266" i="28" s="1"/>
  <c r="Y267" i="28" s="1"/>
  <c r="Y268" i="28" s="1"/>
  <c r="Y269" i="28" s="1"/>
  <c r="Y270" i="28" s="1"/>
  <c r="Y271" i="28" s="1"/>
  <c r="Y272" i="28" s="1"/>
  <c r="Y273" i="28" s="1"/>
  <c r="Y274" i="28" s="1"/>
  <c r="Y275" i="28" s="1"/>
  <c r="Y276" i="28" s="1"/>
  <c r="Y277" i="28" s="1"/>
  <c r="Y278" i="28" s="1"/>
  <c r="Y279" i="28" s="1"/>
  <c r="Y280" i="28" s="1"/>
  <c r="Y6" i="28"/>
  <c r="Y7" i="28" s="1"/>
  <c r="Y8" i="28" s="1"/>
  <c r="Y9" i="28" s="1"/>
  <c r="Y10" i="28" s="1"/>
  <c r="Y11" i="28" s="1"/>
  <c r="Y12" i="28" s="1"/>
  <c r="Y13" i="28" s="1"/>
  <c r="Y14" i="28" s="1"/>
  <c r="Y15" i="28" s="1"/>
  <c r="Y16" i="28" s="1"/>
  <c r="Y17" i="28" s="1"/>
  <c r="Y18" i="28" s="1"/>
  <c r="Y19" i="28" s="1"/>
  <c r="Y20" i="28" s="1"/>
  <c r="Y21" i="28" s="1"/>
  <c r="Y22" i="28" s="1"/>
  <c r="Y23" i="28" s="1"/>
  <c r="Y24" i="28" s="1"/>
  <c r="Y25" i="28" s="1"/>
  <c r="Y26" i="28" s="1"/>
  <c r="Y27" i="28" s="1"/>
  <c r="Y28" i="28" s="1"/>
  <c r="Y29" i="28" s="1"/>
  <c r="Y30" i="28" s="1"/>
  <c r="Y31" i="28" s="1"/>
  <c r="Y32" i="28" s="1"/>
  <c r="Y33" i="28" s="1"/>
  <c r="Y34" i="28" s="1"/>
  <c r="Y35" i="28" s="1"/>
  <c r="Y36" i="28" s="1"/>
  <c r="Y37" i="28" s="1"/>
  <c r="Y38" i="28" s="1"/>
  <c r="Y39" i="28" s="1"/>
  <c r="Y40" i="28" s="1"/>
  <c r="Y41" i="28" s="1"/>
  <c r="Y42" i="28" s="1"/>
  <c r="Y43" i="28" s="1"/>
  <c r="Y44" i="28" s="1"/>
  <c r="Y45" i="28" s="1"/>
  <c r="Y46" i="28" s="1"/>
  <c r="Y47" i="28" s="1"/>
  <c r="Y48" i="28" s="1"/>
  <c r="Y49" i="28" s="1"/>
  <c r="Y50" i="28" s="1"/>
  <c r="Y51" i="28" s="1"/>
  <c r="Y52" i="28" s="1"/>
  <c r="Y53" i="28" s="1"/>
  <c r="Y54" i="28" s="1"/>
  <c r="Y55" i="28" s="1"/>
  <c r="Y56" i="28" s="1"/>
  <c r="Y57" i="28" s="1"/>
  <c r="Y58" i="28" s="1"/>
  <c r="Y59" i="28" s="1"/>
  <c r="Y60" i="28" s="1"/>
  <c r="Y61" i="28" s="1"/>
  <c r="Y62" i="28" s="1"/>
  <c r="Y63" i="28" s="1"/>
  <c r="Y64" i="28" s="1"/>
  <c r="Y65" i="28" s="1"/>
  <c r="Y66" i="28" s="1"/>
  <c r="Y67" i="28" s="1"/>
  <c r="Y68" i="28" s="1"/>
  <c r="Y69" i="28" s="1"/>
  <c r="Y70" i="28" s="1"/>
  <c r="Y71" i="28" s="1"/>
  <c r="Y72" i="28" s="1"/>
  <c r="Y73" i="28" s="1"/>
  <c r="Y74" i="28" s="1"/>
  <c r="Y75" i="28" s="1"/>
  <c r="Y76" i="28" s="1"/>
  <c r="Y77" i="28" s="1"/>
  <c r="Y78" i="28" s="1"/>
  <c r="Y79" i="28" s="1"/>
  <c r="Y80" i="28" s="1"/>
  <c r="Y81" i="28" s="1"/>
  <c r="Y82" i="28" s="1"/>
  <c r="Y83" i="28" s="1"/>
  <c r="Y84" i="28" s="1"/>
  <c r="Y85" i="28" s="1"/>
  <c r="Y86" i="28" s="1"/>
  <c r="Y87" i="28" s="1"/>
  <c r="Y88" i="28" s="1"/>
  <c r="Y89" i="28" s="1"/>
  <c r="Y90" i="28" s="1"/>
  <c r="Y91" i="28" s="1"/>
  <c r="Y92" i="28" s="1"/>
  <c r="Y93" i="28" s="1"/>
  <c r="Y94" i="28" s="1"/>
  <c r="Y95" i="28" s="1"/>
  <c r="Y96" i="28" s="1"/>
  <c r="Y97" i="28" s="1"/>
  <c r="Y98" i="28" s="1"/>
  <c r="Y99" i="28" s="1"/>
  <c r="Y100" i="28" s="1"/>
  <c r="Y101" i="28" s="1"/>
  <c r="Y102" i="28" s="1"/>
  <c r="Y103" i="28" s="1"/>
  <c r="Y104" i="28" s="1"/>
  <c r="Y105" i="28" s="1"/>
  <c r="Y106" i="28" s="1"/>
  <c r="Y107" i="28" s="1"/>
  <c r="Y108" i="28" s="1"/>
  <c r="Y109" i="28" s="1"/>
  <c r="Y110" i="28" s="1"/>
  <c r="Y111" i="28" s="1"/>
  <c r="Y112" i="28" s="1"/>
  <c r="Y113" i="28" s="1"/>
  <c r="Y114" i="28" s="1"/>
  <c r="Y115" i="28" s="1"/>
  <c r="Y116" i="28" s="1"/>
  <c r="Y117" i="28" s="1"/>
  <c r="Y118" i="28" s="1"/>
  <c r="Y119" i="28" s="1"/>
  <c r="Y120" i="28" s="1"/>
  <c r="Y121" i="28" s="1"/>
  <c r="Y122" i="28" s="1"/>
  <c r="Y123" i="28" s="1"/>
  <c r="Y124" i="28" s="1"/>
  <c r="Y125" i="28" s="1"/>
  <c r="Y126" i="28" s="1"/>
  <c r="Y127" i="28" s="1"/>
  <c r="Y128" i="28" s="1"/>
  <c r="Y129" i="28" s="1"/>
  <c r="Y130" i="28" s="1"/>
  <c r="Y131" i="28" s="1"/>
  <c r="Y132" i="28" s="1"/>
  <c r="Y133" i="28" s="1"/>
  <c r="Y134" i="28" s="1"/>
  <c r="Y135" i="28" s="1"/>
  <c r="Y136" i="28" s="1"/>
  <c r="Y137" i="28" s="1"/>
  <c r="Y138" i="28" s="1"/>
  <c r="Y139" i="28" s="1"/>
  <c r="Y140" i="28" s="1"/>
  <c r="Y141" i="28" s="1"/>
  <c r="Y142" i="28" s="1"/>
  <c r="Y143" i="28" s="1"/>
  <c r="Y144" i="28" s="1"/>
  <c r="Y145" i="28" s="1"/>
  <c r="Y5" i="28"/>
  <c r="B2617" i="30" l="1"/>
  <c r="N2617" i="30" s="1"/>
  <c r="W2627" i="30"/>
  <c r="B2622" i="30"/>
  <c r="F2622" i="30" s="1"/>
  <c r="W2632" i="30"/>
  <c r="B2618" i="30"/>
  <c r="C2618" i="30" s="1"/>
  <c r="W2628" i="30"/>
  <c r="B2620" i="30"/>
  <c r="F2620" i="30" s="1"/>
  <c r="W2630" i="30"/>
  <c r="B2619" i="30"/>
  <c r="N2619" i="30" s="1"/>
  <c r="W2629" i="30"/>
  <c r="B2616" i="30"/>
  <c r="F2616" i="30" s="1"/>
  <c r="W2626" i="30"/>
  <c r="B2623" i="30"/>
  <c r="C2623" i="30" s="1"/>
  <c r="W2633" i="30"/>
  <c r="B2615" i="30"/>
  <c r="F2615" i="30" s="1"/>
  <c r="W2625" i="30"/>
  <c r="B2629" i="30"/>
  <c r="W2639" i="30"/>
  <c r="C2620" i="30"/>
  <c r="C2619" i="30"/>
  <c r="R2617" i="30"/>
  <c r="C2617" i="30"/>
  <c r="B2621" i="30"/>
  <c r="W2631" i="30"/>
  <c r="R2622" i="30"/>
  <c r="N2622" i="30"/>
  <c r="C2616" i="30"/>
  <c r="R2618" i="30"/>
  <c r="A191" i="28"/>
  <c r="A192" i="28"/>
  <c r="A206" i="28"/>
  <c r="A148" i="28"/>
  <c r="A146" i="28"/>
  <c r="R2619" i="30" l="1"/>
  <c r="F2619" i="30"/>
  <c r="C2622" i="30"/>
  <c r="C2615" i="30"/>
  <c r="F2617" i="30"/>
  <c r="R2623" i="30"/>
  <c r="N2616" i="30"/>
  <c r="R2616" i="30"/>
  <c r="N2615" i="30"/>
  <c r="N2620" i="30"/>
  <c r="N2623" i="30"/>
  <c r="F2623" i="30"/>
  <c r="R2615" i="30"/>
  <c r="R2620" i="30"/>
  <c r="B2626" i="30"/>
  <c r="W2636" i="30"/>
  <c r="B2630" i="30"/>
  <c r="W2640" i="30"/>
  <c r="B2625" i="30"/>
  <c r="W2635" i="30"/>
  <c r="B2632" i="30"/>
  <c r="W2642" i="30"/>
  <c r="B2633" i="30"/>
  <c r="W2643" i="30"/>
  <c r="B2628" i="30"/>
  <c r="W2638" i="30"/>
  <c r="B2627" i="30"/>
  <c r="W2637" i="30"/>
  <c r="F2618" i="30"/>
  <c r="N2618" i="30"/>
  <c r="W2649" i="30"/>
  <c r="B2639" i="30"/>
  <c r="W2641" i="30"/>
  <c r="B2631" i="30"/>
  <c r="F2629" i="30"/>
  <c r="N2629" i="30"/>
  <c r="C2629" i="30"/>
  <c r="R2629" i="30"/>
  <c r="F2621" i="30"/>
  <c r="N2621" i="30"/>
  <c r="C2621" i="30"/>
  <c r="R2621" i="30"/>
  <c r="B2642" i="30" l="1"/>
  <c r="W2652" i="30"/>
  <c r="R2628" i="30"/>
  <c r="C2628" i="30"/>
  <c r="F2628" i="30"/>
  <c r="N2628" i="30"/>
  <c r="F2632" i="30"/>
  <c r="N2632" i="30"/>
  <c r="C2632" i="30"/>
  <c r="R2632" i="30"/>
  <c r="F2630" i="30"/>
  <c r="N2630" i="30"/>
  <c r="R2630" i="30"/>
  <c r="C2630" i="30"/>
  <c r="B2638" i="30"/>
  <c r="W2648" i="30"/>
  <c r="B2640" i="30"/>
  <c r="W2650" i="30"/>
  <c r="W2647" i="30"/>
  <c r="B2637" i="30"/>
  <c r="B2643" i="30"/>
  <c r="W2653" i="30"/>
  <c r="B2635" i="30"/>
  <c r="W2645" i="30"/>
  <c r="B2636" i="30"/>
  <c r="W2646" i="30"/>
  <c r="R2627" i="30"/>
  <c r="F2627" i="30"/>
  <c r="N2627" i="30"/>
  <c r="C2627" i="30"/>
  <c r="F2633" i="30"/>
  <c r="N2633" i="30"/>
  <c r="R2633" i="30"/>
  <c r="C2633" i="30"/>
  <c r="C2625" i="30"/>
  <c r="F2625" i="30"/>
  <c r="N2625" i="30"/>
  <c r="R2625" i="30"/>
  <c r="F2626" i="30"/>
  <c r="N2626" i="30"/>
  <c r="R2626" i="30"/>
  <c r="C2626" i="30"/>
  <c r="F2639" i="30"/>
  <c r="N2639" i="30"/>
  <c r="R2639" i="30"/>
  <c r="C2639" i="30"/>
  <c r="B2649" i="30"/>
  <c r="W2659" i="30"/>
  <c r="F2631" i="30"/>
  <c r="N2631" i="30"/>
  <c r="C2631" i="30"/>
  <c r="R2631" i="30"/>
  <c r="B2641" i="30"/>
  <c r="W2651" i="30"/>
  <c r="A167" i="28"/>
  <c r="A176" i="28"/>
  <c r="A177" i="28"/>
  <c r="A178" i="28"/>
  <c r="A179" i="28"/>
  <c r="A155" i="28"/>
  <c r="A156" i="28"/>
  <c r="A188" i="28"/>
  <c r="A195" i="28"/>
  <c r="A196" i="28"/>
  <c r="A144" i="28"/>
  <c r="W2655" i="30" l="1"/>
  <c r="B2645" i="30"/>
  <c r="C2635" i="30"/>
  <c r="R2635" i="30"/>
  <c r="N2635" i="30"/>
  <c r="F2635" i="30"/>
  <c r="B2647" i="30"/>
  <c r="W2657" i="30"/>
  <c r="F2638" i="30"/>
  <c r="R2638" i="30"/>
  <c r="C2638" i="30"/>
  <c r="N2638" i="30"/>
  <c r="F2637" i="30"/>
  <c r="N2637" i="30"/>
  <c r="C2637" i="30"/>
  <c r="R2637" i="30"/>
  <c r="B2648" i="30"/>
  <c r="W2658" i="30"/>
  <c r="B2646" i="30"/>
  <c r="W2656" i="30"/>
  <c r="W2663" i="30"/>
  <c r="B2653" i="30"/>
  <c r="B2650" i="30"/>
  <c r="W2660" i="30"/>
  <c r="B2652" i="30"/>
  <c r="W2662" i="30"/>
  <c r="R2636" i="30"/>
  <c r="C2636" i="30"/>
  <c r="F2636" i="30"/>
  <c r="N2636" i="30"/>
  <c r="F2643" i="30"/>
  <c r="N2643" i="30"/>
  <c r="R2643" i="30"/>
  <c r="C2643" i="30"/>
  <c r="N2640" i="30"/>
  <c r="F2640" i="30"/>
  <c r="R2640" i="30"/>
  <c r="C2640" i="30"/>
  <c r="N2642" i="30"/>
  <c r="R2642" i="30"/>
  <c r="C2642" i="30"/>
  <c r="F2642" i="30"/>
  <c r="B2651" i="30"/>
  <c r="W2661" i="30"/>
  <c r="F2641" i="30"/>
  <c r="N2641" i="30"/>
  <c r="C2641" i="30"/>
  <c r="R2641" i="30"/>
  <c r="F2649" i="30"/>
  <c r="N2649" i="30"/>
  <c r="C2649" i="30"/>
  <c r="R2649" i="30"/>
  <c r="B2659" i="30"/>
  <c r="W2669" i="30"/>
  <c r="A132" i="28"/>
  <c r="A133" i="28"/>
  <c r="B2660" i="30" l="1"/>
  <c r="W2670" i="30"/>
  <c r="B2656" i="30"/>
  <c r="W2666" i="30"/>
  <c r="R2650" i="30"/>
  <c r="C2650" i="30"/>
  <c r="N2650" i="30"/>
  <c r="F2650" i="30"/>
  <c r="F2646" i="30"/>
  <c r="R2646" i="30"/>
  <c r="C2646" i="30"/>
  <c r="N2646" i="30"/>
  <c r="R2647" i="30"/>
  <c r="C2647" i="30"/>
  <c r="F2647" i="30"/>
  <c r="N2647" i="30"/>
  <c r="B2657" i="30"/>
  <c r="W2667" i="30"/>
  <c r="B2662" i="30"/>
  <c r="W2672" i="30"/>
  <c r="C2653" i="30"/>
  <c r="R2653" i="30"/>
  <c r="F2653" i="30"/>
  <c r="N2653" i="30"/>
  <c r="B2658" i="30"/>
  <c r="W2668" i="30"/>
  <c r="C2645" i="30"/>
  <c r="R2645" i="30"/>
  <c r="F2645" i="30"/>
  <c r="N2645" i="30"/>
  <c r="C2652" i="30"/>
  <c r="F2652" i="30"/>
  <c r="N2652" i="30"/>
  <c r="R2652" i="30"/>
  <c r="B2663" i="30"/>
  <c r="W2673" i="30"/>
  <c r="F2648" i="30"/>
  <c r="N2648" i="30"/>
  <c r="R2648" i="30"/>
  <c r="C2648" i="30"/>
  <c r="B2655" i="30"/>
  <c r="W2665" i="30"/>
  <c r="B2669" i="30"/>
  <c r="W2679" i="30"/>
  <c r="W2671" i="30"/>
  <c r="B2661" i="30"/>
  <c r="F2659" i="30"/>
  <c r="N2659" i="30"/>
  <c r="C2659" i="30"/>
  <c r="R2659" i="30"/>
  <c r="F2651" i="30"/>
  <c r="N2651" i="30"/>
  <c r="C2651" i="30"/>
  <c r="R2651" i="30"/>
  <c r="A97" i="28"/>
  <c r="B2672" i="30" l="1"/>
  <c r="W2682" i="30"/>
  <c r="R2663" i="30"/>
  <c r="C2663" i="30"/>
  <c r="F2663" i="30"/>
  <c r="N2663" i="30"/>
  <c r="F2662" i="30"/>
  <c r="N2662" i="30"/>
  <c r="R2662" i="30"/>
  <c r="C2662" i="30"/>
  <c r="F2656" i="30"/>
  <c r="N2656" i="30"/>
  <c r="R2656" i="30"/>
  <c r="C2656" i="30"/>
  <c r="B2666" i="30"/>
  <c r="W2676" i="30"/>
  <c r="W2675" i="30"/>
  <c r="B2665" i="30"/>
  <c r="B2668" i="30"/>
  <c r="W2678" i="30"/>
  <c r="B2667" i="30"/>
  <c r="W2677" i="30"/>
  <c r="B2670" i="30"/>
  <c r="W2680" i="30"/>
  <c r="W2683" i="30"/>
  <c r="B2673" i="30"/>
  <c r="N2655" i="30"/>
  <c r="R2655" i="30"/>
  <c r="C2655" i="30"/>
  <c r="F2655" i="30"/>
  <c r="N2658" i="30"/>
  <c r="F2658" i="30"/>
  <c r="C2658" i="30"/>
  <c r="R2658" i="30"/>
  <c r="C2657" i="30"/>
  <c r="R2657" i="30"/>
  <c r="N2657" i="30"/>
  <c r="F2657" i="30"/>
  <c r="F2660" i="30"/>
  <c r="N2660" i="30"/>
  <c r="C2660" i="30"/>
  <c r="R2660" i="30"/>
  <c r="F2669" i="30"/>
  <c r="R2669" i="30"/>
  <c r="C2669" i="30"/>
  <c r="N2669" i="30"/>
  <c r="F2661" i="30"/>
  <c r="N2661" i="30"/>
  <c r="C2661" i="30"/>
  <c r="R2661" i="30"/>
  <c r="W2689" i="30"/>
  <c r="B2679" i="30"/>
  <c r="B2671" i="30"/>
  <c r="W2681" i="30"/>
  <c r="A90"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1" i="28"/>
  <c r="A92" i="28"/>
  <c r="A93" i="28"/>
  <c r="A94" i="28"/>
  <c r="A95" i="28"/>
  <c r="A96"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4" i="28"/>
  <c r="A135" i="28"/>
  <c r="A136" i="28"/>
  <c r="A137" i="28"/>
  <c r="A138" i="28"/>
  <c r="A139" i="28"/>
  <c r="A140" i="28"/>
  <c r="A142" i="28"/>
  <c r="A141" i="28"/>
  <c r="A143" i="28"/>
  <c r="A145" i="28"/>
  <c r="A147" i="28"/>
  <c r="A149" i="28"/>
  <c r="A150" i="28"/>
  <c r="A151" i="28"/>
  <c r="A152" i="28"/>
  <c r="A153" i="28"/>
  <c r="A154" i="28"/>
  <c r="A157" i="28"/>
  <c r="A158" i="28"/>
  <c r="A159" i="28"/>
  <c r="A160" i="28"/>
  <c r="A161" i="28"/>
  <c r="A162" i="28"/>
  <c r="A163" i="28"/>
  <c r="A164" i="28"/>
  <c r="A165" i="28"/>
  <c r="A166" i="28"/>
  <c r="A168" i="28"/>
  <c r="A169" i="28"/>
  <c r="A170" i="28"/>
  <c r="A171" i="28"/>
  <c r="A172" i="28"/>
  <c r="A173" i="28"/>
  <c r="A174" i="28"/>
  <c r="A175" i="28"/>
  <c r="A180" i="28"/>
  <c r="A181" i="28"/>
  <c r="A182" i="28"/>
  <c r="A183" i="28"/>
  <c r="A184" i="28"/>
  <c r="A185" i="28"/>
  <c r="A186" i="28"/>
  <c r="A187" i="28"/>
  <c r="A189" i="28"/>
  <c r="A190" i="28"/>
  <c r="A193" i="28"/>
  <c r="A194" i="28"/>
  <c r="A197" i="28"/>
  <c r="A198" i="28"/>
  <c r="A199" i="28"/>
  <c r="A200" i="28"/>
  <c r="A201" i="28"/>
  <c r="A202" i="28"/>
  <c r="A203" i="28"/>
  <c r="A204" i="28"/>
  <c r="A205" i="28"/>
  <c r="A207" i="28"/>
  <c r="A208" i="28"/>
  <c r="A209" i="28"/>
  <c r="A210" i="28"/>
  <c r="A211" i="28"/>
  <c r="A212" i="28"/>
  <c r="A213" i="28"/>
  <c r="A214" i="28"/>
  <c r="A215" i="28"/>
  <c r="A216" i="28"/>
  <c r="A217" i="28"/>
  <c r="A218" i="28"/>
  <c r="A219" i="28"/>
  <c r="A220" i="28"/>
  <c r="A221" i="28"/>
  <c r="A222" i="28"/>
  <c r="A223" i="28"/>
  <c r="A224" i="28"/>
  <c r="A225" i="28"/>
  <c r="A226" i="28"/>
  <c r="A227" i="28"/>
  <c r="A228" i="28"/>
  <c r="A229" i="28"/>
  <c r="A230" i="28"/>
  <c r="A231" i="28"/>
  <c r="A232" i="28"/>
  <c r="A233" i="28"/>
  <c r="A234" i="28"/>
  <c r="A235" i="28"/>
  <c r="A236" i="28"/>
  <c r="A237" i="28"/>
  <c r="A238" i="28"/>
  <c r="A239" i="28"/>
  <c r="A240" i="28"/>
  <c r="A241" i="28"/>
  <c r="A242" i="28"/>
  <c r="A243" i="28"/>
  <c r="A244" i="28"/>
  <c r="A245" i="28"/>
  <c r="A246" i="28"/>
  <c r="A247" i="28"/>
  <c r="A248" i="28"/>
  <c r="A249" i="28"/>
  <c r="A250" i="28"/>
  <c r="A251" i="28"/>
  <c r="A252" i="28"/>
  <c r="A253" i="28"/>
  <c r="A254" i="28"/>
  <c r="A255" i="28"/>
  <c r="A256" i="28"/>
  <c r="A257" i="28"/>
  <c r="A258" i="28"/>
  <c r="A259" i="28"/>
  <c r="A260" i="28"/>
  <c r="A261" i="28"/>
  <c r="A262" i="28"/>
  <c r="A263" i="28"/>
  <c r="A264" i="28"/>
  <c r="A265" i="28"/>
  <c r="A266" i="28"/>
  <c r="A267" i="28"/>
  <c r="A268" i="28"/>
  <c r="A269" i="28"/>
  <c r="A270" i="28"/>
  <c r="A271" i="28"/>
  <c r="A272" i="28"/>
  <c r="A273" i="28"/>
  <c r="A274" i="28"/>
  <c r="A275" i="28"/>
  <c r="A276" i="28"/>
  <c r="A277" i="28"/>
  <c r="A278" i="28"/>
  <c r="A279" i="28"/>
  <c r="A280" i="28"/>
  <c r="A4" i="28"/>
  <c r="B2680" i="30" l="1"/>
  <c r="W2690" i="30"/>
  <c r="B2678" i="30"/>
  <c r="W2688" i="30"/>
  <c r="B2676" i="30"/>
  <c r="W2686" i="30"/>
  <c r="R2670" i="30"/>
  <c r="C2670" i="30"/>
  <c r="F2670" i="30"/>
  <c r="N2670" i="30"/>
  <c r="F2668" i="30"/>
  <c r="C2668" i="30"/>
  <c r="N2668" i="30"/>
  <c r="R2668" i="30"/>
  <c r="R2666" i="30"/>
  <c r="F2666" i="30"/>
  <c r="C2666" i="30"/>
  <c r="N2666" i="30"/>
  <c r="C2673" i="30"/>
  <c r="N2673" i="30"/>
  <c r="R2673" i="30"/>
  <c r="F2673" i="30"/>
  <c r="B2677" i="30"/>
  <c r="W2687" i="30"/>
  <c r="F2665" i="30"/>
  <c r="N2665" i="30"/>
  <c r="C2665" i="30"/>
  <c r="R2665" i="30"/>
  <c r="B2682" i="30"/>
  <c r="W2692" i="30"/>
  <c r="W2693" i="30"/>
  <c r="B2683" i="30"/>
  <c r="N2667" i="30"/>
  <c r="C2667" i="30"/>
  <c r="R2667" i="30"/>
  <c r="F2667" i="30"/>
  <c r="W2685" i="30"/>
  <c r="B2675" i="30"/>
  <c r="R2672" i="30"/>
  <c r="C2672" i="30"/>
  <c r="F2672" i="30"/>
  <c r="N2672" i="30"/>
  <c r="W2699" i="30"/>
  <c r="B2689" i="30"/>
  <c r="F2679" i="30"/>
  <c r="R2679" i="30"/>
  <c r="C2679" i="30"/>
  <c r="N2679" i="30"/>
  <c r="B2681" i="30"/>
  <c r="W2691" i="30"/>
  <c r="F2671" i="30"/>
  <c r="R2671" i="30"/>
  <c r="C2671" i="30"/>
  <c r="N2671" i="30"/>
  <c r="V53" i="40"/>
  <c r="V52" i="40"/>
  <c r="V51" i="40"/>
  <c r="L51" i="40"/>
  <c r="V50" i="40"/>
  <c r="L48" i="40"/>
  <c r="L41" i="40"/>
  <c r="T40" i="40"/>
  <c r="L40" i="40"/>
  <c r="V36" i="40"/>
  <c r="V35" i="40"/>
  <c r="V34" i="40"/>
  <c r="V33" i="40"/>
  <c r="L31" i="40"/>
  <c r="N30" i="40"/>
  <c r="L29" i="40"/>
  <c r="N27" i="40"/>
  <c r="L27" i="40"/>
  <c r="N26" i="40"/>
  <c r="N24" i="40"/>
  <c r="L23" i="40"/>
  <c r="L21" i="40"/>
  <c r="N20" i="40"/>
  <c r="N19" i="40"/>
  <c r="L19" i="40"/>
  <c r="N18" i="40"/>
  <c r="N16" i="40"/>
  <c r="N15" i="40"/>
  <c r="L13" i="40"/>
  <c r="N12" i="40"/>
  <c r="L12" i="40"/>
  <c r="L11" i="40"/>
  <c r="P10" i="40"/>
  <c r="N10" i="40"/>
  <c r="L10" i="40"/>
  <c r="L9" i="40"/>
  <c r="N7" i="40"/>
  <c r="L7" i="40"/>
  <c r="N6" i="40"/>
  <c r="D6" i="40"/>
  <c r="N4" i="40"/>
  <c r="N3" i="40"/>
  <c r="N2" i="40"/>
  <c r="R2683" i="30" l="1"/>
  <c r="N2683" i="30"/>
  <c r="F2683" i="30"/>
  <c r="C2683" i="30"/>
  <c r="W2697" i="30"/>
  <c r="B2687" i="30"/>
  <c r="B2688" i="30"/>
  <c r="W2698" i="30"/>
  <c r="B2693" i="30"/>
  <c r="W2703" i="30"/>
  <c r="F2677" i="30"/>
  <c r="N2677" i="30"/>
  <c r="C2677" i="30"/>
  <c r="R2677" i="30"/>
  <c r="F2678" i="30"/>
  <c r="N2678" i="30"/>
  <c r="R2678" i="30"/>
  <c r="C2678" i="30"/>
  <c r="R2675" i="30"/>
  <c r="C2675" i="30"/>
  <c r="N2675" i="30"/>
  <c r="F2675" i="30"/>
  <c r="B2692" i="30"/>
  <c r="W2702" i="30"/>
  <c r="W2696" i="30"/>
  <c r="B2686" i="30"/>
  <c r="B2690" i="30"/>
  <c r="W2700" i="30"/>
  <c r="B2685" i="30"/>
  <c r="W2695" i="30"/>
  <c r="C2682" i="30"/>
  <c r="N2682" i="30"/>
  <c r="R2682" i="30"/>
  <c r="F2682" i="30"/>
  <c r="F2676" i="30"/>
  <c r="N2676" i="30"/>
  <c r="C2676" i="30"/>
  <c r="R2676" i="30"/>
  <c r="C2680" i="30"/>
  <c r="F2680" i="30"/>
  <c r="R2680" i="30"/>
  <c r="N2680" i="30"/>
  <c r="F2681" i="30"/>
  <c r="N2681" i="30"/>
  <c r="R2681" i="30"/>
  <c r="C2681" i="30"/>
  <c r="B2699" i="30"/>
  <c r="W2709" i="30"/>
  <c r="B2691" i="30"/>
  <c r="W2701" i="30"/>
  <c r="F2689" i="30"/>
  <c r="N2689" i="30"/>
  <c r="C2689" i="30"/>
  <c r="R2689" i="30"/>
  <c r="D7" i="40"/>
  <c r="I21" i="40" s="1"/>
  <c r="I8" i="40"/>
  <c r="I13" i="40"/>
  <c r="I23" i="40"/>
  <c r="I28" i="40"/>
  <c r="L28" i="40" s="1"/>
  <c r="I41" i="40"/>
  <c r="T41" i="40" s="1"/>
  <c r="I45" i="40"/>
  <c r="I48" i="40"/>
  <c r="I55" i="40"/>
  <c r="I59" i="40"/>
  <c r="L59" i="40" s="1"/>
  <c r="I62" i="40"/>
  <c r="I70" i="40"/>
  <c r="I74" i="40"/>
  <c r="I51" i="40"/>
  <c r="T51" i="40" s="1"/>
  <c r="I56" i="40"/>
  <c r="I63" i="40"/>
  <c r="I67" i="40"/>
  <c r="W2710" i="30" l="1"/>
  <c r="B2700" i="30"/>
  <c r="B2702" i="30"/>
  <c r="W2712" i="30"/>
  <c r="W2708" i="30"/>
  <c r="B2698" i="30"/>
  <c r="R2690" i="30"/>
  <c r="N2690" i="30"/>
  <c r="F2690" i="30"/>
  <c r="C2690" i="30"/>
  <c r="R2692" i="30"/>
  <c r="N2692" i="30"/>
  <c r="C2692" i="30"/>
  <c r="F2692" i="30"/>
  <c r="R2688" i="30"/>
  <c r="F2688" i="30"/>
  <c r="C2688" i="30"/>
  <c r="N2688" i="30"/>
  <c r="W2705" i="30"/>
  <c r="B2695" i="30"/>
  <c r="R2686" i="30"/>
  <c r="F2686" i="30"/>
  <c r="N2686" i="30"/>
  <c r="C2686" i="30"/>
  <c r="W2713" i="30"/>
  <c r="B2703" i="30"/>
  <c r="N2687" i="30"/>
  <c r="C2687" i="30"/>
  <c r="F2687" i="30"/>
  <c r="R2687" i="30"/>
  <c r="N2685" i="30"/>
  <c r="R2685" i="30"/>
  <c r="C2685" i="30"/>
  <c r="F2685" i="30"/>
  <c r="B2696" i="30"/>
  <c r="W2706" i="30"/>
  <c r="R2693" i="30"/>
  <c r="C2693" i="30"/>
  <c r="F2693" i="30"/>
  <c r="N2693" i="30"/>
  <c r="W2707" i="30"/>
  <c r="B2697" i="30"/>
  <c r="F2691" i="30"/>
  <c r="C2691" i="30"/>
  <c r="N2691" i="30"/>
  <c r="R2691" i="30"/>
  <c r="B2701" i="30"/>
  <c r="W2711" i="30"/>
  <c r="B2709" i="30"/>
  <c r="W2719" i="30"/>
  <c r="N2699" i="30"/>
  <c r="C2699" i="30"/>
  <c r="R2699" i="30"/>
  <c r="F2699" i="30"/>
  <c r="T45" i="40"/>
  <c r="L45" i="40" s="1"/>
  <c r="I50" i="40"/>
  <c r="I43" i="40"/>
  <c r="L43" i="40" s="1"/>
  <c r="I40" i="40"/>
  <c r="I37" i="40"/>
  <c r="L37" i="40" s="1"/>
  <c r="I36" i="40"/>
  <c r="I35" i="40"/>
  <c r="I34" i="40"/>
  <c r="I33" i="40"/>
  <c r="I27" i="40"/>
  <c r="I25" i="40"/>
  <c r="I20" i="40"/>
  <c r="L20" i="40" s="1"/>
  <c r="I12" i="40"/>
  <c r="I9" i="40"/>
  <c r="I7" i="40"/>
  <c r="I6" i="40"/>
  <c r="L6" i="40" s="1"/>
  <c r="I5" i="40"/>
  <c r="I68" i="40"/>
  <c r="I39" i="40"/>
  <c r="I29" i="40"/>
  <c r="I26" i="40"/>
  <c r="L26" i="40" s="1"/>
  <c r="I24" i="40"/>
  <c r="L24" i="40" s="1"/>
  <c r="I14" i="40"/>
  <c r="L14" i="40" s="1"/>
  <c r="I2" i="40"/>
  <c r="L2" i="40" s="1"/>
  <c r="I69" i="40"/>
  <c r="I65" i="40"/>
  <c r="I61" i="40"/>
  <c r="I58" i="40"/>
  <c r="I46" i="40"/>
  <c r="I44" i="40"/>
  <c r="I42" i="40"/>
  <c r="L42" i="40" s="1"/>
  <c r="I38" i="40"/>
  <c r="I31" i="40"/>
  <c r="I18" i="40"/>
  <c r="L18" i="40" s="1"/>
  <c r="I16" i="40"/>
  <c r="L16" i="40" s="1"/>
  <c r="I11" i="40"/>
  <c r="I10" i="40"/>
  <c r="I3" i="40"/>
  <c r="L3" i="40" s="1"/>
  <c r="I72" i="40"/>
  <c r="I64" i="40"/>
  <c r="I60" i="40"/>
  <c r="I57" i="40"/>
  <c r="I49" i="40"/>
  <c r="I47" i="40"/>
  <c r="L47" i="40" s="1"/>
  <c r="I22" i="40"/>
  <c r="L22" i="40" s="1"/>
  <c r="I19" i="40"/>
  <c r="I17" i="40"/>
  <c r="I4" i="40"/>
  <c r="L4" i="40" s="1"/>
  <c r="I73" i="40"/>
  <c r="I71" i="40"/>
  <c r="I52" i="40"/>
  <c r="T52" i="40" s="1"/>
  <c r="I66" i="40"/>
  <c r="I53" i="40"/>
  <c r="I30" i="40"/>
  <c r="L30" i="40" s="1"/>
  <c r="I15" i="40"/>
  <c r="L15" i="40" s="1"/>
  <c r="I75" i="40"/>
  <c r="F2695" i="30" l="1"/>
  <c r="R2695" i="30"/>
  <c r="C2695" i="30"/>
  <c r="N2695" i="30"/>
  <c r="W2722" i="30"/>
  <c r="B2712" i="30"/>
  <c r="C2696" i="30"/>
  <c r="N2696" i="30"/>
  <c r="F2696" i="30"/>
  <c r="R2696" i="30"/>
  <c r="B2705" i="30"/>
  <c r="W2715" i="30"/>
  <c r="R2702" i="30"/>
  <c r="N2702" i="30"/>
  <c r="F2702" i="30"/>
  <c r="C2702" i="30"/>
  <c r="F2697" i="30"/>
  <c r="N2697" i="30"/>
  <c r="R2697" i="30"/>
  <c r="C2697" i="30"/>
  <c r="R2703" i="30"/>
  <c r="F2703" i="30"/>
  <c r="C2703" i="30"/>
  <c r="N2703" i="30"/>
  <c r="N2698" i="30"/>
  <c r="F2698" i="30"/>
  <c r="R2698" i="30"/>
  <c r="C2698" i="30"/>
  <c r="C2700" i="30"/>
  <c r="R2700" i="30"/>
  <c r="F2700" i="30"/>
  <c r="N2700" i="30"/>
  <c r="W2716" i="30"/>
  <c r="B2706" i="30"/>
  <c r="B2707" i="30"/>
  <c r="W2717" i="30"/>
  <c r="W2723" i="30"/>
  <c r="B2713" i="30"/>
  <c r="B2708" i="30"/>
  <c r="W2718" i="30"/>
  <c r="W2720" i="30"/>
  <c r="B2710" i="30"/>
  <c r="W2729" i="30"/>
  <c r="B2719" i="30"/>
  <c r="N2709" i="30"/>
  <c r="R2709" i="30"/>
  <c r="C2709" i="30"/>
  <c r="F2709" i="30"/>
  <c r="B2711" i="30"/>
  <c r="W2721" i="30"/>
  <c r="N2701" i="30"/>
  <c r="R2701" i="30"/>
  <c r="F2701" i="30"/>
  <c r="C2701" i="30"/>
  <c r="T36" i="40"/>
  <c r="L36" i="40" s="1"/>
  <c r="T50" i="40"/>
  <c r="L50" i="40" s="1"/>
  <c r="T49" i="40"/>
  <c r="L49" i="40"/>
  <c r="T35" i="40"/>
  <c r="L35" i="40"/>
  <c r="T53" i="40"/>
  <c r="L53" i="40" s="1"/>
  <c r="T46" i="40"/>
  <c r="L46" i="40"/>
  <c r="L5" i="40"/>
  <c r="P5" i="40" s="1"/>
  <c r="T33" i="40"/>
  <c r="L33" i="40"/>
  <c r="T39" i="40"/>
  <c r="L39" i="40"/>
  <c r="T38" i="40"/>
  <c r="L38" i="40"/>
  <c r="T34" i="40"/>
  <c r="L34" i="40" s="1"/>
  <c r="R2708" i="30" l="1"/>
  <c r="N2708" i="30"/>
  <c r="F2708" i="30"/>
  <c r="C2708" i="30"/>
  <c r="C2707" i="30"/>
  <c r="N2707" i="30"/>
  <c r="F2707" i="30"/>
  <c r="R2707" i="30"/>
  <c r="N2705" i="30"/>
  <c r="F2705" i="30"/>
  <c r="R2705" i="30"/>
  <c r="C2705" i="30"/>
  <c r="W2728" i="30"/>
  <c r="B2718" i="30"/>
  <c r="W2727" i="30"/>
  <c r="B2717" i="30"/>
  <c r="R2710" i="30"/>
  <c r="F2710" i="30"/>
  <c r="C2710" i="30"/>
  <c r="N2710" i="30"/>
  <c r="F2713" i="30"/>
  <c r="R2713" i="30"/>
  <c r="N2713" i="30"/>
  <c r="C2713" i="30"/>
  <c r="R2706" i="30"/>
  <c r="N2706" i="30"/>
  <c r="C2706" i="30"/>
  <c r="F2706" i="30"/>
  <c r="C2712" i="30"/>
  <c r="R2712" i="30"/>
  <c r="F2712" i="30"/>
  <c r="N2712" i="30"/>
  <c r="W2725" i="30"/>
  <c r="B2715" i="30"/>
  <c r="W2730" i="30"/>
  <c r="B2720" i="30"/>
  <c r="W2733" i="30"/>
  <c r="B2723" i="30"/>
  <c r="B2716" i="30"/>
  <c r="W2726" i="30"/>
  <c r="W2732" i="30"/>
  <c r="B2722" i="30"/>
  <c r="N2711" i="30"/>
  <c r="F2711" i="30"/>
  <c r="R2711" i="30"/>
  <c r="C2711" i="30"/>
  <c r="W2731" i="30"/>
  <c r="B2721" i="30"/>
  <c r="N2719" i="30"/>
  <c r="F2719" i="30"/>
  <c r="R2719" i="30"/>
  <c r="C2719" i="30"/>
  <c r="W2739" i="30"/>
  <c r="B2729" i="30"/>
  <c r="J1424" i="29"/>
  <c r="J1425" i="29"/>
  <c r="J1426" i="29"/>
  <c r="K1426" i="29" s="1"/>
  <c r="J1427" i="29"/>
  <c r="K1427" i="29" s="1"/>
  <c r="J1428" i="29"/>
  <c r="K1428" i="29" s="1"/>
  <c r="J1429" i="29"/>
  <c r="K1429" i="29" s="1"/>
  <c r="J1430" i="29"/>
  <c r="K1430" i="29" s="1"/>
  <c r="J1431" i="29"/>
  <c r="K1431" i="29" s="1"/>
  <c r="J1432" i="29"/>
  <c r="K1432" i="29" s="1"/>
  <c r="J1433" i="29"/>
  <c r="K1433" i="29" s="1"/>
  <c r="J1434" i="29"/>
  <c r="K1434" i="29" s="1"/>
  <c r="J1435" i="29"/>
  <c r="K1435" i="29" s="1"/>
  <c r="J1436" i="29"/>
  <c r="K1436" i="29" s="1"/>
  <c r="J1437" i="29"/>
  <c r="K1437" i="29" s="1"/>
  <c r="J1438" i="29"/>
  <c r="K1438" i="29" s="1"/>
  <c r="J1439" i="29"/>
  <c r="K1439" i="29" s="1"/>
  <c r="J1440" i="29"/>
  <c r="J1441" i="29"/>
  <c r="K1441" i="29" s="1"/>
  <c r="J1442" i="29"/>
  <c r="K1442" i="29" s="1"/>
  <c r="J1443" i="29"/>
  <c r="K1443" i="29" s="1"/>
  <c r="I1426" i="29"/>
  <c r="L1426" i="29"/>
  <c r="M1426" i="29" s="1"/>
  <c r="N1426" i="29"/>
  <c r="O1426" i="29" s="1"/>
  <c r="P1426" i="29"/>
  <c r="Q1426" i="29" s="1"/>
  <c r="I1427" i="29"/>
  <c r="L1427" i="29"/>
  <c r="M1427" i="29" s="1"/>
  <c r="N1427" i="29"/>
  <c r="O1427" i="29" s="1"/>
  <c r="P1427" i="29"/>
  <c r="Q1427" i="29" s="1"/>
  <c r="I1428" i="29"/>
  <c r="L1428" i="29"/>
  <c r="M1428" i="29" s="1"/>
  <c r="N1428" i="29"/>
  <c r="O1428" i="29" s="1"/>
  <c r="P1428" i="29"/>
  <c r="Q1428" i="29" s="1"/>
  <c r="I1429" i="29"/>
  <c r="L1429" i="29"/>
  <c r="M1429" i="29" s="1"/>
  <c r="N1429" i="29"/>
  <c r="O1429" i="29" s="1"/>
  <c r="P1429" i="29"/>
  <c r="Q1429" i="29" s="1"/>
  <c r="I1430" i="29"/>
  <c r="L1430" i="29"/>
  <c r="M1430" i="29" s="1"/>
  <c r="N1430" i="29"/>
  <c r="O1430" i="29" s="1"/>
  <c r="P1430" i="29"/>
  <c r="Q1430" i="29" s="1"/>
  <c r="I1431" i="29"/>
  <c r="L1431" i="29"/>
  <c r="M1431" i="29" s="1"/>
  <c r="N1431" i="29"/>
  <c r="O1431" i="29" s="1"/>
  <c r="P1431" i="29"/>
  <c r="Q1431" i="29" s="1"/>
  <c r="I1432" i="29"/>
  <c r="L1432" i="29"/>
  <c r="M1432" i="29" s="1"/>
  <c r="N1432" i="29"/>
  <c r="O1432" i="29" s="1"/>
  <c r="P1432" i="29"/>
  <c r="Q1432" i="29" s="1"/>
  <c r="I1433" i="29"/>
  <c r="L1433" i="29"/>
  <c r="M1433" i="29" s="1"/>
  <c r="N1433" i="29"/>
  <c r="O1433" i="29" s="1"/>
  <c r="P1433" i="29"/>
  <c r="Q1433" i="29" s="1"/>
  <c r="I1434" i="29"/>
  <c r="L1434" i="29"/>
  <c r="M1434" i="29" s="1"/>
  <c r="N1434" i="29"/>
  <c r="O1434" i="29" s="1"/>
  <c r="P1434" i="29"/>
  <c r="Q1434" i="29" s="1"/>
  <c r="I1435" i="29"/>
  <c r="L1435" i="29"/>
  <c r="M1435" i="29" s="1"/>
  <c r="N1435" i="29"/>
  <c r="O1435" i="29" s="1"/>
  <c r="P1435" i="29"/>
  <c r="Q1435" i="29" s="1"/>
  <c r="I1436" i="29"/>
  <c r="L1436" i="29"/>
  <c r="M1436" i="29" s="1"/>
  <c r="N1436" i="29"/>
  <c r="O1436" i="29" s="1"/>
  <c r="P1436" i="29"/>
  <c r="Q1436" i="29" s="1"/>
  <c r="I1437" i="29"/>
  <c r="L1437" i="29"/>
  <c r="M1437" i="29" s="1"/>
  <c r="N1437" i="29"/>
  <c r="O1437" i="29" s="1"/>
  <c r="P1437" i="29"/>
  <c r="Q1437" i="29" s="1"/>
  <c r="I1438" i="29"/>
  <c r="L1438" i="29"/>
  <c r="M1438" i="29" s="1"/>
  <c r="N1438" i="29"/>
  <c r="O1438" i="29" s="1"/>
  <c r="P1438" i="29"/>
  <c r="Q1438" i="29" s="1"/>
  <c r="I1439" i="29"/>
  <c r="L1439" i="29"/>
  <c r="M1439" i="29" s="1"/>
  <c r="N1439" i="29"/>
  <c r="O1439" i="29" s="1"/>
  <c r="P1439" i="29"/>
  <c r="Q1439" i="29" s="1"/>
  <c r="I1440" i="29"/>
  <c r="K1440" i="29"/>
  <c r="L1440" i="29"/>
  <c r="M1440" i="29" s="1"/>
  <c r="N1440" i="29"/>
  <c r="O1440" i="29" s="1"/>
  <c r="P1440" i="29"/>
  <c r="Q1440" i="29" s="1"/>
  <c r="I1441" i="29"/>
  <c r="L1441" i="29"/>
  <c r="M1441" i="29" s="1"/>
  <c r="N1441" i="29"/>
  <c r="O1441" i="29" s="1"/>
  <c r="P1441" i="29"/>
  <c r="Q1441" i="29" s="1"/>
  <c r="I1442" i="29"/>
  <c r="L1442" i="29"/>
  <c r="M1442" i="29" s="1"/>
  <c r="N1442" i="29"/>
  <c r="O1442" i="29" s="1"/>
  <c r="P1442" i="29"/>
  <c r="Q1442" i="29" s="1"/>
  <c r="I1443" i="29"/>
  <c r="L1443" i="29"/>
  <c r="M1443" i="29" s="1"/>
  <c r="N1443" i="29"/>
  <c r="O1443" i="29" s="1"/>
  <c r="P1443" i="29"/>
  <c r="Q1443" i="29" s="1"/>
  <c r="W2736" i="30" l="1"/>
  <c r="B2726" i="30"/>
  <c r="N2717" i="30"/>
  <c r="R2717" i="30"/>
  <c r="C2717" i="30"/>
  <c r="F2717" i="30"/>
  <c r="F2716" i="30"/>
  <c r="N2716" i="30"/>
  <c r="C2716" i="30"/>
  <c r="R2716" i="30"/>
  <c r="W2740" i="30"/>
  <c r="B2730" i="30"/>
  <c r="B2727" i="30"/>
  <c r="W2737" i="30"/>
  <c r="R2722" i="30"/>
  <c r="F2722" i="30"/>
  <c r="N2722" i="30"/>
  <c r="C2722" i="30"/>
  <c r="F2723" i="30"/>
  <c r="R2723" i="30"/>
  <c r="N2723" i="30"/>
  <c r="C2723" i="30"/>
  <c r="N2715" i="30"/>
  <c r="C2715" i="30"/>
  <c r="R2715" i="30"/>
  <c r="F2715" i="30"/>
  <c r="C2718" i="30"/>
  <c r="N2718" i="30"/>
  <c r="R2718" i="30"/>
  <c r="F2718" i="30"/>
  <c r="N2720" i="30"/>
  <c r="F2720" i="30"/>
  <c r="R2720" i="30"/>
  <c r="C2720" i="30"/>
  <c r="W2742" i="30"/>
  <c r="B2732" i="30"/>
  <c r="B2733" i="30"/>
  <c r="W2743" i="30"/>
  <c r="B2725" i="30"/>
  <c r="W2735" i="30"/>
  <c r="W2738" i="30"/>
  <c r="B2728" i="30"/>
  <c r="N2729" i="30"/>
  <c r="C2729" i="30"/>
  <c r="F2729" i="30"/>
  <c r="R2729" i="30"/>
  <c r="N2721" i="30"/>
  <c r="C2721" i="30"/>
  <c r="F2721" i="30"/>
  <c r="R2721" i="30"/>
  <c r="B2739" i="30"/>
  <c r="W2749" i="30"/>
  <c r="B2731" i="30"/>
  <c r="W2741" i="30"/>
  <c r="K1425" i="29"/>
  <c r="K1424" i="29"/>
  <c r="I694" i="29"/>
  <c r="I695" i="29"/>
  <c r="I696" i="29"/>
  <c r="I697" i="29"/>
  <c r="I698" i="29"/>
  <c r="I699" i="29"/>
  <c r="I700" i="29"/>
  <c r="I701" i="29"/>
  <c r="I702" i="29"/>
  <c r="I703" i="29"/>
  <c r="I704" i="29"/>
  <c r="I705" i="29"/>
  <c r="I706" i="29"/>
  <c r="I707" i="29"/>
  <c r="I708" i="29"/>
  <c r="I709" i="29"/>
  <c r="I710" i="29"/>
  <c r="I711" i="29"/>
  <c r="I712" i="29"/>
  <c r="I713" i="29"/>
  <c r="I714" i="29"/>
  <c r="I715" i="29"/>
  <c r="I716" i="29"/>
  <c r="I717" i="29"/>
  <c r="I718" i="29"/>
  <c r="I719" i="29"/>
  <c r="I720" i="29"/>
  <c r="I721" i="29"/>
  <c r="I722" i="29"/>
  <c r="I723" i="29"/>
  <c r="I724" i="29"/>
  <c r="I725" i="29"/>
  <c r="I726" i="29"/>
  <c r="I727" i="29"/>
  <c r="I728" i="29"/>
  <c r="I729" i="29"/>
  <c r="I730" i="29"/>
  <c r="I731" i="29"/>
  <c r="I732" i="29"/>
  <c r="I733" i="29"/>
  <c r="I734" i="29"/>
  <c r="I735" i="29"/>
  <c r="I736" i="29"/>
  <c r="I737" i="29"/>
  <c r="I738" i="29"/>
  <c r="I739" i="29"/>
  <c r="I740" i="29"/>
  <c r="I741" i="29"/>
  <c r="I742" i="29"/>
  <c r="I743" i="29"/>
  <c r="I744" i="29"/>
  <c r="I745" i="29"/>
  <c r="I746" i="29"/>
  <c r="I747" i="29"/>
  <c r="I748" i="29"/>
  <c r="I749" i="29"/>
  <c r="I750" i="29"/>
  <c r="I751" i="29"/>
  <c r="I752" i="29"/>
  <c r="I753" i="29"/>
  <c r="I1424" i="29"/>
  <c r="I1425" i="29"/>
  <c r="P1424" i="29"/>
  <c r="Q1424" i="29" s="1"/>
  <c r="P1425" i="29"/>
  <c r="Q1425" i="29" s="1"/>
  <c r="N1424" i="29"/>
  <c r="O1424" i="29" s="1"/>
  <c r="N1425" i="29"/>
  <c r="O1425" i="29" s="1"/>
  <c r="L1424" i="29"/>
  <c r="M1424" i="29" s="1"/>
  <c r="L1425" i="29"/>
  <c r="M1425" i="29" s="1"/>
  <c r="C2725" i="30" l="1"/>
  <c r="R2725" i="30"/>
  <c r="F2725" i="30"/>
  <c r="N2725" i="30"/>
  <c r="W2752" i="30"/>
  <c r="B2742" i="30"/>
  <c r="W2750" i="30"/>
  <c r="B2740" i="30"/>
  <c r="C2732" i="30"/>
  <c r="F2732" i="30"/>
  <c r="N2732" i="30"/>
  <c r="R2732" i="30"/>
  <c r="N2730" i="30"/>
  <c r="R2730" i="30"/>
  <c r="C2730" i="30"/>
  <c r="F2730" i="30"/>
  <c r="N2728" i="30"/>
  <c r="R2728" i="30"/>
  <c r="F2728" i="30"/>
  <c r="C2728" i="30"/>
  <c r="B2743" i="30"/>
  <c r="W2753" i="30"/>
  <c r="B2737" i="30"/>
  <c r="W2747" i="30"/>
  <c r="R2726" i="30"/>
  <c r="N2726" i="30"/>
  <c r="F2726" i="30"/>
  <c r="C2726" i="30"/>
  <c r="W2745" i="30"/>
  <c r="B2735" i="30"/>
  <c r="W2748" i="30"/>
  <c r="B2738" i="30"/>
  <c r="R2733" i="30"/>
  <c r="F2733" i="30"/>
  <c r="C2733" i="30"/>
  <c r="N2733" i="30"/>
  <c r="R2727" i="30"/>
  <c r="C2727" i="30"/>
  <c r="N2727" i="30"/>
  <c r="F2727" i="30"/>
  <c r="B2736" i="30"/>
  <c r="W2746" i="30"/>
  <c r="B2741" i="30"/>
  <c r="W2751" i="30"/>
  <c r="N2731" i="30"/>
  <c r="C2731" i="30"/>
  <c r="R2731" i="30"/>
  <c r="F2731" i="30"/>
  <c r="B2749" i="30"/>
  <c r="W2759" i="30"/>
  <c r="N2739" i="30"/>
  <c r="C2739" i="30"/>
  <c r="F2739" i="30"/>
  <c r="R2739" i="30"/>
  <c r="E9" i="29"/>
  <c r="B2747" i="30" l="1"/>
  <c r="W2757" i="30"/>
  <c r="B2748" i="30"/>
  <c r="W2758" i="30"/>
  <c r="F2737" i="30"/>
  <c r="R2737" i="30"/>
  <c r="N2737" i="30"/>
  <c r="C2737" i="30"/>
  <c r="W2760" i="30"/>
  <c r="B2750" i="30"/>
  <c r="N2738" i="30"/>
  <c r="C2738" i="30"/>
  <c r="F2738" i="30"/>
  <c r="R2738" i="30"/>
  <c r="W2756" i="30"/>
  <c r="B2746" i="30"/>
  <c r="C2735" i="30"/>
  <c r="N2735" i="30"/>
  <c r="F2735" i="30"/>
  <c r="R2735" i="30"/>
  <c r="B2753" i="30"/>
  <c r="W2763" i="30"/>
  <c r="R2742" i="30"/>
  <c r="F2742" i="30"/>
  <c r="C2742" i="30"/>
  <c r="N2742" i="30"/>
  <c r="N2740" i="30"/>
  <c r="F2740" i="30"/>
  <c r="C2740" i="30"/>
  <c r="R2740" i="30"/>
  <c r="R2736" i="30"/>
  <c r="C2736" i="30"/>
  <c r="F2736" i="30"/>
  <c r="N2736" i="30"/>
  <c r="W2755" i="30"/>
  <c r="B2745" i="30"/>
  <c r="R2743" i="30"/>
  <c r="C2743" i="30"/>
  <c r="F2743" i="30"/>
  <c r="N2743" i="30"/>
  <c r="B2752" i="30"/>
  <c r="W2762" i="30"/>
  <c r="B2759" i="30"/>
  <c r="W2769" i="30"/>
  <c r="N2749" i="30"/>
  <c r="R2749" i="30"/>
  <c r="F2749" i="30"/>
  <c r="C2749" i="30"/>
  <c r="B2751" i="30"/>
  <c r="W2761" i="30"/>
  <c r="N2741" i="30"/>
  <c r="R2741" i="30"/>
  <c r="C2741" i="30"/>
  <c r="F2741" i="30"/>
  <c r="P147" i="26"/>
  <c r="P146" i="26"/>
  <c r="W2765" i="30" l="1"/>
  <c r="B2765" i="30" s="1"/>
  <c r="B2755" i="30"/>
  <c r="W2766" i="30"/>
  <c r="B2766" i="30" s="1"/>
  <c r="B2756" i="30"/>
  <c r="C2748" i="30"/>
  <c r="R2748" i="30"/>
  <c r="N2748" i="30"/>
  <c r="F2748" i="30"/>
  <c r="B2758" i="30"/>
  <c r="W2768" i="30"/>
  <c r="B2768" i="30" s="1"/>
  <c r="W2772" i="30"/>
  <c r="B2772" i="30" s="1"/>
  <c r="B2762" i="30"/>
  <c r="B2763" i="30"/>
  <c r="W2773" i="30"/>
  <c r="B2773" i="30" s="1"/>
  <c r="R2750" i="30"/>
  <c r="N2750" i="30"/>
  <c r="F2750" i="30"/>
  <c r="C2750" i="30"/>
  <c r="W2767" i="30"/>
  <c r="B2767" i="30" s="1"/>
  <c r="R2767" i="30" s="1"/>
  <c r="B2757" i="30"/>
  <c r="F2745" i="30"/>
  <c r="R2745" i="30"/>
  <c r="C2745" i="30"/>
  <c r="N2745" i="30"/>
  <c r="N2746" i="30"/>
  <c r="R2746" i="30"/>
  <c r="F2746" i="30"/>
  <c r="C2746" i="30"/>
  <c r="N2752" i="30"/>
  <c r="R2752" i="30"/>
  <c r="C2752" i="30"/>
  <c r="F2752" i="30"/>
  <c r="F2753" i="30"/>
  <c r="R2753" i="30"/>
  <c r="N2753" i="30"/>
  <c r="C2753" i="30"/>
  <c r="W2770" i="30"/>
  <c r="B2770" i="30" s="1"/>
  <c r="B2760" i="30"/>
  <c r="N2747" i="30"/>
  <c r="C2747" i="30"/>
  <c r="R2747" i="30"/>
  <c r="F2747" i="30"/>
  <c r="N2773" i="30"/>
  <c r="R2773" i="30"/>
  <c r="C2773" i="30"/>
  <c r="F2773" i="30"/>
  <c r="W2771" i="30"/>
  <c r="B2761" i="30"/>
  <c r="B2769" i="30"/>
  <c r="F2767" i="30"/>
  <c r="N2751" i="30"/>
  <c r="F2751" i="30"/>
  <c r="C2751" i="30"/>
  <c r="R2751" i="30"/>
  <c r="N2759" i="30"/>
  <c r="F2759" i="30"/>
  <c r="C2759" i="30"/>
  <c r="R2759" i="30"/>
  <c r="E5" i="29"/>
  <c r="E6" i="29"/>
  <c r="E7" i="29"/>
  <c r="E8" i="29"/>
  <c r="E10" i="29"/>
  <c r="E11" i="29"/>
  <c r="E12" i="29"/>
  <c r="E13" i="29"/>
  <c r="E4" i="29"/>
  <c r="B4" i="29"/>
  <c r="B5" i="29"/>
  <c r="B6" i="29"/>
  <c r="B7" i="29"/>
  <c r="B8" i="29"/>
  <c r="B9" i="29"/>
  <c r="B10" i="29"/>
  <c r="B11" i="29"/>
  <c r="B12" i="29"/>
  <c r="B13" i="29"/>
  <c r="S15" i="29"/>
  <c r="B15" i="29" s="1"/>
  <c r="J15" i="29" s="1"/>
  <c r="S16" i="29"/>
  <c r="E16" i="29" s="1"/>
  <c r="S17" i="29"/>
  <c r="S27" i="29" s="1"/>
  <c r="S18" i="29"/>
  <c r="S19" i="29"/>
  <c r="E19" i="29" s="1"/>
  <c r="S20" i="29"/>
  <c r="E20" i="29" s="1"/>
  <c r="S21" i="29"/>
  <c r="S31" i="29" s="1"/>
  <c r="S22" i="29"/>
  <c r="S23" i="29"/>
  <c r="B23" i="29" s="1"/>
  <c r="J23" i="29" s="1"/>
  <c r="S26" i="29"/>
  <c r="S30" i="29"/>
  <c r="S14" i="29"/>
  <c r="C2767" i="30" l="1"/>
  <c r="N2767" i="30"/>
  <c r="F2757" i="30"/>
  <c r="C2757" i="30"/>
  <c r="N2757" i="30"/>
  <c r="R2757" i="30"/>
  <c r="R2762" i="30"/>
  <c r="F2762" i="30"/>
  <c r="N2762" i="30"/>
  <c r="C2762" i="30"/>
  <c r="C2756" i="30"/>
  <c r="R2756" i="30"/>
  <c r="N2756" i="30"/>
  <c r="F2756" i="30"/>
  <c r="F2772" i="30"/>
  <c r="N2772" i="30"/>
  <c r="R2772" i="30"/>
  <c r="C2772" i="30"/>
  <c r="F2766" i="30"/>
  <c r="N2766" i="30"/>
  <c r="R2766" i="30"/>
  <c r="C2766" i="30"/>
  <c r="F2760" i="30"/>
  <c r="N2760" i="30"/>
  <c r="R2760" i="30"/>
  <c r="C2760" i="30"/>
  <c r="C2768" i="30"/>
  <c r="F2768" i="30"/>
  <c r="R2768" i="30"/>
  <c r="N2768" i="30"/>
  <c r="R2755" i="30"/>
  <c r="C2755" i="30"/>
  <c r="N2755" i="30"/>
  <c r="F2755" i="30"/>
  <c r="C2770" i="30"/>
  <c r="R2770" i="30"/>
  <c r="N2770" i="30"/>
  <c r="F2770" i="30"/>
  <c r="F2763" i="30"/>
  <c r="C2763" i="30"/>
  <c r="N2763" i="30"/>
  <c r="R2763" i="30"/>
  <c r="C2758" i="30"/>
  <c r="N2758" i="30"/>
  <c r="R2758" i="30"/>
  <c r="F2758" i="30"/>
  <c r="C2765" i="30"/>
  <c r="F2765" i="30"/>
  <c r="R2765" i="30"/>
  <c r="N2765" i="30"/>
  <c r="N2769" i="30"/>
  <c r="C2769" i="30"/>
  <c r="R2769" i="30"/>
  <c r="F2769" i="30"/>
  <c r="B2771" i="30"/>
  <c r="N2761" i="30"/>
  <c r="C2761" i="30"/>
  <c r="F2761" i="30"/>
  <c r="R2761" i="30"/>
  <c r="S29" i="29"/>
  <c r="B21" i="29"/>
  <c r="J21" i="29" s="1"/>
  <c r="K21" i="29" s="1"/>
  <c r="B17" i="29"/>
  <c r="J17" i="29" s="1"/>
  <c r="K17" i="29" s="1"/>
  <c r="S32" i="29"/>
  <c r="E22" i="29"/>
  <c r="S37" i="29"/>
  <c r="E27" i="29"/>
  <c r="B20" i="29"/>
  <c r="B16" i="29"/>
  <c r="J16" i="29" s="1"/>
  <c r="K16" i="29" s="1"/>
  <c r="S40" i="29"/>
  <c r="E30" i="29"/>
  <c r="S41" i="29"/>
  <c r="E31" i="29"/>
  <c r="S24" i="29"/>
  <c r="E14" i="29"/>
  <c r="S36" i="29"/>
  <c r="E26" i="29"/>
  <c r="B31" i="29"/>
  <c r="J31" i="29" s="1"/>
  <c r="B27" i="29"/>
  <c r="J27" i="29" s="1"/>
  <c r="K27" i="29" s="1"/>
  <c r="B19" i="29"/>
  <c r="J19" i="29" s="1"/>
  <c r="E21" i="29"/>
  <c r="S28" i="29"/>
  <c r="E18" i="29"/>
  <c r="S33" i="29"/>
  <c r="E23" i="29"/>
  <c r="S25" i="29"/>
  <c r="E15" i="29"/>
  <c r="B30" i="29"/>
  <c r="J30" i="29" s="1"/>
  <c r="B26" i="29"/>
  <c r="B22" i="29"/>
  <c r="B18" i="29"/>
  <c r="J18" i="29" s="1"/>
  <c r="K18" i="29" s="1"/>
  <c r="B14" i="29"/>
  <c r="E17" i="29"/>
  <c r="L22" i="29"/>
  <c r="M22" i="29" s="1"/>
  <c r="L18" i="29"/>
  <c r="M18" i="29" s="1"/>
  <c r="P10" i="29"/>
  <c r="Q10" i="29" s="1"/>
  <c r="N10" i="29"/>
  <c r="O10" i="29" s="1"/>
  <c r="L10" i="29"/>
  <c r="M10" i="29" s="1"/>
  <c r="J10" i="29"/>
  <c r="K10" i="29" s="1"/>
  <c r="H10" i="29"/>
  <c r="I10" i="29" s="1"/>
  <c r="P6" i="29"/>
  <c r="Q6" i="29" s="1"/>
  <c r="N6" i="29"/>
  <c r="O6" i="29" s="1"/>
  <c r="L6" i="29"/>
  <c r="M6" i="29" s="1"/>
  <c r="J6" i="29"/>
  <c r="K6" i="29" s="1"/>
  <c r="H6" i="29"/>
  <c r="I6" i="29" s="1"/>
  <c r="P21" i="29"/>
  <c r="Q21" i="29" s="1"/>
  <c r="N21" i="29"/>
  <c r="O21" i="29" s="1"/>
  <c r="L21" i="29"/>
  <c r="M21" i="29" s="1"/>
  <c r="H21" i="29"/>
  <c r="I21" i="29" s="1"/>
  <c r="P17" i="29"/>
  <c r="Q17" i="29" s="1"/>
  <c r="N17" i="29"/>
  <c r="O17" i="29" s="1"/>
  <c r="L17" i="29"/>
  <c r="M17" i="29" s="1"/>
  <c r="H17" i="29"/>
  <c r="I17" i="29" s="1"/>
  <c r="N13" i="29"/>
  <c r="O13" i="29" s="1"/>
  <c r="P13" i="29"/>
  <c r="Q13" i="29" s="1"/>
  <c r="J13" i="29"/>
  <c r="K13" i="29" s="1"/>
  <c r="L13" i="29"/>
  <c r="M13" i="29" s="1"/>
  <c r="H13" i="29"/>
  <c r="I13" i="29" s="1"/>
  <c r="P9" i="29"/>
  <c r="Q9" i="29" s="1"/>
  <c r="N9" i="29"/>
  <c r="O9" i="29" s="1"/>
  <c r="J9" i="29"/>
  <c r="K9" i="29" s="1"/>
  <c r="L9" i="29"/>
  <c r="M9" i="29" s="1"/>
  <c r="H9" i="29"/>
  <c r="I9" i="29" s="1"/>
  <c r="P5" i="29"/>
  <c r="Q5" i="29" s="1"/>
  <c r="N5" i="29"/>
  <c r="O5" i="29" s="1"/>
  <c r="J5" i="29"/>
  <c r="K5" i="29" s="1"/>
  <c r="L5" i="29"/>
  <c r="M5" i="29" s="1"/>
  <c r="H5" i="29"/>
  <c r="I5" i="29" s="1"/>
  <c r="P20" i="29"/>
  <c r="Q20" i="29" s="1"/>
  <c r="H20" i="29"/>
  <c r="I20" i="29" s="1"/>
  <c r="P16" i="29"/>
  <c r="Q16" i="29" s="1"/>
  <c r="N16" i="29"/>
  <c r="O16" i="29" s="1"/>
  <c r="L16" i="29"/>
  <c r="M16" i="29" s="1"/>
  <c r="H16" i="29"/>
  <c r="I16" i="29" s="1"/>
  <c r="P12" i="29"/>
  <c r="Q12" i="29" s="1"/>
  <c r="N12" i="29"/>
  <c r="O12" i="29" s="1"/>
  <c r="J12" i="29"/>
  <c r="K12" i="29" s="1"/>
  <c r="L12" i="29"/>
  <c r="M12" i="29" s="1"/>
  <c r="H12" i="29"/>
  <c r="I12" i="29" s="1"/>
  <c r="P8" i="29"/>
  <c r="Q8" i="29" s="1"/>
  <c r="N8" i="29"/>
  <c r="O8" i="29" s="1"/>
  <c r="J8" i="29"/>
  <c r="K8" i="29" s="1"/>
  <c r="L8" i="29"/>
  <c r="M8" i="29" s="1"/>
  <c r="H8" i="29"/>
  <c r="I8" i="29" s="1"/>
  <c r="P4" i="29"/>
  <c r="Q4" i="29" s="1"/>
  <c r="N4" i="29"/>
  <c r="O4" i="29" s="1"/>
  <c r="L4" i="29"/>
  <c r="M4" i="29" s="1"/>
  <c r="J4" i="29"/>
  <c r="K4" i="29" s="1"/>
  <c r="H4" i="29"/>
  <c r="I4" i="29" s="1"/>
  <c r="P31" i="29"/>
  <c r="Q31" i="29" s="1"/>
  <c r="N31" i="29"/>
  <c r="O31" i="29" s="1"/>
  <c r="L31" i="29"/>
  <c r="M31" i="29" s="1"/>
  <c r="H31" i="29"/>
  <c r="I31" i="29" s="1"/>
  <c r="K31" i="29"/>
  <c r="P27" i="29"/>
  <c r="Q27" i="29" s="1"/>
  <c r="N27" i="29"/>
  <c r="O27" i="29" s="1"/>
  <c r="L27" i="29"/>
  <c r="M27" i="29" s="1"/>
  <c r="H27" i="29"/>
  <c r="I27" i="29" s="1"/>
  <c r="P23" i="29"/>
  <c r="Q23" i="29" s="1"/>
  <c r="N23" i="29"/>
  <c r="O23" i="29" s="1"/>
  <c r="L23" i="29"/>
  <c r="M23" i="29" s="1"/>
  <c r="H23" i="29"/>
  <c r="I23" i="29" s="1"/>
  <c r="K23" i="29"/>
  <c r="H19" i="29"/>
  <c r="I19" i="29" s="1"/>
  <c r="P15" i="29"/>
  <c r="Q15" i="29" s="1"/>
  <c r="N15" i="29"/>
  <c r="O15" i="29" s="1"/>
  <c r="L15" i="29"/>
  <c r="M15" i="29" s="1"/>
  <c r="H15" i="29"/>
  <c r="I15" i="29" s="1"/>
  <c r="K15" i="29"/>
  <c r="P11" i="29"/>
  <c r="Q11" i="29" s="1"/>
  <c r="N11" i="29"/>
  <c r="O11" i="29" s="1"/>
  <c r="L11" i="29"/>
  <c r="M11" i="29" s="1"/>
  <c r="H11" i="29"/>
  <c r="I11" i="29" s="1"/>
  <c r="J11" i="29"/>
  <c r="K11" i="29" s="1"/>
  <c r="P7" i="29"/>
  <c r="Q7" i="29" s="1"/>
  <c r="N7" i="29"/>
  <c r="O7" i="29" s="1"/>
  <c r="L7" i="29"/>
  <c r="M7" i="29" s="1"/>
  <c r="H7" i="29"/>
  <c r="I7" i="29" s="1"/>
  <c r="J7" i="29"/>
  <c r="K7" i="29" s="1"/>
  <c r="B5" i="30"/>
  <c r="B6" i="30"/>
  <c r="B7" i="30"/>
  <c r="B8" i="30"/>
  <c r="B9" i="30"/>
  <c r="B10" i="30"/>
  <c r="B11" i="30"/>
  <c r="B12" i="30"/>
  <c r="B13" i="30"/>
  <c r="B4" i="30"/>
  <c r="B15" i="30"/>
  <c r="B16" i="30"/>
  <c r="B19" i="30"/>
  <c r="B20" i="30"/>
  <c r="B23" i="30"/>
  <c r="W14" i="30"/>
  <c r="B14" i="30" l="1"/>
  <c r="W24" i="30"/>
  <c r="W34" i="30" s="1"/>
  <c r="W44" i="30" s="1"/>
  <c r="W54" i="30" s="1"/>
  <c r="W64" i="30" s="1"/>
  <c r="W74" i="30" s="1"/>
  <c r="W84" i="30" s="1"/>
  <c r="W94" i="30" s="1"/>
  <c r="W104" i="30" s="1"/>
  <c r="W114" i="30" s="1"/>
  <c r="W124" i="30" s="1"/>
  <c r="W134" i="30" s="1"/>
  <c r="W144" i="30" s="1"/>
  <c r="W154" i="30" s="1"/>
  <c r="W164" i="30" s="1"/>
  <c r="W174" i="30" s="1"/>
  <c r="W184" i="30" s="1"/>
  <c r="W194" i="30" s="1"/>
  <c r="W204" i="30" s="1"/>
  <c r="W214" i="30" s="1"/>
  <c r="W224" i="30" s="1"/>
  <c r="W234" i="30" s="1"/>
  <c r="W244" i="30" s="1"/>
  <c r="W254" i="30" s="1"/>
  <c r="W264" i="30" s="1"/>
  <c r="W274" i="30" s="1"/>
  <c r="W284" i="30" s="1"/>
  <c r="W294" i="30" s="1"/>
  <c r="W304" i="30" s="1"/>
  <c r="W314" i="30" s="1"/>
  <c r="W324" i="30" s="1"/>
  <c r="W334" i="30" s="1"/>
  <c r="W344" i="30" s="1"/>
  <c r="W354" i="30" s="1"/>
  <c r="W364" i="30" s="1"/>
  <c r="W374" i="30" s="1"/>
  <c r="W384" i="30" s="1"/>
  <c r="W394" i="30" s="1"/>
  <c r="W404" i="30" s="1"/>
  <c r="W414" i="30" s="1"/>
  <c r="W424" i="30" s="1"/>
  <c r="W434" i="30" s="1"/>
  <c r="W444" i="30" s="1"/>
  <c r="W454" i="30" s="1"/>
  <c r="W464" i="30" s="1"/>
  <c r="W474" i="30" s="1"/>
  <c r="W484" i="30" s="1"/>
  <c r="W494" i="30" s="1"/>
  <c r="W504" i="30" s="1"/>
  <c r="W514" i="30" s="1"/>
  <c r="W524" i="30" s="1"/>
  <c r="W534" i="30" s="1"/>
  <c r="W544" i="30" s="1"/>
  <c r="W554" i="30" s="1"/>
  <c r="W564" i="30" s="1"/>
  <c r="W574" i="30" s="1"/>
  <c r="W584" i="30" s="1"/>
  <c r="W594" i="30" s="1"/>
  <c r="W604" i="30" s="1"/>
  <c r="W614" i="30" s="1"/>
  <c r="W624" i="30" s="1"/>
  <c r="W634" i="30" s="1"/>
  <c r="W644" i="30" s="1"/>
  <c r="W654" i="30" s="1"/>
  <c r="W664" i="30" s="1"/>
  <c r="W674" i="30" s="1"/>
  <c r="W684" i="30" s="1"/>
  <c r="W694" i="30" s="1"/>
  <c r="W704" i="30" s="1"/>
  <c r="W714" i="30" s="1"/>
  <c r="W724" i="30" s="1"/>
  <c r="W734" i="30" s="1"/>
  <c r="W744" i="30" s="1"/>
  <c r="W754" i="30" s="1"/>
  <c r="W764" i="30" s="1"/>
  <c r="W774" i="30" s="1"/>
  <c r="W784" i="30" s="1"/>
  <c r="W794" i="30" s="1"/>
  <c r="W804" i="30" s="1"/>
  <c r="W814" i="30" s="1"/>
  <c r="W824" i="30" s="1"/>
  <c r="W834" i="30" s="1"/>
  <c r="W844" i="30" s="1"/>
  <c r="W854" i="30" s="1"/>
  <c r="W864" i="30" s="1"/>
  <c r="W874" i="30" s="1"/>
  <c r="W884" i="30" s="1"/>
  <c r="W894" i="30" s="1"/>
  <c r="W904" i="30" s="1"/>
  <c r="W914" i="30" s="1"/>
  <c r="W924" i="30" s="1"/>
  <c r="W934" i="30" s="1"/>
  <c r="W944" i="30" s="1"/>
  <c r="W954" i="30" s="1"/>
  <c r="W964" i="30" s="1"/>
  <c r="W974" i="30" s="1"/>
  <c r="W984" i="30" s="1"/>
  <c r="W994" i="30" s="1"/>
  <c r="W1004" i="30" s="1"/>
  <c r="W1014" i="30" s="1"/>
  <c r="W1024" i="30" s="1"/>
  <c r="W1034" i="30" s="1"/>
  <c r="W1044" i="30" s="1"/>
  <c r="W1054" i="30" s="1"/>
  <c r="W1064" i="30" s="1"/>
  <c r="W1074" i="30" s="1"/>
  <c r="W1084" i="30" s="1"/>
  <c r="W1094" i="30" s="1"/>
  <c r="W1104" i="30" s="1"/>
  <c r="W1114" i="30" s="1"/>
  <c r="W1124" i="30" s="1"/>
  <c r="W1134" i="30" s="1"/>
  <c r="W1144" i="30" s="1"/>
  <c r="W1154" i="30" s="1"/>
  <c r="W1164" i="30" s="1"/>
  <c r="W1174" i="30" s="1"/>
  <c r="W1184" i="30" s="1"/>
  <c r="W1194" i="30" s="1"/>
  <c r="W1204" i="30" s="1"/>
  <c r="W1214" i="30" s="1"/>
  <c r="W1224" i="30" s="1"/>
  <c r="W1234" i="30" s="1"/>
  <c r="W1244" i="30" s="1"/>
  <c r="W1254" i="30" s="1"/>
  <c r="W1264" i="30" s="1"/>
  <c r="W1274" i="30" s="1"/>
  <c r="W1284" i="30" s="1"/>
  <c r="W1294" i="30" s="1"/>
  <c r="W1304" i="30" s="1"/>
  <c r="W1314" i="30" s="1"/>
  <c r="W1324" i="30" s="1"/>
  <c r="W1334" i="30" s="1"/>
  <c r="W1344" i="30" s="1"/>
  <c r="W1354" i="30" s="1"/>
  <c r="W1364" i="30" s="1"/>
  <c r="W1374" i="30" s="1"/>
  <c r="W1384" i="30" s="1"/>
  <c r="W1394" i="30" s="1"/>
  <c r="W1404" i="30" s="1"/>
  <c r="W1414" i="30" s="1"/>
  <c r="W1424" i="30" s="1"/>
  <c r="W1434" i="30" s="1"/>
  <c r="W1444" i="30" s="1"/>
  <c r="W1454" i="30" s="1"/>
  <c r="W1464" i="30" s="1"/>
  <c r="W1474" i="30" s="1"/>
  <c r="W1484" i="30" s="1"/>
  <c r="W1494" i="30" s="1"/>
  <c r="W1504" i="30" s="1"/>
  <c r="W1514" i="30" s="1"/>
  <c r="W1524" i="30" s="1"/>
  <c r="W1534" i="30" s="1"/>
  <c r="W1544" i="30" s="1"/>
  <c r="W1554" i="30" s="1"/>
  <c r="W1564" i="30" s="1"/>
  <c r="W1574" i="30" s="1"/>
  <c r="W1584" i="30" s="1"/>
  <c r="W1594" i="30" s="1"/>
  <c r="W1604" i="30" s="1"/>
  <c r="W1614" i="30" s="1"/>
  <c r="W1624" i="30" s="1"/>
  <c r="W1634" i="30" s="1"/>
  <c r="W1644" i="30" s="1"/>
  <c r="W1654" i="30" s="1"/>
  <c r="W1664" i="30" s="1"/>
  <c r="W1674" i="30" s="1"/>
  <c r="W1684" i="30" s="1"/>
  <c r="W1694" i="30" s="1"/>
  <c r="W1704" i="30" s="1"/>
  <c r="W1714" i="30" s="1"/>
  <c r="W1724" i="30" s="1"/>
  <c r="W1734" i="30" s="1"/>
  <c r="W1744" i="30" s="1"/>
  <c r="W1754" i="30" s="1"/>
  <c r="W1764" i="30" s="1"/>
  <c r="W1774" i="30" s="1"/>
  <c r="W1784" i="30" s="1"/>
  <c r="W1794" i="30" s="1"/>
  <c r="W1804" i="30" s="1"/>
  <c r="W1814" i="30" s="1"/>
  <c r="W1824" i="30" s="1"/>
  <c r="W1834" i="30" s="1"/>
  <c r="W1844" i="30" s="1"/>
  <c r="W1854" i="30" s="1"/>
  <c r="W1864" i="30" s="1"/>
  <c r="W1874" i="30" s="1"/>
  <c r="W1884" i="30" s="1"/>
  <c r="W1894" i="30" s="1"/>
  <c r="W1904" i="30" s="1"/>
  <c r="W1914" i="30" s="1"/>
  <c r="W1924" i="30" s="1"/>
  <c r="W1934" i="30" s="1"/>
  <c r="W1944" i="30" s="1"/>
  <c r="W1954" i="30" s="1"/>
  <c r="W1964" i="30" s="1"/>
  <c r="W1974" i="30" s="1"/>
  <c r="W1984" i="30" s="1"/>
  <c r="W1994" i="30" s="1"/>
  <c r="W2004" i="30" s="1"/>
  <c r="W2014" i="30" s="1"/>
  <c r="W2024" i="30" s="1"/>
  <c r="W2034" i="30" s="1"/>
  <c r="W2044" i="30" s="1"/>
  <c r="W2054" i="30" s="1"/>
  <c r="W2064" i="30" s="1"/>
  <c r="W2074" i="30" s="1"/>
  <c r="W2084" i="30" s="1"/>
  <c r="W2094" i="30" s="1"/>
  <c r="W2104" i="30" s="1"/>
  <c r="W2114" i="30" s="1"/>
  <c r="W2124" i="30" s="1"/>
  <c r="W2134" i="30" s="1"/>
  <c r="W2144" i="30" s="1"/>
  <c r="W2154" i="30" s="1"/>
  <c r="W2164" i="30" s="1"/>
  <c r="W2174" i="30" s="1"/>
  <c r="W2184" i="30" s="1"/>
  <c r="W2194" i="30" s="1"/>
  <c r="W2204" i="30" s="1"/>
  <c r="W2214" i="30" s="1"/>
  <c r="W2224" i="30" s="1"/>
  <c r="W2234" i="30" s="1"/>
  <c r="W2244" i="30" s="1"/>
  <c r="W2254" i="30" s="1"/>
  <c r="W2264" i="30" s="1"/>
  <c r="W2274" i="30" s="1"/>
  <c r="W2284" i="30" s="1"/>
  <c r="W2294" i="30" s="1"/>
  <c r="W2304" i="30" s="1"/>
  <c r="W2314" i="30" s="1"/>
  <c r="W2324" i="30" s="1"/>
  <c r="W2334" i="30" s="1"/>
  <c r="W2344" i="30" s="1"/>
  <c r="W2354" i="30" s="1"/>
  <c r="W2364" i="30" s="1"/>
  <c r="W2374" i="30" s="1"/>
  <c r="W2384" i="30" s="1"/>
  <c r="W2394" i="30" s="1"/>
  <c r="W2404" i="30" s="1"/>
  <c r="W2414" i="30" s="1"/>
  <c r="W2424" i="30" s="1"/>
  <c r="W2434" i="30" s="1"/>
  <c r="W2444" i="30" s="1"/>
  <c r="W2454" i="30" s="1"/>
  <c r="W2464" i="30" s="1"/>
  <c r="W2474" i="30" s="1"/>
  <c r="W2484" i="30" s="1"/>
  <c r="W2494" i="30" s="1"/>
  <c r="W2504" i="30" s="1"/>
  <c r="W2514" i="30" s="1"/>
  <c r="W2524" i="30" s="1"/>
  <c r="W2534" i="30" s="1"/>
  <c r="W2544" i="30" s="1"/>
  <c r="W2554" i="30" s="1"/>
  <c r="W2564" i="30" s="1"/>
  <c r="W2574" i="30" s="1"/>
  <c r="W2584" i="30" s="1"/>
  <c r="W2594" i="30" s="1"/>
  <c r="W2604" i="30" s="1"/>
  <c r="W2614" i="30" s="1"/>
  <c r="N2771" i="30"/>
  <c r="C2771" i="30"/>
  <c r="F2771" i="30"/>
  <c r="R2771" i="30"/>
  <c r="F14" i="30"/>
  <c r="R14" i="30"/>
  <c r="N14" i="30"/>
  <c r="F13" i="30"/>
  <c r="R13" i="30"/>
  <c r="N13" i="30"/>
  <c r="F9" i="30"/>
  <c r="R9" i="30"/>
  <c r="N9" i="30"/>
  <c r="F5" i="30"/>
  <c r="R5" i="30"/>
  <c r="N5" i="30"/>
  <c r="F20" i="30"/>
  <c r="R20" i="30"/>
  <c r="N20" i="30"/>
  <c r="F16" i="30"/>
  <c r="R16" i="30"/>
  <c r="N16" i="30"/>
  <c r="F12" i="30"/>
  <c r="R12" i="30"/>
  <c r="N12" i="30"/>
  <c r="F8" i="30"/>
  <c r="R8" i="30"/>
  <c r="N8" i="30"/>
  <c r="R15" i="30"/>
  <c r="N15" i="30"/>
  <c r="R11" i="30"/>
  <c r="N11" i="30"/>
  <c r="R7" i="30"/>
  <c r="N7" i="30"/>
  <c r="R23" i="30"/>
  <c r="N23" i="30"/>
  <c r="R19" i="30"/>
  <c r="N19" i="30"/>
  <c r="F4" i="30"/>
  <c r="R4" i="30"/>
  <c r="N4" i="30"/>
  <c r="F10" i="30"/>
  <c r="R10" i="30"/>
  <c r="N10" i="30"/>
  <c r="F6" i="30"/>
  <c r="R6" i="30"/>
  <c r="N6" i="30"/>
  <c r="N20" i="29"/>
  <c r="O20" i="29" s="1"/>
  <c r="J20" i="29"/>
  <c r="N18" i="29"/>
  <c r="O18" i="29" s="1"/>
  <c r="P22" i="29"/>
  <c r="Q22" i="29" s="1"/>
  <c r="J22" i="29"/>
  <c r="K22" i="29" s="1"/>
  <c r="H18" i="29"/>
  <c r="I18" i="29" s="1"/>
  <c r="P18" i="29"/>
  <c r="Q18" i="29" s="1"/>
  <c r="P26" i="29"/>
  <c r="Q26" i="29" s="1"/>
  <c r="J26" i="29"/>
  <c r="K26" i="29" s="1"/>
  <c r="L20" i="29"/>
  <c r="M20" i="29" s="1"/>
  <c r="N22" i="29"/>
  <c r="O22" i="29" s="1"/>
  <c r="L26" i="29"/>
  <c r="M26" i="29" s="1"/>
  <c r="K20" i="29"/>
  <c r="H22" i="29"/>
  <c r="I22" i="29" s="1"/>
  <c r="N26" i="29"/>
  <c r="O26" i="29" s="1"/>
  <c r="H26" i="29"/>
  <c r="I26" i="29" s="1"/>
  <c r="S39" i="29"/>
  <c r="E29" i="29"/>
  <c r="B29" i="29"/>
  <c r="J29" i="29" s="1"/>
  <c r="J14" i="29"/>
  <c r="K14" i="29" s="1"/>
  <c r="P14" i="29"/>
  <c r="Q14" i="29" s="1"/>
  <c r="H14" i="29"/>
  <c r="I14" i="29" s="1"/>
  <c r="N14" i="29"/>
  <c r="O14" i="29" s="1"/>
  <c r="L14" i="29"/>
  <c r="M14" i="29" s="1"/>
  <c r="K30" i="29"/>
  <c r="P30" i="29"/>
  <c r="Q30" i="29" s="1"/>
  <c r="H30" i="29"/>
  <c r="I30" i="29" s="1"/>
  <c r="N30" i="29"/>
  <c r="O30" i="29" s="1"/>
  <c r="L30" i="29"/>
  <c r="M30" i="29" s="1"/>
  <c r="S43" i="29"/>
  <c r="E33" i="29"/>
  <c r="B33" i="29"/>
  <c r="J33" i="29" s="1"/>
  <c r="L19" i="29"/>
  <c r="M19" i="29" s="1"/>
  <c r="P19" i="29"/>
  <c r="Q19" i="29" s="1"/>
  <c r="K19" i="29"/>
  <c r="N19" i="29"/>
  <c r="O19" i="29" s="1"/>
  <c r="S46" i="29"/>
  <c r="E36" i="29"/>
  <c r="B36" i="29"/>
  <c r="J36" i="29" s="1"/>
  <c r="S51" i="29"/>
  <c r="E41" i="29"/>
  <c r="B41" i="29"/>
  <c r="J41" i="29" s="1"/>
  <c r="E40" i="29"/>
  <c r="S50" i="29"/>
  <c r="B40" i="29"/>
  <c r="J40" i="29" s="1"/>
  <c r="S47" i="29"/>
  <c r="B37" i="29"/>
  <c r="J37" i="29" s="1"/>
  <c r="E37" i="29"/>
  <c r="S35" i="29"/>
  <c r="E25" i="29"/>
  <c r="B25" i="29"/>
  <c r="J25" i="29" s="1"/>
  <c r="S38" i="29"/>
  <c r="E28" i="29"/>
  <c r="B28" i="29"/>
  <c r="J28" i="29" s="1"/>
  <c r="S34" i="29"/>
  <c r="E24" i="29"/>
  <c r="B24" i="29"/>
  <c r="J24" i="29" s="1"/>
  <c r="S42" i="29"/>
  <c r="E32" i="29"/>
  <c r="B32" i="29"/>
  <c r="J32" i="29" s="1"/>
  <c r="C16" i="30"/>
  <c r="C6" i="30"/>
  <c r="C12" i="30"/>
  <c r="C20" i="30"/>
  <c r="C5" i="30"/>
  <c r="F23" i="30"/>
  <c r="C23" i="30"/>
  <c r="F15" i="30"/>
  <c r="C15" i="30"/>
  <c r="F7" i="30"/>
  <c r="C7" i="30"/>
  <c r="C9" i="30"/>
  <c r="F19" i="30"/>
  <c r="C19" i="30"/>
  <c r="F11" i="30"/>
  <c r="C11" i="30"/>
  <c r="C10" i="30"/>
  <c r="C14" i="30"/>
  <c r="C4" i="30"/>
  <c r="C13" i="30"/>
  <c r="C8" i="30"/>
  <c r="B30" i="30"/>
  <c r="B29" i="30"/>
  <c r="B26" i="30"/>
  <c r="B22" i="30"/>
  <c r="B18" i="30"/>
  <c r="B25" i="30"/>
  <c r="B21" i="30"/>
  <c r="B17" i="30"/>
  <c r="F150" i="36"/>
  <c r="F151" i="36"/>
  <c r="F152" i="36"/>
  <c r="F153" i="36"/>
  <c r="F154" i="36"/>
  <c r="F155" i="36"/>
  <c r="F156" i="36"/>
  <c r="F157" i="36"/>
  <c r="F158" i="36"/>
  <c r="F159" i="36"/>
  <c r="F160" i="36"/>
  <c r="F161" i="36"/>
  <c r="F162" i="36"/>
  <c r="F163" i="36"/>
  <c r="F164" i="36"/>
  <c r="F165" i="36"/>
  <c r="F166" i="36"/>
  <c r="F167" i="36"/>
  <c r="F168" i="36"/>
  <c r="F169" i="36"/>
  <c r="F170" i="36"/>
  <c r="F171" i="36"/>
  <c r="F172" i="36"/>
  <c r="F173" i="36"/>
  <c r="F174" i="36"/>
  <c r="F5" i="36"/>
  <c r="F6" i="36"/>
  <c r="F7" i="36"/>
  <c r="F8" i="36"/>
  <c r="F9" i="36"/>
  <c r="F10" i="36"/>
  <c r="F11" i="36"/>
  <c r="F12" i="36"/>
  <c r="F13" i="36"/>
  <c r="F14" i="36"/>
  <c r="F15" i="36"/>
  <c r="F16" i="36"/>
  <c r="F17" i="36"/>
  <c r="F18" i="36"/>
  <c r="F19" i="36"/>
  <c r="F20" i="36"/>
  <c r="F21" i="36"/>
  <c r="F22" i="36"/>
  <c r="F23" i="36"/>
  <c r="F24" i="36"/>
  <c r="F25" i="36"/>
  <c r="F26" i="36"/>
  <c r="F27" i="36"/>
  <c r="F28" i="36"/>
  <c r="F29" i="36"/>
  <c r="F30" i="36"/>
  <c r="F31" i="36"/>
  <c r="F32" i="36"/>
  <c r="F33" i="36"/>
  <c r="F40" i="36"/>
  <c r="F41" i="36"/>
  <c r="F42" i="36"/>
  <c r="F43" i="36"/>
  <c r="F44" i="36"/>
  <c r="F45" i="36"/>
  <c r="F52" i="36"/>
  <c r="F53" i="36"/>
  <c r="F54" i="36"/>
  <c r="F55" i="36"/>
  <c r="F56" i="36"/>
  <c r="F57" i="36"/>
  <c r="F58" i="36"/>
  <c r="F59" i="36"/>
  <c r="F60" i="36"/>
  <c r="F61" i="36"/>
  <c r="F62" i="36"/>
  <c r="F63" i="36"/>
  <c r="F64" i="36"/>
  <c r="F65" i="36"/>
  <c r="F66" i="36"/>
  <c r="F67" i="36"/>
  <c r="F68" i="36"/>
  <c r="F69" i="36"/>
  <c r="F70" i="36"/>
  <c r="F71" i="36"/>
  <c r="F72" i="36"/>
  <c r="F73" i="36"/>
  <c r="F74" i="36"/>
  <c r="F75" i="36"/>
  <c r="F76" i="36"/>
  <c r="F77" i="36"/>
  <c r="F78" i="36"/>
  <c r="F79" i="36"/>
  <c r="F80" i="36"/>
  <c r="F81" i="36"/>
  <c r="F82" i="36"/>
  <c r="F83" i="36"/>
  <c r="F84" i="36"/>
  <c r="F85" i="36"/>
  <c r="F86" i="36"/>
  <c r="F87" i="36"/>
  <c r="F88" i="36"/>
  <c r="F89" i="36"/>
  <c r="F90" i="36"/>
  <c r="F91" i="36"/>
  <c r="F92" i="36"/>
  <c r="F93" i="36"/>
  <c r="F94" i="36"/>
  <c r="F95" i="36"/>
  <c r="F96" i="36"/>
  <c r="F97" i="36"/>
  <c r="F98" i="36"/>
  <c r="F99" i="36"/>
  <c r="F100" i="36"/>
  <c r="F101" i="36"/>
  <c r="F102" i="36"/>
  <c r="F103" i="36"/>
  <c r="F104" i="36"/>
  <c r="F105" i="36"/>
  <c r="F106" i="36"/>
  <c r="F107" i="36"/>
  <c r="F108" i="36"/>
  <c r="F109" i="36"/>
  <c r="F110" i="36"/>
  <c r="F111" i="36"/>
  <c r="F112" i="36"/>
  <c r="F113" i="36"/>
  <c r="F114" i="36"/>
  <c r="F115" i="36"/>
  <c r="F116" i="36"/>
  <c r="F117" i="36"/>
  <c r="F118" i="36"/>
  <c r="F119" i="36"/>
  <c r="F120" i="36"/>
  <c r="F121" i="36"/>
  <c r="F122" i="36"/>
  <c r="F123" i="36"/>
  <c r="F124" i="36"/>
  <c r="F125" i="36"/>
  <c r="F126" i="36"/>
  <c r="F127" i="36"/>
  <c r="F128" i="36"/>
  <c r="F129" i="36"/>
  <c r="F130" i="36"/>
  <c r="F131" i="36"/>
  <c r="F132" i="36"/>
  <c r="F133" i="36"/>
  <c r="F134" i="36"/>
  <c r="F135" i="36"/>
  <c r="F136" i="36"/>
  <c r="F137" i="36"/>
  <c r="F138" i="36"/>
  <c r="F139" i="36"/>
  <c r="F140" i="36"/>
  <c r="F141" i="36"/>
  <c r="F142" i="36"/>
  <c r="F143" i="36"/>
  <c r="F144" i="36"/>
  <c r="F145" i="36"/>
  <c r="F146" i="36"/>
  <c r="F147" i="36"/>
  <c r="F148" i="36"/>
  <c r="F149" i="36"/>
  <c r="F4" i="36"/>
  <c r="E121" i="36"/>
  <c r="E122" i="36"/>
  <c r="E123" i="36"/>
  <c r="E124" i="36"/>
  <c r="E125" i="36"/>
  <c r="E126" i="36"/>
  <c r="E127" i="36"/>
  <c r="E128" i="36"/>
  <c r="E129" i="36"/>
  <c r="E130" i="36"/>
  <c r="E131" i="36"/>
  <c r="E132" i="36"/>
  <c r="E133" i="36"/>
  <c r="E134" i="36"/>
  <c r="E135" i="36"/>
  <c r="E136" i="36"/>
  <c r="E137" i="36"/>
  <c r="E138" i="36"/>
  <c r="E139" i="36"/>
  <c r="E140" i="36"/>
  <c r="E141" i="36"/>
  <c r="E142" i="36"/>
  <c r="E143" i="36"/>
  <c r="E144" i="36"/>
  <c r="E145" i="36"/>
  <c r="E146" i="36"/>
  <c r="E147" i="36"/>
  <c r="E148" i="36"/>
  <c r="E149" i="36"/>
  <c r="E150" i="36"/>
  <c r="E151" i="36"/>
  <c r="E152" i="36"/>
  <c r="E153" i="36"/>
  <c r="E154" i="36"/>
  <c r="E155" i="36"/>
  <c r="E156" i="36"/>
  <c r="E157" i="36"/>
  <c r="E158" i="36"/>
  <c r="E159" i="36"/>
  <c r="E160" i="36"/>
  <c r="E161" i="36"/>
  <c r="E162" i="36"/>
  <c r="E163" i="36"/>
  <c r="E164" i="36"/>
  <c r="E165" i="36"/>
  <c r="E166" i="36"/>
  <c r="E167" i="36"/>
  <c r="E168" i="36"/>
  <c r="E169" i="36"/>
  <c r="E170" i="36"/>
  <c r="E171" i="36"/>
  <c r="E172" i="36"/>
  <c r="E173" i="36"/>
  <c r="E174" i="36"/>
  <c r="E115" i="36"/>
  <c r="E116" i="36"/>
  <c r="E117" i="36"/>
  <c r="E118" i="36"/>
  <c r="E119" i="36"/>
  <c r="E120" i="36"/>
  <c r="G2" i="39"/>
  <c r="G3" i="39"/>
  <c r="G4" i="39"/>
  <c r="G5" i="39"/>
  <c r="G6" i="39"/>
  <c r="G7" i="39"/>
  <c r="G8" i="39"/>
  <c r="G9" i="39"/>
  <c r="G10" i="39"/>
  <c r="G11" i="39"/>
  <c r="G12" i="39"/>
  <c r="G13" i="39"/>
  <c r="G14" i="39"/>
  <c r="G15" i="39"/>
  <c r="G16" i="39"/>
  <c r="G17" i="39"/>
  <c r="G18" i="39"/>
  <c r="G19" i="39"/>
  <c r="G20" i="39"/>
  <c r="G21" i="39"/>
  <c r="G22" i="39"/>
  <c r="G23" i="39"/>
  <c r="G24" i="39"/>
  <c r="G25" i="39"/>
  <c r="G26" i="39"/>
  <c r="G27" i="39"/>
  <c r="G28" i="39"/>
  <c r="G29" i="39"/>
  <c r="G30" i="39"/>
  <c r="G31" i="39"/>
  <c r="G32" i="39"/>
  <c r="G33" i="39"/>
  <c r="G34" i="39"/>
  <c r="G35" i="39"/>
  <c r="G36" i="39"/>
  <c r="G37" i="39"/>
  <c r="G38" i="39"/>
  <c r="G39" i="39"/>
  <c r="G40" i="39"/>
  <c r="G41" i="39"/>
  <c r="G42" i="39"/>
  <c r="G43" i="39"/>
  <c r="G44" i="39"/>
  <c r="G45" i="39"/>
  <c r="G46" i="39"/>
  <c r="G47" i="39"/>
  <c r="G48" i="39"/>
  <c r="G49" i="39"/>
  <c r="G50" i="39"/>
  <c r="G51" i="39"/>
  <c r="G52" i="39"/>
  <c r="G53" i="39"/>
  <c r="G54" i="39"/>
  <c r="G55" i="39"/>
  <c r="G56" i="39"/>
  <c r="G57" i="39"/>
  <c r="G58" i="39"/>
  <c r="G59" i="39"/>
  <c r="G60" i="39"/>
  <c r="G61" i="39"/>
  <c r="G62" i="39"/>
  <c r="G63" i="39"/>
  <c r="G64" i="39"/>
  <c r="G65" i="39"/>
  <c r="G66" i="39"/>
  <c r="G67" i="39"/>
  <c r="G68" i="39"/>
  <c r="G69" i="39"/>
  <c r="G70" i="39"/>
  <c r="G71" i="39"/>
  <c r="G72" i="39"/>
  <c r="G73" i="39"/>
  <c r="G74" i="39"/>
  <c r="G75" i="39"/>
  <c r="G76" i="39"/>
  <c r="G77" i="39"/>
  <c r="G78" i="39"/>
  <c r="G79" i="39"/>
  <c r="G80" i="39"/>
  <c r="G81" i="39"/>
  <c r="G82" i="39"/>
  <c r="G83" i="39"/>
  <c r="G84" i="39"/>
  <c r="G85" i="39"/>
  <c r="G86" i="39"/>
  <c r="G87" i="39"/>
  <c r="G88" i="39"/>
  <c r="G89" i="39"/>
  <c r="G90" i="39"/>
  <c r="G91" i="39"/>
  <c r="G92" i="39"/>
  <c r="G93" i="39"/>
  <c r="G94" i="39"/>
  <c r="G95" i="39"/>
  <c r="G96" i="39"/>
  <c r="G97" i="39"/>
  <c r="G98" i="39"/>
  <c r="G99" i="39"/>
  <c r="G100" i="39"/>
  <c r="G101" i="39"/>
  <c r="G102" i="39"/>
  <c r="G103" i="39"/>
  <c r="G104" i="39"/>
  <c r="G105" i="39"/>
  <c r="G106" i="39"/>
  <c r="G107" i="39"/>
  <c r="G108" i="39"/>
  <c r="G109" i="39"/>
  <c r="G110" i="39"/>
  <c r="G111" i="39"/>
  <c r="G112" i="39"/>
  <c r="G113" i="39"/>
  <c r="G114" i="39"/>
  <c r="G115" i="39"/>
  <c r="G116" i="39"/>
  <c r="G117" i="39"/>
  <c r="G118" i="39"/>
  <c r="G119" i="39"/>
  <c r="G120" i="39"/>
  <c r="G121" i="39"/>
  <c r="G122" i="39"/>
  <c r="G123" i="39"/>
  <c r="G124" i="39"/>
  <c r="G125" i="39"/>
  <c r="G126" i="39"/>
  <c r="G127" i="39"/>
  <c r="G128" i="39"/>
  <c r="G129" i="39"/>
  <c r="G130" i="39"/>
  <c r="G131" i="39"/>
  <c r="G132" i="39"/>
  <c r="G133" i="39"/>
  <c r="G134" i="39"/>
  <c r="G135" i="39"/>
  <c r="G136" i="39"/>
  <c r="G137" i="39"/>
  <c r="G138" i="39"/>
  <c r="G139" i="39"/>
  <c r="G140" i="39"/>
  <c r="G141" i="39"/>
  <c r="G142" i="39"/>
  <c r="G143" i="39"/>
  <c r="G144" i="39"/>
  <c r="G145" i="39"/>
  <c r="G146" i="39"/>
  <c r="G147" i="39"/>
  <c r="G148" i="39"/>
  <c r="G149" i="39"/>
  <c r="G150" i="39"/>
  <c r="G151" i="39"/>
  <c r="G152" i="39"/>
  <c r="G153" i="39"/>
  <c r="G154" i="39"/>
  <c r="G155" i="39"/>
  <c r="G156" i="39"/>
  <c r="G157" i="39"/>
  <c r="G158" i="39"/>
  <c r="G159" i="39"/>
  <c r="G160" i="39"/>
  <c r="G161" i="39"/>
  <c r="G162" i="39"/>
  <c r="G163" i="39"/>
  <c r="G164" i="39"/>
  <c r="G165" i="39"/>
  <c r="G166" i="39"/>
  <c r="G167" i="39"/>
  <c r="G168" i="39"/>
  <c r="G169" i="39"/>
  <c r="G170" i="39"/>
  <c r="G171" i="39"/>
  <c r="G1" i="39"/>
  <c r="F5" i="39"/>
  <c r="F8" i="39" s="1"/>
  <c r="F11" i="39" s="1"/>
  <c r="F14" i="39" s="1"/>
  <c r="F17" i="39" s="1"/>
  <c r="F20" i="39" s="1"/>
  <c r="F23" i="39" s="1"/>
  <c r="F26" i="39" s="1"/>
  <c r="F29" i="39" s="1"/>
  <c r="F32" i="39" s="1"/>
  <c r="F35" i="39" s="1"/>
  <c r="F38" i="39" s="1"/>
  <c r="F41" i="39" s="1"/>
  <c r="F44" i="39" s="1"/>
  <c r="F47" i="39" s="1"/>
  <c r="F50" i="39" s="1"/>
  <c r="F53" i="39" s="1"/>
  <c r="F56" i="39" s="1"/>
  <c r="F59" i="39" s="1"/>
  <c r="F62" i="39" s="1"/>
  <c r="F65" i="39" s="1"/>
  <c r="F68" i="39" s="1"/>
  <c r="F71" i="39" s="1"/>
  <c r="F74" i="39" s="1"/>
  <c r="F77" i="39" s="1"/>
  <c r="F80" i="39" s="1"/>
  <c r="F83" i="39" s="1"/>
  <c r="F86" i="39" s="1"/>
  <c r="F89" i="39" s="1"/>
  <c r="F92" i="39" s="1"/>
  <c r="F95" i="39" s="1"/>
  <c r="F98" i="39" s="1"/>
  <c r="F101" i="39" s="1"/>
  <c r="F104" i="39" s="1"/>
  <c r="F107" i="39" s="1"/>
  <c r="F110" i="39" s="1"/>
  <c r="F113" i="39" s="1"/>
  <c r="F116" i="39" s="1"/>
  <c r="F119" i="39" s="1"/>
  <c r="F122" i="39" s="1"/>
  <c r="F125" i="39" s="1"/>
  <c r="F128" i="39" s="1"/>
  <c r="F131" i="39" s="1"/>
  <c r="F134" i="39" s="1"/>
  <c r="F137" i="39" s="1"/>
  <c r="F140" i="39" s="1"/>
  <c r="F143" i="39" s="1"/>
  <c r="F146" i="39" s="1"/>
  <c r="F149" i="39" s="1"/>
  <c r="F152" i="39" s="1"/>
  <c r="F155" i="39" s="1"/>
  <c r="F158" i="39" s="1"/>
  <c r="F161" i="39" s="1"/>
  <c r="F164" i="39" s="1"/>
  <c r="F167" i="39" s="1"/>
  <c r="F170" i="39" s="1"/>
  <c r="F6" i="39"/>
  <c r="F9" i="39"/>
  <c r="F12" i="39" s="1"/>
  <c r="F15" i="39" s="1"/>
  <c r="F18" i="39" s="1"/>
  <c r="F21" i="39" s="1"/>
  <c r="F24" i="39" s="1"/>
  <c r="F27" i="39" s="1"/>
  <c r="F30" i="39" s="1"/>
  <c r="F33" i="39" s="1"/>
  <c r="F36" i="39" s="1"/>
  <c r="F39" i="39" s="1"/>
  <c r="F42" i="39" s="1"/>
  <c r="F45" i="39" s="1"/>
  <c r="F48" i="39" s="1"/>
  <c r="F51" i="39" s="1"/>
  <c r="F54" i="39" s="1"/>
  <c r="F57" i="39" s="1"/>
  <c r="F60" i="39" s="1"/>
  <c r="F63" i="39" s="1"/>
  <c r="F66" i="39" s="1"/>
  <c r="F69" i="39" s="1"/>
  <c r="F72" i="39" s="1"/>
  <c r="F75" i="39" s="1"/>
  <c r="F78" i="39" s="1"/>
  <c r="F81" i="39" s="1"/>
  <c r="F84" i="39" s="1"/>
  <c r="F87" i="39" s="1"/>
  <c r="F90" i="39" s="1"/>
  <c r="F93" i="39" s="1"/>
  <c r="F96" i="39" s="1"/>
  <c r="F99" i="39" s="1"/>
  <c r="F102" i="39" s="1"/>
  <c r="F105" i="39" s="1"/>
  <c r="F108" i="39" s="1"/>
  <c r="F111" i="39" s="1"/>
  <c r="F114" i="39" s="1"/>
  <c r="F117" i="39" s="1"/>
  <c r="F120" i="39" s="1"/>
  <c r="F123" i="39" s="1"/>
  <c r="F126" i="39" s="1"/>
  <c r="F129" i="39" s="1"/>
  <c r="F132" i="39" s="1"/>
  <c r="F135" i="39" s="1"/>
  <c r="F138" i="39" s="1"/>
  <c r="F141" i="39" s="1"/>
  <c r="F144" i="39" s="1"/>
  <c r="F147" i="39" s="1"/>
  <c r="F150" i="39" s="1"/>
  <c r="F153" i="39" s="1"/>
  <c r="F156" i="39" s="1"/>
  <c r="F159" i="39" s="1"/>
  <c r="F162" i="39" s="1"/>
  <c r="F165" i="39" s="1"/>
  <c r="F168" i="39" s="1"/>
  <c r="F171" i="39" s="1"/>
  <c r="F4" i="39"/>
  <c r="F7" i="39" s="1"/>
  <c r="F10" i="39" s="1"/>
  <c r="F13" i="39" s="1"/>
  <c r="F16" i="39" s="1"/>
  <c r="F19" i="39" s="1"/>
  <c r="F22" i="39" s="1"/>
  <c r="F25" i="39" s="1"/>
  <c r="F28" i="39" s="1"/>
  <c r="F31" i="39" s="1"/>
  <c r="F34" i="39" s="1"/>
  <c r="F37" i="39" s="1"/>
  <c r="F40" i="39" s="1"/>
  <c r="F43" i="39" s="1"/>
  <c r="F46" i="39" s="1"/>
  <c r="F49" i="39" s="1"/>
  <c r="F52" i="39" s="1"/>
  <c r="F55" i="39" s="1"/>
  <c r="F58" i="39" s="1"/>
  <c r="F61" i="39" s="1"/>
  <c r="F64" i="39" s="1"/>
  <c r="F67" i="39" s="1"/>
  <c r="F70" i="39" s="1"/>
  <c r="F73" i="39" s="1"/>
  <c r="F76" i="39" s="1"/>
  <c r="F79" i="39" s="1"/>
  <c r="F82" i="39" s="1"/>
  <c r="F85" i="39" s="1"/>
  <c r="F88" i="39" s="1"/>
  <c r="F91" i="39" s="1"/>
  <c r="F94" i="39" s="1"/>
  <c r="F97" i="39" s="1"/>
  <c r="F100" i="39" s="1"/>
  <c r="F103" i="39" s="1"/>
  <c r="F106" i="39" s="1"/>
  <c r="F109" i="39" s="1"/>
  <c r="F112" i="39" s="1"/>
  <c r="F115" i="39" s="1"/>
  <c r="F118" i="39" s="1"/>
  <c r="F121" i="39" s="1"/>
  <c r="F124" i="39" s="1"/>
  <c r="F127" i="39" s="1"/>
  <c r="F130" i="39" s="1"/>
  <c r="F133" i="39" s="1"/>
  <c r="F136" i="39" s="1"/>
  <c r="F139" i="39" s="1"/>
  <c r="F142" i="39" s="1"/>
  <c r="F145" i="39" s="1"/>
  <c r="F148" i="39" s="1"/>
  <c r="F151" i="39" s="1"/>
  <c r="F154" i="39" s="1"/>
  <c r="F157" i="39" s="1"/>
  <c r="F160" i="39" s="1"/>
  <c r="F163" i="39" s="1"/>
  <c r="F166" i="39" s="1"/>
  <c r="F169" i="39" s="1"/>
  <c r="B2614" i="30" l="1"/>
  <c r="W2624" i="30"/>
  <c r="R21" i="30"/>
  <c r="N21" i="30"/>
  <c r="R18" i="30"/>
  <c r="N18" i="30"/>
  <c r="R26" i="30"/>
  <c r="N26" i="30"/>
  <c r="R17" i="30"/>
  <c r="N17" i="30"/>
  <c r="R25" i="30"/>
  <c r="N25" i="30"/>
  <c r="R29" i="30"/>
  <c r="N29" i="30"/>
  <c r="R22" i="30"/>
  <c r="N22" i="30"/>
  <c r="R30" i="30"/>
  <c r="N30" i="30"/>
  <c r="E39" i="29"/>
  <c r="S49" i="29"/>
  <c r="B39" i="29"/>
  <c r="J39" i="29" s="1"/>
  <c r="L29" i="29"/>
  <c r="M29" i="29" s="1"/>
  <c r="N29" i="29"/>
  <c r="O29" i="29" s="1"/>
  <c r="H29" i="29"/>
  <c r="I29" i="29" s="1"/>
  <c r="P29" i="29"/>
  <c r="Q29" i="29" s="1"/>
  <c r="K29" i="29"/>
  <c r="N28" i="29"/>
  <c r="O28" i="29" s="1"/>
  <c r="L28" i="29"/>
  <c r="M28" i="29" s="1"/>
  <c r="H28" i="29"/>
  <c r="I28" i="29" s="1"/>
  <c r="P28" i="29"/>
  <c r="Q28" i="29" s="1"/>
  <c r="K28" i="29"/>
  <c r="S57" i="29"/>
  <c r="E47" i="29"/>
  <c r="B47" i="29"/>
  <c r="J47" i="29" s="1"/>
  <c r="P41" i="29"/>
  <c r="Q41" i="29" s="1"/>
  <c r="H41" i="29"/>
  <c r="I41" i="29" s="1"/>
  <c r="N41" i="29"/>
  <c r="O41" i="29" s="1"/>
  <c r="K41" i="29"/>
  <c r="L41" i="29"/>
  <c r="M41" i="29" s="1"/>
  <c r="S53" i="29"/>
  <c r="E43" i="29"/>
  <c r="B43" i="29"/>
  <c r="J43" i="29" s="1"/>
  <c r="K32" i="29"/>
  <c r="L32" i="29"/>
  <c r="M32" i="29" s="1"/>
  <c r="H32" i="29"/>
  <c r="I32" i="29" s="1"/>
  <c r="P32" i="29"/>
  <c r="Q32" i="29" s="1"/>
  <c r="N32" i="29"/>
  <c r="O32" i="29" s="1"/>
  <c r="S44" i="29"/>
  <c r="E34" i="29"/>
  <c r="B34" i="29"/>
  <c r="J34" i="29" s="1"/>
  <c r="P25" i="29"/>
  <c r="Q25" i="29" s="1"/>
  <c r="H25" i="29"/>
  <c r="I25" i="29" s="1"/>
  <c r="N25" i="29"/>
  <c r="O25" i="29" s="1"/>
  <c r="K25" i="29"/>
  <c r="L25" i="29"/>
  <c r="M25" i="29" s="1"/>
  <c r="L37" i="29"/>
  <c r="M37" i="29" s="1"/>
  <c r="P37" i="29"/>
  <c r="Q37" i="29" s="1"/>
  <c r="H37" i="29"/>
  <c r="I37" i="29" s="1"/>
  <c r="N37" i="29"/>
  <c r="O37" i="29" s="1"/>
  <c r="K37" i="29"/>
  <c r="L36" i="29"/>
  <c r="M36" i="29" s="1"/>
  <c r="K36" i="29"/>
  <c r="H36" i="29"/>
  <c r="I36" i="29" s="1"/>
  <c r="P36" i="29"/>
  <c r="Q36" i="29" s="1"/>
  <c r="N36" i="29"/>
  <c r="O36" i="29" s="1"/>
  <c r="S52" i="29"/>
  <c r="E42" i="29"/>
  <c r="B42" i="29"/>
  <c r="J42" i="29" s="1"/>
  <c r="P24" i="29"/>
  <c r="Q24" i="29" s="1"/>
  <c r="H24" i="29"/>
  <c r="I24" i="29" s="1"/>
  <c r="L24" i="29"/>
  <c r="M24" i="29" s="1"/>
  <c r="N24" i="29"/>
  <c r="O24" i="29" s="1"/>
  <c r="K24" i="29"/>
  <c r="S45" i="29"/>
  <c r="E35" i="29"/>
  <c r="B35" i="29"/>
  <c r="J35" i="29" s="1"/>
  <c r="P40" i="29"/>
  <c r="Q40" i="29" s="1"/>
  <c r="H40" i="29"/>
  <c r="I40" i="29" s="1"/>
  <c r="K40" i="29"/>
  <c r="L40" i="29"/>
  <c r="M40" i="29" s="1"/>
  <c r="N40" i="29"/>
  <c r="O40" i="29" s="1"/>
  <c r="S56" i="29"/>
  <c r="E46" i="29"/>
  <c r="B46" i="29"/>
  <c r="J46" i="29" s="1"/>
  <c r="S48" i="29"/>
  <c r="E38" i="29"/>
  <c r="B38" i="29"/>
  <c r="J38" i="29" s="1"/>
  <c r="S60" i="29"/>
  <c r="E50" i="29"/>
  <c r="B50" i="29"/>
  <c r="J50" i="29" s="1"/>
  <c r="S61" i="29"/>
  <c r="E51" i="29"/>
  <c r="B51" i="29"/>
  <c r="J51" i="29" s="1"/>
  <c r="K33" i="29"/>
  <c r="L33" i="29"/>
  <c r="M33" i="29" s="1"/>
  <c r="P33" i="29"/>
  <c r="Q33" i="29" s="1"/>
  <c r="H33" i="29"/>
  <c r="I33" i="29" s="1"/>
  <c r="N33" i="29"/>
  <c r="O33" i="29" s="1"/>
  <c r="B39" i="30"/>
  <c r="F22" i="30"/>
  <c r="C22" i="30"/>
  <c r="F30" i="30"/>
  <c r="C30" i="30"/>
  <c r="F29" i="30"/>
  <c r="C29" i="30"/>
  <c r="F21" i="30"/>
  <c r="C21" i="30"/>
  <c r="F18" i="30"/>
  <c r="C18" i="30"/>
  <c r="F17" i="30"/>
  <c r="C17" i="30"/>
  <c r="F25" i="30"/>
  <c r="C25" i="30"/>
  <c r="F26" i="30"/>
  <c r="C26" i="30"/>
  <c r="B24" i="30"/>
  <c r="B27" i="30"/>
  <c r="B35" i="30"/>
  <c r="B33" i="30"/>
  <c r="B32" i="30"/>
  <c r="B40" i="30"/>
  <c r="B31" i="30"/>
  <c r="B28" i="30"/>
  <c r="B36" i="30"/>
  <c r="B2624" i="30" l="1"/>
  <c r="W2634" i="30"/>
  <c r="C2614" i="30"/>
  <c r="N2614" i="30"/>
  <c r="F2614" i="30"/>
  <c r="R2614" i="30"/>
  <c r="R36" i="30"/>
  <c r="N36" i="30"/>
  <c r="R28" i="30"/>
  <c r="N28" i="30"/>
  <c r="R24" i="30"/>
  <c r="N24" i="30"/>
  <c r="R40" i="30"/>
  <c r="N40" i="30"/>
  <c r="R31" i="30"/>
  <c r="N31" i="30"/>
  <c r="R33" i="30"/>
  <c r="N33" i="30"/>
  <c r="R27" i="30"/>
  <c r="N27" i="30"/>
  <c r="R39" i="30"/>
  <c r="N39" i="30"/>
  <c r="R32" i="30"/>
  <c r="N32" i="30"/>
  <c r="R35" i="30"/>
  <c r="N35" i="30"/>
  <c r="P39" i="29"/>
  <c r="Q39" i="29" s="1"/>
  <c r="K39" i="29"/>
  <c r="N39" i="29"/>
  <c r="O39" i="29" s="1"/>
  <c r="H39" i="29"/>
  <c r="I39" i="29" s="1"/>
  <c r="L39" i="29"/>
  <c r="M39" i="29" s="1"/>
  <c r="S59" i="29"/>
  <c r="E49" i="29"/>
  <c r="B49" i="29"/>
  <c r="J49" i="29" s="1"/>
  <c r="L51" i="29"/>
  <c r="M51" i="29" s="1"/>
  <c r="P51" i="29"/>
  <c r="Q51" i="29" s="1"/>
  <c r="K51" i="29"/>
  <c r="N51" i="29"/>
  <c r="O51" i="29" s="1"/>
  <c r="H51" i="29"/>
  <c r="I51" i="29" s="1"/>
  <c r="S58" i="29"/>
  <c r="E48" i="29"/>
  <c r="B48" i="29"/>
  <c r="J48" i="29" s="1"/>
  <c r="S66" i="29"/>
  <c r="E56" i="29"/>
  <c r="B56" i="29"/>
  <c r="J56" i="29" s="1"/>
  <c r="S55" i="29"/>
  <c r="E45" i="29"/>
  <c r="B45" i="29"/>
  <c r="J45" i="29" s="1"/>
  <c r="S62" i="29"/>
  <c r="E52" i="29"/>
  <c r="B52" i="29"/>
  <c r="J52" i="29" s="1"/>
  <c r="P34" i="29"/>
  <c r="Q34" i="29" s="1"/>
  <c r="H34" i="29"/>
  <c r="I34" i="29" s="1"/>
  <c r="N34" i="29"/>
  <c r="O34" i="29" s="1"/>
  <c r="L34" i="29"/>
  <c r="M34" i="29" s="1"/>
  <c r="K34" i="29"/>
  <c r="P43" i="29"/>
  <c r="Q43" i="29" s="1"/>
  <c r="K43" i="29"/>
  <c r="L43" i="29"/>
  <c r="M43" i="29" s="1"/>
  <c r="N43" i="29"/>
  <c r="O43" i="29" s="1"/>
  <c r="H43" i="29"/>
  <c r="I43" i="29" s="1"/>
  <c r="N47" i="29"/>
  <c r="O47" i="29" s="1"/>
  <c r="H47" i="29"/>
  <c r="I47" i="29" s="1"/>
  <c r="L47" i="29"/>
  <c r="M47" i="29" s="1"/>
  <c r="K47" i="29"/>
  <c r="P47" i="29"/>
  <c r="Q47" i="29" s="1"/>
  <c r="P50" i="29"/>
  <c r="Q50" i="29" s="1"/>
  <c r="H50" i="29"/>
  <c r="I50" i="29" s="1"/>
  <c r="N50" i="29"/>
  <c r="O50" i="29" s="1"/>
  <c r="L50" i="29"/>
  <c r="M50" i="29" s="1"/>
  <c r="K50" i="29"/>
  <c r="S70" i="29"/>
  <c r="E60" i="29"/>
  <c r="B60" i="29"/>
  <c r="J60" i="29" s="1"/>
  <c r="S71" i="29"/>
  <c r="E61" i="29"/>
  <c r="B61" i="29"/>
  <c r="J61" i="29" s="1"/>
  <c r="N38" i="29"/>
  <c r="O38" i="29" s="1"/>
  <c r="L38" i="29"/>
  <c r="M38" i="29" s="1"/>
  <c r="K38" i="29"/>
  <c r="P38" i="29"/>
  <c r="Q38" i="29" s="1"/>
  <c r="H38" i="29"/>
  <c r="I38" i="29" s="1"/>
  <c r="K46" i="29"/>
  <c r="P46" i="29"/>
  <c r="Q46" i="29" s="1"/>
  <c r="H46" i="29"/>
  <c r="I46" i="29" s="1"/>
  <c r="N46" i="29"/>
  <c r="O46" i="29" s="1"/>
  <c r="L46" i="29"/>
  <c r="M46" i="29" s="1"/>
  <c r="L35" i="29"/>
  <c r="M35" i="29" s="1"/>
  <c r="P35" i="29"/>
  <c r="Q35" i="29" s="1"/>
  <c r="K35" i="29"/>
  <c r="N35" i="29"/>
  <c r="O35" i="29" s="1"/>
  <c r="H35" i="29"/>
  <c r="I35" i="29" s="1"/>
  <c r="L42" i="29"/>
  <c r="M42" i="29" s="1"/>
  <c r="K42" i="29"/>
  <c r="P42" i="29"/>
  <c r="Q42" i="29" s="1"/>
  <c r="H42" i="29"/>
  <c r="I42" i="29" s="1"/>
  <c r="N42" i="29"/>
  <c r="O42" i="29" s="1"/>
  <c r="S54" i="29"/>
  <c r="E44" i="29"/>
  <c r="B44" i="29"/>
  <c r="J44" i="29" s="1"/>
  <c r="S63" i="29"/>
  <c r="E53" i="29"/>
  <c r="B53" i="29"/>
  <c r="J53" i="29" s="1"/>
  <c r="S67" i="29"/>
  <c r="E57" i="29"/>
  <c r="B57" i="29"/>
  <c r="J57" i="29" s="1"/>
  <c r="F33" i="30"/>
  <c r="C33" i="30"/>
  <c r="F40" i="30"/>
  <c r="C40" i="30"/>
  <c r="F28" i="30"/>
  <c r="C28" i="30"/>
  <c r="F32" i="30"/>
  <c r="C32" i="30"/>
  <c r="F36" i="30"/>
  <c r="C36" i="30"/>
  <c r="F27" i="30"/>
  <c r="C27" i="30"/>
  <c r="F39" i="30"/>
  <c r="C39" i="30"/>
  <c r="F31" i="30"/>
  <c r="C31" i="30"/>
  <c r="F35" i="30"/>
  <c r="C35" i="30"/>
  <c r="F24" i="30"/>
  <c r="C24" i="30"/>
  <c r="B49" i="30"/>
  <c r="B50" i="30"/>
  <c r="B34" i="30"/>
  <c r="B46" i="30"/>
  <c r="B43" i="30"/>
  <c r="B37" i="30"/>
  <c r="B38" i="30"/>
  <c r="B41" i="30"/>
  <c r="B42" i="30"/>
  <c r="B45" i="30"/>
  <c r="B2634" i="30" l="1"/>
  <c r="W2644" i="30"/>
  <c r="N2624" i="30"/>
  <c r="F2624" i="30"/>
  <c r="R2624" i="30"/>
  <c r="C2624" i="30"/>
  <c r="R42" i="30"/>
  <c r="N42" i="30"/>
  <c r="R45" i="30"/>
  <c r="N45" i="30"/>
  <c r="R46" i="30"/>
  <c r="N46" i="30"/>
  <c r="R38" i="30"/>
  <c r="N38" i="30"/>
  <c r="R41" i="30"/>
  <c r="N41" i="30"/>
  <c r="R37" i="30"/>
  <c r="N37" i="30"/>
  <c r="R50" i="30"/>
  <c r="N50" i="30"/>
  <c r="R34" i="30"/>
  <c r="N34" i="30"/>
  <c r="R43" i="30"/>
  <c r="N43" i="30"/>
  <c r="R49" i="30"/>
  <c r="N49" i="30"/>
  <c r="K49" i="29"/>
  <c r="N49" i="29"/>
  <c r="O49" i="29" s="1"/>
  <c r="L49" i="29"/>
  <c r="M49" i="29" s="1"/>
  <c r="P49" i="29"/>
  <c r="Q49" i="29" s="1"/>
  <c r="H49" i="29"/>
  <c r="I49" i="29" s="1"/>
  <c r="S69" i="29"/>
  <c r="E59" i="29"/>
  <c r="B59" i="29"/>
  <c r="J59" i="29" s="1"/>
  <c r="P61" i="29"/>
  <c r="Q61" i="29" s="1"/>
  <c r="K61" i="29"/>
  <c r="L61" i="29"/>
  <c r="M61" i="29" s="1"/>
  <c r="N61" i="29"/>
  <c r="O61" i="29" s="1"/>
  <c r="H61" i="29"/>
  <c r="I61" i="29" s="1"/>
  <c r="S65" i="29"/>
  <c r="E55" i="29"/>
  <c r="B55" i="29"/>
  <c r="J55" i="29" s="1"/>
  <c r="K48" i="29"/>
  <c r="N48" i="29"/>
  <c r="O48" i="29" s="1"/>
  <c r="L48" i="29"/>
  <c r="M48" i="29" s="1"/>
  <c r="H48" i="29"/>
  <c r="I48" i="29" s="1"/>
  <c r="P48" i="29"/>
  <c r="Q48" i="29" s="1"/>
  <c r="S77" i="29"/>
  <c r="E67" i="29"/>
  <c r="B67" i="29"/>
  <c r="J67" i="29" s="1"/>
  <c r="N44" i="29"/>
  <c r="O44" i="29" s="1"/>
  <c r="K44" i="29"/>
  <c r="L44" i="29"/>
  <c r="M44" i="29" s="1"/>
  <c r="H44" i="29"/>
  <c r="I44" i="29" s="1"/>
  <c r="P44" i="29"/>
  <c r="Q44" i="29" s="1"/>
  <c r="S80" i="29"/>
  <c r="E70" i="29"/>
  <c r="B70" i="29"/>
  <c r="J70" i="29" s="1"/>
  <c r="S72" i="29"/>
  <c r="E62" i="29"/>
  <c r="B62" i="29"/>
  <c r="J62" i="29" s="1"/>
  <c r="P56" i="29"/>
  <c r="Q56" i="29" s="1"/>
  <c r="H56" i="29"/>
  <c r="I56" i="29" s="1"/>
  <c r="N56" i="29"/>
  <c r="O56" i="29" s="1"/>
  <c r="K56" i="29"/>
  <c r="L56" i="29"/>
  <c r="M56" i="29" s="1"/>
  <c r="L53" i="29"/>
  <c r="M53" i="29" s="1"/>
  <c r="P53" i="29"/>
  <c r="Q53" i="29" s="1"/>
  <c r="H53" i="29"/>
  <c r="I53" i="29" s="1"/>
  <c r="N53" i="29"/>
  <c r="O53" i="29" s="1"/>
  <c r="K53" i="29"/>
  <c r="S81" i="29"/>
  <c r="E71" i="29"/>
  <c r="B71" i="29"/>
  <c r="J71" i="29" s="1"/>
  <c r="P45" i="29"/>
  <c r="Q45" i="29" s="1"/>
  <c r="K45" i="29"/>
  <c r="L45" i="29"/>
  <c r="M45" i="29" s="1"/>
  <c r="N45" i="29"/>
  <c r="O45" i="29" s="1"/>
  <c r="H45" i="29"/>
  <c r="I45" i="29" s="1"/>
  <c r="S68" i="29"/>
  <c r="E58" i="29"/>
  <c r="B58" i="29"/>
  <c r="J58" i="29" s="1"/>
  <c r="S73" i="29"/>
  <c r="E63" i="29"/>
  <c r="B63" i="29"/>
  <c r="J63" i="29" s="1"/>
  <c r="P57" i="29"/>
  <c r="Q57" i="29" s="1"/>
  <c r="H57" i="29"/>
  <c r="I57" i="29" s="1"/>
  <c r="N57" i="29"/>
  <c r="O57" i="29" s="1"/>
  <c r="K57" i="29"/>
  <c r="L57" i="29"/>
  <c r="M57" i="29" s="1"/>
  <c r="S64" i="29"/>
  <c r="E54" i="29"/>
  <c r="B54" i="29"/>
  <c r="J54" i="29" s="1"/>
  <c r="N60" i="29"/>
  <c r="O60" i="29" s="1"/>
  <c r="P60" i="29"/>
  <c r="Q60" i="29" s="1"/>
  <c r="K60" i="29"/>
  <c r="L60" i="29"/>
  <c r="M60" i="29" s="1"/>
  <c r="H60" i="29"/>
  <c r="I60" i="29" s="1"/>
  <c r="L52" i="29"/>
  <c r="M52" i="29" s="1"/>
  <c r="N52" i="29"/>
  <c r="O52" i="29" s="1"/>
  <c r="K52" i="29"/>
  <c r="H52" i="29"/>
  <c r="I52" i="29" s="1"/>
  <c r="P52" i="29"/>
  <c r="Q52" i="29" s="1"/>
  <c r="S76" i="29"/>
  <c r="E66" i="29"/>
  <c r="B66" i="29"/>
  <c r="J66" i="29" s="1"/>
  <c r="F41" i="30"/>
  <c r="C41" i="30"/>
  <c r="F37" i="30"/>
  <c r="C37" i="30"/>
  <c r="F50" i="30"/>
  <c r="C50" i="30"/>
  <c r="F43" i="30"/>
  <c r="C43" i="30"/>
  <c r="F45" i="30"/>
  <c r="C45" i="30"/>
  <c r="F46" i="30"/>
  <c r="C46" i="30"/>
  <c r="F42" i="30"/>
  <c r="C42" i="30"/>
  <c r="F38" i="30"/>
  <c r="C38" i="30"/>
  <c r="F34" i="30"/>
  <c r="C34" i="30"/>
  <c r="F49" i="30"/>
  <c r="C49" i="30"/>
  <c r="B47" i="30"/>
  <c r="B55" i="30"/>
  <c r="B51" i="30"/>
  <c r="B56" i="30"/>
  <c r="B60" i="30"/>
  <c r="B52" i="30"/>
  <c r="B48" i="30"/>
  <c r="B53" i="30"/>
  <c r="B44" i="30"/>
  <c r="B59" i="30"/>
  <c r="B2644" i="30" l="1"/>
  <c r="W2654" i="30"/>
  <c r="F2634" i="30"/>
  <c r="N2634" i="30"/>
  <c r="R2634" i="30"/>
  <c r="C2634" i="30"/>
  <c r="R59" i="30"/>
  <c r="N59" i="30"/>
  <c r="R53" i="30"/>
  <c r="N53" i="30"/>
  <c r="R52" i="30"/>
  <c r="N52" i="30"/>
  <c r="R55" i="30"/>
  <c r="N55" i="30"/>
  <c r="R56" i="30"/>
  <c r="N56" i="30"/>
  <c r="R44" i="30"/>
  <c r="N44" i="30"/>
  <c r="R48" i="30"/>
  <c r="N48" i="30"/>
  <c r="R60" i="30"/>
  <c r="N60" i="30"/>
  <c r="R51" i="30"/>
  <c r="N51" i="30"/>
  <c r="R47" i="30"/>
  <c r="N47" i="30"/>
  <c r="P59" i="29"/>
  <c r="Q59" i="29" s="1"/>
  <c r="H59" i="29"/>
  <c r="I59" i="29" s="1"/>
  <c r="K59" i="29"/>
  <c r="L59" i="29"/>
  <c r="M59" i="29" s="1"/>
  <c r="N59" i="29"/>
  <c r="O59" i="29" s="1"/>
  <c r="B69" i="29"/>
  <c r="J69" i="29" s="1"/>
  <c r="S79" i="29"/>
  <c r="E69" i="29"/>
  <c r="P66" i="29"/>
  <c r="Q66" i="29" s="1"/>
  <c r="H66" i="29"/>
  <c r="I66" i="29" s="1"/>
  <c r="N66" i="29"/>
  <c r="O66" i="29" s="1"/>
  <c r="L66" i="29"/>
  <c r="M66" i="29" s="1"/>
  <c r="K66" i="29"/>
  <c r="N70" i="29"/>
  <c r="O70" i="29" s="1"/>
  <c r="L70" i="29"/>
  <c r="M70" i="29" s="1"/>
  <c r="K70" i="29"/>
  <c r="P70" i="29"/>
  <c r="Q70" i="29" s="1"/>
  <c r="H70" i="29"/>
  <c r="I70" i="29" s="1"/>
  <c r="L67" i="29"/>
  <c r="M67" i="29" s="1"/>
  <c r="P67" i="29"/>
  <c r="Q67" i="29" s="1"/>
  <c r="K67" i="29"/>
  <c r="H67" i="29"/>
  <c r="I67" i="29" s="1"/>
  <c r="N67" i="29"/>
  <c r="O67" i="29" s="1"/>
  <c r="H55" i="29"/>
  <c r="I55" i="29" s="1"/>
  <c r="N55" i="29"/>
  <c r="O55" i="29" s="1"/>
  <c r="K55" i="29"/>
  <c r="P55" i="29"/>
  <c r="Q55" i="29" s="1"/>
  <c r="L55" i="29"/>
  <c r="M55" i="29" s="1"/>
  <c r="N54" i="29"/>
  <c r="O54" i="29" s="1"/>
  <c r="L54" i="29"/>
  <c r="M54" i="29" s="1"/>
  <c r="K54" i="29"/>
  <c r="P54" i="29"/>
  <c r="Q54" i="29" s="1"/>
  <c r="H54" i="29"/>
  <c r="I54" i="29" s="1"/>
  <c r="N63" i="29"/>
  <c r="O63" i="29" s="1"/>
  <c r="H63" i="29"/>
  <c r="I63" i="29" s="1"/>
  <c r="P63" i="29"/>
  <c r="Q63" i="29" s="1"/>
  <c r="L63" i="29"/>
  <c r="M63" i="29" s="1"/>
  <c r="K63" i="29"/>
  <c r="L58" i="29"/>
  <c r="M58" i="29" s="1"/>
  <c r="K58" i="29"/>
  <c r="P58" i="29"/>
  <c r="Q58" i="29" s="1"/>
  <c r="H58" i="29"/>
  <c r="I58" i="29" s="1"/>
  <c r="N58" i="29"/>
  <c r="O58" i="29" s="1"/>
  <c r="H71" i="29"/>
  <c r="I71" i="29" s="1"/>
  <c r="N71" i="29"/>
  <c r="O71" i="29" s="1"/>
  <c r="P71" i="29"/>
  <c r="Q71" i="29" s="1"/>
  <c r="L71" i="29"/>
  <c r="M71" i="29" s="1"/>
  <c r="K71" i="29"/>
  <c r="K62" i="29"/>
  <c r="P62" i="29"/>
  <c r="Q62" i="29" s="1"/>
  <c r="H62" i="29"/>
  <c r="I62" i="29" s="1"/>
  <c r="N62" i="29"/>
  <c r="O62" i="29" s="1"/>
  <c r="L62" i="29"/>
  <c r="M62" i="29" s="1"/>
  <c r="S86" i="29"/>
  <c r="E76" i="29"/>
  <c r="B76" i="29"/>
  <c r="J76" i="29" s="1"/>
  <c r="S90" i="29"/>
  <c r="E80" i="29"/>
  <c r="B80" i="29"/>
  <c r="J80" i="29" s="1"/>
  <c r="S87" i="29"/>
  <c r="E77" i="29"/>
  <c r="B77" i="29"/>
  <c r="J77" i="29" s="1"/>
  <c r="S75" i="29"/>
  <c r="E65" i="29"/>
  <c r="B65" i="29"/>
  <c r="J65" i="29" s="1"/>
  <c r="S74" i="29"/>
  <c r="E64" i="29"/>
  <c r="B64" i="29"/>
  <c r="J64" i="29" s="1"/>
  <c r="S83" i="29"/>
  <c r="B73" i="29"/>
  <c r="J73" i="29" s="1"/>
  <c r="E73" i="29"/>
  <c r="S78" i="29"/>
  <c r="E68" i="29"/>
  <c r="B68" i="29"/>
  <c r="J68" i="29" s="1"/>
  <c r="S91" i="29"/>
  <c r="E81" i="29"/>
  <c r="B81" i="29"/>
  <c r="J81" i="29" s="1"/>
  <c r="S82" i="29"/>
  <c r="E72" i="29"/>
  <c r="B72" i="29"/>
  <c r="J72" i="29" s="1"/>
  <c r="F53" i="30"/>
  <c r="C53" i="30"/>
  <c r="F52" i="30"/>
  <c r="C52" i="30"/>
  <c r="F56" i="30"/>
  <c r="C56" i="30"/>
  <c r="F44" i="30"/>
  <c r="C44" i="30"/>
  <c r="F60" i="30"/>
  <c r="C60" i="30"/>
  <c r="F47" i="30"/>
  <c r="C47" i="30"/>
  <c r="F59" i="30"/>
  <c r="C59" i="30"/>
  <c r="F55" i="30"/>
  <c r="C55" i="30"/>
  <c r="F48" i="30"/>
  <c r="C48" i="30"/>
  <c r="F51" i="30"/>
  <c r="C51" i="30"/>
  <c r="B66" i="30"/>
  <c r="B65" i="30"/>
  <c r="B69" i="30"/>
  <c r="B62" i="30"/>
  <c r="B63" i="30"/>
  <c r="B54" i="30"/>
  <c r="B58" i="30"/>
  <c r="B70" i="30"/>
  <c r="B61" i="30"/>
  <c r="B57" i="30"/>
  <c r="B2654" i="30" l="1"/>
  <c r="W2664" i="30"/>
  <c r="N2644" i="30"/>
  <c r="R2644" i="30"/>
  <c r="C2644" i="30"/>
  <c r="F2644" i="30"/>
  <c r="R70" i="30"/>
  <c r="N70" i="30"/>
  <c r="R54" i="30"/>
  <c r="N54" i="30"/>
  <c r="R65" i="30"/>
  <c r="N65" i="30"/>
  <c r="R57" i="30"/>
  <c r="N57" i="30"/>
  <c r="R62" i="30"/>
  <c r="N62" i="30"/>
  <c r="R61" i="30"/>
  <c r="N61" i="30"/>
  <c r="R58" i="30"/>
  <c r="N58" i="30"/>
  <c r="R63" i="30"/>
  <c r="N63" i="30"/>
  <c r="R69" i="30"/>
  <c r="N69" i="30"/>
  <c r="R66" i="30"/>
  <c r="N66" i="30"/>
  <c r="S89" i="29"/>
  <c r="E79" i="29"/>
  <c r="B79" i="29"/>
  <c r="J79" i="29" s="1"/>
  <c r="P69" i="29"/>
  <c r="Q69" i="29" s="1"/>
  <c r="L69" i="29"/>
  <c r="M69" i="29" s="1"/>
  <c r="K69" i="29"/>
  <c r="H69" i="29"/>
  <c r="I69" i="29" s="1"/>
  <c r="N69" i="29"/>
  <c r="O69" i="29" s="1"/>
  <c r="S88" i="29"/>
  <c r="E78" i="29"/>
  <c r="B78" i="29"/>
  <c r="J78" i="29" s="1"/>
  <c r="K64" i="29"/>
  <c r="P64" i="29"/>
  <c r="Q64" i="29" s="1"/>
  <c r="N64" i="29"/>
  <c r="O64" i="29" s="1"/>
  <c r="L64" i="29"/>
  <c r="M64" i="29" s="1"/>
  <c r="H64" i="29"/>
  <c r="I64" i="29" s="1"/>
  <c r="S97" i="29"/>
  <c r="E87" i="29"/>
  <c r="B87" i="29"/>
  <c r="J87" i="29" s="1"/>
  <c r="N76" i="29"/>
  <c r="O76" i="29" s="1"/>
  <c r="H76" i="29"/>
  <c r="I76" i="29" s="1"/>
  <c r="P76" i="29"/>
  <c r="Q76" i="29" s="1"/>
  <c r="K76" i="29"/>
  <c r="L76" i="29"/>
  <c r="M76" i="29" s="1"/>
  <c r="P72" i="29"/>
  <c r="Q72" i="29" s="1"/>
  <c r="H72" i="29"/>
  <c r="I72" i="29" s="1"/>
  <c r="N72" i="29"/>
  <c r="O72" i="29" s="1"/>
  <c r="K72" i="29"/>
  <c r="L72" i="29"/>
  <c r="M72" i="29" s="1"/>
  <c r="S101" i="29"/>
  <c r="E91" i="29"/>
  <c r="B91" i="29"/>
  <c r="J91" i="29" s="1"/>
  <c r="S85" i="29"/>
  <c r="E75" i="29"/>
  <c r="B75" i="29"/>
  <c r="J75" i="29" s="1"/>
  <c r="K80" i="29"/>
  <c r="H80" i="29"/>
  <c r="I80" i="29" s="1"/>
  <c r="P80" i="29"/>
  <c r="Q80" i="29" s="1"/>
  <c r="N80" i="29"/>
  <c r="O80" i="29" s="1"/>
  <c r="L80" i="29"/>
  <c r="M80" i="29" s="1"/>
  <c r="L68" i="29"/>
  <c r="M68" i="29" s="1"/>
  <c r="P68" i="29"/>
  <c r="Q68" i="29" s="1"/>
  <c r="N68" i="29"/>
  <c r="O68" i="29" s="1"/>
  <c r="K68" i="29"/>
  <c r="H68" i="29"/>
  <c r="I68" i="29" s="1"/>
  <c r="P73" i="29"/>
  <c r="Q73" i="29" s="1"/>
  <c r="H73" i="29"/>
  <c r="I73" i="29" s="1"/>
  <c r="N73" i="29"/>
  <c r="O73" i="29" s="1"/>
  <c r="K73" i="29"/>
  <c r="L73" i="29"/>
  <c r="M73" i="29" s="1"/>
  <c r="S84" i="29"/>
  <c r="E74" i="29"/>
  <c r="B74" i="29"/>
  <c r="J74" i="29" s="1"/>
  <c r="P77" i="29"/>
  <c r="Q77" i="29" s="1"/>
  <c r="K77" i="29"/>
  <c r="L77" i="29"/>
  <c r="M77" i="29" s="1"/>
  <c r="N77" i="29"/>
  <c r="O77" i="29" s="1"/>
  <c r="H77" i="29"/>
  <c r="I77" i="29" s="1"/>
  <c r="S96" i="29"/>
  <c r="E86" i="29"/>
  <c r="B86" i="29"/>
  <c r="J86" i="29" s="1"/>
  <c r="S92" i="29"/>
  <c r="E82" i="29"/>
  <c r="B82" i="29"/>
  <c r="J82" i="29" s="1"/>
  <c r="K81" i="29"/>
  <c r="L81" i="29"/>
  <c r="M81" i="29" s="1"/>
  <c r="P81" i="29"/>
  <c r="Q81" i="29" s="1"/>
  <c r="H81" i="29"/>
  <c r="I81" i="29" s="1"/>
  <c r="N81" i="29"/>
  <c r="O81" i="29" s="1"/>
  <c r="S93" i="29"/>
  <c r="E83" i="29"/>
  <c r="B83" i="29"/>
  <c r="J83" i="29" s="1"/>
  <c r="K65" i="29"/>
  <c r="L65" i="29"/>
  <c r="M65" i="29" s="1"/>
  <c r="P65" i="29"/>
  <c r="Q65" i="29" s="1"/>
  <c r="H65" i="29"/>
  <c r="I65" i="29" s="1"/>
  <c r="N65" i="29"/>
  <c r="O65" i="29" s="1"/>
  <c r="S100" i="29"/>
  <c r="E90" i="29"/>
  <c r="B90" i="29"/>
  <c r="J90" i="29" s="1"/>
  <c r="F57" i="30"/>
  <c r="C57" i="30"/>
  <c r="F54" i="30"/>
  <c r="C54" i="30"/>
  <c r="F61" i="30"/>
  <c r="C61" i="30"/>
  <c r="F63" i="30"/>
  <c r="C63" i="30"/>
  <c r="F70" i="30"/>
  <c r="C70" i="30"/>
  <c r="F62" i="30"/>
  <c r="C62" i="30"/>
  <c r="F65" i="30"/>
  <c r="C65" i="30"/>
  <c r="F58" i="30"/>
  <c r="C58" i="30"/>
  <c r="F69" i="30"/>
  <c r="C69" i="30"/>
  <c r="F66" i="30"/>
  <c r="C66" i="30"/>
  <c r="B71" i="30"/>
  <c r="B73" i="30"/>
  <c r="B79" i="30"/>
  <c r="B76" i="30"/>
  <c r="B67" i="30"/>
  <c r="B80" i="30"/>
  <c r="B64" i="30"/>
  <c r="B72" i="30"/>
  <c r="B75" i="30"/>
  <c r="B68" i="30"/>
  <c r="B2664" i="30" l="1"/>
  <c r="W2674" i="30"/>
  <c r="F2654" i="30"/>
  <c r="R2654" i="30"/>
  <c r="N2654" i="30"/>
  <c r="C2654" i="30"/>
  <c r="R76" i="30"/>
  <c r="N76" i="30"/>
  <c r="R73" i="30"/>
  <c r="N73" i="30"/>
  <c r="R72" i="30"/>
  <c r="N72" i="30"/>
  <c r="R80" i="30"/>
  <c r="N80" i="30"/>
  <c r="R64" i="30"/>
  <c r="N64" i="30"/>
  <c r="R79" i="30"/>
  <c r="N79" i="30"/>
  <c r="R68" i="30"/>
  <c r="N68" i="30"/>
  <c r="R75" i="30"/>
  <c r="N75" i="30"/>
  <c r="R67" i="30"/>
  <c r="N67" i="30"/>
  <c r="R71" i="30"/>
  <c r="N71" i="30"/>
  <c r="N79" i="29"/>
  <c r="O79" i="29" s="1"/>
  <c r="P79" i="29"/>
  <c r="Q79" i="29" s="1"/>
  <c r="K79" i="29"/>
  <c r="H79" i="29"/>
  <c r="I79" i="29" s="1"/>
  <c r="L79" i="29"/>
  <c r="M79" i="29" s="1"/>
  <c r="E89" i="29"/>
  <c r="B89" i="29"/>
  <c r="J89" i="29" s="1"/>
  <c r="S99" i="29"/>
  <c r="L74" i="29"/>
  <c r="M74" i="29" s="1"/>
  <c r="K74" i="29"/>
  <c r="P74" i="29"/>
  <c r="Q74" i="29" s="1"/>
  <c r="H74" i="29"/>
  <c r="I74" i="29" s="1"/>
  <c r="N74" i="29"/>
  <c r="O74" i="29" s="1"/>
  <c r="L90" i="29"/>
  <c r="M90" i="29" s="1"/>
  <c r="K90" i="29"/>
  <c r="P90" i="29"/>
  <c r="Q90" i="29" s="1"/>
  <c r="H90" i="29"/>
  <c r="I90" i="29" s="1"/>
  <c r="N90" i="29"/>
  <c r="O90" i="29" s="1"/>
  <c r="L83" i="29"/>
  <c r="M83" i="29" s="1"/>
  <c r="P83" i="29"/>
  <c r="Q83" i="29" s="1"/>
  <c r="K83" i="29"/>
  <c r="N83" i="29"/>
  <c r="O83" i="29" s="1"/>
  <c r="H83" i="29"/>
  <c r="I83" i="29" s="1"/>
  <c r="P82" i="29"/>
  <c r="Q82" i="29" s="1"/>
  <c r="H82" i="29"/>
  <c r="I82" i="29" s="1"/>
  <c r="N82" i="29"/>
  <c r="O82" i="29" s="1"/>
  <c r="L82" i="29"/>
  <c r="M82" i="29" s="1"/>
  <c r="K82" i="29"/>
  <c r="P75" i="29"/>
  <c r="Q75" i="29" s="1"/>
  <c r="K75" i="29"/>
  <c r="L75" i="29"/>
  <c r="M75" i="29" s="1"/>
  <c r="N75" i="29"/>
  <c r="O75" i="29" s="1"/>
  <c r="H75" i="29"/>
  <c r="I75" i="29" s="1"/>
  <c r="N86" i="29"/>
  <c r="O86" i="29" s="1"/>
  <c r="L86" i="29"/>
  <c r="M86" i="29" s="1"/>
  <c r="K86" i="29"/>
  <c r="H86" i="29"/>
  <c r="I86" i="29" s="1"/>
  <c r="P86" i="29"/>
  <c r="Q86" i="29" s="1"/>
  <c r="S106" i="29"/>
  <c r="E96" i="29"/>
  <c r="B96" i="29"/>
  <c r="J96" i="29" s="1"/>
  <c r="S94" i="29"/>
  <c r="E84" i="29"/>
  <c r="B84" i="29"/>
  <c r="J84" i="29" s="1"/>
  <c r="S111" i="29"/>
  <c r="E101" i="29"/>
  <c r="B101" i="29"/>
  <c r="J101" i="29" s="1"/>
  <c r="H87" i="29"/>
  <c r="I87" i="29" s="1"/>
  <c r="N87" i="29"/>
  <c r="O87" i="29" s="1"/>
  <c r="K87" i="29"/>
  <c r="P87" i="29"/>
  <c r="Q87" i="29" s="1"/>
  <c r="L87" i="29"/>
  <c r="M87" i="29" s="1"/>
  <c r="K78" i="29"/>
  <c r="P78" i="29"/>
  <c r="Q78" i="29" s="1"/>
  <c r="H78" i="29"/>
  <c r="I78" i="29" s="1"/>
  <c r="N78" i="29"/>
  <c r="O78" i="29" s="1"/>
  <c r="L78" i="29"/>
  <c r="M78" i="29" s="1"/>
  <c r="S103" i="29"/>
  <c r="E93" i="29"/>
  <c r="B93" i="29"/>
  <c r="J93" i="29" s="1"/>
  <c r="S102" i="29"/>
  <c r="E92" i="29"/>
  <c r="B92" i="29"/>
  <c r="J92" i="29" s="1"/>
  <c r="S95" i="29"/>
  <c r="B85" i="29"/>
  <c r="J85" i="29" s="1"/>
  <c r="E85" i="29"/>
  <c r="S110" i="29"/>
  <c r="E100" i="29"/>
  <c r="B100" i="29"/>
  <c r="J100" i="29" s="1"/>
  <c r="P91" i="29"/>
  <c r="Q91" i="29" s="1"/>
  <c r="K91" i="29"/>
  <c r="L91" i="29"/>
  <c r="M91" i="29" s="1"/>
  <c r="N91" i="29"/>
  <c r="O91" i="29" s="1"/>
  <c r="H91" i="29"/>
  <c r="I91" i="29" s="1"/>
  <c r="S107" i="29"/>
  <c r="E97" i="29"/>
  <c r="B97" i="29"/>
  <c r="J97" i="29" s="1"/>
  <c r="S98" i="29"/>
  <c r="E88" i="29"/>
  <c r="B88" i="29"/>
  <c r="J88" i="29" s="1"/>
  <c r="F80" i="30"/>
  <c r="C80" i="30"/>
  <c r="F72" i="30"/>
  <c r="C72" i="30"/>
  <c r="F68" i="30"/>
  <c r="C68" i="30"/>
  <c r="F73" i="30"/>
  <c r="C73" i="30"/>
  <c r="F75" i="30"/>
  <c r="C75" i="30"/>
  <c r="F64" i="30"/>
  <c r="C64" i="30"/>
  <c r="F67" i="30"/>
  <c r="C67" i="30"/>
  <c r="F79" i="30"/>
  <c r="C79" i="30"/>
  <c r="F71" i="30"/>
  <c r="C71" i="30"/>
  <c r="F76" i="30"/>
  <c r="C76" i="30"/>
  <c r="B82" i="30"/>
  <c r="B78" i="30"/>
  <c r="B90" i="30"/>
  <c r="B86" i="30"/>
  <c r="B83" i="30"/>
  <c r="B85" i="30"/>
  <c r="B74" i="30"/>
  <c r="B77" i="30"/>
  <c r="B89" i="30"/>
  <c r="B81" i="30"/>
  <c r="P5" i="26"/>
  <c r="P6" i="26"/>
  <c r="P7" i="26"/>
  <c r="P8" i="26"/>
  <c r="P9" i="26"/>
  <c r="P10" i="26"/>
  <c r="P11" i="26"/>
  <c r="P12" i="26"/>
  <c r="P13" i="26"/>
  <c r="P14" i="26"/>
  <c r="P15" i="26"/>
  <c r="P16" i="26"/>
  <c r="P17" i="26"/>
  <c r="P18" i="26"/>
  <c r="P19" i="26"/>
  <c r="P20" i="26"/>
  <c r="P21" i="26"/>
  <c r="P22" i="26"/>
  <c r="P23" i="26"/>
  <c r="P24" i="26"/>
  <c r="P25" i="26"/>
  <c r="P26" i="26"/>
  <c r="P27" i="26"/>
  <c r="P28" i="26"/>
  <c r="P29" i="26"/>
  <c r="P30" i="26"/>
  <c r="P31" i="26"/>
  <c r="P32" i="26"/>
  <c r="P33" i="26"/>
  <c r="P34" i="26"/>
  <c r="P35" i="26"/>
  <c r="P36" i="26"/>
  <c r="P37" i="26"/>
  <c r="P38" i="26"/>
  <c r="P39" i="26"/>
  <c r="P40" i="26"/>
  <c r="P41" i="26"/>
  <c r="P42" i="26"/>
  <c r="P4" i="26"/>
  <c r="B2674" i="30" l="1"/>
  <c r="W2684" i="30"/>
  <c r="R2664" i="30"/>
  <c r="C2664" i="30"/>
  <c r="F2664" i="30"/>
  <c r="N2664" i="30"/>
  <c r="R85" i="30"/>
  <c r="N85" i="30"/>
  <c r="R78" i="30"/>
  <c r="N78" i="30"/>
  <c r="R77" i="30"/>
  <c r="N77" i="30"/>
  <c r="R86" i="30"/>
  <c r="N86" i="30"/>
  <c r="R89" i="30"/>
  <c r="N89" i="30"/>
  <c r="R83" i="30"/>
  <c r="N83" i="30"/>
  <c r="R82" i="30"/>
  <c r="N82" i="30"/>
  <c r="R81" i="30"/>
  <c r="N81" i="30"/>
  <c r="R74" i="30"/>
  <c r="N74" i="30"/>
  <c r="R90" i="30"/>
  <c r="N90" i="30"/>
  <c r="K89" i="29"/>
  <c r="P89" i="29"/>
  <c r="Q89" i="29" s="1"/>
  <c r="L89" i="29"/>
  <c r="M89" i="29" s="1"/>
  <c r="H89" i="29"/>
  <c r="I89" i="29" s="1"/>
  <c r="N89" i="29"/>
  <c r="O89" i="29" s="1"/>
  <c r="S109" i="29"/>
  <c r="B99" i="29"/>
  <c r="J99" i="29" s="1"/>
  <c r="E99" i="29"/>
  <c r="S117" i="29"/>
  <c r="E107" i="29"/>
  <c r="B107" i="29"/>
  <c r="J107" i="29" s="1"/>
  <c r="S120" i="29"/>
  <c r="E110" i="29"/>
  <c r="B110" i="29"/>
  <c r="J110" i="29" s="1"/>
  <c r="L85" i="29"/>
  <c r="M85" i="29" s="1"/>
  <c r="P85" i="29"/>
  <c r="Q85" i="29" s="1"/>
  <c r="H85" i="29"/>
  <c r="I85" i="29" s="1"/>
  <c r="N85" i="29"/>
  <c r="O85" i="29" s="1"/>
  <c r="K85" i="29"/>
  <c r="P88" i="29"/>
  <c r="Q88" i="29" s="1"/>
  <c r="H88" i="29"/>
  <c r="I88" i="29" s="1"/>
  <c r="L88" i="29"/>
  <c r="M88" i="29" s="1"/>
  <c r="N88" i="29"/>
  <c r="O88" i="29" s="1"/>
  <c r="K88" i="29"/>
  <c r="S105" i="29"/>
  <c r="E95" i="29"/>
  <c r="B95" i="29"/>
  <c r="J95" i="29" s="1"/>
  <c r="N92" i="29"/>
  <c r="O92" i="29" s="1"/>
  <c r="L92" i="29"/>
  <c r="M92" i="29" s="1"/>
  <c r="H92" i="29"/>
  <c r="I92" i="29" s="1"/>
  <c r="P92" i="29"/>
  <c r="Q92" i="29" s="1"/>
  <c r="K92" i="29"/>
  <c r="L101" i="29"/>
  <c r="M101" i="29" s="1"/>
  <c r="P101" i="29"/>
  <c r="Q101" i="29" s="1"/>
  <c r="H101" i="29"/>
  <c r="I101" i="29" s="1"/>
  <c r="N101" i="29"/>
  <c r="O101" i="29" s="1"/>
  <c r="K101" i="29"/>
  <c r="S116" i="29"/>
  <c r="E106" i="29"/>
  <c r="B106" i="29"/>
  <c r="J106" i="29" s="1"/>
  <c r="S104" i="29"/>
  <c r="E94" i="29"/>
  <c r="B94" i="29"/>
  <c r="J94" i="29" s="1"/>
  <c r="S112" i="29"/>
  <c r="E102" i="29"/>
  <c r="B102" i="29"/>
  <c r="J102" i="29" s="1"/>
  <c r="S121" i="29"/>
  <c r="E111" i="29"/>
  <c r="B111" i="29"/>
  <c r="J111" i="29" s="1"/>
  <c r="K96" i="29"/>
  <c r="L96" i="29"/>
  <c r="M96" i="29" s="1"/>
  <c r="H96" i="29"/>
  <c r="I96" i="29" s="1"/>
  <c r="P96" i="29"/>
  <c r="Q96" i="29" s="1"/>
  <c r="N96" i="29"/>
  <c r="O96" i="29" s="1"/>
  <c r="S113" i="29"/>
  <c r="E103" i="29"/>
  <c r="B103" i="29"/>
  <c r="J103" i="29" s="1"/>
  <c r="S108" i="29"/>
  <c r="E98" i="29"/>
  <c r="B98" i="29"/>
  <c r="J98" i="29" s="1"/>
  <c r="K97" i="29"/>
  <c r="L97" i="29"/>
  <c r="M97" i="29" s="1"/>
  <c r="P97" i="29"/>
  <c r="Q97" i="29" s="1"/>
  <c r="H97" i="29"/>
  <c r="I97" i="29" s="1"/>
  <c r="N97" i="29"/>
  <c r="O97" i="29" s="1"/>
  <c r="L100" i="29"/>
  <c r="M100" i="29" s="1"/>
  <c r="K100" i="29"/>
  <c r="H100" i="29"/>
  <c r="I100" i="29" s="1"/>
  <c r="P100" i="29"/>
  <c r="Q100" i="29" s="1"/>
  <c r="N100" i="29"/>
  <c r="O100" i="29" s="1"/>
  <c r="P93" i="29"/>
  <c r="Q93" i="29" s="1"/>
  <c r="K93" i="29"/>
  <c r="L93" i="29"/>
  <c r="M93" i="29" s="1"/>
  <c r="H93" i="29"/>
  <c r="I93" i="29" s="1"/>
  <c r="N93" i="29"/>
  <c r="O93" i="29" s="1"/>
  <c r="L84" i="29"/>
  <c r="M84" i="29" s="1"/>
  <c r="H84" i="29"/>
  <c r="I84" i="29" s="1"/>
  <c r="P84" i="29"/>
  <c r="Q84" i="29" s="1"/>
  <c r="N84" i="29"/>
  <c r="O84" i="29" s="1"/>
  <c r="K84" i="29"/>
  <c r="F81" i="30"/>
  <c r="C81" i="30"/>
  <c r="F85" i="30"/>
  <c r="C85" i="30"/>
  <c r="F78" i="30"/>
  <c r="C78" i="30"/>
  <c r="F89" i="30"/>
  <c r="C89" i="30"/>
  <c r="F90" i="30"/>
  <c r="C90" i="30"/>
  <c r="F82" i="30"/>
  <c r="C82" i="30"/>
  <c r="F77" i="30"/>
  <c r="C77" i="30"/>
  <c r="F86" i="30"/>
  <c r="C86" i="30"/>
  <c r="F74" i="30"/>
  <c r="C74" i="30"/>
  <c r="F83" i="30"/>
  <c r="C83" i="30"/>
  <c r="B91" i="30"/>
  <c r="B87" i="30"/>
  <c r="B95" i="30"/>
  <c r="B96" i="30"/>
  <c r="B88" i="30"/>
  <c r="B99" i="30"/>
  <c r="B84" i="30"/>
  <c r="B93" i="30"/>
  <c r="B100" i="30"/>
  <c r="B92" i="30"/>
  <c r="E75" i="36"/>
  <c r="E74" i="36"/>
  <c r="E73" i="36"/>
  <c r="E72" i="36"/>
  <c r="E71" i="36"/>
  <c r="E70" i="36"/>
  <c r="E69" i="36"/>
  <c r="E68" i="36"/>
  <c r="E67" i="36"/>
  <c r="E66" i="36"/>
  <c r="E65" i="36"/>
  <c r="E64" i="36"/>
  <c r="B2684" i="30" l="1"/>
  <c r="W2694" i="30"/>
  <c r="C2674" i="30"/>
  <c r="R2674" i="30"/>
  <c r="F2674" i="30"/>
  <c r="N2674" i="30"/>
  <c r="R93" i="30"/>
  <c r="N93" i="30"/>
  <c r="R96" i="30"/>
  <c r="N96" i="30"/>
  <c r="R92" i="30"/>
  <c r="N92" i="30"/>
  <c r="R99" i="30"/>
  <c r="N99" i="30"/>
  <c r="R87" i="30"/>
  <c r="N87" i="30"/>
  <c r="R84" i="30"/>
  <c r="N84" i="30"/>
  <c r="R91" i="30"/>
  <c r="N91" i="30"/>
  <c r="R100" i="30"/>
  <c r="N100" i="30"/>
  <c r="R95" i="30"/>
  <c r="N95" i="30"/>
  <c r="R88" i="30"/>
  <c r="N88" i="30"/>
  <c r="L99" i="29"/>
  <c r="M99" i="29" s="1"/>
  <c r="N99" i="29"/>
  <c r="O99" i="29" s="1"/>
  <c r="P99" i="29"/>
  <c r="Q99" i="29" s="1"/>
  <c r="H99" i="29"/>
  <c r="I99" i="29" s="1"/>
  <c r="K99" i="29"/>
  <c r="S119" i="29"/>
  <c r="E109" i="29"/>
  <c r="B109" i="29"/>
  <c r="J109" i="29" s="1"/>
  <c r="P98" i="29"/>
  <c r="Q98" i="29" s="1"/>
  <c r="H98" i="29"/>
  <c r="I98" i="29" s="1"/>
  <c r="N98" i="29"/>
  <c r="O98" i="29" s="1"/>
  <c r="L98" i="29"/>
  <c r="M98" i="29" s="1"/>
  <c r="K98" i="29"/>
  <c r="N111" i="29"/>
  <c r="O111" i="29" s="1"/>
  <c r="H111" i="29"/>
  <c r="I111" i="29" s="1"/>
  <c r="L111" i="29"/>
  <c r="M111" i="29" s="1"/>
  <c r="K111" i="29"/>
  <c r="P111" i="29"/>
  <c r="Q111" i="29" s="1"/>
  <c r="S114" i="29"/>
  <c r="E104" i="29"/>
  <c r="B104" i="29"/>
  <c r="J104" i="29" s="1"/>
  <c r="S115" i="29"/>
  <c r="E105" i="29"/>
  <c r="B105" i="29"/>
  <c r="J105" i="29" s="1"/>
  <c r="S130" i="29"/>
  <c r="E120" i="29"/>
  <c r="B120" i="29"/>
  <c r="J120" i="29" s="1"/>
  <c r="S123" i="29"/>
  <c r="E113" i="29"/>
  <c r="B113" i="29"/>
  <c r="J113" i="29" s="1"/>
  <c r="S122" i="29"/>
  <c r="E112" i="29"/>
  <c r="B112" i="29"/>
  <c r="J112" i="29" s="1"/>
  <c r="L106" i="29"/>
  <c r="M106" i="29" s="1"/>
  <c r="K106" i="29"/>
  <c r="P106" i="29"/>
  <c r="Q106" i="29" s="1"/>
  <c r="H106" i="29"/>
  <c r="I106" i="29" s="1"/>
  <c r="N106" i="29"/>
  <c r="O106" i="29" s="1"/>
  <c r="P107" i="29"/>
  <c r="Q107" i="29" s="1"/>
  <c r="K107" i="29"/>
  <c r="L107" i="29"/>
  <c r="M107" i="29" s="1"/>
  <c r="N107" i="29"/>
  <c r="O107" i="29" s="1"/>
  <c r="H107" i="29"/>
  <c r="I107" i="29" s="1"/>
  <c r="S118" i="29"/>
  <c r="E108" i="29"/>
  <c r="B108" i="29"/>
  <c r="J108" i="29" s="1"/>
  <c r="S131" i="29"/>
  <c r="B121" i="29"/>
  <c r="J121" i="29" s="1"/>
  <c r="E121" i="29"/>
  <c r="K94" i="29"/>
  <c r="P94" i="29"/>
  <c r="Q94" i="29" s="1"/>
  <c r="H94" i="29"/>
  <c r="I94" i="29" s="1"/>
  <c r="N94" i="29"/>
  <c r="O94" i="29" s="1"/>
  <c r="L94" i="29"/>
  <c r="M94" i="29" s="1"/>
  <c r="N95" i="29"/>
  <c r="O95" i="29" s="1"/>
  <c r="H95" i="29"/>
  <c r="I95" i="29" s="1"/>
  <c r="P95" i="29"/>
  <c r="Q95" i="29" s="1"/>
  <c r="L95" i="29"/>
  <c r="M95" i="29" s="1"/>
  <c r="K95" i="29"/>
  <c r="K110" i="29"/>
  <c r="P110" i="29"/>
  <c r="Q110" i="29" s="1"/>
  <c r="H110" i="29"/>
  <c r="I110" i="29" s="1"/>
  <c r="N110" i="29"/>
  <c r="O110" i="29" s="1"/>
  <c r="L110" i="29"/>
  <c r="M110" i="29" s="1"/>
  <c r="H103" i="29"/>
  <c r="I103" i="29" s="1"/>
  <c r="N103" i="29"/>
  <c r="O103" i="29" s="1"/>
  <c r="P103" i="29"/>
  <c r="Q103" i="29" s="1"/>
  <c r="L103" i="29"/>
  <c r="M103" i="29" s="1"/>
  <c r="K103" i="29"/>
  <c r="N102" i="29"/>
  <c r="O102" i="29" s="1"/>
  <c r="L102" i="29"/>
  <c r="M102" i="29" s="1"/>
  <c r="K102" i="29"/>
  <c r="P102" i="29"/>
  <c r="Q102" i="29" s="1"/>
  <c r="H102" i="29"/>
  <c r="I102" i="29" s="1"/>
  <c r="S126" i="29"/>
  <c r="E116" i="29"/>
  <c r="B116" i="29"/>
  <c r="J116" i="29" s="1"/>
  <c r="S127" i="29"/>
  <c r="E117" i="29"/>
  <c r="B117" i="29"/>
  <c r="J117" i="29" s="1"/>
  <c r="F92" i="30"/>
  <c r="C92" i="30"/>
  <c r="F99" i="30"/>
  <c r="C99" i="30"/>
  <c r="F84" i="30"/>
  <c r="C84" i="30"/>
  <c r="F93" i="30"/>
  <c r="C93" i="30"/>
  <c r="F96" i="30"/>
  <c r="C96" i="30"/>
  <c r="F87" i="30"/>
  <c r="C87" i="30"/>
  <c r="F100" i="30"/>
  <c r="C100" i="30"/>
  <c r="F95" i="30"/>
  <c r="C95" i="30"/>
  <c r="F91" i="30"/>
  <c r="C91" i="30"/>
  <c r="F88" i="30"/>
  <c r="C88" i="30"/>
  <c r="B97" i="30"/>
  <c r="B102" i="30"/>
  <c r="B106" i="30"/>
  <c r="B98" i="30"/>
  <c r="B103" i="30"/>
  <c r="B109" i="30"/>
  <c r="B110" i="30"/>
  <c r="B94" i="30"/>
  <c r="B105" i="30"/>
  <c r="B101" i="30"/>
  <c r="B2694" i="30" l="1"/>
  <c r="W2704" i="30"/>
  <c r="R2684" i="30"/>
  <c r="C2684" i="30"/>
  <c r="F2684" i="30"/>
  <c r="N2684" i="30"/>
  <c r="R98" i="30"/>
  <c r="N98" i="30"/>
  <c r="R109" i="30"/>
  <c r="N109" i="30"/>
  <c r="R102" i="30"/>
  <c r="N102" i="30"/>
  <c r="R94" i="30"/>
  <c r="N94" i="30"/>
  <c r="R110" i="30"/>
  <c r="N110" i="30"/>
  <c r="R106" i="30"/>
  <c r="N106" i="30"/>
  <c r="R101" i="30"/>
  <c r="N101" i="30"/>
  <c r="R105" i="30"/>
  <c r="N105" i="30"/>
  <c r="R103" i="30"/>
  <c r="N103" i="30"/>
  <c r="R97" i="30"/>
  <c r="N97" i="30"/>
  <c r="N109" i="29"/>
  <c r="O109" i="29" s="1"/>
  <c r="P109" i="29"/>
  <c r="Q109" i="29" s="1"/>
  <c r="H109" i="29"/>
  <c r="I109" i="29" s="1"/>
  <c r="K109" i="29"/>
  <c r="L109" i="29"/>
  <c r="M109" i="29" s="1"/>
  <c r="E119" i="29"/>
  <c r="B119" i="29"/>
  <c r="J119" i="29" s="1"/>
  <c r="S129" i="29"/>
  <c r="L117" i="29"/>
  <c r="M117" i="29" s="1"/>
  <c r="P117" i="29"/>
  <c r="Q117" i="29" s="1"/>
  <c r="H117" i="29"/>
  <c r="I117" i="29" s="1"/>
  <c r="N117" i="29"/>
  <c r="O117" i="29" s="1"/>
  <c r="K117" i="29"/>
  <c r="K112" i="29"/>
  <c r="N112" i="29"/>
  <c r="O112" i="29" s="1"/>
  <c r="L112" i="29"/>
  <c r="M112" i="29" s="1"/>
  <c r="H112" i="29"/>
  <c r="I112" i="29" s="1"/>
  <c r="P112" i="29"/>
  <c r="Q112" i="29" s="1"/>
  <c r="S140" i="29"/>
  <c r="E130" i="29"/>
  <c r="B130" i="29"/>
  <c r="J130" i="29" s="1"/>
  <c r="P105" i="29"/>
  <c r="Q105" i="29" s="1"/>
  <c r="H105" i="29"/>
  <c r="I105" i="29" s="1"/>
  <c r="N105" i="29"/>
  <c r="O105" i="29" s="1"/>
  <c r="K105" i="29"/>
  <c r="L105" i="29"/>
  <c r="M105" i="29" s="1"/>
  <c r="L116" i="29"/>
  <c r="M116" i="29" s="1"/>
  <c r="N116" i="29"/>
  <c r="O116" i="29" s="1"/>
  <c r="K116" i="29"/>
  <c r="H116" i="29"/>
  <c r="I116" i="29" s="1"/>
  <c r="P116" i="29"/>
  <c r="Q116" i="29" s="1"/>
  <c r="S136" i="29"/>
  <c r="E126" i="29"/>
  <c r="B126" i="29"/>
  <c r="J126" i="29" s="1"/>
  <c r="P121" i="29"/>
  <c r="Q121" i="29" s="1"/>
  <c r="H121" i="29"/>
  <c r="I121" i="29" s="1"/>
  <c r="N121" i="29"/>
  <c r="O121" i="29" s="1"/>
  <c r="K121" i="29"/>
  <c r="L121" i="29"/>
  <c r="M121" i="29" s="1"/>
  <c r="S128" i="29"/>
  <c r="E118" i="29"/>
  <c r="B118" i="29"/>
  <c r="J118" i="29" s="1"/>
  <c r="S133" i="29"/>
  <c r="E123" i="29"/>
  <c r="B123" i="29"/>
  <c r="J123" i="29" s="1"/>
  <c r="S124" i="29"/>
  <c r="E114" i="29"/>
  <c r="B114" i="29"/>
  <c r="J114" i="29" s="1"/>
  <c r="S137" i="29"/>
  <c r="E127" i="29"/>
  <c r="B127" i="29"/>
  <c r="J127" i="29" s="1"/>
  <c r="S141" i="29"/>
  <c r="E131" i="29"/>
  <c r="B131" i="29"/>
  <c r="J131" i="29" s="1"/>
  <c r="S132" i="29"/>
  <c r="E122" i="29"/>
  <c r="B122" i="29"/>
  <c r="J122" i="29" s="1"/>
  <c r="P120" i="29"/>
  <c r="Q120" i="29" s="1"/>
  <c r="H120" i="29"/>
  <c r="I120" i="29" s="1"/>
  <c r="N120" i="29"/>
  <c r="O120" i="29" s="1"/>
  <c r="K120" i="29"/>
  <c r="L120" i="29"/>
  <c r="M120" i="29" s="1"/>
  <c r="S125" i="29"/>
  <c r="E115" i="29"/>
  <c r="B115" i="29"/>
  <c r="J115" i="29" s="1"/>
  <c r="N108" i="29"/>
  <c r="O108" i="29" s="1"/>
  <c r="K108" i="29"/>
  <c r="L108" i="29"/>
  <c r="M108" i="29" s="1"/>
  <c r="H108" i="29"/>
  <c r="I108" i="29" s="1"/>
  <c r="P108" i="29"/>
  <c r="Q108" i="29" s="1"/>
  <c r="K113" i="29"/>
  <c r="L113" i="29"/>
  <c r="M113" i="29" s="1"/>
  <c r="P113" i="29"/>
  <c r="Q113" i="29" s="1"/>
  <c r="H113" i="29"/>
  <c r="I113" i="29" s="1"/>
  <c r="N113" i="29"/>
  <c r="O113" i="29" s="1"/>
  <c r="P104" i="29"/>
  <c r="Q104" i="29" s="1"/>
  <c r="H104" i="29"/>
  <c r="I104" i="29" s="1"/>
  <c r="K104" i="29"/>
  <c r="L104" i="29"/>
  <c r="M104" i="29" s="1"/>
  <c r="N104" i="29"/>
  <c r="O104" i="29" s="1"/>
  <c r="F94" i="30"/>
  <c r="C94" i="30"/>
  <c r="F98" i="30"/>
  <c r="C98" i="30"/>
  <c r="F105" i="30"/>
  <c r="C105" i="30"/>
  <c r="F106" i="30"/>
  <c r="C106" i="30"/>
  <c r="F101" i="30"/>
  <c r="C101" i="30"/>
  <c r="F109" i="30"/>
  <c r="C109" i="30"/>
  <c r="F102" i="30"/>
  <c r="C102" i="30"/>
  <c r="F110" i="30"/>
  <c r="C110" i="30"/>
  <c r="F103" i="30"/>
  <c r="C103" i="30"/>
  <c r="F97" i="30"/>
  <c r="C97" i="30"/>
  <c r="B111" i="30"/>
  <c r="B104" i="30"/>
  <c r="B119" i="30"/>
  <c r="B112" i="30"/>
  <c r="B108" i="30"/>
  <c r="B115" i="30"/>
  <c r="B120" i="30"/>
  <c r="B113" i="30"/>
  <c r="B116" i="30"/>
  <c r="B107" i="30"/>
  <c r="B2704" i="30" l="1"/>
  <c r="W2714" i="30"/>
  <c r="R2694" i="30"/>
  <c r="N2694" i="30"/>
  <c r="C2694" i="30"/>
  <c r="F2694" i="30"/>
  <c r="R113" i="30"/>
  <c r="N113" i="30"/>
  <c r="R104" i="30"/>
  <c r="N104" i="30"/>
  <c r="R107" i="30"/>
  <c r="N107" i="30"/>
  <c r="R115" i="30"/>
  <c r="N115" i="30"/>
  <c r="R116" i="30"/>
  <c r="N116" i="30"/>
  <c r="R108" i="30"/>
  <c r="N108" i="30"/>
  <c r="R111" i="30"/>
  <c r="N111" i="30"/>
  <c r="R112" i="30"/>
  <c r="N112" i="30"/>
  <c r="R120" i="30"/>
  <c r="N120" i="30"/>
  <c r="R119" i="30"/>
  <c r="N119" i="30"/>
  <c r="S139" i="29"/>
  <c r="E129" i="29"/>
  <c r="B129" i="29"/>
  <c r="J129" i="29" s="1"/>
  <c r="K119" i="29"/>
  <c r="P119" i="29"/>
  <c r="Q119" i="29" s="1"/>
  <c r="N119" i="29"/>
  <c r="O119" i="29" s="1"/>
  <c r="H119" i="29"/>
  <c r="I119" i="29" s="1"/>
  <c r="L119" i="29"/>
  <c r="M119" i="29" s="1"/>
  <c r="S135" i="29"/>
  <c r="E125" i="29"/>
  <c r="B125" i="29"/>
  <c r="J125" i="29" s="1"/>
  <c r="S142" i="29"/>
  <c r="E132" i="29"/>
  <c r="B132" i="29"/>
  <c r="J132" i="29" s="1"/>
  <c r="N127" i="29"/>
  <c r="O127" i="29" s="1"/>
  <c r="H127" i="29"/>
  <c r="I127" i="29" s="1"/>
  <c r="P127" i="29"/>
  <c r="Q127" i="29" s="1"/>
  <c r="L127" i="29"/>
  <c r="M127" i="29" s="1"/>
  <c r="K127" i="29"/>
  <c r="S138" i="29"/>
  <c r="E128" i="29"/>
  <c r="B128" i="29"/>
  <c r="J128" i="29" s="1"/>
  <c r="S146" i="29"/>
  <c r="E136" i="29"/>
  <c r="B136" i="29"/>
  <c r="J136" i="29" s="1"/>
  <c r="L131" i="29"/>
  <c r="M131" i="29" s="1"/>
  <c r="P131" i="29"/>
  <c r="Q131" i="29" s="1"/>
  <c r="K131" i="29"/>
  <c r="H131" i="29"/>
  <c r="I131" i="29" s="1"/>
  <c r="N131" i="29"/>
  <c r="O131" i="29" s="1"/>
  <c r="S134" i="29"/>
  <c r="E124" i="29"/>
  <c r="B124" i="29"/>
  <c r="J124" i="29" s="1"/>
  <c r="S143" i="29"/>
  <c r="E133" i="29"/>
  <c r="B133" i="29"/>
  <c r="J133" i="29" s="1"/>
  <c r="S150" i="29"/>
  <c r="E140" i="29"/>
  <c r="B140" i="29"/>
  <c r="J140" i="29" s="1"/>
  <c r="L122" i="29"/>
  <c r="M122" i="29" s="1"/>
  <c r="K122" i="29"/>
  <c r="P122" i="29"/>
  <c r="Q122" i="29" s="1"/>
  <c r="H122" i="29"/>
  <c r="I122" i="29" s="1"/>
  <c r="N122" i="29"/>
  <c r="O122" i="29" s="1"/>
  <c r="S147" i="29"/>
  <c r="B137" i="29"/>
  <c r="J137" i="29" s="1"/>
  <c r="E137" i="29"/>
  <c r="N118" i="29"/>
  <c r="O118" i="29" s="1"/>
  <c r="L118" i="29"/>
  <c r="M118" i="29" s="1"/>
  <c r="K118" i="29"/>
  <c r="P118" i="29"/>
  <c r="Q118" i="29" s="1"/>
  <c r="H118" i="29"/>
  <c r="I118" i="29" s="1"/>
  <c r="K126" i="29"/>
  <c r="P126" i="29"/>
  <c r="Q126" i="29" s="1"/>
  <c r="H126" i="29"/>
  <c r="I126" i="29" s="1"/>
  <c r="N126" i="29"/>
  <c r="O126" i="29" s="1"/>
  <c r="L126" i="29"/>
  <c r="M126" i="29" s="1"/>
  <c r="L115" i="29"/>
  <c r="M115" i="29" s="1"/>
  <c r="P115" i="29"/>
  <c r="Q115" i="29" s="1"/>
  <c r="K115" i="29"/>
  <c r="N115" i="29"/>
  <c r="O115" i="29" s="1"/>
  <c r="H115" i="29"/>
  <c r="I115" i="29" s="1"/>
  <c r="S151" i="29"/>
  <c r="B141" i="29"/>
  <c r="J141" i="29" s="1"/>
  <c r="E141" i="29"/>
  <c r="P114" i="29"/>
  <c r="Q114" i="29" s="1"/>
  <c r="H114" i="29"/>
  <c r="I114" i="29" s="1"/>
  <c r="N114" i="29"/>
  <c r="O114" i="29" s="1"/>
  <c r="L114" i="29"/>
  <c r="M114" i="29" s="1"/>
  <c r="K114" i="29"/>
  <c r="P123" i="29"/>
  <c r="Q123" i="29" s="1"/>
  <c r="K123" i="29"/>
  <c r="L123" i="29"/>
  <c r="M123" i="29" s="1"/>
  <c r="N123" i="29"/>
  <c r="O123" i="29" s="1"/>
  <c r="H123" i="29"/>
  <c r="I123" i="29" s="1"/>
  <c r="P130" i="29"/>
  <c r="Q130" i="29" s="1"/>
  <c r="H130" i="29"/>
  <c r="I130" i="29" s="1"/>
  <c r="N130" i="29"/>
  <c r="O130" i="29" s="1"/>
  <c r="L130" i="29"/>
  <c r="M130" i="29" s="1"/>
  <c r="K130" i="29"/>
  <c r="F107" i="30"/>
  <c r="C107" i="30"/>
  <c r="F115" i="30"/>
  <c r="C115" i="30"/>
  <c r="F116" i="30"/>
  <c r="C116" i="30"/>
  <c r="F108" i="30"/>
  <c r="C108" i="30"/>
  <c r="F111" i="30"/>
  <c r="C111" i="30"/>
  <c r="F113" i="30"/>
  <c r="C113" i="30"/>
  <c r="F112" i="30"/>
  <c r="C112" i="30"/>
  <c r="F104" i="30"/>
  <c r="C104" i="30"/>
  <c r="F120" i="30"/>
  <c r="C120" i="30"/>
  <c r="F119" i="30"/>
  <c r="C119" i="30"/>
  <c r="B123" i="30"/>
  <c r="B114" i="30"/>
  <c r="B117" i="30"/>
  <c r="B125" i="30"/>
  <c r="B122" i="30"/>
  <c r="B126" i="30"/>
  <c r="B130" i="30"/>
  <c r="B118" i="30"/>
  <c r="B129" i="30"/>
  <c r="B121" i="30"/>
  <c r="E114" i="36"/>
  <c r="E112" i="36"/>
  <c r="E110" i="36"/>
  <c r="E109" i="36"/>
  <c r="E108" i="36"/>
  <c r="E106" i="36"/>
  <c r="E105" i="36"/>
  <c r="E104" i="36"/>
  <c r="E102" i="36"/>
  <c r="E101" i="36"/>
  <c r="E100" i="36"/>
  <c r="E98" i="36"/>
  <c r="E96" i="36"/>
  <c r="E94" i="36"/>
  <c r="E92" i="36"/>
  <c r="E90" i="36"/>
  <c r="E88" i="36"/>
  <c r="E86" i="36"/>
  <c r="E84" i="36"/>
  <c r="E82" i="36"/>
  <c r="E80" i="36"/>
  <c r="E78" i="36"/>
  <c r="E76" i="36"/>
  <c r="E62" i="36"/>
  <c r="E60" i="36"/>
  <c r="E58" i="36"/>
  <c r="E57" i="36"/>
  <c r="E56" i="36"/>
  <c r="E54" i="36"/>
  <c r="E52" i="36"/>
  <c r="E50" i="36"/>
  <c r="F50" i="36" s="1"/>
  <c r="E48" i="36"/>
  <c r="F48" i="36" s="1"/>
  <c r="E46" i="36"/>
  <c r="F46" i="36" s="1"/>
  <c r="E44" i="36"/>
  <c r="E42" i="36"/>
  <c r="E40" i="36"/>
  <c r="E38" i="36"/>
  <c r="F38" i="36" s="1"/>
  <c r="E36" i="36"/>
  <c r="F36" i="36" s="1"/>
  <c r="E34" i="36"/>
  <c r="F34" i="36" s="1"/>
  <c r="E32" i="36"/>
  <c r="E30" i="36"/>
  <c r="E28" i="36"/>
  <c r="E26" i="36"/>
  <c r="E24" i="36"/>
  <c r="E22" i="36"/>
  <c r="E20" i="36"/>
  <c r="E18" i="36"/>
  <c r="E16" i="36"/>
  <c r="E14" i="36"/>
  <c r="E12" i="36"/>
  <c r="E10" i="36"/>
  <c r="E8" i="36"/>
  <c r="E6" i="36"/>
  <c r="E4" i="36"/>
  <c r="W2724" i="30" l="1"/>
  <c r="B2714" i="30"/>
  <c r="N2704" i="30"/>
  <c r="R2704" i="30"/>
  <c r="C2704" i="30"/>
  <c r="F2704" i="30"/>
  <c r="R126" i="30"/>
  <c r="N126" i="30"/>
  <c r="R114" i="30"/>
  <c r="N114" i="30"/>
  <c r="R118" i="30"/>
  <c r="N118" i="30"/>
  <c r="R125" i="30"/>
  <c r="N125" i="30"/>
  <c r="R129" i="30"/>
  <c r="N129" i="30"/>
  <c r="R122" i="30"/>
  <c r="N122" i="30"/>
  <c r="R123" i="30"/>
  <c r="N123" i="30"/>
  <c r="R121" i="30"/>
  <c r="N121" i="30"/>
  <c r="R130" i="30"/>
  <c r="N130" i="30"/>
  <c r="R117" i="30"/>
  <c r="N117" i="30"/>
  <c r="H129" i="29"/>
  <c r="I129" i="29" s="1"/>
  <c r="K129" i="29"/>
  <c r="N129" i="29"/>
  <c r="O129" i="29" s="1"/>
  <c r="P129" i="29"/>
  <c r="Q129" i="29" s="1"/>
  <c r="L129" i="29"/>
  <c r="M129" i="29" s="1"/>
  <c r="S149" i="29"/>
  <c r="E139" i="29"/>
  <c r="B139" i="29"/>
  <c r="J139" i="29" s="1"/>
  <c r="P141" i="29"/>
  <c r="Q141" i="29" s="1"/>
  <c r="K141" i="29"/>
  <c r="L141" i="29"/>
  <c r="M141" i="29" s="1"/>
  <c r="N141" i="29"/>
  <c r="O141" i="29" s="1"/>
  <c r="H141" i="29"/>
  <c r="I141" i="29" s="1"/>
  <c r="N140" i="29"/>
  <c r="O140" i="29" s="1"/>
  <c r="H140" i="29"/>
  <c r="I140" i="29" s="1"/>
  <c r="P140" i="29"/>
  <c r="Q140" i="29" s="1"/>
  <c r="K140" i="29"/>
  <c r="L140" i="29"/>
  <c r="M140" i="29" s="1"/>
  <c r="S144" i="29"/>
  <c r="E134" i="29"/>
  <c r="B134" i="29"/>
  <c r="J134" i="29" s="1"/>
  <c r="S156" i="29"/>
  <c r="E146" i="29"/>
  <c r="B146" i="29"/>
  <c r="J146" i="29" s="1"/>
  <c r="P125" i="29"/>
  <c r="Q125" i="29" s="1"/>
  <c r="K125" i="29"/>
  <c r="L125" i="29"/>
  <c r="M125" i="29" s="1"/>
  <c r="N125" i="29"/>
  <c r="O125" i="29" s="1"/>
  <c r="H125" i="29"/>
  <c r="I125" i="29" s="1"/>
  <c r="S161" i="29"/>
  <c r="E151" i="29"/>
  <c r="B151" i="29"/>
  <c r="J151" i="29" s="1"/>
  <c r="P137" i="29"/>
  <c r="Q137" i="29" s="1"/>
  <c r="H137" i="29"/>
  <c r="I137" i="29" s="1"/>
  <c r="N137" i="29"/>
  <c r="O137" i="29" s="1"/>
  <c r="K137" i="29"/>
  <c r="L137" i="29"/>
  <c r="M137" i="29" s="1"/>
  <c r="S153" i="29"/>
  <c r="E143" i="29"/>
  <c r="B143" i="29"/>
  <c r="J143" i="29" s="1"/>
  <c r="K128" i="29"/>
  <c r="P128" i="29"/>
  <c r="Q128" i="29" s="1"/>
  <c r="N128" i="29"/>
  <c r="O128" i="29" s="1"/>
  <c r="L128" i="29"/>
  <c r="M128" i="29" s="1"/>
  <c r="H128" i="29"/>
  <c r="I128" i="29" s="1"/>
  <c r="L132" i="29"/>
  <c r="M132" i="29" s="1"/>
  <c r="P132" i="29"/>
  <c r="Q132" i="29" s="1"/>
  <c r="N132" i="29"/>
  <c r="O132" i="29" s="1"/>
  <c r="K132" i="29"/>
  <c r="H132" i="29"/>
  <c r="I132" i="29" s="1"/>
  <c r="S157" i="29"/>
  <c r="E147" i="29"/>
  <c r="B147" i="29"/>
  <c r="J147" i="29" s="1"/>
  <c r="S160" i="29"/>
  <c r="E150" i="29"/>
  <c r="B150" i="29"/>
  <c r="J150" i="29" s="1"/>
  <c r="N124" i="29"/>
  <c r="O124" i="29" s="1"/>
  <c r="P124" i="29"/>
  <c r="Q124" i="29" s="1"/>
  <c r="K124" i="29"/>
  <c r="L124" i="29"/>
  <c r="M124" i="29" s="1"/>
  <c r="H124" i="29"/>
  <c r="I124" i="29" s="1"/>
  <c r="P136" i="29"/>
  <c r="Q136" i="29" s="1"/>
  <c r="H136" i="29"/>
  <c r="I136" i="29" s="1"/>
  <c r="N136" i="29"/>
  <c r="O136" i="29" s="1"/>
  <c r="K136" i="29"/>
  <c r="L136" i="29"/>
  <c r="M136" i="29" s="1"/>
  <c r="S145" i="29"/>
  <c r="E135" i="29"/>
  <c r="B135" i="29"/>
  <c r="J135" i="29" s="1"/>
  <c r="L133" i="29"/>
  <c r="M133" i="29" s="1"/>
  <c r="P133" i="29"/>
  <c r="Q133" i="29" s="1"/>
  <c r="H133" i="29"/>
  <c r="I133" i="29" s="1"/>
  <c r="N133" i="29"/>
  <c r="O133" i="29" s="1"/>
  <c r="K133" i="29"/>
  <c r="S148" i="29"/>
  <c r="E138" i="29"/>
  <c r="B138" i="29"/>
  <c r="J138" i="29" s="1"/>
  <c r="S152" i="29"/>
  <c r="E142" i="29"/>
  <c r="B142" i="29"/>
  <c r="J142" i="29" s="1"/>
  <c r="F118" i="30"/>
  <c r="C118" i="30"/>
  <c r="F125" i="30"/>
  <c r="C125" i="30"/>
  <c r="F130" i="30"/>
  <c r="C130" i="30"/>
  <c r="F117" i="30"/>
  <c r="C117" i="30"/>
  <c r="F121" i="30"/>
  <c r="C121" i="30"/>
  <c r="F126" i="30"/>
  <c r="C126" i="30"/>
  <c r="F114" i="30"/>
  <c r="C114" i="30"/>
  <c r="F129" i="30"/>
  <c r="C129" i="30"/>
  <c r="F122" i="30"/>
  <c r="C122" i="30"/>
  <c r="F123" i="30"/>
  <c r="C123" i="30"/>
  <c r="B131" i="30"/>
  <c r="B128" i="30"/>
  <c r="B136" i="30"/>
  <c r="B135" i="30"/>
  <c r="B124" i="30"/>
  <c r="B139" i="30"/>
  <c r="B140" i="30"/>
  <c r="B132" i="30"/>
  <c r="B127" i="30"/>
  <c r="B133" i="30"/>
  <c r="E45" i="36"/>
  <c r="E49" i="36"/>
  <c r="F49" i="36" s="1"/>
  <c r="E53" i="36"/>
  <c r="E81" i="36"/>
  <c r="E113" i="36"/>
  <c r="E5" i="36"/>
  <c r="E9" i="36"/>
  <c r="E17" i="36"/>
  <c r="E21" i="36"/>
  <c r="E25" i="36"/>
  <c r="E29" i="36"/>
  <c r="E41" i="36"/>
  <c r="E85" i="36"/>
  <c r="E89" i="36"/>
  <c r="E107" i="36"/>
  <c r="E13" i="36"/>
  <c r="E77" i="36"/>
  <c r="E97" i="36"/>
  <c r="E15" i="36"/>
  <c r="E33" i="36"/>
  <c r="E37" i="36"/>
  <c r="F37" i="36" s="1"/>
  <c r="E61" i="36"/>
  <c r="E93" i="36"/>
  <c r="E59" i="36"/>
  <c r="E27" i="36"/>
  <c r="E19" i="36"/>
  <c r="E43" i="36"/>
  <c r="E99" i="36"/>
  <c r="E63" i="36"/>
  <c r="E91" i="36"/>
  <c r="E51" i="36"/>
  <c r="F51" i="36" s="1"/>
  <c r="E83" i="36"/>
  <c r="E11" i="36"/>
  <c r="E31" i="36"/>
  <c r="E39" i="36"/>
  <c r="F39" i="36" s="1"/>
  <c r="E55" i="36"/>
  <c r="E79" i="36"/>
  <c r="E7" i="36"/>
  <c r="E23" i="36"/>
  <c r="E35" i="36"/>
  <c r="F35" i="36" s="1"/>
  <c r="E47" i="36"/>
  <c r="F47" i="36" s="1"/>
  <c r="E87" i="36"/>
  <c r="E95" i="36"/>
  <c r="E103" i="36"/>
  <c r="E111" i="36"/>
  <c r="C2714" i="30" l="1"/>
  <c r="F2714" i="30"/>
  <c r="R2714" i="30"/>
  <c r="N2714" i="30"/>
  <c r="B2724" i="30"/>
  <c r="W2734" i="30"/>
  <c r="R135" i="30"/>
  <c r="N135" i="30"/>
  <c r="R132" i="30"/>
  <c r="N132" i="30"/>
  <c r="R128" i="30"/>
  <c r="N128" i="30"/>
  <c r="R139" i="30"/>
  <c r="N139" i="30"/>
  <c r="R140" i="30"/>
  <c r="N140" i="30"/>
  <c r="R131" i="30"/>
  <c r="N131" i="30"/>
  <c r="R133" i="30"/>
  <c r="N133" i="30"/>
  <c r="R127" i="30"/>
  <c r="N127" i="30"/>
  <c r="R124" i="30"/>
  <c r="N124" i="30"/>
  <c r="R136" i="30"/>
  <c r="N136" i="30"/>
  <c r="E149" i="29"/>
  <c r="B149" i="29"/>
  <c r="J149" i="29" s="1"/>
  <c r="S159" i="29"/>
  <c r="P139" i="29"/>
  <c r="Q139" i="29" s="1"/>
  <c r="N139" i="29"/>
  <c r="O139" i="29" s="1"/>
  <c r="H139" i="29"/>
  <c r="I139" i="29" s="1"/>
  <c r="K139" i="29"/>
  <c r="L139" i="29"/>
  <c r="M139" i="29" s="1"/>
  <c r="K142" i="29"/>
  <c r="P142" i="29"/>
  <c r="Q142" i="29" s="1"/>
  <c r="H142" i="29"/>
  <c r="I142" i="29" s="1"/>
  <c r="N142" i="29"/>
  <c r="O142" i="29" s="1"/>
  <c r="L142" i="29"/>
  <c r="M142" i="29" s="1"/>
  <c r="N150" i="29"/>
  <c r="O150" i="29" s="1"/>
  <c r="L150" i="29"/>
  <c r="M150" i="29" s="1"/>
  <c r="K150" i="29"/>
  <c r="H150" i="29"/>
  <c r="I150" i="29" s="1"/>
  <c r="P150" i="29"/>
  <c r="Q150" i="29" s="1"/>
  <c r="N134" i="29"/>
  <c r="O134" i="29" s="1"/>
  <c r="L134" i="29"/>
  <c r="M134" i="29" s="1"/>
  <c r="K134" i="29"/>
  <c r="P134" i="29"/>
  <c r="Q134" i="29" s="1"/>
  <c r="H134" i="29"/>
  <c r="I134" i="29" s="1"/>
  <c r="S158" i="29"/>
  <c r="E148" i="29"/>
  <c r="B148" i="29"/>
  <c r="J148" i="29" s="1"/>
  <c r="S155" i="29"/>
  <c r="E145" i="29"/>
  <c r="B145" i="29"/>
  <c r="J145" i="29" s="1"/>
  <c r="S167" i="29"/>
  <c r="E157" i="29"/>
  <c r="B157" i="29"/>
  <c r="J157" i="29" s="1"/>
  <c r="N143" i="29"/>
  <c r="O143" i="29" s="1"/>
  <c r="H143" i="29"/>
  <c r="I143" i="29" s="1"/>
  <c r="L143" i="29"/>
  <c r="M143" i="29" s="1"/>
  <c r="K143" i="29"/>
  <c r="P143" i="29"/>
  <c r="Q143" i="29" s="1"/>
  <c r="H151" i="29"/>
  <c r="I151" i="29" s="1"/>
  <c r="N151" i="29"/>
  <c r="O151" i="29" s="1"/>
  <c r="K151" i="29"/>
  <c r="L151" i="29"/>
  <c r="M151" i="29" s="1"/>
  <c r="P151" i="29"/>
  <c r="Q151" i="29" s="1"/>
  <c r="P146" i="29"/>
  <c r="Q146" i="29" s="1"/>
  <c r="H146" i="29"/>
  <c r="I146" i="29" s="1"/>
  <c r="N146" i="29"/>
  <c r="O146" i="29" s="1"/>
  <c r="L146" i="29"/>
  <c r="M146" i="29" s="1"/>
  <c r="K146" i="29"/>
  <c r="S170" i="29"/>
  <c r="E160" i="29"/>
  <c r="B160" i="29"/>
  <c r="J160" i="29" s="1"/>
  <c r="S154" i="29"/>
  <c r="E144" i="29"/>
  <c r="B144" i="29"/>
  <c r="J144" i="29" s="1"/>
  <c r="S162" i="29"/>
  <c r="E152" i="29"/>
  <c r="B152" i="29"/>
  <c r="J152" i="29" s="1"/>
  <c r="L138" i="29"/>
  <c r="M138" i="29" s="1"/>
  <c r="K138" i="29"/>
  <c r="P138" i="29"/>
  <c r="Q138" i="29" s="1"/>
  <c r="H138" i="29"/>
  <c r="I138" i="29" s="1"/>
  <c r="N138" i="29"/>
  <c r="O138" i="29" s="1"/>
  <c r="H135" i="29"/>
  <c r="I135" i="29" s="1"/>
  <c r="N135" i="29"/>
  <c r="O135" i="29" s="1"/>
  <c r="P135" i="29"/>
  <c r="Q135" i="29" s="1"/>
  <c r="L135" i="29"/>
  <c r="M135" i="29" s="1"/>
  <c r="K135" i="29"/>
  <c r="L147" i="29"/>
  <c r="M147" i="29" s="1"/>
  <c r="P147" i="29"/>
  <c r="Q147" i="29" s="1"/>
  <c r="K147" i="29"/>
  <c r="N147" i="29"/>
  <c r="O147" i="29" s="1"/>
  <c r="H147" i="29"/>
  <c r="I147" i="29" s="1"/>
  <c r="S163" i="29"/>
  <c r="B153" i="29"/>
  <c r="J153" i="29" s="1"/>
  <c r="E153" i="29"/>
  <c r="S171" i="29"/>
  <c r="E161" i="29"/>
  <c r="B161" i="29"/>
  <c r="J161" i="29" s="1"/>
  <c r="S166" i="29"/>
  <c r="E156" i="29"/>
  <c r="B156" i="29"/>
  <c r="J156" i="29" s="1"/>
  <c r="F132" i="30"/>
  <c r="C132" i="30"/>
  <c r="F135" i="30"/>
  <c r="C135" i="30"/>
  <c r="F140" i="30"/>
  <c r="C140" i="30"/>
  <c r="F131" i="30"/>
  <c r="C131" i="30"/>
  <c r="F133" i="30"/>
  <c r="C133" i="30"/>
  <c r="F139" i="30"/>
  <c r="C139" i="30"/>
  <c r="F128" i="30"/>
  <c r="C128" i="30"/>
  <c r="F127" i="30"/>
  <c r="C127" i="30"/>
  <c r="F124" i="30"/>
  <c r="C124" i="30"/>
  <c r="F136" i="30"/>
  <c r="C136" i="30"/>
  <c r="B142" i="30"/>
  <c r="B143" i="30"/>
  <c r="B149" i="30"/>
  <c r="B145" i="30"/>
  <c r="B138" i="30"/>
  <c r="B146" i="30"/>
  <c r="B137" i="30"/>
  <c r="B150" i="30"/>
  <c r="B134" i="30"/>
  <c r="B141" i="30"/>
  <c r="B2734" i="30" l="1"/>
  <c r="W2744" i="30"/>
  <c r="C2724" i="30"/>
  <c r="N2724" i="30"/>
  <c r="R2724" i="30"/>
  <c r="F2724" i="30"/>
  <c r="R146" i="30"/>
  <c r="N146" i="30"/>
  <c r="R143" i="30"/>
  <c r="N143" i="30"/>
  <c r="R150" i="30"/>
  <c r="N150" i="30"/>
  <c r="R145" i="30"/>
  <c r="N145" i="30"/>
  <c r="R134" i="30"/>
  <c r="N134" i="30"/>
  <c r="R149" i="30"/>
  <c r="N149" i="30"/>
  <c r="R141" i="30"/>
  <c r="N141" i="30"/>
  <c r="R137" i="30"/>
  <c r="N137" i="30"/>
  <c r="R138" i="30"/>
  <c r="N138" i="30"/>
  <c r="R142" i="30"/>
  <c r="N142" i="30"/>
  <c r="S169" i="29"/>
  <c r="E159" i="29"/>
  <c r="B159" i="29"/>
  <c r="J159" i="29" s="1"/>
  <c r="N149" i="29"/>
  <c r="O149" i="29" s="1"/>
  <c r="L149" i="29"/>
  <c r="M149" i="29" s="1"/>
  <c r="K149" i="29"/>
  <c r="P149" i="29"/>
  <c r="Q149" i="29" s="1"/>
  <c r="H149" i="29"/>
  <c r="I149" i="29" s="1"/>
  <c r="P152" i="29"/>
  <c r="Q152" i="29" s="1"/>
  <c r="H152" i="29"/>
  <c r="I152" i="29" s="1"/>
  <c r="L152" i="29"/>
  <c r="M152" i="29" s="1"/>
  <c r="N152" i="29"/>
  <c r="O152" i="29" s="1"/>
  <c r="K152" i="29"/>
  <c r="S164" i="29"/>
  <c r="E154" i="29"/>
  <c r="B154" i="29"/>
  <c r="J154" i="29" s="1"/>
  <c r="S165" i="29"/>
  <c r="E155" i="29"/>
  <c r="B155" i="29"/>
  <c r="J155" i="29" s="1"/>
  <c r="N156" i="29"/>
  <c r="O156" i="29" s="1"/>
  <c r="L156" i="29"/>
  <c r="M156" i="29" s="1"/>
  <c r="H156" i="29"/>
  <c r="I156" i="29" s="1"/>
  <c r="P156" i="29"/>
  <c r="Q156" i="29" s="1"/>
  <c r="K156" i="29"/>
  <c r="S173" i="29"/>
  <c r="E163" i="29"/>
  <c r="B163" i="29"/>
  <c r="J163" i="29" s="1"/>
  <c r="S181" i="29"/>
  <c r="E171" i="29"/>
  <c r="B171" i="29"/>
  <c r="J171" i="29" s="1"/>
  <c r="K160" i="29"/>
  <c r="L160" i="29"/>
  <c r="M160" i="29" s="1"/>
  <c r="H160" i="29"/>
  <c r="I160" i="29" s="1"/>
  <c r="P160" i="29"/>
  <c r="Q160" i="29" s="1"/>
  <c r="N160" i="29"/>
  <c r="O160" i="29" s="1"/>
  <c r="S177" i="29"/>
  <c r="E167" i="29"/>
  <c r="B167" i="29"/>
  <c r="J167" i="29" s="1"/>
  <c r="L148" i="29"/>
  <c r="M148" i="29" s="1"/>
  <c r="H148" i="29"/>
  <c r="I148" i="29" s="1"/>
  <c r="P148" i="29"/>
  <c r="Q148" i="29" s="1"/>
  <c r="N148" i="29"/>
  <c r="O148" i="29" s="1"/>
  <c r="K148" i="29"/>
  <c r="S172" i="29"/>
  <c r="E162" i="29"/>
  <c r="B162" i="29"/>
  <c r="J162" i="29" s="1"/>
  <c r="K144" i="29"/>
  <c r="H144" i="29"/>
  <c r="I144" i="29" s="1"/>
  <c r="P144" i="29"/>
  <c r="Q144" i="29" s="1"/>
  <c r="N144" i="29"/>
  <c r="O144" i="29" s="1"/>
  <c r="L144" i="29"/>
  <c r="M144" i="29" s="1"/>
  <c r="K145" i="29"/>
  <c r="L145" i="29"/>
  <c r="M145" i="29" s="1"/>
  <c r="P145" i="29"/>
  <c r="Q145" i="29" s="1"/>
  <c r="H145" i="29"/>
  <c r="I145" i="29" s="1"/>
  <c r="N145" i="29"/>
  <c r="O145" i="29" s="1"/>
  <c r="S176" i="29"/>
  <c r="E166" i="29"/>
  <c r="B166" i="29"/>
  <c r="J166" i="29" s="1"/>
  <c r="K161" i="29"/>
  <c r="L161" i="29"/>
  <c r="M161" i="29" s="1"/>
  <c r="N161" i="29"/>
  <c r="O161" i="29" s="1"/>
  <c r="H161" i="29"/>
  <c r="I161" i="29" s="1"/>
  <c r="P161" i="29"/>
  <c r="Q161" i="29" s="1"/>
  <c r="N153" i="29"/>
  <c r="O153" i="29" s="1"/>
  <c r="H153" i="29"/>
  <c r="I153" i="29" s="1"/>
  <c r="P153" i="29"/>
  <c r="Q153" i="29" s="1"/>
  <c r="K153" i="29"/>
  <c r="L153" i="29"/>
  <c r="M153" i="29" s="1"/>
  <c r="S180" i="29"/>
  <c r="E170" i="29"/>
  <c r="B170" i="29"/>
  <c r="J170" i="29" s="1"/>
  <c r="N157" i="29"/>
  <c r="O157" i="29" s="1"/>
  <c r="K157" i="29"/>
  <c r="L157" i="29"/>
  <c r="M157" i="29" s="1"/>
  <c r="H157" i="29"/>
  <c r="I157" i="29" s="1"/>
  <c r="P157" i="29"/>
  <c r="Q157" i="29" s="1"/>
  <c r="S168" i="29"/>
  <c r="E158" i="29"/>
  <c r="B158" i="29"/>
  <c r="J158" i="29" s="1"/>
  <c r="F143" i="30"/>
  <c r="C143" i="30"/>
  <c r="F141" i="30"/>
  <c r="C141" i="30"/>
  <c r="F146" i="30"/>
  <c r="C146" i="30"/>
  <c r="F134" i="30"/>
  <c r="C134" i="30"/>
  <c r="F138" i="30"/>
  <c r="C138" i="30"/>
  <c r="F142" i="30"/>
  <c r="C142" i="30"/>
  <c r="F150" i="30"/>
  <c r="C150" i="30"/>
  <c r="F145" i="30"/>
  <c r="C145" i="30"/>
  <c r="F137" i="30"/>
  <c r="C137" i="30"/>
  <c r="F149" i="30"/>
  <c r="C149" i="30"/>
  <c r="B151" i="30"/>
  <c r="B160" i="30"/>
  <c r="B156" i="30"/>
  <c r="B155" i="30"/>
  <c r="B153" i="30"/>
  <c r="B144" i="30"/>
  <c r="B147" i="30"/>
  <c r="B148" i="30"/>
  <c r="B159" i="30"/>
  <c r="B152" i="30"/>
  <c r="W2754" i="30" l="1"/>
  <c r="B2744" i="30"/>
  <c r="C2734" i="30"/>
  <c r="N2734" i="30"/>
  <c r="R2734" i="30"/>
  <c r="F2734" i="30"/>
  <c r="R160" i="30"/>
  <c r="N160" i="30"/>
  <c r="R155" i="30"/>
  <c r="N155" i="30"/>
  <c r="R152" i="30"/>
  <c r="N152" i="30"/>
  <c r="R147" i="30"/>
  <c r="N147" i="30"/>
  <c r="R156" i="30"/>
  <c r="N156" i="30"/>
  <c r="R148" i="30"/>
  <c r="N148" i="30"/>
  <c r="R144" i="30"/>
  <c r="N144" i="30"/>
  <c r="R159" i="30"/>
  <c r="N159" i="30"/>
  <c r="R153" i="30"/>
  <c r="N153" i="30"/>
  <c r="R151" i="30"/>
  <c r="N151" i="30"/>
  <c r="H159" i="29"/>
  <c r="I159" i="29" s="1"/>
  <c r="N159" i="29"/>
  <c r="O159" i="29" s="1"/>
  <c r="K159" i="29"/>
  <c r="P159" i="29"/>
  <c r="Q159" i="29" s="1"/>
  <c r="L159" i="29"/>
  <c r="M159" i="29" s="1"/>
  <c r="B169" i="29"/>
  <c r="J169" i="29" s="1"/>
  <c r="S179" i="29"/>
  <c r="E169" i="29"/>
  <c r="K158" i="29"/>
  <c r="P158" i="29"/>
  <c r="Q158" i="29" s="1"/>
  <c r="H158" i="29"/>
  <c r="I158" i="29" s="1"/>
  <c r="N158" i="29"/>
  <c r="O158" i="29" s="1"/>
  <c r="L158" i="29"/>
  <c r="M158" i="29" s="1"/>
  <c r="L170" i="29"/>
  <c r="M170" i="29" s="1"/>
  <c r="K170" i="29"/>
  <c r="P170" i="29"/>
  <c r="Q170" i="29" s="1"/>
  <c r="H170" i="29"/>
  <c r="I170" i="29" s="1"/>
  <c r="N170" i="29"/>
  <c r="O170" i="29" s="1"/>
  <c r="S186" i="29"/>
  <c r="E176" i="29"/>
  <c r="B176" i="29"/>
  <c r="J176" i="29" s="1"/>
  <c r="S191" i="29"/>
  <c r="E181" i="29"/>
  <c r="B181" i="29"/>
  <c r="J181" i="29" s="1"/>
  <c r="L154" i="29"/>
  <c r="M154" i="29" s="1"/>
  <c r="K154" i="29"/>
  <c r="P154" i="29"/>
  <c r="Q154" i="29" s="1"/>
  <c r="H154" i="29"/>
  <c r="I154" i="29" s="1"/>
  <c r="N154" i="29"/>
  <c r="O154" i="29" s="1"/>
  <c r="S182" i="29"/>
  <c r="E172" i="29"/>
  <c r="B172" i="29"/>
  <c r="J172" i="29" s="1"/>
  <c r="S187" i="29"/>
  <c r="E177" i="29"/>
  <c r="B177" i="29"/>
  <c r="J177" i="29" s="1"/>
  <c r="L163" i="29"/>
  <c r="M163" i="29" s="1"/>
  <c r="P163" i="29"/>
  <c r="Q163" i="29" s="1"/>
  <c r="K163" i="29"/>
  <c r="H163" i="29"/>
  <c r="I163" i="29" s="1"/>
  <c r="N163" i="29"/>
  <c r="O163" i="29" s="1"/>
  <c r="P155" i="29"/>
  <c r="Q155" i="29" s="1"/>
  <c r="K155" i="29"/>
  <c r="L155" i="29"/>
  <c r="M155" i="29" s="1"/>
  <c r="N155" i="29"/>
  <c r="O155" i="29" s="1"/>
  <c r="H155" i="29"/>
  <c r="I155" i="29" s="1"/>
  <c r="S178" i="29"/>
  <c r="E168" i="29"/>
  <c r="B168" i="29"/>
  <c r="J168" i="29" s="1"/>
  <c r="S190" i="29"/>
  <c r="E180" i="29"/>
  <c r="B180" i="29"/>
  <c r="J180" i="29" s="1"/>
  <c r="N166" i="29"/>
  <c r="O166" i="29" s="1"/>
  <c r="L166" i="29"/>
  <c r="M166" i="29" s="1"/>
  <c r="K166" i="29"/>
  <c r="P166" i="29"/>
  <c r="Q166" i="29" s="1"/>
  <c r="H166" i="29"/>
  <c r="I166" i="29" s="1"/>
  <c r="P171" i="29"/>
  <c r="Q171" i="29" s="1"/>
  <c r="K171" i="29"/>
  <c r="L171" i="29"/>
  <c r="M171" i="29" s="1"/>
  <c r="N171" i="29"/>
  <c r="O171" i="29" s="1"/>
  <c r="H171" i="29"/>
  <c r="I171" i="29" s="1"/>
  <c r="S174" i="29"/>
  <c r="E164" i="29"/>
  <c r="B164" i="29"/>
  <c r="J164" i="29" s="1"/>
  <c r="P162" i="29"/>
  <c r="Q162" i="29" s="1"/>
  <c r="H162" i="29"/>
  <c r="I162" i="29" s="1"/>
  <c r="N162" i="29"/>
  <c r="O162" i="29" s="1"/>
  <c r="L162" i="29"/>
  <c r="M162" i="29" s="1"/>
  <c r="K162" i="29"/>
  <c r="H167" i="29"/>
  <c r="I167" i="29" s="1"/>
  <c r="N167" i="29"/>
  <c r="O167" i="29" s="1"/>
  <c r="P167" i="29"/>
  <c r="Q167" i="29" s="1"/>
  <c r="L167" i="29"/>
  <c r="M167" i="29" s="1"/>
  <c r="K167" i="29"/>
  <c r="S183" i="29"/>
  <c r="B173" i="29"/>
  <c r="J173" i="29" s="1"/>
  <c r="E173" i="29"/>
  <c r="S175" i="29"/>
  <c r="B165" i="29"/>
  <c r="J165" i="29" s="1"/>
  <c r="E165" i="29"/>
  <c r="F144" i="30"/>
  <c r="C144" i="30"/>
  <c r="F152" i="30"/>
  <c r="C152" i="30"/>
  <c r="F148" i="30"/>
  <c r="C148" i="30"/>
  <c r="F160" i="30"/>
  <c r="C160" i="30"/>
  <c r="F147" i="30"/>
  <c r="C147" i="30"/>
  <c r="F153" i="30"/>
  <c r="C153" i="30"/>
  <c r="F151" i="30"/>
  <c r="C151" i="30"/>
  <c r="F155" i="30"/>
  <c r="C155" i="30"/>
  <c r="F159" i="30"/>
  <c r="C159" i="30"/>
  <c r="F156" i="30"/>
  <c r="C156" i="30"/>
  <c r="B162" i="30"/>
  <c r="B158" i="30"/>
  <c r="B154" i="30"/>
  <c r="B165" i="30"/>
  <c r="B170" i="30"/>
  <c r="B169" i="30"/>
  <c r="B157" i="30"/>
  <c r="B163" i="30"/>
  <c r="B166" i="30"/>
  <c r="B161" i="30"/>
  <c r="N2744" i="30" l="1"/>
  <c r="R2744" i="30"/>
  <c r="F2744" i="30"/>
  <c r="C2744" i="30"/>
  <c r="W2764" i="30"/>
  <c r="B2764" i="30" s="1"/>
  <c r="B2754" i="30"/>
  <c r="R161" i="30"/>
  <c r="N161" i="30"/>
  <c r="R158" i="30"/>
  <c r="N158" i="30"/>
  <c r="R165" i="30"/>
  <c r="N165" i="30"/>
  <c r="R169" i="30"/>
  <c r="N169" i="30"/>
  <c r="R166" i="30"/>
  <c r="N166" i="30"/>
  <c r="R154" i="30"/>
  <c r="N154" i="30"/>
  <c r="R163" i="30"/>
  <c r="N163" i="30"/>
  <c r="R157" i="30"/>
  <c r="N157" i="30"/>
  <c r="R170" i="30"/>
  <c r="N170" i="30"/>
  <c r="R162" i="30"/>
  <c r="N162" i="30"/>
  <c r="B179" i="29"/>
  <c r="J179" i="29" s="1"/>
  <c r="S189" i="29"/>
  <c r="E179" i="29"/>
  <c r="N169" i="29"/>
  <c r="O169" i="29" s="1"/>
  <c r="L169" i="29"/>
  <c r="M169" i="29" s="1"/>
  <c r="H169" i="29"/>
  <c r="I169" i="29" s="1"/>
  <c r="P169" i="29"/>
  <c r="Q169" i="29" s="1"/>
  <c r="K169" i="29"/>
  <c r="N173" i="29"/>
  <c r="O173" i="29" s="1"/>
  <c r="K173" i="29"/>
  <c r="L173" i="29"/>
  <c r="M173" i="29" s="1"/>
  <c r="P173" i="29"/>
  <c r="Q173" i="29" s="1"/>
  <c r="H173" i="29"/>
  <c r="I173" i="29" s="1"/>
  <c r="S200" i="29"/>
  <c r="E190" i="29"/>
  <c r="B190" i="29"/>
  <c r="J190" i="29" s="1"/>
  <c r="N172" i="29"/>
  <c r="O172" i="29" s="1"/>
  <c r="K172" i="29"/>
  <c r="L172" i="29"/>
  <c r="M172" i="29" s="1"/>
  <c r="H172" i="29"/>
  <c r="I172" i="29" s="1"/>
  <c r="P172" i="29"/>
  <c r="Q172" i="29" s="1"/>
  <c r="L181" i="29"/>
  <c r="M181" i="29" s="1"/>
  <c r="P181" i="29"/>
  <c r="Q181" i="29" s="1"/>
  <c r="H181" i="29"/>
  <c r="I181" i="29" s="1"/>
  <c r="N181" i="29"/>
  <c r="O181" i="29" s="1"/>
  <c r="K181" i="29"/>
  <c r="L164" i="29"/>
  <c r="M164" i="29" s="1"/>
  <c r="K164" i="29"/>
  <c r="H164" i="29"/>
  <c r="I164" i="29" s="1"/>
  <c r="P164" i="29"/>
  <c r="Q164" i="29" s="1"/>
  <c r="N164" i="29"/>
  <c r="O164" i="29" s="1"/>
  <c r="P168" i="29"/>
  <c r="Q168" i="29" s="1"/>
  <c r="H168" i="29"/>
  <c r="I168" i="29" s="1"/>
  <c r="K168" i="29"/>
  <c r="L168" i="29"/>
  <c r="M168" i="29" s="1"/>
  <c r="N168" i="29"/>
  <c r="O168" i="29" s="1"/>
  <c r="K177" i="29"/>
  <c r="L177" i="29"/>
  <c r="M177" i="29" s="1"/>
  <c r="N177" i="29"/>
  <c r="O177" i="29" s="1"/>
  <c r="H177" i="29"/>
  <c r="I177" i="29" s="1"/>
  <c r="P177" i="29"/>
  <c r="Q177" i="29" s="1"/>
  <c r="S196" i="29"/>
  <c r="E186" i="29"/>
  <c r="B186" i="29"/>
  <c r="J186" i="29" s="1"/>
  <c r="K180" i="29"/>
  <c r="N180" i="29"/>
  <c r="O180" i="29" s="1"/>
  <c r="L180" i="29"/>
  <c r="M180" i="29" s="1"/>
  <c r="H180" i="29"/>
  <c r="I180" i="29" s="1"/>
  <c r="P180" i="29"/>
  <c r="Q180" i="29" s="1"/>
  <c r="S192" i="29"/>
  <c r="E182" i="29"/>
  <c r="B182" i="29"/>
  <c r="J182" i="29" s="1"/>
  <c r="S201" i="29"/>
  <c r="E191" i="29"/>
  <c r="B191" i="29"/>
  <c r="J191" i="29" s="1"/>
  <c r="L165" i="29"/>
  <c r="M165" i="29" s="1"/>
  <c r="P165" i="29"/>
  <c r="Q165" i="29" s="1"/>
  <c r="H165" i="29"/>
  <c r="I165" i="29" s="1"/>
  <c r="N165" i="29"/>
  <c r="O165" i="29" s="1"/>
  <c r="K165" i="29"/>
  <c r="S193" i="29"/>
  <c r="E183" i="29"/>
  <c r="B183" i="29"/>
  <c r="J183" i="29" s="1"/>
  <c r="S185" i="29"/>
  <c r="E175" i="29"/>
  <c r="B175" i="29"/>
  <c r="J175" i="29" s="1"/>
  <c r="S184" i="29"/>
  <c r="E174" i="29"/>
  <c r="B174" i="29"/>
  <c r="J174" i="29" s="1"/>
  <c r="S188" i="29"/>
  <c r="E178" i="29"/>
  <c r="B178" i="29"/>
  <c r="J178" i="29" s="1"/>
  <c r="S197" i="29"/>
  <c r="E187" i="29"/>
  <c r="B187" i="29"/>
  <c r="J187" i="29" s="1"/>
  <c r="K176" i="29"/>
  <c r="N176" i="29"/>
  <c r="O176" i="29" s="1"/>
  <c r="L176" i="29"/>
  <c r="M176" i="29" s="1"/>
  <c r="H176" i="29"/>
  <c r="I176" i="29" s="1"/>
  <c r="P176" i="29"/>
  <c r="Q176" i="29" s="1"/>
  <c r="F161" i="30"/>
  <c r="C161" i="30"/>
  <c r="F169" i="30"/>
  <c r="C169" i="30"/>
  <c r="F158" i="30"/>
  <c r="C158" i="30"/>
  <c r="F166" i="30"/>
  <c r="C166" i="30"/>
  <c r="F170" i="30"/>
  <c r="C170" i="30"/>
  <c r="F162" i="30"/>
  <c r="C162" i="30"/>
  <c r="F163" i="30"/>
  <c r="C163" i="30"/>
  <c r="F165" i="30"/>
  <c r="C165" i="30"/>
  <c r="F157" i="30"/>
  <c r="C157" i="30"/>
  <c r="F154" i="30"/>
  <c r="C154" i="30"/>
  <c r="B171" i="30"/>
  <c r="B173" i="30"/>
  <c r="B179" i="30"/>
  <c r="B175" i="30"/>
  <c r="B168" i="30"/>
  <c r="B176" i="30"/>
  <c r="B167" i="30"/>
  <c r="B180" i="30"/>
  <c r="B164" i="30"/>
  <c r="B172" i="30"/>
  <c r="R2754" i="30" l="1"/>
  <c r="C2754" i="30"/>
  <c r="N2754" i="30"/>
  <c r="F2754" i="30"/>
  <c r="C2764" i="30"/>
  <c r="R2764" i="30"/>
  <c r="N2764" i="30"/>
  <c r="F2764" i="30"/>
  <c r="R176" i="30"/>
  <c r="N176" i="30"/>
  <c r="R173" i="30"/>
  <c r="N173" i="30"/>
  <c r="R172" i="30"/>
  <c r="N172" i="30"/>
  <c r="R175" i="30"/>
  <c r="N175" i="30"/>
  <c r="R164" i="30"/>
  <c r="N164" i="30"/>
  <c r="R179" i="30"/>
  <c r="N179" i="30"/>
  <c r="R180" i="30"/>
  <c r="N180" i="30"/>
  <c r="R168" i="30"/>
  <c r="N168" i="30"/>
  <c r="R171" i="30"/>
  <c r="N171" i="30"/>
  <c r="R167" i="30"/>
  <c r="N167" i="30"/>
  <c r="B189" i="29"/>
  <c r="J189" i="29" s="1"/>
  <c r="E189" i="29"/>
  <c r="S199" i="29"/>
  <c r="N179" i="29"/>
  <c r="O179" i="29" s="1"/>
  <c r="L179" i="29"/>
  <c r="M179" i="29" s="1"/>
  <c r="H179" i="29"/>
  <c r="I179" i="29" s="1"/>
  <c r="K179" i="29"/>
  <c r="P179" i="29"/>
  <c r="Q179" i="29" s="1"/>
  <c r="S211" i="29"/>
  <c r="B201" i="29"/>
  <c r="J201" i="29" s="1"/>
  <c r="E201" i="29"/>
  <c r="K190" i="29"/>
  <c r="P190" i="29"/>
  <c r="Q190" i="29" s="1"/>
  <c r="H190" i="29"/>
  <c r="I190" i="29" s="1"/>
  <c r="N190" i="29"/>
  <c r="O190" i="29" s="1"/>
  <c r="L190" i="29"/>
  <c r="M190" i="29" s="1"/>
  <c r="P187" i="29"/>
  <c r="Q187" i="29" s="1"/>
  <c r="K187" i="29"/>
  <c r="L187" i="29"/>
  <c r="M187" i="29" s="1"/>
  <c r="N187" i="29"/>
  <c r="O187" i="29" s="1"/>
  <c r="H187" i="29"/>
  <c r="I187" i="29" s="1"/>
  <c r="P178" i="29"/>
  <c r="Q178" i="29" s="1"/>
  <c r="H178" i="29"/>
  <c r="I178" i="29" s="1"/>
  <c r="N178" i="29"/>
  <c r="O178" i="29" s="1"/>
  <c r="L178" i="29"/>
  <c r="M178" i="29" s="1"/>
  <c r="K178" i="29"/>
  <c r="S195" i="29"/>
  <c r="B185" i="29"/>
  <c r="J185" i="29" s="1"/>
  <c r="E185" i="29"/>
  <c r="N182" i="29"/>
  <c r="O182" i="29" s="1"/>
  <c r="L182" i="29"/>
  <c r="M182" i="29" s="1"/>
  <c r="K182" i="29"/>
  <c r="P182" i="29"/>
  <c r="Q182" i="29" s="1"/>
  <c r="H182" i="29"/>
  <c r="I182" i="29" s="1"/>
  <c r="L186" i="29"/>
  <c r="M186" i="29" s="1"/>
  <c r="K186" i="29"/>
  <c r="P186" i="29"/>
  <c r="Q186" i="29" s="1"/>
  <c r="H186" i="29"/>
  <c r="I186" i="29" s="1"/>
  <c r="N186" i="29"/>
  <c r="O186" i="29" s="1"/>
  <c r="K174" i="29"/>
  <c r="P174" i="29"/>
  <c r="Q174" i="29" s="1"/>
  <c r="H174" i="29"/>
  <c r="I174" i="29" s="1"/>
  <c r="N174" i="29"/>
  <c r="O174" i="29" s="1"/>
  <c r="L174" i="29"/>
  <c r="M174" i="29" s="1"/>
  <c r="S203" i="29"/>
  <c r="E193" i="29"/>
  <c r="B193" i="29"/>
  <c r="J193" i="29" s="1"/>
  <c r="S194" i="29"/>
  <c r="E184" i="29"/>
  <c r="B184" i="29"/>
  <c r="J184" i="29" s="1"/>
  <c r="H183" i="29"/>
  <c r="I183" i="29" s="1"/>
  <c r="N183" i="29"/>
  <c r="O183" i="29" s="1"/>
  <c r="K183" i="29"/>
  <c r="P183" i="29"/>
  <c r="Q183" i="29" s="1"/>
  <c r="L183" i="29"/>
  <c r="M183" i="29" s="1"/>
  <c r="N191" i="29"/>
  <c r="O191" i="29" s="1"/>
  <c r="H191" i="29"/>
  <c r="I191" i="29" s="1"/>
  <c r="P191" i="29"/>
  <c r="Q191" i="29" s="1"/>
  <c r="L191" i="29"/>
  <c r="M191" i="29" s="1"/>
  <c r="K191" i="29"/>
  <c r="S210" i="29"/>
  <c r="E200" i="29"/>
  <c r="B200" i="29"/>
  <c r="J200" i="29" s="1"/>
  <c r="S207" i="29"/>
  <c r="E197" i="29"/>
  <c r="B197" i="29"/>
  <c r="J197" i="29" s="1"/>
  <c r="S198" i="29"/>
  <c r="E188" i="29"/>
  <c r="B188" i="29"/>
  <c r="J188" i="29" s="1"/>
  <c r="N175" i="29"/>
  <c r="O175" i="29" s="1"/>
  <c r="H175" i="29"/>
  <c r="I175" i="29" s="1"/>
  <c r="L175" i="29"/>
  <c r="M175" i="29" s="1"/>
  <c r="K175" i="29"/>
  <c r="P175" i="29"/>
  <c r="Q175" i="29" s="1"/>
  <c r="S202" i="29"/>
  <c r="E192" i="29"/>
  <c r="B192" i="29"/>
  <c r="J192" i="29" s="1"/>
  <c r="S206" i="29"/>
  <c r="E196" i="29"/>
  <c r="B196" i="29"/>
  <c r="J196" i="29" s="1"/>
  <c r="F180" i="30"/>
  <c r="C180" i="30"/>
  <c r="F172" i="30"/>
  <c r="C172" i="30"/>
  <c r="F175" i="30"/>
  <c r="C175" i="30"/>
  <c r="F176" i="30"/>
  <c r="C176" i="30"/>
  <c r="F173" i="30"/>
  <c r="C173" i="30"/>
  <c r="F164" i="30"/>
  <c r="C164" i="30"/>
  <c r="F168" i="30"/>
  <c r="C168" i="30"/>
  <c r="F179" i="30"/>
  <c r="C179" i="30"/>
  <c r="F171" i="30"/>
  <c r="C171" i="30"/>
  <c r="F167" i="30"/>
  <c r="C167" i="30"/>
  <c r="B182" i="30"/>
  <c r="B190" i="30"/>
  <c r="B186" i="30"/>
  <c r="B185" i="30"/>
  <c r="B183" i="30"/>
  <c r="B177" i="30"/>
  <c r="B174" i="30"/>
  <c r="B178" i="30"/>
  <c r="B189" i="30"/>
  <c r="B181" i="30"/>
  <c r="R181" i="30" l="1"/>
  <c r="N181" i="30"/>
  <c r="R177" i="30"/>
  <c r="N177" i="30"/>
  <c r="R190" i="30"/>
  <c r="N190" i="30"/>
  <c r="R178" i="30"/>
  <c r="N178" i="30"/>
  <c r="R185" i="30"/>
  <c r="N185" i="30"/>
  <c r="R174" i="30"/>
  <c r="N174" i="30"/>
  <c r="R186" i="30"/>
  <c r="N186" i="30"/>
  <c r="R189" i="30"/>
  <c r="N189" i="30"/>
  <c r="R183" i="30"/>
  <c r="N183" i="30"/>
  <c r="R182" i="30"/>
  <c r="N182" i="30"/>
  <c r="S209" i="29"/>
  <c r="E199" i="29"/>
  <c r="B199" i="29"/>
  <c r="J199" i="29" s="1"/>
  <c r="K189" i="29"/>
  <c r="L189" i="29"/>
  <c r="M189" i="29" s="1"/>
  <c r="N189" i="29"/>
  <c r="O189" i="29" s="1"/>
  <c r="H189" i="29"/>
  <c r="I189" i="29" s="1"/>
  <c r="P189" i="29"/>
  <c r="Q189" i="29" s="1"/>
  <c r="K196" i="29"/>
  <c r="P196" i="29"/>
  <c r="Q196" i="29" s="1"/>
  <c r="N196" i="29"/>
  <c r="O196" i="29" s="1"/>
  <c r="L196" i="29"/>
  <c r="M196" i="29" s="1"/>
  <c r="H196" i="29"/>
  <c r="I196" i="29" s="1"/>
  <c r="N185" i="29"/>
  <c r="O185" i="29" s="1"/>
  <c r="H185" i="29"/>
  <c r="I185" i="29" s="1"/>
  <c r="P185" i="29"/>
  <c r="Q185" i="29" s="1"/>
  <c r="K185" i="29"/>
  <c r="L185" i="29"/>
  <c r="M185" i="29" s="1"/>
  <c r="S217" i="29"/>
  <c r="E207" i="29"/>
  <c r="B207" i="29"/>
  <c r="J207" i="29" s="1"/>
  <c r="K193" i="29"/>
  <c r="L193" i="29"/>
  <c r="M193" i="29" s="1"/>
  <c r="N193" i="29"/>
  <c r="O193" i="29" s="1"/>
  <c r="H193" i="29"/>
  <c r="I193" i="29" s="1"/>
  <c r="P193" i="29"/>
  <c r="Q193" i="29" s="1"/>
  <c r="S216" i="29"/>
  <c r="E206" i="29"/>
  <c r="B206" i="29"/>
  <c r="J206" i="29" s="1"/>
  <c r="L197" i="29"/>
  <c r="M197" i="29" s="1"/>
  <c r="P197" i="29"/>
  <c r="Q197" i="29" s="1"/>
  <c r="H197" i="29"/>
  <c r="I197" i="29" s="1"/>
  <c r="N197" i="29"/>
  <c r="O197" i="29" s="1"/>
  <c r="K197" i="29"/>
  <c r="P184" i="29"/>
  <c r="Q184" i="29" s="1"/>
  <c r="H184" i="29"/>
  <c r="I184" i="29" s="1"/>
  <c r="N184" i="29"/>
  <c r="O184" i="29" s="1"/>
  <c r="L184" i="29"/>
  <c r="M184" i="29" s="1"/>
  <c r="K184" i="29"/>
  <c r="S205" i="29"/>
  <c r="E195" i="29"/>
  <c r="B195" i="29"/>
  <c r="J195" i="29" s="1"/>
  <c r="S212" i="29"/>
  <c r="E202" i="29"/>
  <c r="B202" i="29"/>
  <c r="J202" i="29" s="1"/>
  <c r="S208" i="29"/>
  <c r="E198" i="29"/>
  <c r="B198" i="29"/>
  <c r="J198" i="29" s="1"/>
  <c r="P200" i="29"/>
  <c r="Q200" i="29" s="1"/>
  <c r="H200" i="29"/>
  <c r="I200" i="29" s="1"/>
  <c r="N200" i="29"/>
  <c r="O200" i="29" s="1"/>
  <c r="L200" i="29"/>
  <c r="M200" i="29" s="1"/>
  <c r="K200" i="29"/>
  <c r="L192" i="29"/>
  <c r="M192" i="29" s="1"/>
  <c r="P192" i="29"/>
  <c r="Q192" i="29" s="1"/>
  <c r="N192" i="29"/>
  <c r="O192" i="29" s="1"/>
  <c r="H192" i="29"/>
  <c r="I192" i="29" s="1"/>
  <c r="K192" i="29"/>
  <c r="N188" i="29"/>
  <c r="O188" i="29" s="1"/>
  <c r="P188" i="29"/>
  <c r="Q188" i="29" s="1"/>
  <c r="L188" i="29"/>
  <c r="M188" i="29" s="1"/>
  <c r="K188" i="29"/>
  <c r="H188" i="29"/>
  <c r="I188" i="29" s="1"/>
  <c r="S220" i="29"/>
  <c r="E210" i="29"/>
  <c r="B210" i="29"/>
  <c r="J210" i="29" s="1"/>
  <c r="S213" i="29"/>
  <c r="E203" i="29"/>
  <c r="B203" i="29"/>
  <c r="J203" i="29" s="1"/>
  <c r="N201" i="29"/>
  <c r="O201" i="29" s="1"/>
  <c r="H201" i="29"/>
  <c r="I201" i="29" s="1"/>
  <c r="P201" i="29"/>
  <c r="Q201" i="29" s="1"/>
  <c r="K201" i="29"/>
  <c r="L201" i="29"/>
  <c r="M201" i="29" s="1"/>
  <c r="S204" i="29"/>
  <c r="E194" i="29"/>
  <c r="B194" i="29"/>
  <c r="J194" i="29" s="1"/>
  <c r="S221" i="29"/>
  <c r="E211" i="29"/>
  <c r="B211" i="29"/>
  <c r="J211" i="29" s="1"/>
  <c r="F178" i="30"/>
  <c r="C178" i="30"/>
  <c r="F185" i="30"/>
  <c r="C185" i="30"/>
  <c r="F189" i="30"/>
  <c r="C189" i="30"/>
  <c r="F186" i="30"/>
  <c r="C186" i="30"/>
  <c r="F181" i="30"/>
  <c r="C181" i="30"/>
  <c r="F177" i="30"/>
  <c r="C177" i="30"/>
  <c r="F190" i="30"/>
  <c r="C190" i="30"/>
  <c r="F174" i="30"/>
  <c r="C174" i="30"/>
  <c r="F183" i="30"/>
  <c r="C183" i="30"/>
  <c r="F182" i="30"/>
  <c r="C182" i="30"/>
  <c r="B191" i="30"/>
  <c r="B188" i="30"/>
  <c r="B187" i="30"/>
  <c r="B195" i="30"/>
  <c r="B200" i="30"/>
  <c r="B199" i="30"/>
  <c r="B184" i="30"/>
  <c r="B193" i="30"/>
  <c r="B196" i="30"/>
  <c r="B192" i="30"/>
  <c r="R188" i="30" l="1"/>
  <c r="N188" i="30"/>
  <c r="R195" i="30"/>
  <c r="N195" i="30"/>
  <c r="R199" i="30"/>
  <c r="N199" i="30"/>
  <c r="R192" i="30"/>
  <c r="N192" i="30"/>
  <c r="R196" i="30"/>
  <c r="N196" i="30"/>
  <c r="R200" i="30"/>
  <c r="N200" i="30"/>
  <c r="R191" i="30"/>
  <c r="N191" i="30"/>
  <c r="R193" i="30"/>
  <c r="N193" i="30"/>
  <c r="R184" i="30"/>
  <c r="N184" i="30"/>
  <c r="R187" i="30"/>
  <c r="N187" i="30"/>
  <c r="N199" i="29"/>
  <c r="O199" i="29" s="1"/>
  <c r="P199" i="29"/>
  <c r="Q199" i="29" s="1"/>
  <c r="L199" i="29"/>
  <c r="M199" i="29" s="1"/>
  <c r="H199" i="29"/>
  <c r="I199" i="29" s="1"/>
  <c r="K199" i="29"/>
  <c r="S219" i="29"/>
  <c r="E209" i="29"/>
  <c r="B209" i="29"/>
  <c r="J209" i="29" s="1"/>
  <c r="P210" i="29"/>
  <c r="Q210" i="29" s="1"/>
  <c r="H210" i="29"/>
  <c r="I210" i="29" s="1"/>
  <c r="N210" i="29"/>
  <c r="O210" i="29" s="1"/>
  <c r="L210" i="29"/>
  <c r="M210" i="29" s="1"/>
  <c r="K210" i="29"/>
  <c r="N211" i="29"/>
  <c r="O211" i="29" s="1"/>
  <c r="H211" i="29"/>
  <c r="I211" i="29" s="1"/>
  <c r="L211" i="29"/>
  <c r="M211" i="29" s="1"/>
  <c r="K211" i="29"/>
  <c r="P211" i="29"/>
  <c r="Q211" i="29" s="1"/>
  <c r="S222" i="29"/>
  <c r="E212" i="29"/>
  <c r="B212" i="29"/>
  <c r="J212" i="29" s="1"/>
  <c r="S215" i="29"/>
  <c r="E205" i="29"/>
  <c r="B205" i="29"/>
  <c r="J205" i="29" s="1"/>
  <c r="S230" i="29"/>
  <c r="E220" i="29"/>
  <c r="B220" i="29"/>
  <c r="J220" i="29" s="1"/>
  <c r="S214" i="29"/>
  <c r="E204" i="29"/>
  <c r="B204" i="29"/>
  <c r="J204" i="29" s="1"/>
  <c r="S223" i="29"/>
  <c r="E213" i="29"/>
  <c r="B213" i="29"/>
  <c r="J213" i="29" s="1"/>
  <c r="S218" i="29"/>
  <c r="E208" i="29"/>
  <c r="B208" i="29"/>
  <c r="J208" i="29" s="1"/>
  <c r="S226" i="29"/>
  <c r="E216" i="29"/>
  <c r="B216" i="29"/>
  <c r="J216" i="29" s="1"/>
  <c r="S227" i="29"/>
  <c r="B217" i="29"/>
  <c r="J217" i="29" s="1"/>
  <c r="E217" i="29"/>
  <c r="L202" i="29"/>
  <c r="M202" i="29" s="1"/>
  <c r="K202" i="29"/>
  <c r="P202" i="29"/>
  <c r="Q202" i="29" s="1"/>
  <c r="H202" i="29"/>
  <c r="I202" i="29" s="1"/>
  <c r="N202" i="29"/>
  <c r="O202" i="29" s="1"/>
  <c r="L195" i="29"/>
  <c r="M195" i="29" s="1"/>
  <c r="P195" i="29"/>
  <c r="Q195" i="29" s="1"/>
  <c r="K195" i="29"/>
  <c r="H195" i="29"/>
  <c r="I195" i="29" s="1"/>
  <c r="N195" i="29"/>
  <c r="O195" i="29" s="1"/>
  <c r="S231" i="29"/>
  <c r="E221" i="29"/>
  <c r="B221" i="29"/>
  <c r="J221" i="29" s="1"/>
  <c r="P194" i="29"/>
  <c r="Q194" i="29" s="1"/>
  <c r="H194" i="29"/>
  <c r="I194" i="29" s="1"/>
  <c r="N194" i="29"/>
  <c r="O194" i="29" s="1"/>
  <c r="L194" i="29"/>
  <c r="M194" i="29" s="1"/>
  <c r="K194" i="29"/>
  <c r="P203" i="29"/>
  <c r="Q203" i="29" s="1"/>
  <c r="K203" i="29"/>
  <c r="L203" i="29"/>
  <c r="M203" i="29" s="1"/>
  <c r="N203" i="29"/>
  <c r="O203" i="29" s="1"/>
  <c r="H203" i="29"/>
  <c r="I203" i="29" s="1"/>
  <c r="N198" i="29"/>
  <c r="O198" i="29" s="1"/>
  <c r="L198" i="29"/>
  <c r="M198" i="29" s="1"/>
  <c r="K198" i="29"/>
  <c r="P198" i="29"/>
  <c r="Q198" i="29" s="1"/>
  <c r="H198" i="29"/>
  <c r="I198" i="29" s="1"/>
  <c r="K206" i="29"/>
  <c r="P206" i="29"/>
  <c r="Q206" i="29" s="1"/>
  <c r="H206" i="29"/>
  <c r="I206" i="29" s="1"/>
  <c r="N206" i="29"/>
  <c r="O206" i="29" s="1"/>
  <c r="L206" i="29"/>
  <c r="M206" i="29" s="1"/>
  <c r="P207" i="29"/>
  <c r="Q207" i="29" s="1"/>
  <c r="K207" i="29"/>
  <c r="N207" i="29"/>
  <c r="O207" i="29" s="1"/>
  <c r="L207" i="29"/>
  <c r="M207" i="29" s="1"/>
  <c r="H207" i="29"/>
  <c r="I207" i="29" s="1"/>
  <c r="F193" i="30"/>
  <c r="C193" i="30"/>
  <c r="F188" i="30"/>
  <c r="C188" i="30"/>
  <c r="F196" i="30"/>
  <c r="C196" i="30"/>
  <c r="F200" i="30"/>
  <c r="C200" i="30"/>
  <c r="F192" i="30"/>
  <c r="C192" i="30"/>
  <c r="F195" i="30"/>
  <c r="C195" i="30"/>
  <c r="F199" i="30"/>
  <c r="C199" i="30"/>
  <c r="F184" i="30"/>
  <c r="C184" i="30"/>
  <c r="F187" i="30"/>
  <c r="C187" i="30"/>
  <c r="F191" i="30"/>
  <c r="C191" i="30"/>
  <c r="B205" i="30"/>
  <c r="B198" i="30"/>
  <c r="B209" i="30"/>
  <c r="B202" i="30"/>
  <c r="B203" i="30"/>
  <c r="B206" i="30"/>
  <c r="B194" i="30"/>
  <c r="B210" i="30"/>
  <c r="B197" i="30"/>
  <c r="B201" i="30"/>
  <c r="R206" i="30" l="1"/>
  <c r="N206" i="30"/>
  <c r="R198" i="30"/>
  <c r="N198" i="30"/>
  <c r="R210" i="30"/>
  <c r="N210" i="30"/>
  <c r="R202" i="30"/>
  <c r="N202" i="30"/>
  <c r="R197" i="30"/>
  <c r="N197" i="30"/>
  <c r="R203" i="30"/>
  <c r="N203" i="30"/>
  <c r="R205" i="30"/>
  <c r="N205" i="30"/>
  <c r="R201" i="30"/>
  <c r="N201" i="30"/>
  <c r="R194" i="30"/>
  <c r="N194" i="30"/>
  <c r="R209" i="30"/>
  <c r="N209" i="30"/>
  <c r="N209" i="29"/>
  <c r="O209" i="29" s="1"/>
  <c r="H209" i="29"/>
  <c r="I209" i="29" s="1"/>
  <c r="K209" i="29"/>
  <c r="P209" i="29"/>
  <c r="Q209" i="29" s="1"/>
  <c r="L209" i="29"/>
  <c r="M209" i="29" s="1"/>
  <c r="B219" i="29"/>
  <c r="J219" i="29" s="1"/>
  <c r="S229" i="29"/>
  <c r="E219" i="29"/>
  <c r="S241" i="29"/>
  <c r="E231" i="29"/>
  <c r="B231" i="29"/>
  <c r="J231" i="29" s="1"/>
  <c r="N217" i="29"/>
  <c r="O217" i="29" s="1"/>
  <c r="H217" i="29"/>
  <c r="I217" i="29" s="1"/>
  <c r="P217" i="29"/>
  <c r="Q217" i="29" s="1"/>
  <c r="K217" i="29"/>
  <c r="L217" i="29"/>
  <c r="M217" i="29" s="1"/>
  <c r="S236" i="29"/>
  <c r="E226" i="29"/>
  <c r="B226" i="29"/>
  <c r="J226" i="29" s="1"/>
  <c r="S224" i="29"/>
  <c r="E214" i="29"/>
  <c r="B214" i="29"/>
  <c r="J214" i="29" s="1"/>
  <c r="N205" i="29"/>
  <c r="O205" i="29" s="1"/>
  <c r="K205" i="29"/>
  <c r="L205" i="29"/>
  <c r="M205" i="29" s="1"/>
  <c r="P205" i="29"/>
  <c r="Q205" i="29" s="1"/>
  <c r="H205" i="29"/>
  <c r="I205" i="29" s="1"/>
  <c r="S237" i="29"/>
  <c r="E227" i="29"/>
  <c r="B227" i="29"/>
  <c r="J227" i="29" s="1"/>
  <c r="L208" i="29"/>
  <c r="M208" i="29" s="1"/>
  <c r="K208" i="29"/>
  <c r="P208" i="29"/>
  <c r="Q208" i="29" s="1"/>
  <c r="N208" i="29"/>
  <c r="O208" i="29" s="1"/>
  <c r="H208" i="29"/>
  <c r="I208" i="29" s="1"/>
  <c r="S233" i="29"/>
  <c r="E223" i="29"/>
  <c r="B223" i="29"/>
  <c r="J223" i="29" s="1"/>
  <c r="N220" i="29"/>
  <c r="O220" i="29" s="1"/>
  <c r="K220" i="29"/>
  <c r="H220" i="29"/>
  <c r="I220" i="29" s="1"/>
  <c r="P220" i="29"/>
  <c r="Q220" i="29" s="1"/>
  <c r="L220" i="29"/>
  <c r="M220" i="29" s="1"/>
  <c r="S232" i="29"/>
  <c r="E222" i="29"/>
  <c r="B222" i="29"/>
  <c r="J222" i="29" s="1"/>
  <c r="N221" i="29"/>
  <c r="O221" i="29" s="1"/>
  <c r="K221" i="29"/>
  <c r="L221" i="29"/>
  <c r="M221" i="29" s="1"/>
  <c r="H221" i="29"/>
  <c r="I221" i="29" s="1"/>
  <c r="P221" i="29"/>
  <c r="Q221" i="29" s="1"/>
  <c r="P216" i="29"/>
  <c r="Q216" i="29" s="1"/>
  <c r="K216" i="29"/>
  <c r="H216" i="29"/>
  <c r="I216" i="29" s="1"/>
  <c r="N216" i="29"/>
  <c r="O216" i="29" s="1"/>
  <c r="L216" i="29"/>
  <c r="M216" i="29" s="1"/>
  <c r="N204" i="29"/>
  <c r="O204" i="29" s="1"/>
  <c r="H204" i="29"/>
  <c r="I204" i="29" s="1"/>
  <c r="P204" i="29"/>
  <c r="Q204" i="29" s="1"/>
  <c r="L204" i="29"/>
  <c r="M204" i="29" s="1"/>
  <c r="K204" i="29"/>
  <c r="S225" i="29"/>
  <c r="E215" i="29"/>
  <c r="B215" i="29"/>
  <c r="J215" i="29" s="1"/>
  <c r="S228" i="29"/>
  <c r="E218" i="29"/>
  <c r="B218" i="29"/>
  <c r="J218" i="29" s="1"/>
  <c r="L213" i="29"/>
  <c r="M213" i="29" s="1"/>
  <c r="P213" i="29"/>
  <c r="Q213" i="29" s="1"/>
  <c r="H213" i="29"/>
  <c r="I213" i="29" s="1"/>
  <c r="N213" i="29"/>
  <c r="O213" i="29" s="1"/>
  <c r="K213" i="29"/>
  <c r="S240" i="29"/>
  <c r="B230" i="29"/>
  <c r="J230" i="29" s="1"/>
  <c r="E230" i="29"/>
  <c r="K212" i="29"/>
  <c r="H212" i="29"/>
  <c r="I212" i="29" s="1"/>
  <c r="P212" i="29"/>
  <c r="Q212" i="29" s="1"/>
  <c r="N212" i="29"/>
  <c r="O212" i="29" s="1"/>
  <c r="L212" i="29"/>
  <c r="M212" i="29" s="1"/>
  <c r="F201" i="30"/>
  <c r="C201" i="30"/>
  <c r="F206" i="30"/>
  <c r="C206" i="30"/>
  <c r="F198" i="30"/>
  <c r="C198" i="30"/>
  <c r="F194" i="30"/>
  <c r="C194" i="30"/>
  <c r="F209" i="30"/>
  <c r="C209" i="30"/>
  <c r="F210" i="30"/>
  <c r="C210" i="30"/>
  <c r="F202" i="30"/>
  <c r="C202" i="30"/>
  <c r="F197" i="30"/>
  <c r="C197" i="30"/>
  <c r="F203" i="30"/>
  <c r="C203" i="30"/>
  <c r="F205" i="30"/>
  <c r="C205" i="30"/>
  <c r="B211" i="30"/>
  <c r="B220" i="30"/>
  <c r="B216" i="30"/>
  <c r="B212" i="30"/>
  <c r="B208" i="30"/>
  <c r="B207" i="30"/>
  <c r="B204" i="30"/>
  <c r="B213" i="30"/>
  <c r="B219" i="30"/>
  <c r="B215" i="30"/>
  <c r="R215" i="30" l="1"/>
  <c r="N215" i="30"/>
  <c r="R207" i="30"/>
  <c r="N207" i="30"/>
  <c r="R220" i="30"/>
  <c r="N220" i="30"/>
  <c r="R213" i="30"/>
  <c r="N213" i="30"/>
  <c r="R212" i="30"/>
  <c r="N212" i="30"/>
  <c r="R219" i="30"/>
  <c r="N219" i="30"/>
  <c r="R208" i="30"/>
  <c r="N208" i="30"/>
  <c r="R211" i="30"/>
  <c r="N211" i="30"/>
  <c r="R204" i="30"/>
  <c r="N204" i="30"/>
  <c r="R216" i="30"/>
  <c r="N216" i="30"/>
  <c r="S239" i="29"/>
  <c r="B229" i="29"/>
  <c r="J229" i="29" s="1"/>
  <c r="E229" i="29"/>
  <c r="P219" i="29"/>
  <c r="Q219" i="29" s="1"/>
  <c r="K219" i="29"/>
  <c r="N219" i="29"/>
  <c r="O219" i="29" s="1"/>
  <c r="L219" i="29"/>
  <c r="M219" i="29" s="1"/>
  <c r="H219" i="29"/>
  <c r="I219" i="29" s="1"/>
  <c r="S247" i="29"/>
  <c r="B237" i="29"/>
  <c r="J237" i="29" s="1"/>
  <c r="E237" i="29"/>
  <c r="S234" i="29"/>
  <c r="E224" i="29"/>
  <c r="B224" i="29"/>
  <c r="J224" i="29" s="1"/>
  <c r="H222" i="29"/>
  <c r="I222" i="29" s="1"/>
  <c r="P222" i="29"/>
  <c r="Q222" i="29" s="1"/>
  <c r="K222" i="29"/>
  <c r="N222" i="29"/>
  <c r="O222" i="29" s="1"/>
  <c r="L222" i="29"/>
  <c r="M222" i="29" s="1"/>
  <c r="P223" i="29"/>
  <c r="Q223" i="29" s="1"/>
  <c r="K223" i="29"/>
  <c r="N223" i="29"/>
  <c r="O223" i="29" s="1"/>
  <c r="L223" i="29"/>
  <c r="M223" i="29" s="1"/>
  <c r="H223" i="29"/>
  <c r="I223" i="29" s="1"/>
  <c r="P226" i="29"/>
  <c r="Q226" i="29" s="1"/>
  <c r="K226" i="29"/>
  <c r="N226" i="29"/>
  <c r="O226" i="29" s="1"/>
  <c r="L226" i="29"/>
  <c r="M226" i="29" s="1"/>
  <c r="H226" i="29"/>
  <c r="I226" i="29" s="1"/>
  <c r="L231" i="29"/>
  <c r="M231" i="29" s="1"/>
  <c r="H231" i="29"/>
  <c r="I231" i="29" s="1"/>
  <c r="P231" i="29"/>
  <c r="Q231" i="29" s="1"/>
  <c r="K231" i="29"/>
  <c r="N231" i="29"/>
  <c r="O231" i="29" s="1"/>
  <c r="L218" i="29"/>
  <c r="M218" i="29" s="1"/>
  <c r="H218" i="29"/>
  <c r="I218" i="29" s="1"/>
  <c r="P218" i="29"/>
  <c r="Q218" i="29" s="1"/>
  <c r="K218" i="29"/>
  <c r="N218" i="29"/>
  <c r="O218" i="29" s="1"/>
  <c r="N230" i="29"/>
  <c r="O230" i="29" s="1"/>
  <c r="L230" i="29"/>
  <c r="M230" i="29" s="1"/>
  <c r="K230" i="29"/>
  <c r="P230" i="29"/>
  <c r="Q230" i="29" s="1"/>
  <c r="H230" i="29"/>
  <c r="I230" i="29" s="1"/>
  <c r="S235" i="29"/>
  <c r="E225" i="29"/>
  <c r="B225" i="29"/>
  <c r="J225" i="29" s="1"/>
  <c r="H227" i="29"/>
  <c r="I227" i="29" s="1"/>
  <c r="N227" i="29"/>
  <c r="O227" i="29" s="1"/>
  <c r="K227" i="29"/>
  <c r="P227" i="29"/>
  <c r="Q227" i="29" s="1"/>
  <c r="L227" i="29"/>
  <c r="M227" i="29" s="1"/>
  <c r="N214" i="29"/>
  <c r="O214" i="29" s="1"/>
  <c r="L214" i="29"/>
  <c r="M214" i="29" s="1"/>
  <c r="H214" i="29"/>
  <c r="I214" i="29" s="1"/>
  <c r="K214" i="29"/>
  <c r="P214" i="29"/>
  <c r="Q214" i="29" s="1"/>
  <c r="N215" i="29"/>
  <c r="O215" i="29" s="1"/>
  <c r="L215" i="29"/>
  <c r="M215" i="29" s="1"/>
  <c r="H215" i="29"/>
  <c r="I215" i="29" s="1"/>
  <c r="P215" i="29"/>
  <c r="Q215" i="29" s="1"/>
  <c r="K215" i="29"/>
  <c r="S250" i="29"/>
  <c r="E240" i="29"/>
  <c r="B240" i="29"/>
  <c r="J240" i="29" s="1"/>
  <c r="S238" i="29"/>
  <c r="E228" i="29"/>
  <c r="B228" i="29"/>
  <c r="J228" i="29" s="1"/>
  <c r="S242" i="29"/>
  <c r="E232" i="29"/>
  <c r="B232" i="29"/>
  <c r="J232" i="29" s="1"/>
  <c r="S243" i="29"/>
  <c r="E233" i="29"/>
  <c r="B233" i="29"/>
  <c r="J233" i="29" s="1"/>
  <c r="S246" i="29"/>
  <c r="E236" i="29"/>
  <c r="B236" i="29"/>
  <c r="J236" i="29" s="1"/>
  <c r="S251" i="29"/>
  <c r="E241" i="29"/>
  <c r="B241" i="29"/>
  <c r="J241" i="29" s="1"/>
  <c r="F213" i="30"/>
  <c r="C213" i="30"/>
  <c r="F215" i="30"/>
  <c r="C215" i="30"/>
  <c r="F212" i="30"/>
  <c r="C212" i="30"/>
  <c r="F219" i="30"/>
  <c r="C219" i="30"/>
  <c r="F216" i="30"/>
  <c r="C216" i="30"/>
  <c r="F207" i="30"/>
  <c r="C207" i="30"/>
  <c r="F220" i="30"/>
  <c r="C220" i="30"/>
  <c r="F204" i="30"/>
  <c r="C204" i="30"/>
  <c r="F208" i="30"/>
  <c r="C208" i="30"/>
  <c r="F211" i="30"/>
  <c r="C211" i="30"/>
  <c r="B225" i="30"/>
  <c r="B223" i="30"/>
  <c r="B217" i="30"/>
  <c r="B222" i="30"/>
  <c r="B230" i="30"/>
  <c r="B229" i="30"/>
  <c r="B214" i="30"/>
  <c r="B218" i="30"/>
  <c r="B226" i="30"/>
  <c r="B221" i="30"/>
  <c r="R221" i="30" l="1"/>
  <c r="N221" i="30"/>
  <c r="R229" i="30"/>
  <c r="N229" i="30"/>
  <c r="R223" i="30"/>
  <c r="N223" i="30"/>
  <c r="R218" i="30"/>
  <c r="N218" i="30"/>
  <c r="R222" i="30"/>
  <c r="N222" i="30"/>
  <c r="R214" i="30"/>
  <c r="N214" i="30"/>
  <c r="R217" i="30"/>
  <c r="N217" i="30"/>
  <c r="R226" i="30"/>
  <c r="N226" i="30"/>
  <c r="R230" i="30"/>
  <c r="N230" i="30"/>
  <c r="R225" i="30"/>
  <c r="N225" i="30"/>
  <c r="P229" i="29"/>
  <c r="Q229" i="29" s="1"/>
  <c r="H229" i="29"/>
  <c r="I229" i="29" s="1"/>
  <c r="N229" i="29"/>
  <c r="O229" i="29" s="1"/>
  <c r="L229" i="29"/>
  <c r="M229" i="29" s="1"/>
  <c r="K229" i="29"/>
  <c r="S249" i="29"/>
  <c r="E239" i="29"/>
  <c r="B239" i="29"/>
  <c r="J239" i="29" s="1"/>
  <c r="K241" i="29"/>
  <c r="L241" i="29"/>
  <c r="M241" i="29" s="1"/>
  <c r="N241" i="29"/>
  <c r="O241" i="29" s="1"/>
  <c r="H241" i="29"/>
  <c r="I241" i="29" s="1"/>
  <c r="P241" i="29"/>
  <c r="Q241" i="29" s="1"/>
  <c r="S253" i="29"/>
  <c r="E243" i="29"/>
  <c r="B243" i="29"/>
  <c r="J243" i="29" s="1"/>
  <c r="K228" i="29"/>
  <c r="L228" i="29"/>
  <c r="M228" i="29" s="1"/>
  <c r="H228" i="29"/>
  <c r="I228" i="29" s="1"/>
  <c r="P228" i="29"/>
  <c r="Q228" i="29" s="1"/>
  <c r="N228" i="29"/>
  <c r="O228" i="29" s="1"/>
  <c r="S244" i="29"/>
  <c r="E234" i="29"/>
  <c r="B234" i="29"/>
  <c r="J234" i="29" s="1"/>
  <c r="K225" i="29"/>
  <c r="L225" i="29"/>
  <c r="M225" i="29" s="1"/>
  <c r="N225" i="29"/>
  <c r="O225" i="29" s="1"/>
  <c r="H225" i="29"/>
  <c r="I225" i="29" s="1"/>
  <c r="P225" i="29"/>
  <c r="Q225" i="29" s="1"/>
  <c r="S256" i="29"/>
  <c r="B246" i="29"/>
  <c r="J246" i="29" s="1"/>
  <c r="E246" i="29"/>
  <c r="P232" i="29"/>
  <c r="Q232" i="29" s="1"/>
  <c r="K232" i="29"/>
  <c r="L232" i="29"/>
  <c r="M232" i="29" s="1"/>
  <c r="H232" i="29"/>
  <c r="I232" i="29" s="1"/>
  <c r="N232" i="29"/>
  <c r="O232" i="29" s="1"/>
  <c r="S260" i="29"/>
  <c r="E250" i="29"/>
  <c r="B250" i="29"/>
  <c r="J250" i="29" s="1"/>
  <c r="S245" i="29"/>
  <c r="E235" i="29"/>
  <c r="B235" i="29"/>
  <c r="J235" i="29" s="1"/>
  <c r="L224" i="29"/>
  <c r="M224" i="29" s="1"/>
  <c r="H224" i="29"/>
  <c r="I224" i="29" s="1"/>
  <c r="K224" i="29"/>
  <c r="P224" i="29"/>
  <c r="Q224" i="29" s="1"/>
  <c r="N224" i="29"/>
  <c r="O224" i="29" s="1"/>
  <c r="N237" i="29"/>
  <c r="O237" i="29" s="1"/>
  <c r="K237" i="29"/>
  <c r="L237" i="29"/>
  <c r="M237" i="29" s="1"/>
  <c r="P237" i="29"/>
  <c r="Q237" i="29" s="1"/>
  <c r="H237" i="29"/>
  <c r="I237" i="29" s="1"/>
  <c r="S261" i="29"/>
  <c r="E251" i="29"/>
  <c r="B251" i="29"/>
  <c r="J251" i="29" s="1"/>
  <c r="N233" i="29"/>
  <c r="O233" i="29" s="1"/>
  <c r="H233" i="29"/>
  <c r="I233" i="29" s="1"/>
  <c r="P233" i="29"/>
  <c r="Q233" i="29" s="1"/>
  <c r="K233" i="29"/>
  <c r="L233" i="29"/>
  <c r="M233" i="29" s="1"/>
  <c r="S248" i="29"/>
  <c r="B238" i="29"/>
  <c r="J238" i="29" s="1"/>
  <c r="E238" i="29"/>
  <c r="N236" i="29"/>
  <c r="O236" i="29" s="1"/>
  <c r="L236" i="29"/>
  <c r="M236" i="29" s="1"/>
  <c r="K236" i="29"/>
  <c r="H236" i="29"/>
  <c r="I236" i="29" s="1"/>
  <c r="P236" i="29"/>
  <c r="Q236" i="29" s="1"/>
  <c r="S252" i="29"/>
  <c r="B242" i="29"/>
  <c r="J242" i="29" s="1"/>
  <c r="E242" i="29"/>
  <c r="L240" i="29"/>
  <c r="M240" i="29" s="1"/>
  <c r="N240" i="29"/>
  <c r="O240" i="29" s="1"/>
  <c r="H240" i="29"/>
  <c r="I240" i="29" s="1"/>
  <c r="K240" i="29"/>
  <c r="P240" i="29"/>
  <c r="Q240" i="29" s="1"/>
  <c r="S257" i="29"/>
  <c r="E247" i="29"/>
  <c r="B247" i="29"/>
  <c r="J247" i="29" s="1"/>
  <c r="F229" i="30"/>
  <c r="C229" i="30"/>
  <c r="F221" i="30"/>
  <c r="C221" i="30"/>
  <c r="F222" i="30"/>
  <c r="C222" i="30"/>
  <c r="F226" i="30"/>
  <c r="C226" i="30"/>
  <c r="F230" i="30"/>
  <c r="C230" i="30"/>
  <c r="F225" i="30"/>
  <c r="C225" i="30"/>
  <c r="F218" i="30"/>
  <c r="C218" i="30"/>
  <c r="F223" i="30"/>
  <c r="C223" i="30"/>
  <c r="F214" i="30"/>
  <c r="C214" i="30"/>
  <c r="F217" i="30"/>
  <c r="C217" i="30"/>
  <c r="B231" i="30"/>
  <c r="B228" i="30"/>
  <c r="B239" i="30"/>
  <c r="B232" i="30"/>
  <c r="B233" i="30"/>
  <c r="B236" i="30"/>
  <c r="B224" i="30"/>
  <c r="B240" i="30"/>
  <c r="B227" i="30"/>
  <c r="B235" i="30"/>
  <c r="R235" i="30" l="1"/>
  <c r="N235" i="30"/>
  <c r="R232" i="30"/>
  <c r="N232" i="30"/>
  <c r="R236" i="30"/>
  <c r="N236" i="30"/>
  <c r="R228" i="30"/>
  <c r="N228" i="30"/>
  <c r="R227" i="30"/>
  <c r="N227" i="30"/>
  <c r="R233" i="30"/>
  <c r="N233" i="30"/>
  <c r="R240" i="30"/>
  <c r="N240" i="30"/>
  <c r="R224" i="30"/>
  <c r="N224" i="30"/>
  <c r="R239" i="30"/>
  <c r="N239" i="30"/>
  <c r="R231" i="30"/>
  <c r="N231" i="30"/>
  <c r="H239" i="29"/>
  <c r="I239" i="29" s="1"/>
  <c r="P239" i="29"/>
  <c r="Q239" i="29" s="1"/>
  <c r="N239" i="29"/>
  <c r="O239" i="29" s="1"/>
  <c r="K239" i="29"/>
  <c r="L239" i="29"/>
  <c r="M239" i="29" s="1"/>
  <c r="S259" i="29"/>
  <c r="B249" i="29"/>
  <c r="J249" i="29" s="1"/>
  <c r="E249" i="29"/>
  <c r="H238" i="29"/>
  <c r="I238" i="29" s="1"/>
  <c r="P238" i="29"/>
  <c r="Q238" i="29" s="1"/>
  <c r="K238" i="29"/>
  <c r="N238" i="29"/>
  <c r="O238" i="29" s="1"/>
  <c r="L238" i="29"/>
  <c r="M238" i="29" s="1"/>
  <c r="P235" i="29"/>
  <c r="Q235" i="29" s="1"/>
  <c r="K235" i="29"/>
  <c r="L235" i="29"/>
  <c r="M235" i="29" s="1"/>
  <c r="N235" i="29"/>
  <c r="O235" i="29" s="1"/>
  <c r="H235" i="29"/>
  <c r="I235" i="29" s="1"/>
  <c r="L250" i="29"/>
  <c r="M250" i="29" s="1"/>
  <c r="H250" i="29"/>
  <c r="I250" i="29" s="1"/>
  <c r="P250" i="29"/>
  <c r="Q250" i="29" s="1"/>
  <c r="K250" i="29"/>
  <c r="N250" i="29"/>
  <c r="O250" i="29" s="1"/>
  <c r="L234" i="29"/>
  <c r="M234" i="29" s="1"/>
  <c r="H234" i="29"/>
  <c r="I234" i="29" s="1"/>
  <c r="P234" i="29"/>
  <c r="Q234" i="29" s="1"/>
  <c r="K234" i="29"/>
  <c r="N234" i="29"/>
  <c r="O234" i="29" s="1"/>
  <c r="H243" i="29"/>
  <c r="I243" i="29" s="1"/>
  <c r="P243" i="29"/>
  <c r="Q243" i="29" s="1"/>
  <c r="K243" i="29"/>
  <c r="N243" i="29"/>
  <c r="O243" i="29" s="1"/>
  <c r="L243" i="29"/>
  <c r="M243" i="29" s="1"/>
  <c r="N251" i="29"/>
  <c r="O251" i="29" s="1"/>
  <c r="H251" i="29"/>
  <c r="I251" i="29" s="1"/>
  <c r="P251" i="29"/>
  <c r="Q251" i="29" s="1"/>
  <c r="L251" i="29"/>
  <c r="M251" i="29" s="1"/>
  <c r="K251" i="29"/>
  <c r="N247" i="29"/>
  <c r="O247" i="29" s="1"/>
  <c r="P247" i="29"/>
  <c r="Q247" i="29" s="1"/>
  <c r="L247" i="29"/>
  <c r="M247" i="29" s="1"/>
  <c r="H247" i="29"/>
  <c r="I247" i="29" s="1"/>
  <c r="K247" i="29"/>
  <c r="P242" i="29"/>
  <c r="Q242" i="29" s="1"/>
  <c r="K242" i="29"/>
  <c r="N242" i="29"/>
  <c r="O242" i="29" s="1"/>
  <c r="L242" i="29"/>
  <c r="M242" i="29" s="1"/>
  <c r="H242" i="29"/>
  <c r="I242" i="29" s="1"/>
  <c r="S262" i="29"/>
  <c r="E252" i="29"/>
  <c r="B252" i="29"/>
  <c r="J252" i="29" s="1"/>
  <c r="S258" i="29"/>
  <c r="E248" i="29"/>
  <c r="B248" i="29"/>
  <c r="J248" i="29" s="1"/>
  <c r="S271" i="29"/>
  <c r="E261" i="29"/>
  <c r="B261" i="29"/>
  <c r="J261" i="29" s="1"/>
  <c r="N246" i="29"/>
  <c r="O246" i="29" s="1"/>
  <c r="L246" i="29"/>
  <c r="M246" i="29" s="1"/>
  <c r="H246" i="29"/>
  <c r="I246" i="29" s="1"/>
  <c r="P246" i="29"/>
  <c r="Q246" i="29" s="1"/>
  <c r="K246" i="29"/>
  <c r="S267" i="29"/>
  <c r="E257" i="29"/>
  <c r="B257" i="29"/>
  <c r="J257" i="29" s="1"/>
  <c r="S255" i="29"/>
  <c r="E245" i="29"/>
  <c r="B245" i="29"/>
  <c r="J245" i="29" s="1"/>
  <c r="S270" i="29"/>
  <c r="E260" i="29"/>
  <c r="B260" i="29"/>
  <c r="J260" i="29" s="1"/>
  <c r="S266" i="29"/>
  <c r="E256" i="29"/>
  <c r="B256" i="29"/>
  <c r="J256" i="29" s="1"/>
  <c r="S254" i="29"/>
  <c r="E244" i="29"/>
  <c r="B244" i="29"/>
  <c r="J244" i="29" s="1"/>
  <c r="S263" i="29"/>
  <c r="B253" i="29"/>
  <c r="J253" i="29" s="1"/>
  <c r="E253" i="29"/>
  <c r="F235" i="30"/>
  <c r="C235" i="30"/>
  <c r="F232" i="30"/>
  <c r="C232" i="30"/>
  <c r="F240" i="30"/>
  <c r="C240" i="30"/>
  <c r="F227" i="30"/>
  <c r="C227" i="30"/>
  <c r="F233" i="30"/>
  <c r="C233" i="30"/>
  <c r="F236" i="30"/>
  <c r="C236" i="30"/>
  <c r="F228" i="30"/>
  <c r="C228" i="30"/>
  <c r="F224" i="30"/>
  <c r="C224" i="30"/>
  <c r="F239" i="30"/>
  <c r="C239" i="30"/>
  <c r="F231" i="30"/>
  <c r="C231" i="30"/>
  <c r="B245" i="30"/>
  <c r="B250" i="30"/>
  <c r="B246" i="30"/>
  <c r="B242" i="30"/>
  <c r="B238" i="30"/>
  <c r="B241" i="30"/>
  <c r="B237" i="30"/>
  <c r="B234" i="30"/>
  <c r="B243" i="30"/>
  <c r="B249" i="30"/>
  <c r="R249" i="30" l="1"/>
  <c r="N249" i="30"/>
  <c r="R242" i="30"/>
  <c r="N242" i="30"/>
  <c r="R241" i="30"/>
  <c r="N241" i="30"/>
  <c r="R250" i="30"/>
  <c r="N250" i="30"/>
  <c r="R243" i="30"/>
  <c r="N243" i="30"/>
  <c r="R238" i="30"/>
  <c r="N238" i="30"/>
  <c r="R245" i="30"/>
  <c r="N245" i="30"/>
  <c r="R234" i="30"/>
  <c r="N234" i="30"/>
  <c r="R237" i="30"/>
  <c r="N237" i="30"/>
  <c r="R246" i="30"/>
  <c r="N246" i="30"/>
  <c r="H249" i="29"/>
  <c r="I249" i="29" s="1"/>
  <c r="P249" i="29"/>
  <c r="Q249" i="29" s="1"/>
  <c r="N249" i="29"/>
  <c r="O249" i="29" s="1"/>
  <c r="K249" i="29"/>
  <c r="L249" i="29"/>
  <c r="M249" i="29" s="1"/>
  <c r="B259" i="29"/>
  <c r="J259" i="29" s="1"/>
  <c r="S269" i="29"/>
  <c r="E259" i="29"/>
  <c r="K244" i="29"/>
  <c r="N244" i="29"/>
  <c r="O244" i="29" s="1"/>
  <c r="L244" i="29"/>
  <c r="M244" i="29" s="1"/>
  <c r="H244" i="29"/>
  <c r="I244" i="29" s="1"/>
  <c r="P244" i="29"/>
  <c r="Q244" i="29" s="1"/>
  <c r="S280" i="29"/>
  <c r="B270" i="29"/>
  <c r="J270" i="29" s="1"/>
  <c r="E270" i="29"/>
  <c r="K257" i="29"/>
  <c r="L257" i="29"/>
  <c r="M257" i="29" s="1"/>
  <c r="N257" i="29"/>
  <c r="O257" i="29" s="1"/>
  <c r="H257" i="29"/>
  <c r="I257" i="29" s="1"/>
  <c r="P257" i="29"/>
  <c r="Q257" i="29" s="1"/>
  <c r="L261" i="29"/>
  <c r="M261" i="29" s="1"/>
  <c r="P261" i="29"/>
  <c r="Q261" i="29" s="1"/>
  <c r="H261" i="29"/>
  <c r="I261" i="29" s="1"/>
  <c r="N261" i="29"/>
  <c r="O261" i="29" s="1"/>
  <c r="K261" i="29"/>
  <c r="S272" i="29"/>
  <c r="B262" i="29"/>
  <c r="J262" i="29" s="1"/>
  <c r="E262" i="29"/>
  <c r="S276" i="29"/>
  <c r="E266" i="29"/>
  <c r="B266" i="29"/>
  <c r="J266" i="29" s="1"/>
  <c r="L245" i="29"/>
  <c r="M245" i="29" s="1"/>
  <c r="P245" i="29"/>
  <c r="Q245" i="29" s="1"/>
  <c r="H245" i="29"/>
  <c r="I245" i="29" s="1"/>
  <c r="N245" i="29"/>
  <c r="O245" i="29" s="1"/>
  <c r="K245" i="29"/>
  <c r="S268" i="29"/>
  <c r="B258" i="29"/>
  <c r="J258" i="29" s="1"/>
  <c r="E258" i="29"/>
  <c r="N253" i="29"/>
  <c r="O253" i="29" s="1"/>
  <c r="K253" i="29"/>
  <c r="L253" i="29"/>
  <c r="M253" i="29" s="1"/>
  <c r="P253" i="29"/>
  <c r="Q253" i="29" s="1"/>
  <c r="H253" i="29"/>
  <c r="I253" i="29" s="1"/>
  <c r="S264" i="29"/>
  <c r="B254" i="29"/>
  <c r="J254" i="29" s="1"/>
  <c r="E254" i="29"/>
  <c r="K260" i="29"/>
  <c r="P260" i="29"/>
  <c r="Q260" i="29" s="1"/>
  <c r="N260" i="29"/>
  <c r="O260" i="29" s="1"/>
  <c r="L260" i="29"/>
  <c r="M260" i="29" s="1"/>
  <c r="H260" i="29"/>
  <c r="I260" i="29" s="1"/>
  <c r="S277" i="29"/>
  <c r="E267" i="29"/>
  <c r="B267" i="29"/>
  <c r="J267" i="29" s="1"/>
  <c r="S281" i="29"/>
  <c r="E271" i="29"/>
  <c r="B271" i="29"/>
  <c r="J271" i="29" s="1"/>
  <c r="N252" i="29"/>
  <c r="O252" i="29" s="1"/>
  <c r="P252" i="29"/>
  <c r="Q252" i="29" s="1"/>
  <c r="L252" i="29"/>
  <c r="M252" i="29" s="1"/>
  <c r="K252" i="29"/>
  <c r="H252" i="29"/>
  <c r="I252" i="29" s="1"/>
  <c r="S273" i="29"/>
  <c r="E263" i="29"/>
  <c r="B263" i="29"/>
  <c r="J263" i="29" s="1"/>
  <c r="L256" i="29"/>
  <c r="M256" i="29" s="1"/>
  <c r="P256" i="29"/>
  <c r="Q256" i="29" s="1"/>
  <c r="N256" i="29"/>
  <c r="O256" i="29" s="1"/>
  <c r="H256" i="29"/>
  <c r="I256" i="29" s="1"/>
  <c r="K256" i="29"/>
  <c r="S265" i="29"/>
  <c r="E255" i="29"/>
  <c r="B255" i="29"/>
  <c r="J255" i="29" s="1"/>
  <c r="P248" i="29"/>
  <c r="Q248" i="29" s="1"/>
  <c r="K248" i="29"/>
  <c r="N248" i="29"/>
  <c r="O248" i="29" s="1"/>
  <c r="L248" i="29"/>
  <c r="M248" i="29" s="1"/>
  <c r="H248" i="29"/>
  <c r="I248" i="29" s="1"/>
  <c r="F234" i="30"/>
  <c r="C234" i="30"/>
  <c r="F241" i="30"/>
  <c r="C241" i="30"/>
  <c r="F242" i="30"/>
  <c r="C242" i="30"/>
  <c r="F250" i="30"/>
  <c r="C250" i="30"/>
  <c r="F237" i="30"/>
  <c r="C237" i="30"/>
  <c r="F246" i="30"/>
  <c r="C246" i="30"/>
  <c r="F249" i="30"/>
  <c r="C249" i="30"/>
  <c r="F243" i="30"/>
  <c r="C243" i="30"/>
  <c r="F238" i="30"/>
  <c r="C238" i="30"/>
  <c r="F245" i="30"/>
  <c r="C245" i="30"/>
  <c r="B259" i="30"/>
  <c r="B244" i="30"/>
  <c r="B251" i="30"/>
  <c r="B252" i="30"/>
  <c r="B260" i="30"/>
  <c r="B253" i="30"/>
  <c r="B247" i="30"/>
  <c r="B248" i="30"/>
  <c r="B256" i="30"/>
  <c r="B255" i="30"/>
  <c r="R255" i="30" l="1"/>
  <c r="N255" i="30"/>
  <c r="R253" i="30"/>
  <c r="N253" i="30"/>
  <c r="R244" i="30"/>
  <c r="N244" i="30"/>
  <c r="R248" i="30"/>
  <c r="N248" i="30"/>
  <c r="R252" i="30"/>
  <c r="N252" i="30"/>
  <c r="R247" i="30"/>
  <c r="N247" i="30"/>
  <c r="R251" i="30"/>
  <c r="N251" i="30"/>
  <c r="R256" i="30"/>
  <c r="N256" i="30"/>
  <c r="R260" i="30"/>
  <c r="N260" i="30"/>
  <c r="R259" i="30"/>
  <c r="N259" i="30"/>
  <c r="S279" i="29"/>
  <c r="E269" i="29"/>
  <c r="B269" i="29"/>
  <c r="J269" i="29" s="1"/>
  <c r="P259" i="29"/>
  <c r="Q259" i="29" s="1"/>
  <c r="H259" i="29"/>
  <c r="I259" i="29" s="1"/>
  <c r="K259" i="29"/>
  <c r="N259" i="29"/>
  <c r="O259" i="29" s="1"/>
  <c r="L259" i="29"/>
  <c r="M259" i="29" s="1"/>
  <c r="L255" i="29"/>
  <c r="M255" i="29" s="1"/>
  <c r="H255" i="29"/>
  <c r="I255" i="29" s="1"/>
  <c r="P255" i="29"/>
  <c r="Q255" i="29" s="1"/>
  <c r="K255" i="29"/>
  <c r="N255" i="29"/>
  <c r="O255" i="29" s="1"/>
  <c r="L263" i="29"/>
  <c r="M263" i="29" s="1"/>
  <c r="P263" i="29"/>
  <c r="Q263" i="29" s="1"/>
  <c r="N263" i="29"/>
  <c r="O263" i="29" s="1"/>
  <c r="H263" i="29"/>
  <c r="I263" i="29" s="1"/>
  <c r="K263" i="29"/>
  <c r="H271" i="29"/>
  <c r="I271" i="29" s="1"/>
  <c r="P271" i="29"/>
  <c r="Q271" i="29" s="1"/>
  <c r="K271" i="29"/>
  <c r="N271" i="29"/>
  <c r="O271" i="29" s="1"/>
  <c r="L271" i="29"/>
  <c r="M271" i="29" s="1"/>
  <c r="H254" i="29"/>
  <c r="I254" i="29" s="1"/>
  <c r="P254" i="29"/>
  <c r="Q254" i="29" s="1"/>
  <c r="K254" i="29"/>
  <c r="N254" i="29"/>
  <c r="O254" i="29" s="1"/>
  <c r="L254" i="29"/>
  <c r="M254" i="29" s="1"/>
  <c r="L266" i="29"/>
  <c r="M266" i="29" s="1"/>
  <c r="H266" i="29"/>
  <c r="I266" i="29" s="1"/>
  <c r="P266" i="29"/>
  <c r="Q266" i="29" s="1"/>
  <c r="K266" i="29"/>
  <c r="N266" i="29"/>
  <c r="O266" i="29" s="1"/>
  <c r="N262" i="29"/>
  <c r="O262" i="29" s="1"/>
  <c r="L262" i="29"/>
  <c r="M262" i="29" s="1"/>
  <c r="H262" i="29"/>
  <c r="I262" i="29" s="1"/>
  <c r="P262" i="29"/>
  <c r="Q262" i="29" s="1"/>
  <c r="K262" i="29"/>
  <c r="S287" i="29"/>
  <c r="E277" i="29"/>
  <c r="B277" i="29"/>
  <c r="J277" i="29" s="1"/>
  <c r="S274" i="29"/>
  <c r="E264" i="29"/>
  <c r="B264" i="29"/>
  <c r="J264" i="29" s="1"/>
  <c r="P258" i="29"/>
  <c r="Q258" i="29" s="1"/>
  <c r="K258" i="29"/>
  <c r="N258" i="29"/>
  <c r="O258" i="29" s="1"/>
  <c r="L258" i="29"/>
  <c r="M258" i="29" s="1"/>
  <c r="H258" i="29"/>
  <c r="I258" i="29" s="1"/>
  <c r="S282" i="29"/>
  <c r="E272" i="29"/>
  <c r="B272" i="29"/>
  <c r="J272" i="29" s="1"/>
  <c r="H270" i="29"/>
  <c r="I270" i="29" s="1"/>
  <c r="P270" i="29"/>
  <c r="Q270" i="29" s="1"/>
  <c r="K270" i="29"/>
  <c r="N270" i="29"/>
  <c r="O270" i="29" s="1"/>
  <c r="L270" i="29"/>
  <c r="M270" i="29" s="1"/>
  <c r="S275" i="29"/>
  <c r="B265" i="29"/>
  <c r="J265" i="29" s="1"/>
  <c r="E265" i="29"/>
  <c r="S283" i="29"/>
  <c r="B273" i="29"/>
  <c r="J273" i="29" s="1"/>
  <c r="E273" i="29"/>
  <c r="S291" i="29"/>
  <c r="B281" i="29"/>
  <c r="J281" i="29" s="1"/>
  <c r="E281" i="29"/>
  <c r="S278" i="29"/>
  <c r="E268" i="29"/>
  <c r="B268" i="29"/>
  <c r="J268" i="29" s="1"/>
  <c r="S286" i="29"/>
  <c r="E276" i="29"/>
  <c r="B276" i="29"/>
  <c r="J276" i="29" s="1"/>
  <c r="S290" i="29"/>
  <c r="E280" i="29"/>
  <c r="B280" i="29"/>
  <c r="J280" i="29" s="1"/>
  <c r="L267" i="29"/>
  <c r="M267" i="29" s="1"/>
  <c r="P267" i="29"/>
  <c r="Q267" i="29" s="1"/>
  <c r="K267" i="29"/>
  <c r="H267" i="29"/>
  <c r="I267" i="29" s="1"/>
  <c r="N267" i="29"/>
  <c r="O267" i="29" s="1"/>
  <c r="F253" i="30"/>
  <c r="C253" i="30"/>
  <c r="F255" i="30"/>
  <c r="C255" i="30"/>
  <c r="F252" i="30"/>
  <c r="C252" i="30"/>
  <c r="F244" i="30"/>
  <c r="C244" i="30"/>
  <c r="F256" i="30"/>
  <c r="C256" i="30"/>
  <c r="F260" i="30"/>
  <c r="C260" i="30"/>
  <c r="F259" i="30"/>
  <c r="C259" i="30"/>
  <c r="F248" i="30"/>
  <c r="C248" i="30"/>
  <c r="F247" i="30"/>
  <c r="C247" i="30"/>
  <c r="F251" i="30"/>
  <c r="C251" i="30"/>
  <c r="B265" i="30"/>
  <c r="B258" i="30"/>
  <c r="B263" i="30"/>
  <c r="B262" i="30"/>
  <c r="B254" i="30"/>
  <c r="B266" i="30"/>
  <c r="B257" i="30"/>
  <c r="B270" i="30"/>
  <c r="B261" i="30"/>
  <c r="B269" i="30"/>
  <c r="R269" i="30" l="1"/>
  <c r="N269" i="30"/>
  <c r="R262" i="30"/>
  <c r="N262" i="30"/>
  <c r="R258" i="30"/>
  <c r="N258" i="30"/>
  <c r="R266" i="30"/>
  <c r="N266" i="30"/>
  <c r="R270" i="30"/>
  <c r="N270" i="30"/>
  <c r="R257" i="30"/>
  <c r="N257" i="30"/>
  <c r="R265" i="30"/>
  <c r="N265" i="30"/>
  <c r="R261" i="30"/>
  <c r="N261" i="30"/>
  <c r="R254" i="30"/>
  <c r="N254" i="30"/>
  <c r="R263" i="30"/>
  <c r="N263" i="30"/>
  <c r="N269" i="29"/>
  <c r="O269" i="29" s="1"/>
  <c r="H269" i="29"/>
  <c r="I269" i="29" s="1"/>
  <c r="K269" i="29"/>
  <c r="L269" i="29"/>
  <c r="M269" i="29" s="1"/>
  <c r="P269" i="29"/>
  <c r="Q269" i="29" s="1"/>
  <c r="S289" i="29"/>
  <c r="E279" i="29"/>
  <c r="B279" i="29"/>
  <c r="J279" i="29" s="1"/>
  <c r="L272" i="29"/>
  <c r="M272" i="29" s="1"/>
  <c r="K272" i="29"/>
  <c r="P272" i="29"/>
  <c r="Q272" i="29" s="1"/>
  <c r="N272" i="29"/>
  <c r="O272" i="29" s="1"/>
  <c r="H272" i="29"/>
  <c r="I272" i="29" s="1"/>
  <c r="P264" i="29"/>
  <c r="Q264" i="29" s="1"/>
  <c r="K264" i="29"/>
  <c r="N264" i="29"/>
  <c r="O264" i="29" s="1"/>
  <c r="L264" i="29"/>
  <c r="M264" i="29" s="1"/>
  <c r="H264" i="29"/>
  <c r="I264" i="29" s="1"/>
  <c r="K276" i="29"/>
  <c r="H276" i="29"/>
  <c r="I276" i="29" s="1"/>
  <c r="P276" i="29"/>
  <c r="Q276" i="29" s="1"/>
  <c r="N276" i="29"/>
  <c r="O276" i="29" s="1"/>
  <c r="L276" i="29"/>
  <c r="M276" i="29" s="1"/>
  <c r="S301" i="29"/>
  <c r="E291" i="29"/>
  <c r="B291" i="29"/>
  <c r="J291" i="29" s="1"/>
  <c r="P280" i="29"/>
  <c r="Q280" i="29" s="1"/>
  <c r="K280" i="29"/>
  <c r="H280" i="29"/>
  <c r="I280" i="29" s="1"/>
  <c r="N280" i="29"/>
  <c r="O280" i="29" s="1"/>
  <c r="L280" i="29"/>
  <c r="M280" i="29" s="1"/>
  <c r="S288" i="29"/>
  <c r="B278" i="29"/>
  <c r="J278" i="29" s="1"/>
  <c r="E278" i="29"/>
  <c r="N265" i="29"/>
  <c r="O265" i="29" s="1"/>
  <c r="H265" i="29"/>
  <c r="I265" i="29" s="1"/>
  <c r="P265" i="29"/>
  <c r="Q265" i="29" s="1"/>
  <c r="K265" i="29"/>
  <c r="L265" i="29"/>
  <c r="M265" i="29" s="1"/>
  <c r="S297" i="29"/>
  <c r="E287" i="29"/>
  <c r="B287" i="29"/>
  <c r="J287" i="29" s="1"/>
  <c r="S296" i="29"/>
  <c r="B286" i="29"/>
  <c r="J286" i="29" s="1"/>
  <c r="E286" i="29"/>
  <c r="K273" i="29"/>
  <c r="L273" i="29"/>
  <c r="M273" i="29" s="1"/>
  <c r="N273" i="29"/>
  <c r="O273" i="29" s="1"/>
  <c r="H273" i="29"/>
  <c r="I273" i="29" s="1"/>
  <c r="P273" i="29"/>
  <c r="Q273" i="29" s="1"/>
  <c r="S285" i="29"/>
  <c r="E275" i="29"/>
  <c r="B275" i="29"/>
  <c r="J275" i="29" s="1"/>
  <c r="S292" i="29"/>
  <c r="E282" i="29"/>
  <c r="B282" i="29"/>
  <c r="J282" i="29" s="1"/>
  <c r="S284" i="29"/>
  <c r="B274" i="29"/>
  <c r="J274" i="29" s="1"/>
  <c r="E274" i="29"/>
  <c r="S300" i="29"/>
  <c r="B290" i="29"/>
  <c r="J290" i="29" s="1"/>
  <c r="E290" i="29"/>
  <c r="N268" i="29"/>
  <c r="O268" i="29" s="1"/>
  <c r="H268" i="29"/>
  <c r="I268" i="29" s="1"/>
  <c r="P268" i="29"/>
  <c r="Q268" i="29" s="1"/>
  <c r="L268" i="29"/>
  <c r="M268" i="29" s="1"/>
  <c r="K268" i="29"/>
  <c r="N281" i="29"/>
  <c r="O281" i="29" s="1"/>
  <c r="H281" i="29"/>
  <c r="I281" i="29" s="1"/>
  <c r="P281" i="29"/>
  <c r="Q281" i="29" s="1"/>
  <c r="K281" i="29"/>
  <c r="L281" i="29"/>
  <c r="M281" i="29" s="1"/>
  <c r="S293" i="29"/>
  <c r="E283" i="29"/>
  <c r="B283" i="29"/>
  <c r="J283" i="29" s="1"/>
  <c r="L277" i="29"/>
  <c r="M277" i="29" s="1"/>
  <c r="P277" i="29"/>
  <c r="Q277" i="29" s="1"/>
  <c r="H277" i="29"/>
  <c r="I277" i="29" s="1"/>
  <c r="N277" i="29"/>
  <c r="O277" i="29" s="1"/>
  <c r="K277" i="29"/>
  <c r="F269" i="30"/>
  <c r="C269" i="30"/>
  <c r="F262" i="30"/>
  <c r="C262" i="30"/>
  <c r="F266" i="30"/>
  <c r="C266" i="30"/>
  <c r="F261" i="30"/>
  <c r="C261" i="30"/>
  <c r="F254" i="30"/>
  <c r="C254" i="30"/>
  <c r="F265" i="30"/>
  <c r="C265" i="30"/>
  <c r="F270" i="30"/>
  <c r="C270" i="30"/>
  <c r="F258" i="30"/>
  <c r="C258" i="30"/>
  <c r="F257" i="30"/>
  <c r="C257" i="30"/>
  <c r="F263" i="30"/>
  <c r="C263" i="30"/>
  <c r="B279" i="30"/>
  <c r="B280" i="30"/>
  <c r="B276" i="30"/>
  <c r="B272" i="30"/>
  <c r="B268" i="30"/>
  <c r="B273" i="30"/>
  <c r="B271" i="30"/>
  <c r="B267" i="30"/>
  <c r="B264" i="30"/>
  <c r="B275" i="30"/>
  <c r="R267" i="30" l="1"/>
  <c r="N267" i="30"/>
  <c r="R272" i="30"/>
  <c r="N272" i="30"/>
  <c r="R275" i="30"/>
  <c r="N275" i="30"/>
  <c r="R273" i="30"/>
  <c r="N273" i="30"/>
  <c r="R280" i="30"/>
  <c r="N280" i="30"/>
  <c r="R264" i="30"/>
  <c r="N264" i="30"/>
  <c r="R268" i="30"/>
  <c r="N268" i="30"/>
  <c r="R279" i="30"/>
  <c r="N279" i="30"/>
  <c r="R271" i="30"/>
  <c r="N271" i="30"/>
  <c r="R276" i="30"/>
  <c r="N276" i="30"/>
  <c r="H279" i="29"/>
  <c r="I279" i="29" s="1"/>
  <c r="K279" i="29"/>
  <c r="P279" i="29"/>
  <c r="Q279" i="29" s="1"/>
  <c r="N279" i="29"/>
  <c r="O279" i="29" s="1"/>
  <c r="L279" i="29"/>
  <c r="M279" i="29" s="1"/>
  <c r="E289" i="29"/>
  <c r="B289" i="29"/>
  <c r="J289" i="29" s="1"/>
  <c r="S299" i="29"/>
  <c r="S310" i="29"/>
  <c r="B300" i="29"/>
  <c r="J300" i="29" s="1"/>
  <c r="E300" i="29"/>
  <c r="S294" i="29"/>
  <c r="E284" i="29"/>
  <c r="B284" i="29"/>
  <c r="J284" i="29" s="1"/>
  <c r="N275" i="29"/>
  <c r="O275" i="29" s="1"/>
  <c r="L275" i="29"/>
  <c r="M275" i="29" s="1"/>
  <c r="H275" i="29"/>
  <c r="I275" i="29" s="1"/>
  <c r="P275" i="29"/>
  <c r="Q275" i="29" s="1"/>
  <c r="K275" i="29"/>
  <c r="N278" i="29"/>
  <c r="O278" i="29" s="1"/>
  <c r="L278" i="29"/>
  <c r="M278" i="29" s="1"/>
  <c r="H278" i="29"/>
  <c r="I278" i="29" s="1"/>
  <c r="K278" i="29"/>
  <c r="P278" i="29"/>
  <c r="Q278" i="29" s="1"/>
  <c r="P283" i="29"/>
  <c r="Q283" i="29" s="1"/>
  <c r="K283" i="29"/>
  <c r="N283" i="29"/>
  <c r="O283" i="29" s="1"/>
  <c r="L283" i="29"/>
  <c r="M283" i="29" s="1"/>
  <c r="H283" i="29"/>
  <c r="I283" i="29" s="1"/>
  <c r="L282" i="29"/>
  <c r="M282" i="29" s="1"/>
  <c r="H282" i="29"/>
  <c r="I282" i="29" s="1"/>
  <c r="P282" i="29"/>
  <c r="Q282" i="29" s="1"/>
  <c r="K282" i="29"/>
  <c r="N282" i="29"/>
  <c r="O282" i="29" s="1"/>
  <c r="H286" i="29"/>
  <c r="I286" i="29" s="1"/>
  <c r="P286" i="29"/>
  <c r="Q286" i="29" s="1"/>
  <c r="K286" i="29"/>
  <c r="N286" i="29"/>
  <c r="O286" i="29" s="1"/>
  <c r="L286" i="29"/>
  <c r="M286" i="29" s="1"/>
  <c r="S307" i="29"/>
  <c r="E297" i="29"/>
  <c r="B297" i="29"/>
  <c r="J297" i="29" s="1"/>
  <c r="S298" i="29"/>
  <c r="E288" i="29"/>
  <c r="B288" i="29"/>
  <c r="J288" i="29" s="1"/>
  <c r="S311" i="29"/>
  <c r="E301" i="29"/>
  <c r="B301" i="29"/>
  <c r="J301" i="29" s="1"/>
  <c r="S295" i="29"/>
  <c r="E285" i="29"/>
  <c r="B285" i="29"/>
  <c r="J285" i="29" s="1"/>
  <c r="S306" i="29"/>
  <c r="E296" i="29"/>
  <c r="B296" i="29"/>
  <c r="J296" i="29" s="1"/>
  <c r="S303" i="29"/>
  <c r="E293" i="29"/>
  <c r="B293" i="29"/>
  <c r="J293" i="29" s="1"/>
  <c r="P290" i="29"/>
  <c r="Q290" i="29" s="1"/>
  <c r="K290" i="29"/>
  <c r="N290" i="29"/>
  <c r="O290" i="29" s="1"/>
  <c r="L290" i="29"/>
  <c r="M290" i="29" s="1"/>
  <c r="H290" i="29"/>
  <c r="I290" i="29" s="1"/>
  <c r="P274" i="29"/>
  <c r="Q274" i="29" s="1"/>
  <c r="K274" i="29"/>
  <c r="N274" i="29"/>
  <c r="O274" i="29" s="1"/>
  <c r="L274" i="29"/>
  <c r="M274" i="29" s="1"/>
  <c r="H274" i="29"/>
  <c r="I274" i="29" s="1"/>
  <c r="S302" i="29"/>
  <c r="E292" i="29"/>
  <c r="B292" i="29"/>
  <c r="J292" i="29" s="1"/>
  <c r="H287" i="29"/>
  <c r="I287" i="29" s="1"/>
  <c r="N287" i="29"/>
  <c r="O287" i="29" s="1"/>
  <c r="P287" i="29"/>
  <c r="Q287" i="29" s="1"/>
  <c r="L287" i="29"/>
  <c r="M287" i="29" s="1"/>
  <c r="K287" i="29"/>
  <c r="L291" i="29"/>
  <c r="M291" i="29" s="1"/>
  <c r="H291" i="29"/>
  <c r="I291" i="29" s="1"/>
  <c r="P291" i="29"/>
  <c r="Q291" i="29" s="1"/>
  <c r="K291" i="29"/>
  <c r="N291" i="29"/>
  <c r="O291" i="29" s="1"/>
  <c r="F267" i="30"/>
  <c r="C267" i="30"/>
  <c r="F272" i="30"/>
  <c r="C272" i="30"/>
  <c r="F280" i="30"/>
  <c r="C280" i="30"/>
  <c r="F264" i="30"/>
  <c r="C264" i="30"/>
  <c r="F271" i="30"/>
  <c r="C271" i="30"/>
  <c r="F268" i="30"/>
  <c r="C268" i="30"/>
  <c r="F276" i="30"/>
  <c r="C276" i="30"/>
  <c r="F279" i="30"/>
  <c r="C279" i="30"/>
  <c r="F275" i="30"/>
  <c r="C275" i="30"/>
  <c r="F273" i="30"/>
  <c r="C273" i="30"/>
  <c r="B285" i="30"/>
  <c r="B277" i="30"/>
  <c r="B283" i="30"/>
  <c r="B282" i="30"/>
  <c r="B290" i="30"/>
  <c r="B274" i="30"/>
  <c r="B281" i="30"/>
  <c r="B278" i="30"/>
  <c r="B286" i="30"/>
  <c r="B289" i="30"/>
  <c r="R281" i="30" l="1"/>
  <c r="N281" i="30"/>
  <c r="R278" i="30"/>
  <c r="N278" i="30"/>
  <c r="R277" i="30"/>
  <c r="N277" i="30"/>
  <c r="R289" i="30"/>
  <c r="N289" i="30"/>
  <c r="R274" i="30"/>
  <c r="N274" i="30"/>
  <c r="R282" i="30"/>
  <c r="N282" i="30"/>
  <c r="R283" i="30"/>
  <c r="N283" i="30"/>
  <c r="R286" i="30"/>
  <c r="N286" i="30"/>
  <c r="R290" i="30"/>
  <c r="N290" i="30"/>
  <c r="R285" i="30"/>
  <c r="N285" i="30"/>
  <c r="E299" i="29"/>
  <c r="S309" i="29"/>
  <c r="B299" i="29"/>
  <c r="J299" i="29" s="1"/>
  <c r="N289" i="29"/>
  <c r="O289" i="29" s="1"/>
  <c r="H289" i="29"/>
  <c r="I289" i="29" s="1"/>
  <c r="K289" i="29"/>
  <c r="P289" i="29"/>
  <c r="Q289" i="29" s="1"/>
  <c r="L289" i="29"/>
  <c r="M289" i="29" s="1"/>
  <c r="S312" i="29"/>
  <c r="B302" i="29"/>
  <c r="J302" i="29" s="1"/>
  <c r="E302" i="29"/>
  <c r="S316" i="29"/>
  <c r="B306" i="29"/>
  <c r="J306" i="29" s="1"/>
  <c r="E306" i="29"/>
  <c r="S308" i="29"/>
  <c r="B298" i="29"/>
  <c r="J298" i="29" s="1"/>
  <c r="E298" i="29"/>
  <c r="S304" i="29"/>
  <c r="B294" i="29"/>
  <c r="J294" i="29" s="1"/>
  <c r="E294" i="29"/>
  <c r="S313" i="29"/>
  <c r="B303" i="29"/>
  <c r="J303" i="29" s="1"/>
  <c r="E303" i="29"/>
  <c r="N285" i="29"/>
  <c r="O285" i="29" s="1"/>
  <c r="K285" i="29"/>
  <c r="L285" i="29"/>
  <c r="M285" i="29" s="1"/>
  <c r="H285" i="29"/>
  <c r="I285" i="29" s="1"/>
  <c r="P285" i="29"/>
  <c r="Q285" i="29" s="1"/>
  <c r="S321" i="29"/>
  <c r="B311" i="29"/>
  <c r="J311" i="29" s="1"/>
  <c r="E311" i="29"/>
  <c r="N297" i="29"/>
  <c r="O297" i="29" s="1"/>
  <c r="H297" i="29"/>
  <c r="I297" i="29" s="1"/>
  <c r="P297" i="29"/>
  <c r="Q297" i="29" s="1"/>
  <c r="K297" i="29"/>
  <c r="L297" i="29"/>
  <c r="M297" i="29" s="1"/>
  <c r="K292" i="29"/>
  <c r="L292" i="29"/>
  <c r="M292" i="29" s="1"/>
  <c r="H292" i="29"/>
  <c r="I292" i="29" s="1"/>
  <c r="P292" i="29"/>
  <c r="Q292" i="29" s="1"/>
  <c r="N292" i="29"/>
  <c r="O292" i="29" s="1"/>
  <c r="P296" i="29"/>
  <c r="Q296" i="29" s="1"/>
  <c r="K296" i="29"/>
  <c r="L296" i="29"/>
  <c r="M296" i="29" s="1"/>
  <c r="H296" i="29"/>
  <c r="I296" i="29" s="1"/>
  <c r="N296" i="29"/>
  <c r="O296" i="29" s="1"/>
  <c r="L288" i="29"/>
  <c r="M288" i="29" s="1"/>
  <c r="H288" i="29"/>
  <c r="I288" i="29" s="1"/>
  <c r="K288" i="29"/>
  <c r="P288" i="29"/>
  <c r="Q288" i="29" s="1"/>
  <c r="N288" i="29"/>
  <c r="O288" i="29" s="1"/>
  <c r="N284" i="29"/>
  <c r="O284" i="29" s="1"/>
  <c r="K284" i="29"/>
  <c r="H284" i="29"/>
  <c r="I284" i="29" s="1"/>
  <c r="P284" i="29"/>
  <c r="Q284" i="29" s="1"/>
  <c r="L284" i="29"/>
  <c r="M284" i="29" s="1"/>
  <c r="N300" i="29"/>
  <c r="O300" i="29" s="1"/>
  <c r="L300" i="29"/>
  <c r="M300" i="29" s="1"/>
  <c r="K300" i="29"/>
  <c r="H300" i="29"/>
  <c r="I300" i="29" s="1"/>
  <c r="P300" i="29"/>
  <c r="Q300" i="29" s="1"/>
  <c r="L293" i="29"/>
  <c r="M293" i="29" s="1"/>
  <c r="P293" i="29"/>
  <c r="Q293" i="29" s="1"/>
  <c r="H293" i="29"/>
  <c r="I293" i="29" s="1"/>
  <c r="N293" i="29"/>
  <c r="O293" i="29" s="1"/>
  <c r="K293" i="29"/>
  <c r="S305" i="29"/>
  <c r="B295" i="29"/>
  <c r="J295" i="29" s="1"/>
  <c r="E295" i="29"/>
  <c r="N301" i="29"/>
  <c r="O301" i="29" s="1"/>
  <c r="K301" i="29"/>
  <c r="L301" i="29"/>
  <c r="M301" i="29" s="1"/>
  <c r="P301" i="29"/>
  <c r="Q301" i="29" s="1"/>
  <c r="H301" i="29"/>
  <c r="I301" i="29" s="1"/>
  <c r="S317" i="29"/>
  <c r="B307" i="29"/>
  <c r="J307" i="29" s="1"/>
  <c r="E307" i="29"/>
  <c r="S320" i="29"/>
  <c r="B310" i="29"/>
  <c r="J310" i="29" s="1"/>
  <c r="E310" i="29"/>
  <c r="F278" i="30"/>
  <c r="C278" i="30"/>
  <c r="F277" i="30"/>
  <c r="C277" i="30"/>
  <c r="F289" i="30"/>
  <c r="C289" i="30"/>
  <c r="F274" i="30"/>
  <c r="C274" i="30"/>
  <c r="F286" i="30"/>
  <c r="C286" i="30"/>
  <c r="F290" i="30"/>
  <c r="C290" i="30"/>
  <c r="F285" i="30"/>
  <c r="C285" i="30"/>
  <c r="F282" i="30"/>
  <c r="C282" i="30"/>
  <c r="F281" i="30"/>
  <c r="C281" i="30"/>
  <c r="F283" i="30"/>
  <c r="C283" i="30"/>
  <c r="B299" i="30"/>
  <c r="B288" i="30"/>
  <c r="B284" i="30"/>
  <c r="B292" i="30"/>
  <c r="B287" i="30"/>
  <c r="B296" i="30"/>
  <c r="B291" i="30"/>
  <c r="B300" i="30"/>
  <c r="B293" i="30"/>
  <c r="B295" i="30"/>
  <c r="R288" i="30" l="1"/>
  <c r="N288" i="30"/>
  <c r="R296" i="30"/>
  <c r="N296" i="30"/>
  <c r="R295" i="30"/>
  <c r="N295" i="30"/>
  <c r="R292" i="30"/>
  <c r="N292" i="30"/>
  <c r="R291" i="30"/>
  <c r="N291" i="30"/>
  <c r="R284" i="30"/>
  <c r="N284" i="30"/>
  <c r="R300" i="30"/>
  <c r="N300" i="30"/>
  <c r="R293" i="30"/>
  <c r="N293" i="30"/>
  <c r="R287" i="30"/>
  <c r="N287" i="30"/>
  <c r="R299" i="30"/>
  <c r="N299" i="30"/>
  <c r="N299" i="29"/>
  <c r="O299" i="29" s="1"/>
  <c r="P299" i="29"/>
  <c r="Q299" i="29" s="1"/>
  <c r="L299" i="29"/>
  <c r="M299" i="29" s="1"/>
  <c r="H299" i="29"/>
  <c r="I299" i="29" s="1"/>
  <c r="K299" i="29"/>
  <c r="S319" i="29"/>
  <c r="E309" i="29"/>
  <c r="B309" i="29"/>
  <c r="J309" i="29" s="1"/>
  <c r="N310" i="29"/>
  <c r="O310" i="29" s="1"/>
  <c r="L310" i="29"/>
  <c r="M310" i="29" s="1"/>
  <c r="H310" i="29"/>
  <c r="I310" i="29" s="1"/>
  <c r="P310" i="29"/>
  <c r="Q310" i="29" s="1"/>
  <c r="K310" i="29"/>
  <c r="S327" i="29"/>
  <c r="E317" i="29"/>
  <c r="B317" i="29"/>
  <c r="J317" i="29" s="1"/>
  <c r="S330" i="29"/>
  <c r="B320" i="29"/>
  <c r="J320" i="29" s="1"/>
  <c r="E320" i="29"/>
  <c r="H307" i="29"/>
  <c r="I307" i="29" s="1"/>
  <c r="P307" i="29"/>
  <c r="Q307" i="29" s="1"/>
  <c r="K307" i="29"/>
  <c r="N307" i="29"/>
  <c r="O307" i="29" s="1"/>
  <c r="L307" i="29"/>
  <c r="M307" i="29" s="1"/>
  <c r="P295" i="29"/>
  <c r="Q295" i="29" s="1"/>
  <c r="K295" i="29"/>
  <c r="N295" i="29"/>
  <c r="O295" i="29" s="1"/>
  <c r="L295" i="29"/>
  <c r="M295" i="29" s="1"/>
  <c r="H295" i="29"/>
  <c r="I295" i="29" s="1"/>
  <c r="N294" i="29"/>
  <c r="O294" i="29" s="1"/>
  <c r="L294" i="29"/>
  <c r="M294" i="29" s="1"/>
  <c r="H294" i="29"/>
  <c r="I294" i="29" s="1"/>
  <c r="P294" i="29"/>
  <c r="Q294" i="29" s="1"/>
  <c r="K294" i="29"/>
  <c r="S318" i="29"/>
  <c r="E308" i="29"/>
  <c r="B308" i="29"/>
  <c r="J308" i="29" s="1"/>
  <c r="S326" i="29"/>
  <c r="E316" i="29"/>
  <c r="B316" i="29"/>
  <c r="J316" i="29" s="1"/>
  <c r="N311" i="29"/>
  <c r="O311" i="29" s="1"/>
  <c r="K311" i="29"/>
  <c r="P311" i="29"/>
  <c r="Q311" i="29" s="1"/>
  <c r="L311" i="29"/>
  <c r="M311" i="29" s="1"/>
  <c r="H311" i="29"/>
  <c r="I311" i="29" s="1"/>
  <c r="P303" i="29"/>
  <c r="Q303" i="29" s="1"/>
  <c r="K303" i="29"/>
  <c r="L303" i="29"/>
  <c r="M303" i="29" s="1"/>
  <c r="N303" i="29"/>
  <c r="O303" i="29" s="1"/>
  <c r="H303" i="29"/>
  <c r="I303" i="29" s="1"/>
  <c r="S314" i="29"/>
  <c r="E304" i="29"/>
  <c r="B304" i="29"/>
  <c r="J304" i="29" s="1"/>
  <c r="S331" i="29"/>
  <c r="E321" i="29"/>
  <c r="B321" i="29"/>
  <c r="J321" i="29" s="1"/>
  <c r="S323" i="29"/>
  <c r="E313" i="29"/>
  <c r="B313" i="29"/>
  <c r="J313" i="29" s="1"/>
  <c r="H302" i="29"/>
  <c r="I302" i="29" s="1"/>
  <c r="P302" i="29"/>
  <c r="Q302" i="29" s="1"/>
  <c r="K302" i="29"/>
  <c r="N302" i="29"/>
  <c r="O302" i="29" s="1"/>
  <c r="L302" i="29"/>
  <c r="M302" i="29" s="1"/>
  <c r="S315" i="29"/>
  <c r="E305" i="29"/>
  <c r="B305" i="29"/>
  <c r="J305" i="29" s="1"/>
  <c r="L298" i="29"/>
  <c r="M298" i="29" s="1"/>
  <c r="H298" i="29"/>
  <c r="I298" i="29" s="1"/>
  <c r="P298" i="29"/>
  <c r="Q298" i="29" s="1"/>
  <c r="K298" i="29"/>
  <c r="N298" i="29"/>
  <c r="O298" i="29" s="1"/>
  <c r="P306" i="29"/>
  <c r="Q306" i="29" s="1"/>
  <c r="K306" i="29"/>
  <c r="N306" i="29"/>
  <c r="O306" i="29" s="1"/>
  <c r="L306" i="29"/>
  <c r="M306" i="29" s="1"/>
  <c r="H306" i="29"/>
  <c r="I306" i="29" s="1"/>
  <c r="S322" i="29"/>
  <c r="B312" i="29"/>
  <c r="J312" i="29" s="1"/>
  <c r="E312" i="29"/>
  <c r="F292" i="30"/>
  <c r="C292" i="30"/>
  <c r="F295" i="30"/>
  <c r="C295" i="30"/>
  <c r="F300" i="30"/>
  <c r="C300" i="30"/>
  <c r="F288" i="30"/>
  <c r="C288" i="30"/>
  <c r="F291" i="30"/>
  <c r="C291" i="30"/>
  <c r="F284" i="30"/>
  <c r="C284" i="30"/>
  <c r="F296" i="30"/>
  <c r="C296" i="30"/>
  <c r="F293" i="30"/>
  <c r="C293" i="30"/>
  <c r="F287" i="30"/>
  <c r="C287" i="30"/>
  <c r="F299" i="30"/>
  <c r="C299" i="30"/>
  <c r="B310" i="30"/>
  <c r="B306" i="30"/>
  <c r="B302" i="30"/>
  <c r="B298" i="30"/>
  <c r="B305" i="30"/>
  <c r="B303" i="30"/>
  <c r="B301" i="30"/>
  <c r="B297" i="30"/>
  <c r="B294" i="30"/>
  <c r="B309" i="30"/>
  <c r="R297" i="30" l="1"/>
  <c r="N297" i="30"/>
  <c r="R298" i="30"/>
  <c r="N298" i="30"/>
  <c r="R309" i="30"/>
  <c r="N309" i="30"/>
  <c r="R303" i="30"/>
  <c r="N303" i="30"/>
  <c r="R306" i="30"/>
  <c r="N306" i="30"/>
  <c r="R294" i="30"/>
  <c r="N294" i="30"/>
  <c r="R305" i="30"/>
  <c r="N305" i="30"/>
  <c r="R310" i="30"/>
  <c r="N310" i="30"/>
  <c r="R301" i="30"/>
  <c r="N301" i="30"/>
  <c r="R302" i="30"/>
  <c r="N302" i="30"/>
  <c r="H309" i="29"/>
  <c r="I309" i="29" s="1"/>
  <c r="N309" i="29"/>
  <c r="O309" i="29" s="1"/>
  <c r="L309" i="29"/>
  <c r="M309" i="29" s="1"/>
  <c r="K309" i="29"/>
  <c r="P309" i="29"/>
  <c r="Q309" i="29" s="1"/>
  <c r="B319" i="29"/>
  <c r="J319" i="29" s="1"/>
  <c r="E319" i="29"/>
  <c r="S329" i="29"/>
  <c r="S332" i="29"/>
  <c r="B322" i="29"/>
  <c r="J322" i="29" s="1"/>
  <c r="E322" i="29"/>
  <c r="S325" i="29"/>
  <c r="B315" i="29"/>
  <c r="J315" i="29" s="1"/>
  <c r="E315" i="29"/>
  <c r="S333" i="29"/>
  <c r="B323" i="29"/>
  <c r="J323" i="29" s="1"/>
  <c r="E323" i="29"/>
  <c r="L304" i="29"/>
  <c r="M304" i="29" s="1"/>
  <c r="N304" i="29"/>
  <c r="O304" i="29" s="1"/>
  <c r="H304" i="29"/>
  <c r="I304" i="29" s="1"/>
  <c r="K304" i="29"/>
  <c r="P304" i="29"/>
  <c r="Q304" i="29" s="1"/>
  <c r="K308" i="29"/>
  <c r="N308" i="29"/>
  <c r="O308" i="29" s="1"/>
  <c r="L308" i="29"/>
  <c r="M308" i="29" s="1"/>
  <c r="H308" i="29"/>
  <c r="I308" i="29" s="1"/>
  <c r="P308" i="29"/>
  <c r="Q308" i="29" s="1"/>
  <c r="N317" i="29"/>
  <c r="O317" i="29" s="1"/>
  <c r="K317" i="29"/>
  <c r="L317" i="29"/>
  <c r="M317" i="29" s="1"/>
  <c r="P317" i="29"/>
  <c r="Q317" i="29" s="1"/>
  <c r="H317" i="29"/>
  <c r="I317" i="29" s="1"/>
  <c r="P312" i="29"/>
  <c r="Q312" i="29" s="1"/>
  <c r="K312" i="29"/>
  <c r="N312" i="29"/>
  <c r="O312" i="29" s="1"/>
  <c r="L312" i="29"/>
  <c r="M312" i="29" s="1"/>
  <c r="H312" i="29"/>
  <c r="I312" i="29" s="1"/>
  <c r="K321" i="29"/>
  <c r="L321" i="29"/>
  <c r="M321" i="29" s="1"/>
  <c r="N321" i="29"/>
  <c r="O321" i="29" s="1"/>
  <c r="H321" i="29"/>
  <c r="I321" i="29" s="1"/>
  <c r="P321" i="29"/>
  <c r="Q321" i="29" s="1"/>
  <c r="N316" i="29"/>
  <c r="O316" i="29" s="1"/>
  <c r="P316" i="29"/>
  <c r="Q316" i="29" s="1"/>
  <c r="L316" i="29"/>
  <c r="M316" i="29" s="1"/>
  <c r="K316" i="29"/>
  <c r="H316" i="29"/>
  <c r="I316" i="29" s="1"/>
  <c r="K305" i="29"/>
  <c r="L305" i="29"/>
  <c r="M305" i="29" s="1"/>
  <c r="N305" i="29"/>
  <c r="O305" i="29" s="1"/>
  <c r="H305" i="29"/>
  <c r="I305" i="29" s="1"/>
  <c r="P305" i="29"/>
  <c r="Q305" i="29" s="1"/>
  <c r="N313" i="29"/>
  <c r="O313" i="29" s="1"/>
  <c r="H313" i="29"/>
  <c r="I313" i="29" s="1"/>
  <c r="P313" i="29"/>
  <c r="Q313" i="29" s="1"/>
  <c r="K313" i="29"/>
  <c r="L313" i="29"/>
  <c r="M313" i="29" s="1"/>
  <c r="S324" i="29"/>
  <c r="B314" i="29"/>
  <c r="J314" i="29" s="1"/>
  <c r="E314" i="29"/>
  <c r="S328" i="29"/>
  <c r="B318" i="29"/>
  <c r="J318" i="29" s="1"/>
  <c r="E318" i="29"/>
  <c r="L320" i="29"/>
  <c r="M320" i="29" s="1"/>
  <c r="P320" i="29"/>
  <c r="Q320" i="29" s="1"/>
  <c r="N320" i="29"/>
  <c r="O320" i="29" s="1"/>
  <c r="H320" i="29"/>
  <c r="I320" i="29" s="1"/>
  <c r="K320" i="29"/>
  <c r="S337" i="29"/>
  <c r="B327" i="29"/>
  <c r="J327" i="29" s="1"/>
  <c r="E327" i="29"/>
  <c r="S341" i="29"/>
  <c r="B331" i="29"/>
  <c r="J331" i="29" s="1"/>
  <c r="E331" i="29"/>
  <c r="S336" i="29"/>
  <c r="B326" i="29"/>
  <c r="J326" i="29" s="1"/>
  <c r="E326" i="29"/>
  <c r="S340" i="29"/>
  <c r="B330" i="29"/>
  <c r="J330" i="29" s="1"/>
  <c r="E330" i="29"/>
  <c r="F303" i="30"/>
  <c r="C303" i="30"/>
  <c r="F309" i="30"/>
  <c r="C309" i="30"/>
  <c r="F298" i="30"/>
  <c r="C298" i="30"/>
  <c r="F294" i="30"/>
  <c r="C294" i="30"/>
  <c r="F305" i="30"/>
  <c r="C305" i="30"/>
  <c r="F302" i="30"/>
  <c r="C302" i="30"/>
  <c r="F310" i="30"/>
  <c r="C310" i="30"/>
  <c r="F297" i="30"/>
  <c r="C297" i="30"/>
  <c r="F306" i="30"/>
  <c r="C306" i="30"/>
  <c r="F301" i="30"/>
  <c r="C301" i="30"/>
  <c r="B319" i="30"/>
  <c r="B307" i="30"/>
  <c r="B313" i="30"/>
  <c r="B308" i="30"/>
  <c r="B316" i="30"/>
  <c r="B304" i="30"/>
  <c r="B311" i="30"/>
  <c r="B315" i="30"/>
  <c r="B312" i="30"/>
  <c r="B320" i="30"/>
  <c r="R320" i="30" l="1"/>
  <c r="N320" i="30"/>
  <c r="R308" i="30"/>
  <c r="N308" i="30"/>
  <c r="R307" i="30"/>
  <c r="N307" i="30"/>
  <c r="R304" i="30"/>
  <c r="N304" i="30"/>
  <c r="R315" i="30"/>
  <c r="N315" i="30"/>
  <c r="R312" i="30"/>
  <c r="N312" i="30"/>
  <c r="R316" i="30"/>
  <c r="N316" i="30"/>
  <c r="R319" i="30"/>
  <c r="N319" i="30"/>
  <c r="R311" i="30"/>
  <c r="N311" i="30"/>
  <c r="R313" i="30"/>
  <c r="N313" i="30"/>
  <c r="S339" i="29"/>
  <c r="E329" i="29"/>
  <c r="B329" i="29"/>
  <c r="J329" i="29" s="1"/>
  <c r="L319" i="29"/>
  <c r="M319" i="29" s="1"/>
  <c r="P319" i="29"/>
  <c r="Q319" i="29" s="1"/>
  <c r="H319" i="29"/>
  <c r="I319" i="29" s="1"/>
  <c r="N319" i="29"/>
  <c r="O319" i="29" s="1"/>
  <c r="K319" i="29"/>
  <c r="N323" i="29"/>
  <c r="O323" i="29" s="1"/>
  <c r="H323" i="29"/>
  <c r="I323" i="29" s="1"/>
  <c r="L323" i="29"/>
  <c r="M323" i="29" s="1"/>
  <c r="K323" i="29"/>
  <c r="P323" i="29"/>
  <c r="Q323" i="29" s="1"/>
  <c r="S335" i="29"/>
  <c r="E325" i="29"/>
  <c r="B325" i="29"/>
  <c r="J325" i="29" s="1"/>
  <c r="L330" i="29"/>
  <c r="M330" i="29" s="1"/>
  <c r="H330" i="29"/>
  <c r="I330" i="29" s="1"/>
  <c r="P330" i="29"/>
  <c r="Q330" i="29" s="1"/>
  <c r="K330" i="29"/>
  <c r="N330" i="29"/>
  <c r="O330" i="29" s="1"/>
  <c r="S343" i="29"/>
  <c r="E333" i="29"/>
  <c r="B333" i="29"/>
  <c r="J333" i="29" s="1"/>
  <c r="L314" i="29"/>
  <c r="M314" i="29" s="1"/>
  <c r="H314" i="29"/>
  <c r="I314" i="29" s="1"/>
  <c r="P314" i="29"/>
  <c r="Q314" i="29" s="1"/>
  <c r="K314" i="29"/>
  <c r="N314" i="29"/>
  <c r="O314" i="29" s="1"/>
  <c r="S346" i="29"/>
  <c r="E336" i="29"/>
  <c r="B336" i="29"/>
  <c r="J336" i="29" s="1"/>
  <c r="H318" i="29"/>
  <c r="I318" i="29" s="1"/>
  <c r="P318" i="29"/>
  <c r="Q318" i="29" s="1"/>
  <c r="K318" i="29"/>
  <c r="N318" i="29"/>
  <c r="O318" i="29" s="1"/>
  <c r="L318" i="29"/>
  <c r="M318" i="29" s="1"/>
  <c r="S334" i="29"/>
  <c r="E324" i="29"/>
  <c r="B324" i="29"/>
  <c r="J324" i="29" s="1"/>
  <c r="S350" i="29"/>
  <c r="E340" i="29"/>
  <c r="B340" i="29"/>
  <c r="J340" i="29" s="1"/>
  <c r="L327" i="29"/>
  <c r="M327" i="29" s="1"/>
  <c r="K327" i="29"/>
  <c r="P327" i="29"/>
  <c r="Q327" i="29" s="1"/>
  <c r="N327" i="29"/>
  <c r="O327" i="29" s="1"/>
  <c r="H327" i="29"/>
  <c r="I327" i="29" s="1"/>
  <c r="S338" i="29"/>
  <c r="E328" i="29"/>
  <c r="B328" i="29"/>
  <c r="J328" i="29" s="1"/>
  <c r="P322" i="29"/>
  <c r="Q322" i="29" s="1"/>
  <c r="K322" i="29"/>
  <c r="N322" i="29"/>
  <c r="O322" i="29" s="1"/>
  <c r="L322" i="29"/>
  <c r="M322" i="29" s="1"/>
  <c r="H322" i="29"/>
  <c r="I322" i="29" s="1"/>
  <c r="N326" i="29"/>
  <c r="O326" i="29" s="1"/>
  <c r="L326" i="29"/>
  <c r="M326" i="29" s="1"/>
  <c r="H326" i="29"/>
  <c r="I326" i="29" s="1"/>
  <c r="P326" i="29"/>
  <c r="Q326" i="29" s="1"/>
  <c r="K326" i="29"/>
  <c r="S351" i="29"/>
  <c r="E341" i="29"/>
  <c r="B341" i="29"/>
  <c r="J341" i="29" s="1"/>
  <c r="H331" i="29"/>
  <c r="I331" i="29" s="1"/>
  <c r="P331" i="29"/>
  <c r="Q331" i="29" s="1"/>
  <c r="K331" i="29"/>
  <c r="N331" i="29"/>
  <c r="O331" i="29" s="1"/>
  <c r="L331" i="29"/>
  <c r="M331" i="29" s="1"/>
  <c r="S347" i="29"/>
  <c r="E337" i="29"/>
  <c r="B337" i="29"/>
  <c r="J337" i="29" s="1"/>
  <c r="L315" i="29"/>
  <c r="M315" i="29" s="1"/>
  <c r="H315" i="29"/>
  <c r="I315" i="29" s="1"/>
  <c r="P315" i="29"/>
  <c r="Q315" i="29" s="1"/>
  <c r="K315" i="29"/>
  <c r="N315" i="29"/>
  <c r="O315" i="29" s="1"/>
  <c r="S342" i="29"/>
  <c r="B332" i="29"/>
  <c r="J332" i="29" s="1"/>
  <c r="E332" i="29"/>
  <c r="F304" i="30"/>
  <c r="C304" i="30"/>
  <c r="F315" i="30"/>
  <c r="C315" i="30"/>
  <c r="F308" i="30"/>
  <c r="C308" i="30"/>
  <c r="F311" i="30"/>
  <c r="C311" i="30"/>
  <c r="F313" i="30"/>
  <c r="C313" i="30"/>
  <c r="F320" i="30"/>
  <c r="C320" i="30"/>
  <c r="F307" i="30"/>
  <c r="C307" i="30"/>
  <c r="F312" i="30"/>
  <c r="C312" i="30"/>
  <c r="F316" i="30"/>
  <c r="C316" i="30"/>
  <c r="F319" i="30"/>
  <c r="C319" i="30"/>
  <c r="B314" i="30"/>
  <c r="B318" i="30"/>
  <c r="B317" i="30"/>
  <c r="B325" i="30"/>
  <c r="B330" i="30"/>
  <c r="B322" i="30"/>
  <c r="B321" i="30"/>
  <c r="B326" i="30"/>
  <c r="B323" i="30"/>
  <c r="B329" i="30"/>
  <c r="R322" i="30" l="1"/>
  <c r="N322" i="30"/>
  <c r="R326" i="30"/>
  <c r="N326" i="30"/>
  <c r="R318" i="30"/>
  <c r="N318" i="30"/>
  <c r="R329" i="30"/>
  <c r="N329" i="30"/>
  <c r="R323" i="30"/>
  <c r="N323" i="30"/>
  <c r="R330" i="30"/>
  <c r="N330" i="30"/>
  <c r="R314" i="30"/>
  <c r="N314" i="30"/>
  <c r="R325" i="30"/>
  <c r="N325" i="30"/>
  <c r="R321" i="30"/>
  <c r="N321" i="30"/>
  <c r="R317" i="30"/>
  <c r="N317" i="30"/>
  <c r="H329" i="29"/>
  <c r="I329" i="29" s="1"/>
  <c r="P329" i="29"/>
  <c r="Q329" i="29" s="1"/>
  <c r="K329" i="29"/>
  <c r="N329" i="29"/>
  <c r="O329" i="29" s="1"/>
  <c r="L329" i="29"/>
  <c r="M329" i="29" s="1"/>
  <c r="B339" i="29"/>
  <c r="J339" i="29" s="1"/>
  <c r="E339" i="29"/>
  <c r="S349" i="29"/>
  <c r="L341" i="29"/>
  <c r="M341" i="29" s="1"/>
  <c r="P341" i="29"/>
  <c r="Q341" i="29" s="1"/>
  <c r="H341" i="29"/>
  <c r="I341" i="29" s="1"/>
  <c r="N341" i="29"/>
  <c r="O341" i="29" s="1"/>
  <c r="K341" i="29"/>
  <c r="P328" i="29"/>
  <c r="Q328" i="29" s="1"/>
  <c r="K328" i="29"/>
  <c r="N328" i="29"/>
  <c r="O328" i="29" s="1"/>
  <c r="L328" i="29"/>
  <c r="M328" i="29" s="1"/>
  <c r="H328" i="29"/>
  <c r="I328" i="29" s="1"/>
  <c r="K324" i="29"/>
  <c r="P324" i="29"/>
  <c r="Q324" i="29" s="1"/>
  <c r="N324" i="29"/>
  <c r="O324" i="29" s="1"/>
  <c r="L324" i="29"/>
  <c r="M324" i="29" s="1"/>
  <c r="H324" i="29"/>
  <c r="I324" i="29" s="1"/>
  <c r="L336" i="29"/>
  <c r="M336" i="29" s="1"/>
  <c r="K336" i="29"/>
  <c r="P336" i="29"/>
  <c r="Q336" i="29" s="1"/>
  <c r="N336" i="29"/>
  <c r="O336" i="29" s="1"/>
  <c r="H336" i="29"/>
  <c r="I336" i="29" s="1"/>
  <c r="N333" i="29"/>
  <c r="O333" i="29" s="1"/>
  <c r="K333" i="29"/>
  <c r="L333" i="29"/>
  <c r="M333" i="29" s="1"/>
  <c r="P333" i="29"/>
  <c r="Q333" i="29" s="1"/>
  <c r="H333" i="29"/>
  <c r="I333" i="29" s="1"/>
  <c r="L325" i="29"/>
  <c r="M325" i="29" s="1"/>
  <c r="P325" i="29"/>
  <c r="Q325" i="29" s="1"/>
  <c r="H325" i="29"/>
  <c r="I325" i="29" s="1"/>
  <c r="N325" i="29"/>
  <c r="O325" i="29" s="1"/>
  <c r="K325" i="29"/>
  <c r="S361" i="29"/>
  <c r="B351" i="29"/>
  <c r="J351" i="29" s="1"/>
  <c r="E351" i="29"/>
  <c r="K340" i="29"/>
  <c r="H340" i="29"/>
  <c r="I340" i="29" s="1"/>
  <c r="P340" i="29"/>
  <c r="Q340" i="29" s="1"/>
  <c r="N340" i="29"/>
  <c r="O340" i="29" s="1"/>
  <c r="L340" i="29"/>
  <c r="M340" i="29" s="1"/>
  <c r="N332" i="29"/>
  <c r="O332" i="29" s="1"/>
  <c r="H332" i="29"/>
  <c r="I332" i="29" s="1"/>
  <c r="P332" i="29"/>
  <c r="Q332" i="29" s="1"/>
  <c r="L332" i="29"/>
  <c r="M332" i="29" s="1"/>
  <c r="K332" i="29"/>
  <c r="S357" i="29"/>
  <c r="B347" i="29"/>
  <c r="J347" i="29" s="1"/>
  <c r="E347" i="29"/>
  <c r="S352" i="29"/>
  <c r="B342" i="29"/>
  <c r="J342" i="29" s="1"/>
  <c r="E342" i="29"/>
  <c r="S348" i="29"/>
  <c r="B338" i="29"/>
  <c r="J338" i="29" s="1"/>
  <c r="E338" i="29"/>
  <c r="S344" i="29"/>
  <c r="B334" i="29"/>
  <c r="J334" i="29" s="1"/>
  <c r="E334" i="29"/>
  <c r="S356" i="29"/>
  <c r="B346" i="29"/>
  <c r="J346" i="29" s="1"/>
  <c r="E346" i="29"/>
  <c r="S353" i="29"/>
  <c r="B343" i="29"/>
  <c r="J343" i="29" s="1"/>
  <c r="E343" i="29"/>
  <c r="S345" i="29"/>
  <c r="B335" i="29"/>
  <c r="J335" i="29" s="1"/>
  <c r="E335" i="29"/>
  <c r="K337" i="29"/>
  <c r="L337" i="29"/>
  <c r="M337" i="29" s="1"/>
  <c r="N337" i="29"/>
  <c r="O337" i="29" s="1"/>
  <c r="H337" i="29"/>
  <c r="I337" i="29" s="1"/>
  <c r="P337" i="29"/>
  <c r="Q337" i="29" s="1"/>
  <c r="S360" i="29"/>
  <c r="B350" i="29"/>
  <c r="J350" i="29" s="1"/>
  <c r="E350" i="29"/>
  <c r="F326" i="30"/>
  <c r="C326" i="30"/>
  <c r="F322" i="30"/>
  <c r="C322" i="30"/>
  <c r="F318" i="30"/>
  <c r="C318" i="30"/>
  <c r="F323" i="30"/>
  <c r="C323" i="30"/>
  <c r="F330" i="30"/>
  <c r="C330" i="30"/>
  <c r="F314" i="30"/>
  <c r="C314" i="30"/>
  <c r="F329" i="30"/>
  <c r="C329" i="30"/>
  <c r="F325" i="30"/>
  <c r="C325" i="30"/>
  <c r="F321" i="30"/>
  <c r="C321" i="30"/>
  <c r="F317" i="30"/>
  <c r="C317" i="30"/>
  <c r="B339" i="30"/>
  <c r="B336" i="30"/>
  <c r="B332" i="30"/>
  <c r="B335" i="30"/>
  <c r="B328" i="30"/>
  <c r="B333" i="30"/>
  <c r="B331" i="30"/>
  <c r="B340" i="30"/>
  <c r="B327" i="30"/>
  <c r="B324" i="30"/>
  <c r="R333" i="30" l="1"/>
  <c r="N333" i="30"/>
  <c r="R324" i="30"/>
  <c r="N324" i="30"/>
  <c r="R336" i="30"/>
  <c r="N336" i="30"/>
  <c r="R340" i="30"/>
  <c r="N340" i="30"/>
  <c r="R327" i="30"/>
  <c r="N327" i="30"/>
  <c r="R328" i="30"/>
  <c r="N328" i="30"/>
  <c r="R339" i="30"/>
  <c r="N339" i="30"/>
  <c r="R335" i="30"/>
  <c r="N335" i="30"/>
  <c r="R331" i="30"/>
  <c r="N331" i="30"/>
  <c r="R332" i="30"/>
  <c r="N332" i="30"/>
  <c r="S359" i="29"/>
  <c r="E349" i="29"/>
  <c r="B349" i="29"/>
  <c r="J349" i="29" s="1"/>
  <c r="K339" i="29"/>
  <c r="H339" i="29"/>
  <c r="I339" i="29" s="1"/>
  <c r="L339" i="29"/>
  <c r="M339" i="29" s="1"/>
  <c r="P339" i="29"/>
  <c r="Q339" i="29" s="1"/>
  <c r="N339" i="29"/>
  <c r="O339" i="29" s="1"/>
  <c r="S371" i="29"/>
  <c r="E361" i="29"/>
  <c r="B361" i="29"/>
  <c r="J361" i="29" s="1"/>
  <c r="H350" i="29"/>
  <c r="I350" i="29" s="1"/>
  <c r="P350" i="29"/>
  <c r="Q350" i="29" s="1"/>
  <c r="K350" i="29"/>
  <c r="N350" i="29"/>
  <c r="O350" i="29" s="1"/>
  <c r="L350" i="29"/>
  <c r="M350" i="29" s="1"/>
  <c r="S370" i="29"/>
  <c r="E360" i="29"/>
  <c r="B360" i="29"/>
  <c r="J360" i="29" s="1"/>
  <c r="L343" i="29"/>
  <c r="M343" i="29" s="1"/>
  <c r="P343" i="29"/>
  <c r="Q343" i="29" s="1"/>
  <c r="K343" i="29"/>
  <c r="N343" i="29"/>
  <c r="O343" i="29" s="1"/>
  <c r="H343" i="29"/>
  <c r="I343" i="29" s="1"/>
  <c r="S366" i="29"/>
  <c r="E356" i="29"/>
  <c r="B356" i="29"/>
  <c r="J356" i="29" s="1"/>
  <c r="S362" i="29"/>
  <c r="E352" i="29"/>
  <c r="B352" i="29"/>
  <c r="J352" i="29" s="1"/>
  <c r="N335" i="29"/>
  <c r="O335" i="29" s="1"/>
  <c r="L335" i="29"/>
  <c r="M335" i="29" s="1"/>
  <c r="H335" i="29"/>
  <c r="I335" i="29" s="1"/>
  <c r="P335" i="29"/>
  <c r="Q335" i="29" s="1"/>
  <c r="K335" i="29"/>
  <c r="S363" i="29"/>
  <c r="E353" i="29"/>
  <c r="B353" i="29"/>
  <c r="J353" i="29" s="1"/>
  <c r="P338" i="29"/>
  <c r="Q338" i="29" s="1"/>
  <c r="K338" i="29"/>
  <c r="N338" i="29"/>
  <c r="O338" i="29" s="1"/>
  <c r="L338" i="29"/>
  <c r="M338" i="29" s="1"/>
  <c r="H338" i="29"/>
  <c r="I338" i="29" s="1"/>
  <c r="S355" i="29"/>
  <c r="E345" i="29"/>
  <c r="B345" i="29"/>
  <c r="J345" i="29" s="1"/>
  <c r="H334" i="29"/>
  <c r="I334" i="29" s="1"/>
  <c r="P334" i="29"/>
  <c r="Q334" i="29" s="1"/>
  <c r="K334" i="29"/>
  <c r="N334" i="29"/>
  <c r="O334" i="29" s="1"/>
  <c r="L334" i="29"/>
  <c r="M334" i="29" s="1"/>
  <c r="S358" i="29"/>
  <c r="B348" i="29"/>
  <c r="J348" i="29" s="1"/>
  <c r="E348" i="29"/>
  <c r="P347" i="29"/>
  <c r="Q347" i="29" s="1"/>
  <c r="K347" i="29"/>
  <c r="N347" i="29"/>
  <c r="O347" i="29" s="1"/>
  <c r="L347" i="29"/>
  <c r="M347" i="29" s="1"/>
  <c r="H347" i="29"/>
  <c r="I347" i="29" s="1"/>
  <c r="L346" i="29"/>
  <c r="M346" i="29" s="1"/>
  <c r="H346" i="29"/>
  <c r="I346" i="29" s="1"/>
  <c r="P346" i="29"/>
  <c r="Q346" i="29" s="1"/>
  <c r="K346" i="29"/>
  <c r="N346" i="29"/>
  <c r="O346" i="29" s="1"/>
  <c r="S354" i="29"/>
  <c r="E344" i="29"/>
  <c r="B344" i="29"/>
  <c r="J344" i="29" s="1"/>
  <c r="N342" i="29"/>
  <c r="O342" i="29" s="1"/>
  <c r="L342" i="29"/>
  <c r="M342" i="29" s="1"/>
  <c r="H342" i="29"/>
  <c r="I342" i="29" s="1"/>
  <c r="K342" i="29"/>
  <c r="P342" i="29"/>
  <c r="Q342" i="29" s="1"/>
  <c r="S367" i="29"/>
  <c r="E357" i="29"/>
  <c r="B357" i="29"/>
  <c r="J357" i="29" s="1"/>
  <c r="L351" i="29"/>
  <c r="M351" i="29" s="1"/>
  <c r="H351" i="29"/>
  <c r="I351" i="29" s="1"/>
  <c r="P351" i="29"/>
  <c r="Q351" i="29" s="1"/>
  <c r="K351" i="29"/>
  <c r="N351" i="29"/>
  <c r="O351" i="29" s="1"/>
  <c r="F333" i="30"/>
  <c r="C333" i="30"/>
  <c r="F340" i="30"/>
  <c r="C340" i="30"/>
  <c r="F336" i="30"/>
  <c r="C336" i="30"/>
  <c r="F327" i="30"/>
  <c r="C327" i="30"/>
  <c r="F332" i="30"/>
  <c r="C332" i="30"/>
  <c r="F324" i="30"/>
  <c r="C324" i="30"/>
  <c r="F335" i="30"/>
  <c r="C335" i="30"/>
  <c r="F331" i="30"/>
  <c r="C331" i="30"/>
  <c r="F328" i="30"/>
  <c r="C328" i="30"/>
  <c r="F339" i="30"/>
  <c r="C339" i="30"/>
  <c r="B334" i="30"/>
  <c r="B350" i="30"/>
  <c r="B343" i="30"/>
  <c r="B345" i="30"/>
  <c r="B346" i="30"/>
  <c r="B337" i="30"/>
  <c r="B341" i="30"/>
  <c r="B338" i="30"/>
  <c r="B342" i="30"/>
  <c r="B349" i="30"/>
  <c r="R338" i="30" l="1"/>
  <c r="N338" i="30"/>
  <c r="R349" i="30"/>
  <c r="N349" i="30"/>
  <c r="R350" i="30"/>
  <c r="N350" i="30"/>
  <c r="R345" i="30"/>
  <c r="N345" i="30"/>
  <c r="R341" i="30"/>
  <c r="N341" i="30"/>
  <c r="R334" i="30"/>
  <c r="N334" i="30"/>
  <c r="R337" i="30"/>
  <c r="N337" i="30"/>
  <c r="R342" i="30"/>
  <c r="N342" i="30"/>
  <c r="R346" i="30"/>
  <c r="N346" i="30"/>
  <c r="R343" i="30"/>
  <c r="N343" i="30"/>
  <c r="H349" i="29"/>
  <c r="I349" i="29" s="1"/>
  <c r="N349" i="29"/>
  <c r="O349" i="29" s="1"/>
  <c r="P349" i="29"/>
  <c r="Q349" i="29" s="1"/>
  <c r="K349" i="29"/>
  <c r="L349" i="29"/>
  <c r="M349" i="29" s="1"/>
  <c r="E359" i="29"/>
  <c r="B359" i="29"/>
  <c r="J359" i="29" s="1"/>
  <c r="S369" i="29"/>
  <c r="S368" i="29"/>
  <c r="B358" i="29"/>
  <c r="J358" i="29" s="1"/>
  <c r="E358" i="29"/>
  <c r="S365" i="29"/>
  <c r="B355" i="29"/>
  <c r="J355" i="29" s="1"/>
  <c r="E355" i="29"/>
  <c r="P344" i="29"/>
  <c r="Q344" i="29" s="1"/>
  <c r="K344" i="29"/>
  <c r="H344" i="29"/>
  <c r="I344" i="29" s="1"/>
  <c r="N344" i="29"/>
  <c r="O344" i="29" s="1"/>
  <c r="L344" i="29"/>
  <c r="M344" i="29" s="1"/>
  <c r="K353" i="29"/>
  <c r="L353" i="29"/>
  <c r="M353" i="29" s="1"/>
  <c r="P353" i="29"/>
  <c r="Q353" i="29" s="1"/>
  <c r="H353" i="29"/>
  <c r="I353" i="29" s="1"/>
  <c r="N353" i="29"/>
  <c r="O353" i="29" s="1"/>
  <c r="L352" i="29"/>
  <c r="M352" i="29" s="1"/>
  <c r="H352" i="29"/>
  <c r="I352" i="29" s="1"/>
  <c r="K352" i="29"/>
  <c r="N352" i="29"/>
  <c r="O352" i="29" s="1"/>
  <c r="P352" i="29"/>
  <c r="Q352" i="29" s="1"/>
  <c r="K356" i="29"/>
  <c r="L356" i="29"/>
  <c r="M356" i="29" s="1"/>
  <c r="H356" i="29"/>
  <c r="I356" i="29" s="1"/>
  <c r="N356" i="29"/>
  <c r="O356" i="29" s="1"/>
  <c r="P356" i="29"/>
  <c r="Q356" i="29" s="1"/>
  <c r="P360" i="29"/>
  <c r="Q360" i="29" s="1"/>
  <c r="K360" i="29"/>
  <c r="L360" i="29"/>
  <c r="M360" i="29" s="1"/>
  <c r="H360" i="29"/>
  <c r="I360" i="29" s="1"/>
  <c r="N360" i="29"/>
  <c r="O360" i="29" s="1"/>
  <c r="P361" i="29"/>
  <c r="Q361" i="29" s="1"/>
  <c r="H361" i="29"/>
  <c r="I361" i="29" s="1"/>
  <c r="N361" i="29"/>
  <c r="O361" i="29" s="1"/>
  <c r="K361" i="29"/>
  <c r="L361" i="29"/>
  <c r="M361" i="29" s="1"/>
  <c r="N345" i="29"/>
  <c r="O345" i="29" s="1"/>
  <c r="H345" i="29"/>
  <c r="I345" i="29" s="1"/>
  <c r="P345" i="29"/>
  <c r="Q345" i="29" s="1"/>
  <c r="K345" i="29"/>
  <c r="L345" i="29"/>
  <c r="M345" i="29" s="1"/>
  <c r="L357" i="29"/>
  <c r="M357" i="29" s="1"/>
  <c r="N357" i="29"/>
  <c r="O357" i="29" s="1"/>
  <c r="H357" i="29"/>
  <c r="I357" i="29" s="1"/>
  <c r="P357" i="29"/>
  <c r="Q357" i="29" s="1"/>
  <c r="K357" i="29"/>
  <c r="S377" i="29"/>
  <c r="B367" i="29"/>
  <c r="J367" i="29" s="1"/>
  <c r="E367" i="29"/>
  <c r="S364" i="29"/>
  <c r="B354" i="29"/>
  <c r="J354" i="29" s="1"/>
  <c r="E354" i="29"/>
  <c r="N348" i="29"/>
  <c r="O348" i="29" s="1"/>
  <c r="K348" i="29"/>
  <c r="H348" i="29"/>
  <c r="I348" i="29" s="1"/>
  <c r="P348" i="29"/>
  <c r="Q348" i="29" s="1"/>
  <c r="L348" i="29"/>
  <c r="M348" i="29" s="1"/>
  <c r="S373" i="29"/>
  <c r="B363" i="29"/>
  <c r="J363" i="29" s="1"/>
  <c r="E363" i="29"/>
  <c r="S372" i="29"/>
  <c r="B362" i="29"/>
  <c r="J362" i="29" s="1"/>
  <c r="E362" i="29"/>
  <c r="S376" i="29"/>
  <c r="B366" i="29"/>
  <c r="J366" i="29" s="1"/>
  <c r="E366" i="29"/>
  <c r="S380" i="29"/>
  <c r="B370" i="29"/>
  <c r="J370" i="29" s="1"/>
  <c r="E370" i="29"/>
  <c r="S381" i="29"/>
  <c r="B371" i="29"/>
  <c r="J371" i="29" s="1"/>
  <c r="E371" i="29"/>
  <c r="F349" i="30"/>
  <c r="C349" i="30"/>
  <c r="F350" i="30"/>
  <c r="C350" i="30"/>
  <c r="F337" i="30"/>
  <c r="C337" i="30"/>
  <c r="F341" i="30"/>
  <c r="C341" i="30"/>
  <c r="F334" i="30"/>
  <c r="C334" i="30"/>
  <c r="F338" i="30"/>
  <c r="C338" i="30"/>
  <c r="F345" i="30"/>
  <c r="C345" i="30"/>
  <c r="F342" i="30"/>
  <c r="C342" i="30"/>
  <c r="F346" i="30"/>
  <c r="C346" i="30"/>
  <c r="F343" i="30"/>
  <c r="C343" i="30"/>
  <c r="B359" i="30"/>
  <c r="B348" i="30"/>
  <c r="B347" i="30"/>
  <c r="B355" i="30"/>
  <c r="B360" i="30"/>
  <c r="B353" i="30"/>
  <c r="B352" i="30"/>
  <c r="B351" i="30"/>
  <c r="B356" i="30"/>
  <c r="B344" i="30"/>
  <c r="R344" i="30" l="1"/>
  <c r="N344" i="30"/>
  <c r="R353" i="30"/>
  <c r="N353" i="30"/>
  <c r="R348" i="30"/>
  <c r="N348" i="30"/>
  <c r="R351" i="30"/>
  <c r="N351" i="30"/>
  <c r="R355" i="30"/>
  <c r="N355" i="30"/>
  <c r="R356" i="30"/>
  <c r="N356" i="30"/>
  <c r="R360" i="30"/>
  <c r="N360" i="30"/>
  <c r="R359" i="30"/>
  <c r="N359" i="30"/>
  <c r="R352" i="30"/>
  <c r="N352" i="30"/>
  <c r="R347" i="30"/>
  <c r="N347" i="30"/>
  <c r="S379" i="29"/>
  <c r="E369" i="29"/>
  <c r="B369" i="29"/>
  <c r="J369" i="29" s="1"/>
  <c r="N359" i="29"/>
  <c r="O359" i="29" s="1"/>
  <c r="K359" i="29"/>
  <c r="P359" i="29"/>
  <c r="Q359" i="29" s="1"/>
  <c r="H359" i="29"/>
  <c r="I359" i="29" s="1"/>
  <c r="L359" i="29"/>
  <c r="M359" i="29" s="1"/>
  <c r="P370" i="29"/>
  <c r="Q370" i="29" s="1"/>
  <c r="K370" i="29"/>
  <c r="N370" i="29"/>
  <c r="O370" i="29" s="1"/>
  <c r="L370" i="29"/>
  <c r="M370" i="29" s="1"/>
  <c r="H370" i="29"/>
  <c r="I370" i="29" s="1"/>
  <c r="P354" i="29"/>
  <c r="Q354" i="29" s="1"/>
  <c r="K354" i="29"/>
  <c r="N354" i="29"/>
  <c r="O354" i="29" s="1"/>
  <c r="L354" i="29"/>
  <c r="M354" i="29" s="1"/>
  <c r="H354" i="29"/>
  <c r="I354" i="29" s="1"/>
  <c r="S387" i="29"/>
  <c r="E377" i="29"/>
  <c r="B377" i="29"/>
  <c r="J377" i="29" s="1"/>
  <c r="S375" i="29"/>
  <c r="E365" i="29"/>
  <c r="B365" i="29"/>
  <c r="J365" i="29" s="1"/>
  <c r="S386" i="29"/>
  <c r="E376" i="29"/>
  <c r="B376" i="29"/>
  <c r="J376" i="29" s="1"/>
  <c r="N371" i="29"/>
  <c r="O371" i="29" s="1"/>
  <c r="H371" i="29"/>
  <c r="I371" i="29" s="1"/>
  <c r="K371" i="29"/>
  <c r="P371" i="29"/>
  <c r="Q371" i="29" s="1"/>
  <c r="L371" i="29"/>
  <c r="M371" i="29" s="1"/>
  <c r="S390" i="29"/>
  <c r="B380" i="29"/>
  <c r="J380" i="29" s="1"/>
  <c r="E380" i="29"/>
  <c r="N363" i="29"/>
  <c r="O363" i="29" s="1"/>
  <c r="L363" i="29"/>
  <c r="M363" i="29" s="1"/>
  <c r="H363" i="29"/>
  <c r="I363" i="29" s="1"/>
  <c r="P363" i="29"/>
  <c r="Q363" i="29" s="1"/>
  <c r="K363" i="29"/>
  <c r="S374" i="29"/>
  <c r="B364" i="29"/>
  <c r="J364" i="29" s="1"/>
  <c r="E364" i="29"/>
  <c r="N358" i="29"/>
  <c r="O358" i="29" s="1"/>
  <c r="L358" i="29"/>
  <c r="M358" i="29" s="1"/>
  <c r="H358" i="29"/>
  <c r="I358" i="29" s="1"/>
  <c r="P358" i="29"/>
  <c r="Q358" i="29" s="1"/>
  <c r="K358" i="29"/>
  <c r="S391" i="29"/>
  <c r="E381" i="29"/>
  <c r="B381" i="29"/>
  <c r="J381" i="29" s="1"/>
  <c r="L362" i="29"/>
  <c r="M362" i="29" s="1"/>
  <c r="H362" i="29"/>
  <c r="I362" i="29" s="1"/>
  <c r="P362" i="29"/>
  <c r="Q362" i="29" s="1"/>
  <c r="K362" i="29"/>
  <c r="N362" i="29"/>
  <c r="O362" i="29" s="1"/>
  <c r="S383" i="29"/>
  <c r="E373" i="29"/>
  <c r="B373" i="29"/>
  <c r="J373" i="29" s="1"/>
  <c r="H366" i="29"/>
  <c r="I366" i="29" s="1"/>
  <c r="P366" i="29"/>
  <c r="Q366" i="29" s="1"/>
  <c r="K366" i="29"/>
  <c r="N366" i="29"/>
  <c r="O366" i="29" s="1"/>
  <c r="L366" i="29"/>
  <c r="M366" i="29" s="1"/>
  <c r="S382" i="29"/>
  <c r="E372" i="29"/>
  <c r="B372" i="29"/>
  <c r="J372" i="29" s="1"/>
  <c r="H367" i="29"/>
  <c r="I367" i="29" s="1"/>
  <c r="P367" i="29"/>
  <c r="Q367" i="29" s="1"/>
  <c r="K367" i="29"/>
  <c r="N367" i="29"/>
  <c r="O367" i="29" s="1"/>
  <c r="L367" i="29"/>
  <c r="M367" i="29" s="1"/>
  <c r="P355" i="29"/>
  <c r="Q355" i="29" s="1"/>
  <c r="K355" i="29"/>
  <c r="H355" i="29"/>
  <c r="I355" i="29" s="1"/>
  <c r="N355" i="29"/>
  <c r="O355" i="29" s="1"/>
  <c r="L355" i="29"/>
  <c r="M355" i="29" s="1"/>
  <c r="S378" i="29"/>
  <c r="E368" i="29"/>
  <c r="B368" i="29"/>
  <c r="J368" i="29" s="1"/>
  <c r="F351" i="30"/>
  <c r="C351" i="30"/>
  <c r="F348" i="30"/>
  <c r="C348" i="30"/>
  <c r="F353" i="30"/>
  <c r="C353" i="30"/>
  <c r="F360" i="30"/>
  <c r="C360" i="30"/>
  <c r="F359" i="30"/>
  <c r="C359" i="30"/>
  <c r="F344" i="30"/>
  <c r="C344" i="30"/>
  <c r="F355" i="30"/>
  <c r="C355" i="30"/>
  <c r="F356" i="30"/>
  <c r="C356" i="30"/>
  <c r="F352" i="30"/>
  <c r="C352" i="30"/>
  <c r="F347" i="30"/>
  <c r="C347" i="30"/>
  <c r="B354" i="30"/>
  <c r="B361" i="30"/>
  <c r="B363" i="30"/>
  <c r="B365" i="30"/>
  <c r="B358" i="30"/>
  <c r="B366" i="30"/>
  <c r="B362" i="30"/>
  <c r="B370" i="30"/>
  <c r="B357" i="30"/>
  <c r="B369" i="30"/>
  <c r="R366" i="30" l="1"/>
  <c r="N366" i="30"/>
  <c r="R361" i="30"/>
  <c r="N361" i="30"/>
  <c r="R370" i="30"/>
  <c r="N370" i="30"/>
  <c r="R365" i="30"/>
  <c r="N365" i="30"/>
  <c r="R369" i="30"/>
  <c r="N369" i="30"/>
  <c r="R358" i="30"/>
  <c r="N358" i="30"/>
  <c r="R354" i="30"/>
  <c r="N354" i="30"/>
  <c r="R362" i="30"/>
  <c r="N362" i="30"/>
  <c r="R363" i="30"/>
  <c r="N363" i="30"/>
  <c r="R357" i="30"/>
  <c r="N357" i="30"/>
  <c r="L369" i="29"/>
  <c r="M369" i="29" s="1"/>
  <c r="P369" i="29"/>
  <c r="Q369" i="29" s="1"/>
  <c r="H369" i="29"/>
  <c r="I369" i="29" s="1"/>
  <c r="K369" i="29"/>
  <c r="N369" i="29"/>
  <c r="O369" i="29" s="1"/>
  <c r="E379" i="29"/>
  <c r="S389" i="29"/>
  <c r="B379" i="29"/>
  <c r="J379" i="29" s="1"/>
  <c r="L368" i="29"/>
  <c r="M368" i="29" s="1"/>
  <c r="P368" i="29"/>
  <c r="Q368" i="29" s="1"/>
  <c r="H368" i="29"/>
  <c r="I368" i="29" s="1"/>
  <c r="K368" i="29"/>
  <c r="N368" i="29"/>
  <c r="O368" i="29" s="1"/>
  <c r="N365" i="29"/>
  <c r="O365" i="29" s="1"/>
  <c r="K365" i="29"/>
  <c r="L365" i="29"/>
  <c r="M365" i="29" s="1"/>
  <c r="P365" i="29"/>
  <c r="Q365" i="29" s="1"/>
  <c r="H365" i="29"/>
  <c r="I365" i="29" s="1"/>
  <c r="K372" i="29"/>
  <c r="P372" i="29"/>
  <c r="Q372" i="29" s="1"/>
  <c r="L372" i="29"/>
  <c r="M372" i="29" s="1"/>
  <c r="H372" i="29"/>
  <c r="I372" i="29" s="1"/>
  <c r="N372" i="29"/>
  <c r="O372" i="29" s="1"/>
  <c r="L373" i="29"/>
  <c r="M373" i="29" s="1"/>
  <c r="N373" i="29"/>
  <c r="O373" i="29" s="1"/>
  <c r="H373" i="29"/>
  <c r="I373" i="29" s="1"/>
  <c r="P373" i="29"/>
  <c r="Q373" i="29" s="1"/>
  <c r="K373" i="29"/>
  <c r="N381" i="29"/>
  <c r="O381" i="29" s="1"/>
  <c r="K381" i="29"/>
  <c r="L381" i="29"/>
  <c r="M381" i="29" s="1"/>
  <c r="P381" i="29"/>
  <c r="Q381" i="29" s="1"/>
  <c r="H381" i="29"/>
  <c r="I381" i="29" s="1"/>
  <c r="N380" i="29"/>
  <c r="O380" i="29" s="1"/>
  <c r="P380" i="29"/>
  <c r="Q380" i="29" s="1"/>
  <c r="L380" i="29"/>
  <c r="M380" i="29" s="1"/>
  <c r="K380" i="29"/>
  <c r="H380" i="29"/>
  <c r="I380" i="29" s="1"/>
  <c r="P376" i="29"/>
  <c r="Q376" i="29" s="1"/>
  <c r="K376" i="29"/>
  <c r="N376" i="29"/>
  <c r="O376" i="29" s="1"/>
  <c r="L376" i="29"/>
  <c r="M376" i="29" s="1"/>
  <c r="H376" i="29"/>
  <c r="I376" i="29" s="1"/>
  <c r="S397" i="29"/>
  <c r="B387" i="29"/>
  <c r="J387" i="29" s="1"/>
  <c r="E387" i="29"/>
  <c r="S388" i="29"/>
  <c r="B378" i="29"/>
  <c r="J378" i="29" s="1"/>
  <c r="E378" i="29"/>
  <c r="N364" i="29"/>
  <c r="O364" i="29" s="1"/>
  <c r="L364" i="29"/>
  <c r="M364" i="29" s="1"/>
  <c r="K364" i="29"/>
  <c r="H364" i="29"/>
  <c r="I364" i="29" s="1"/>
  <c r="P364" i="29"/>
  <c r="Q364" i="29" s="1"/>
  <c r="S400" i="29"/>
  <c r="B390" i="29"/>
  <c r="J390" i="29" s="1"/>
  <c r="E390" i="29"/>
  <c r="S385" i="29"/>
  <c r="B375" i="29"/>
  <c r="J375" i="29" s="1"/>
  <c r="E375" i="29"/>
  <c r="S392" i="29"/>
  <c r="B382" i="29"/>
  <c r="J382" i="29" s="1"/>
  <c r="E382" i="29"/>
  <c r="S393" i="29"/>
  <c r="B383" i="29"/>
  <c r="J383" i="29" s="1"/>
  <c r="E383" i="29"/>
  <c r="S401" i="29"/>
  <c r="B391" i="29"/>
  <c r="J391" i="29" s="1"/>
  <c r="E391" i="29"/>
  <c r="S384" i="29"/>
  <c r="B374" i="29"/>
  <c r="J374" i="29" s="1"/>
  <c r="E374" i="29"/>
  <c r="S396" i="29"/>
  <c r="B386" i="29"/>
  <c r="J386" i="29" s="1"/>
  <c r="E386" i="29"/>
  <c r="P377" i="29"/>
  <c r="Q377" i="29" s="1"/>
  <c r="H377" i="29"/>
  <c r="I377" i="29" s="1"/>
  <c r="N377" i="29"/>
  <c r="O377" i="29" s="1"/>
  <c r="K377" i="29"/>
  <c r="L377" i="29"/>
  <c r="M377" i="29" s="1"/>
  <c r="F370" i="30"/>
  <c r="C370" i="30"/>
  <c r="F361" i="30"/>
  <c r="C361" i="30"/>
  <c r="F369" i="30"/>
  <c r="C369" i="30"/>
  <c r="F365" i="30"/>
  <c r="C365" i="30"/>
  <c r="F358" i="30"/>
  <c r="C358" i="30"/>
  <c r="F354" i="30"/>
  <c r="C354" i="30"/>
  <c r="F366" i="30"/>
  <c r="C366" i="30"/>
  <c r="F362" i="30"/>
  <c r="C362" i="30"/>
  <c r="F363" i="30"/>
  <c r="C363" i="30"/>
  <c r="F357" i="30"/>
  <c r="C357" i="30"/>
  <c r="B379" i="30"/>
  <c r="B380" i="30"/>
  <c r="B376" i="30"/>
  <c r="B375" i="30"/>
  <c r="B371" i="30"/>
  <c r="B367" i="30"/>
  <c r="B372" i="30"/>
  <c r="B368" i="30"/>
  <c r="B373" i="30"/>
  <c r="B364" i="30"/>
  <c r="R364" i="30" l="1"/>
  <c r="N364" i="30"/>
  <c r="R375" i="30"/>
  <c r="N375" i="30"/>
  <c r="R380" i="30"/>
  <c r="N380" i="30"/>
  <c r="R368" i="30"/>
  <c r="N368" i="30"/>
  <c r="R367" i="30"/>
  <c r="N367" i="30"/>
  <c r="R371" i="30"/>
  <c r="N371" i="30"/>
  <c r="R379" i="30"/>
  <c r="N379" i="30"/>
  <c r="R372" i="30"/>
  <c r="N372" i="30"/>
  <c r="R376" i="30"/>
  <c r="N376" i="30"/>
  <c r="R373" i="30"/>
  <c r="N373" i="30"/>
  <c r="H379" i="29"/>
  <c r="I379" i="29" s="1"/>
  <c r="P379" i="29"/>
  <c r="Q379" i="29" s="1"/>
  <c r="K379" i="29"/>
  <c r="L379" i="29"/>
  <c r="M379" i="29" s="1"/>
  <c r="N379" i="29"/>
  <c r="O379" i="29" s="1"/>
  <c r="S399" i="29"/>
  <c r="E389" i="29"/>
  <c r="B389" i="29"/>
  <c r="J389" i="29" s="1"/>
  <c r="S406" i="29"/>
  <c r="E396" i="29"/>
  <c r="B396" i="29"/>
  <c r="J396" i="29" s="1"/>
  <c r="P383" i="29"/>
  <c r="Q383" i="29" s="1"/>
  <c r="K383" i="29"/>
  <c r="N383" i="29"/>
  <c r="O383" i="29" s="1"/>
  <c r="L383" i="29"/>
  <c r="M383" i="29" s="1"/>
  <c r="H383" i="29"/>
  <c r="I383" i="29" s="1"/>
  <c r="S402" i="29"/>
  <c r="B392" i="29"/>
  <c r="J392" i="29" s="1"/>
  <c r="E392" i="29"/>
  <c r="S398" i="29"/>
  <c r="E388" i="29"/>
  <c r="B388" i="29"/>
  <c r="J388" i="29" s="1"/>
  <c r="L378" i="29"/>
  <c r="M378" i="29" s="1"/>
  <c r="H378" i="29"/>
  <c r="I378" i="29" s="1"/>
  <c r="P378" i="29"/>
  <c r="Q378" i="29" s="1"/>
  <c r="K378" i="29"/>
  <c r="N378" i="29"/>
  <c r="O378" i="29" s="1"/>
  <c r="S407" i="29"/>
  <c r="E397" i="29"/>
  <c r="B397" i="29"/>
  <c r="J397" i="29" s="1"/>
  <c r="H391" i="29"/>
  <c r="I391" i="29" s="1"/>
  <c r="P391" i="29"/>
  <c r="Q391" i="29" s="1"/>
  <c r="K391" i="29"/>
  <c r="N391" i="29"/>
  <c r="O391" i="29" s="1"/>
  <c r="L391" i="29"/>
  <c r="M391" i="29" s="1"/>
  <c r="S403" i="29"/>
  <c r="E393" i="29"/>
  <c r="B393" i="29"/>
  <c r="J393" i="29" s="1"/>
  <c r="N390" i="29"/>
  <c r="O390" i="29" s="1"/>
  <c r="L390" i="29"/>
  <c r="M390" i="29" s="1"/>
  <c r="H390" i="29"/>
  <c r="I390" i="29" s="1"/>
  <c r="P390" i="29"/>
  <c r="Q390" i="29" s="1"/>
  <c r="K390" i="29"/>
  <c r="N374" i="29"/>
  <c r="O374" i="29" s="1"/>
  <c r="L374" i="29"/>
  <c r="M374" i="29" s="1"/>
  <c r="H374" i="29"/>
  <c r="I374" i="29" s="1"/>
  <c r="P374" i="29"/>
  <c r="Q374" i="29" s="1"/>
  <c r="K374" i="29"/>
  <c r="S411" i="29"/>
  <c r="E401" i="29"/>
  <c r="B401" i="29"/>
  <c r="J401" i="29" s="1"/>
  <c r="P375" i="29"/>
  <c r="Q375" i="29" s="1"/>
  <c r="K375" i="29"/>
  <c r="L375" i="29"/>
  <c r="M375" i="29" s="1"/>
  <c r="N375" i="29"/>
  <c r="O375" i="29" s="1"/>
  <c r="H375" i="29"/>
  <c r="I375" i="29" s="1"/>
  <c r="S410" i="29"/>
  <c r="E400" i="29"/>
  <c r="B400" i="29"/>
  <c r="J400" i="29" s="1"/>
  <c r="P386" i="29"/>
  <c r="Q386" i="29" s="1"/>
  <c r="K386" i="29"/>
  <c r="N386" i="29"/>
  <c r="O386" i="29" s="1"/>
  <c r="L386" i="29"/>
  <c r="M386" i="29" s="1"/>
  <c r="H386" i="29"/>
  <c r="I386" i="29" s="1"/>
  <c r="S394" i="29"/>
  <c r="E384" i="29"/>
  <c r="B384" i="29"/>
  <c r="J384" i="29" s="1"/>
  <c r="H382" i="29"/>
  <c r="I382" i="29" s="1"/>
  <c r="P382" i="29"/>
  <c r="Q382" i="29" s="1"/>
  <c r="K382" i="29"/>
  <c r="N382" i="29"/>
  <c r="O382" i="29" s="1"/>
  <c r="L382" i="29"/>
  <c r="M382" i="29" s="1"/>
  <c r="S395" i="29"/>
  <c r="E385" i="29"/>
  <c r="B385" i="29"/>
  <c r="J385" i="29" s="1"/>
  <c r="L387" i="29"/>
  <c r="M387" i="29" s="1"/>
  <c r="H387" i="29"/>
  <c r="I387" i="29" s="1"/>
  <c r="K387" i="29"/>
  <c r="P387" i="29"/>
  <c r="Q387" i="29" s="1"/>
  <c r="N387" i="29"/>
  <c r="O387" i="29" s="1"/>
  <c r="F368" i="30"/>
  <c r="C368" i="30"/>
  <c r="F380" i="30"/>
  <c r="C380" i="30"/>
  <c r="F372" i="30"/>
  <c r="C372" i="30"/>
  <c r="F371" i="30"/>
  <c r="C371" i="30"/>
  <c r="F379" i="30"/>
  <c r="C379" i="30"/>
  <c r="F364" i="30"/>
  <c r="C364" i="30"/>
  <c r="F375" i="30"/>
  <c r="C375" i="30"/>
  <c r="F367" i="30"/>
  <c r="C367" i="30"/>
  <c r="F376" i="30"/>
  <c r="C376" i="30"/>
  <c r="F373" i="30"/>
  <c r="C373" i="30"/>
  <c r="B377" i="30"/>
  <c r="B374" i="30"/>
  <c r="B378" i="30"/>
  <c r="B385" i="30"/>
  <c r="B390" i="30"/>
  <c r="B383" i="30"/>
  <c r="B382" i="30"/>
  <c r="B381" i="30"/>
  <c r="B386" i="30"/>
  <c r="B389" i="30"/>
  <c r="R381" i="30" l="1"/>
  <c r="N381" i="30"/>
  <c r="R385" i="30"/>
  <c r="N385" i="30"/>
  <c r="R386" i="30"/>
  <c r="N386" i="30"/>
  <c r="R383" i="30"/>
  <c r="N383" i="30"/>
  <c r="R374" i="30"/>
  <c r="N374" i="30"/>
  <c r="R389" i="30"/>
  <c r="N389" i="30"/>
  <c r="R390" i="30"/>
  <c r="N390" i="30"/>
  <c r="R377" i="30"/>
  <c r="N377" i="30"/>
  <c r="R382" i="30"/>
  <c r="N382" i="30"/>
  <c r="R378" i="30"/>
  <c r="N378" i="30"/>
  <c r="P389" i="29"/>
  <c r="Q389" i="29" s="1"/>
  <c r="L389" i="29"/>
  <c r="M389" i="29" s="1"/>
  <c r="K389" i="29"/>
  <c r="N389" i="29"/>
  <c r="O389" i="29" s="1"/>
  <c r="H389" i="29"/>
  <c r="I389" i="29" s="1"/>
  <c r="B399" i="29"/>
  <c r="J399" i="29" s="1"/>
  <c r="E399" i="29"/>
  <c r="S409" i="29"/>
  <c r="L384" i="29"/>
  <c r="M384" i="29" s="1"/>
  <c r="N384" i="29"/>
  <c r="O384" i="29" s="1"/>
  <c r="P384" i="29"/>
  <c r="Q384" i="29" s="1"/>
  <c r="H384" i="29"/>
  <c r="I384" i="29" s="1"/>
  <c r="K384" i="29"/>
  <c r="P400" i="29"/>
  <c r="Q400" i="29" s="1"/>
  <c r="H400" i="29"/>
  <c r="I400" i="29" s="1"/>
  <c r="K400" i="29"/>
  <c r="N400" i="29"/>
  <c r="O400" i="29" s="1"/>
  <c r="L400" i="29"/>
  <c r="M400" i="29" s="1"/>
  <c r="N401" i="29"/>
  <c r="O401" i="29" s="1"/>
  <c r="L401" i="29"/>
  <c r="M401" i="29" s="1"/>
  <c r="K401" i="29"/>
  <c r="H401" i="29"/>
  <c r="I401" i="29" s="1"/>
  <c r="P401" i="29"/>
  <c r="Q401" i="29" s="1"/>
  <c r="P393" i="29"/>
  <c r="Q393" i="29" s="1"/>
  <c r="H393" i="29"/>
  <c r="I393" i="29" s="1"/>
  <c r="N393" i="29"/>
  <c r="O393" i="29" s="1"/>
  <c r="K393" i="29"/>
  <c r="L393" i="29"/>
  <c r="M393" i="29" s="1"/>
  <c r="P397" i="29"/>
  <c r="Q397" i="29" s="1"/>
  <c r="N397" i="29"/>
  <c r="O397" i="29" s="1"/>
  <c r="L397" i="29"/>
  <c r="M397" i="29" s="1"/>
  <c r="K397" i="29"/>
  <c r="H397" i="29"/>
  <c r="I397" i="29" s="1"/>
  <c r="K388" i="29"/>
  <c r="N388" i="29"/>
  <c r="O388" i="29" s="1"/>
  <c r="P388" i="29"/>
  <c r="Q388" i="29" s="1"/>
  <c r="L388" i="29"/>
  <c r="M388" i="29" s="1"/>
  <c r="H388" i="29"/>
  <c r="I388" i="29" s="1"/>
  <c r="P396" i="29"/>
  <c r="Q396" i="29" s="1"/>
  <c r="H396" i="29"/>
  <c r="I396" i="29" s="1"/>
  <c r="K396" i="29"/>
  <c r="N396" i="29"/>
  <c r="O396" i="29" s="1"/>
  <c r="L396" i="29"/>
  <c r="M396" i="29" s="1"/>
  <c r="K385" i="29"/>
  <c r="L385" i="29"/>
  <c r="M385" i="29" s="1"/>
  <c r="P385" i="29"/>
  <c r="Q385" i="29" s="1"/>
  <c r="H385" i="29"/>
  <c r="I385" i="29" s="1"/>
  <c r="N385" i="29"/>
  <c r="O385" i="29" s="1"/>
  <c r="P392" i="29"/>
  <c r="Q392" i="29" s="1"/>
  <c r="K392" i="29"/>
  <c r="N392" i="29"/>
  <c r="O392" i="29" s="1"/>
  <c r="L392" i="29"/>
  <c r="M392" i="29" s="1"/>
  <c r="H392" i="29"/>
  <c r="I392" i="29" s="1"/>
  <c r="S405" i="29"/>
  <c r="B395" i="29"/>
  <c r="J395" i="29" s="1"/>
  <c r="E395" i="29"/>
  <c r="S404" i="29"/>
  <c r="B394" i="29"/>
  <c r="J394" i="29" s="1"/>
  <c r="E394" i="29"/>
  <c r="S420" i="29"/>
  <c r="B410" i="29"/>
  <c r="J410" i="29" s="1"/>
  <c r="E410" i="29"/>
  <c r="S421" i="29"/>
  <c r="B411" i="29"/>
  <c r="J411" i="29" s="1"/>
  <c r="E411" i="29"/>
  <c r="S413" i="29"/>
  <c r="B403" i="29"/>
  <c r="J403" i="29" s="1"/>
  <c r="E403" i="29"/>
  <c r="S417" i="29"/>
  <c r="B407" i="29"/>
  <c r="J407" i="29" s="1"/>
  <c r="E407" i="29"/>
  <c r="S408" i="29"/>
  <c r="B398" i="29"/>
  <c r="J398" i="29" s="1"/>
  <c r="E398" i="29"/>
  <c r="S412" i="29"/>
  <c r="B402" i="29"/>
  <c r="J402" i="29" s="1"/>
  <c r="E402" i="29"/>
  <c r="S416" i="29"/>
  <c r="B406" i="29"/>
  <c r="J406" i="29" s="1"/>
  <c r="E406" i="29"/>
  <c r="F383" i="30"/>
  <c r="C383" i="30"/>
  <c r="F374" i="30"/>
  <c r="C374" i="30"/>
  <c r="F389" i="30"/>
  <c r="C389" i="30"/>
  <c r="F386" i="30"/>
  <c r="C386" i="30"/>
  <c r="F382" i="30"/>
  <c r="C382" i="30"/>
  <c r="F377" i="30"/>
  <c r="C377" i="30"/>
  <c r="F381" i="30"/>
  <c r="C381" i="30"/>
  <c r="F385" i="30"/>
  <c r="C385" i="30"/>
  <c r="F390" i="30"/>
  <c r="C390" i="30"/>
  <c r="F378" i="30"/>
  <c r="C378" i="30"/>
  <c r="B399" i="30"/>
  <c r="B391" i="30"/>
  <c r="B393" i="30"/>
  <c r="B395" i="30"/>
  <c r="B384" i="30"/>
  <c r="B396" i="30"/>
  <c r="B392" i="30"/>
  <c r="B400" i="30"/>
  <c r="B388" i="30"/>
  <c r="B387" i="30"/>
  <c r="R387" i="30" l="1"/>
  <c r="N387" i="30"/>
  <c r="R396" i="30"/>
  <c r="N396" i="30"/>
  <c r="R391" i="30"/>
  <c r="N391" i="30"/>
  <c r="R400" i="30"/>
  <c r="N400" i="30"/>
  <c r="R395" i="30"/>
  <c r="N395" i="30"/>
  <c r="R388" i="30"/>
  <c r="N388" i="30"/>
  <c r="R392" i="30"/>
  <c r="N392" i="30"/>
  <c r="R384" i="30"/>
  <c r="N384" i="30"/>
  <c r="R393" i="30"/>
  <c r="N393" i="30"/>
  <c r="R399" i="30"/>
  <c r="N399" i="30"/>
  <c r="S419" i="29"/>
  <c r="E409" i="29"/>
  <c r="B409" i="29"/>
  <c r="J409" i="29" s="1"/>
  <c r="N399" i="29"/>
  <c r="O399" i="29" s="1"/>
  <c r="L399" i="29"/>
  <c r="M399" i="29" s="1"/>
  <c r="H399" i="29"/>
  <c r="I399" i="29" s="1"/>
  <c r="P399" i="29"/>
  <c r="Q399" i="29" s="1"/>
  <c r="K399" i="29"/>
  <c r="K402" i="29"/>
  <c r="H402" i="29"/>
  <c r="I402" i="29" s="1"/>
  <c r="P402" i="29"/>
  <c r="Q402" i="29" s="1"/>
  <c r="N402" i="29"/>
  <c r="O402" i="29" s="1"/>
  <c r="L402" i="29"/>
  <c r="M402" i="29" s="1"/>
  <c r="S431" i="29"/>
  <c r="E421" i="29"/>
  <c r="B421" i="29"/>
  <c r="J421" i="29" s="1"/>
  <c r="P395" i="29"/>
  <c r="Q395" i="29" s="1"/>
  <c r="L395" i="29"/>
  <c r="M395" i="29" s="1"/>
  <c r="K395" i="29"/>
  <c r="N395" i="29"/>
  <c r="O395" i="29" s="1"/>
  <c r="H395" i="29"/>
  <c r="I395" i="29" s="1"/>
  <c r="K406" i="29"/>
  <c r="H406" i="29"/>
  <c r="I406" i="29" s="1"/>
  <c r="P406" i="29"/>
  <c r="Q406" i="29" s="1"/>
  <c r="N406" i="29"/>
  <c r="O406" i="29" s="1"/>
  <c r="L406" i="29"/>
  <c r="M406" i="29" s="1"/>
  <c r="S422" i="29"/>
  <c r="B412" i="29"/>
  <c r="J412" i="29" s="1"/>
  <c r="E412" i="29"/>
  <c r="L403" i="29"/>
  <c r="M403" i="29" s="1"/>
  <c r="N403" i="29"/>
  <c r="O403" i="29" s="1"/>
  <c r="H403" i="29"/>
  <c r="I403" i="29" s="1"/>
  <c r="K403" i="29"/>
  <c r="P403" i="29"/>
  <c r="Q403" i="29" s="1"/>
  <c r="N394" i="29"/>
  <c r="O394" i="29" s="1"/>
  <c r="L394" i="29"/>
  <c r="M394" i="29" s="1"/>
  <c r="K394" i="29"/>
  <c r="H394" i="29"/>
  <c r="I394" i="29" s="1"/>
  <c r="P394" i="29"/>
  <c r="Q394" i="29" s="1"/>
  <c r="S415" i="29"/>
  <c r="E405" i="29"/>
  <c r="B405" i="29"/>
  <c r="J405" i="29" s="1"/>
  <c r="S426" i="29"/>
  <c r="E416" i="29"/>
  <c r="B416" i="29"/>
  <c r="J416" i="29" s="1"/>
  <c r="K407" i="29"/>
  <c r="H407" i="29"/>
  <c r="I407" i="29" s="1"/>
  <c r="P407" i="29"/>
  <c r="Q407" i="29" s="1"/>
  <c r="N407" i="29"/>
  <c r="O407" i="29" s="1"/>
  <c r="L407" i="29"/>
  <c r="M407" i="29" s="1"/>
  <c r="S423" i="29"/>
  <c r="E413" i="29"/>
  <c r="B413" i="29"/>
  <c r="J413" i="29" s="1"/>
  <c r="P410" i="29"/>
  <c r="Q410" i="29" s="1"/>
  <c r="N410" i="29"/>
  <c r="O410" i="29" s="1"/>
  <c r="L410" i="29"/>
  <c r="M410" i="29" s="1"/>
  <c r="H410" i="29"/>
  <c r="I410" i="29" s="1"/>
  <c r="K410" i="29"/>
  <c r="S414" i="29"/>
  <c r="B404" i="29"/>
  <c r="J404" i="29" s="1"/>
  <c r="E404" i="29"/>
  <c r="S418" i="29"/>
  <c r="E408" i="29"/>
  <c r="B408" i="29"/>
  <c r="J408" i="29" s="1"/>
  <c r="L398" i="29"/>
  <c r="M398" i="29" s="1"/>
  <c r="K398" i="29"/>
  <c r="H398" i="29"/>
  <c r="I398" i="29" s="1"/>
  <c r="P398" i="29"/>
  <c r="Q398" i="29" s="1"/>
  <c r="N398" i="29"/>
  <c r="O398" i="29" s="1"/>
  <c r="S427" i="29"/>
  <c r="E417" i="29"/>
  <c r="B417" i="29"/>
  <c r="J417" i="29" s="1"/>
  <c r="N411" i="29"/>
  <c r="O411" i="29" s="1"/>
  <c r="K411" i="29"/>
  <c r="H411" i="29"/>
  <c r="I411" i="29" s="1"/>
  <c r="L411" i="29"/>
  <c r="M411" i="29" s="1"/>
  <c r="P411" i="29"/>
  <c r="Q411" i="29" s="1"/>
  <c r="S430" i="29"/>
  <c r="E420" i="29"/>
  <c r="B420" i="29"/>
  <c r="J420" i="29" s="1"/>
  <c r="F400" i="30"/>
  <c r="C400" i="30"/>
  <c r="F395" i="30"/>
  <c r="C395" i="30"/>
  <c r="F392" i="30"/>
  <c r="C392" i="30"/>
  <c r="F393" i="30"/>
  <c r="C393" i="30"/>
  <c r="F387" i="30"/>
  <c r="C387" i="30"/>
  <c r="F396" i="30"/>
  <c r="C396" i="30"/>
  <c r="F391" i="30"/>
  <c r="C391" i="30"/>
  <c r="F388" i="30"/>
  <c r="C388" i="30"/>
  <c r="F384" i="30"/>
  <c r="C384" i="30"/>
  <c r="F399" i="30"/>
  <c r="C399" i="30"/>
  <c r="B397" i="30"/>
  <c r="B410" i="30"/>
  <c r="B406" i="30"/>
  <c r="B405" i="30"/>
  <c r="B401" i="30"/>
  <c r="B398" i="30"/>
  <c r="B402" i="30"/>
  <c r="B394" i="30"/>
  <c r="B403" i="30"/>
  <c r="B409" i="30"/>
  <c r="R403" i="30" l="1"/>
  <c r="N403" i="30"/>
  <c r="R397" i="30"/>
  <c r="N397" i="30"/>
  <c r="R394" i="30"/>
  <c r="N394" i="30"/>
  <c r="R405" i="30"/>
  <c r="N405" i="30"/>
  <c r="R402" i="30"/>
  <c r="N402" i="30"/>
  <c r="R409" i="30"/>
  <c r="N409" i="30"/>
  <c r="R398" i="30"/>
  <c r="N398" i="30"/>
  <c r="R410" i="30"/>
  <c r="N410" i="30"/>
  <c r="R401" i="30"/>
  <c r="N401" i="30"/>
  <c r="R406" i="30"/>
  <c r="N406" i="30"/>
  <c r="H409" i="29"/>
  <c r="I409" i="29" s="1"/>
  <c r="P409" i="29"/>
  <c r="Q409" i="29" s="1"/>
  <c r="N409" i="29"/>
  <c r="O409" i="29" s="1"/>
  <c r="K409" i="29"/>
  <c r="L409" i="29"/>
  <c r="M409" i="29" s="1"/>
  <c r="E419" i="29"/>
  <c r="S429" i="29"/>
  <c r="B419" i="29"/>
  <c r="J419" i="29" s="1"/>
  <c r="N417" i="29"/>
  <c r="O417" i="29" s="1"/>
  <c r="L417" i="29"/>
  <c r="M417" i="29" s="1"/>
  <c r="K417" i="29"/>
  <c r="H417" i="29"/>
  <c r="I417" i="29" s="1"/>
  <c r="P417" i="29"/>
  <c r="Q417" i="29" s="1"/>
  <c r="P416" i="29"/>
  <c r="Q416" i="29" s="1"/>
  <c r="L416" i="29"/>
  <c r="M416" i="29" s="1"/>
  <c r="H416" i="29"/>
  <c r="I416" i="29" s="1"/>
  <c r="K416" i="29"/>
  <c r="N416" i="29"/>
  <c r="O416" i="29" s="1"/>
  <c r="L421" i="29"/>
  <c r="M421" i="29" s="1"/>
  <c r="K421" i="29"/>
  <c r="H421" i="29"/>
  <c r="I421" i="29" s="1"/>
  <c r="N421" i="29"/>
  <c r="O421" i="29" s="1"/>
  <c r="P421" i="29"/>
  <c r="Q421" i="29" s="1"/>
  <c r="S440" i="29"/>
  <c r="B430" i="29"/>
  <c r="J430" i="29" s="1"/>
  <c r="E430" i="29"/>
  <c r="L420" i="29"/>
  <c r="M420" i="29" s="1"/>
  <c r="P420" i="29"/>
  <c r="Q420" i="29" s="1"/>
  <c r="H420" i="29"/>
  <c r="I420" i="29" s="1"/>
  <c r="K420" i="29"/>
  <c r="N420" i="29"/>
  <c r="O420" i="29" s="1"/>
  <c r="P413" i="29"/>
  <c r="Q413" i="29" s="1"/>
  <c r="N413" i="29"/>
  <c r="O413" i="29" s="1"/>
  <c r="L413" i="29"/>
  <c r="M413" i="29" s="1"/>
  <c r="H413" i="29"/>
  <c r="I413" i="29" s="1"/>
  <c r="K413" i="29"/>
  <c r="P412" i="29"/>
  <c r="Q412" i="29" s="1"/>
  <c r="L412" i="29"/>
  <c r="M412" i="29" s="1"/>
  <c r="H412" i="29"/>
  <c r="I412" i="29" s="1"/>
  <c r="K412" i="29"/>
  <c r="N412" i="29"/>
  <c r="O412" i="29" s="1"/>
  <c r="K408" i="29"/>
  <c r="H408" i="29"/>
  <c r="I408" i="29" s="1"/>
  <c r="L408" i="29"/>
  <c r="M408" i="29" s="1"/>
  <c r="P408" i="29"/>
  <c r="Q408" i="29" s="1"/>
  <c r="N408" i="29"/>
  <c r="O408" i="29" s="1"/>
  <c r="L404" i="29"/>
  <c r="M404" i="29" s="1"/>
  <c r="H404" i="29"/>
  <c r="I404" i="29" s="1"/>
  <c r="K404" i="29"/>
  <c r="N404" i="29"/>
  <c r="O404" i="29" s="1"/>
  <c r="P404" i="29"/>
  <c r="Q404" i="29" s="1"/>
  <c r="S425" i="29"/>
  <c r="B415" i="29"/>
  <c r="J415" i="29" s="1"/>
  <c r="E415" i="29"/>
  <c r="S432" i="29"/>
  <c r="B422" i="29"/>
  <c r="J422" i="29" s="1"/>
  <c r="E422" i="29"/>
  <c r="S437" i="29"/>
  <c r="B427" i="29"/>
  <c r="J427" i="29" s="1"/>
  <c r="E427" i="29"/>
  <c r="S424" i="29"/>
  <c r="B414" i="29"/>
  <c r="J414" i="29" s="1"/>
  <c r="E414" i="29"/>
  <c r="S433" i="29"/>
  <c r="B423" i="29"/>
  <c r="J423" i="29" s="1"/>
  <c r="E423" i="29"/>
  <c r="S436" i="29"/>
  <c r="B426" i="29"/>
  <c r="J426" i="29" s="1"/>
  <c r="E426" i="29"/>
  <c r="S441" i="29"/>
  <c r="B431" i="29"/>
  <c r="J431" i="29" s="1"/>
  <c r="E431" i="29"/>
  <c r="S428" i="29"/>
  <c r="B418" i="29"/>
  <c r="J418" i="29" s="1"/>
  <c r="E418" i="29"/>
  <c r="L405" i="29"/>
  <c r="M405" i="29" s="1"/>
  <c r="K405" i="29"/>
  <c r="H405" i="29"/>
  <c r="I405" i="29" s="1"/>
  <c r="N405" i="29"/>
  <c r="O405" i="29" s="1"/>
  <c r="P405" i="29"/>
  <c r="Q405" i="29" s="1"/>
  <c r="F409" i="30"/>
  <c r="C409" i="30"/>
  <c r="F405" i="30"/>
  <c r="C405" i="30"/>
  <c r="F403" i="30"/>
  <c r="C403" i="30"/>
  <c r="F406" i="30"/>
  <c r="C406" i="30"/>
  <c r="F394" i="30"/>
  <c r="C394" i="30"/>
  <c r="F398" i="30"/>
  <c r="C398" i="30"/>
  <c r="F410" i="30"/>
  <c r="C410" i="30"/>
  <c r="F402" i="30"/>
  <c r="C402" i="30"/>
  <c r="F401" i="30"/>
  <c r="C401" i="30"/>
  <c r="F397" i="30"/>
  <c r="C397" i="30"/>
  <c r="B419" i="30"/>
  <c r="B404" i="30"/>
  <c r="B408" i="30"/>
  <c r="B415" i="30"/>
  <c r="B420" i="30"/>
  <c r="B413" i="30"/>
  <c r="B412" i="30"/>
  <c r="B411" i="30"/>
  <c r="B416" i="30"/>
  <c r="B407" i="30"/>
  <c r="R416" i="30" l="1"/>
  <c r="N416" i="30"/>
  <c r="R407" i="30"/>
  <c r="N407" i="30"/>
  <c r="R413" i="30"/>
  <c r="N413" i="30"/>
  <c r="R404" i="30"/>
  <c r="N404" i="30"/>
  <c r="R412" i="30"/>
  <c r="N412" i="30"/>
  <c r="R411" i="30"/>
  <c r="N411" i="30"/>
  <c r="R415" i="30"/>
  <c r="N415" i="30"/>
  <c r="R408" i="30"/>
  <c r="N408" i="30"/>
  <c r="R420" i="30"/>
  <c r="N420" i="30"/>
  <c r="R419" i="30"/>
  <c r="N419" i="30"/>
  <c r="L419" i="29"/>
  <c r="M419" i="29" s="1"/>
  <c r="H419" i="29"/>
  <c r="I419" i="29" s="1"/>
  <c r="N419" i="29"/>
  <c r="O419" i="29" s="1"/>
  <c r="P419" i="29"/>
  <c r="Q419" i="29" s="1"/>
  <c r="K419" i="29"/>
  <c r="B429" i="29"/>
  <c r="J429" i="29" s="1"/>
  <c r="S439" i="29"/>
  <c r="E429" i="29"/>
  <c r="S438" i="29"/>
  <c r="E428" i="29"/>
  <c r="B428" i="29"/>
  <c r="J428" i="29" s="1"/>
  <c r="P423" i="29"/>
  <c r="Q423" i="29" s="1"/>
  <c r="N423" i="29"/>
  <c r="O423" i="29" s="1"/>
  <c r="L423" i="29"/>
  <c r="M423" i="29" s="1"/>
  <c r="K423" i="29"/>
  <c r="H423" i="29"/>
  <c r="I423" i="29" s="1"/>
  <c r="S434" i="29"/>
  <c r="B424" i="29"/>
  <c r="J424" i="29" s="1"/>
  <c r="E424" i="29"/>
  <c r="S435" i="29"/>
  <c r="E425" i="29"/>
  <c r="B425" i="29"/>
  <c r="J425" i="29" s="1"/>
  <c r="S450" i="29"/>
  <c r="E440" i="29"/>
  <c r="B440" i="29"/>
  <c r="J440" i="29" s="1"/>
  <c r="L426" i="29"/>
  <c r="M426" i="29" s="1"/>
  <c r="K426" i="29"/>
  <c r="H426" i="29"/>
  <c r="I426" i="29" s="1"/>
  <c r="P426" i="29"/>
  <c r="Q426" i="29" s="1"/>
  <c r="N426" i="29"/>
  <c r="O426" i="29" s="1"/>
  <c r="S443" i="29"/>
  <c r="E433" i="29"/>
  <c r="B433" i="29"/>
  <c r="J433" i="29" s="1"/>
  <c r="N422" i="29"/>
  <c r="O422" i="29" s="1"/>
  <c r="L422" i="29"/>
  <c r="M422" i="29" s="1"/>
  <c r="K422" i="29"/>
  <c r="H422" i="29"/>
  <c r="I422" i="29" s="1"/>
  <c r="P422" i="29"/>
  <c r="Q422" i="29" s="1"/>
  <c r="P431" i="29"/>
  <c r="Q431" i="29" s="1"/>
  <c r="N431" i="29"/>
  <c r="O431" i="29" s="1"/>
  <c r="L431" i="29"/>
  <c r="M431" i="29" s="1"/>
  <c r="H431" i="29"/>
  <c r="I431" i="29" s="1"/>
  <c r="K431" i="29"/>
  <c r="S446" i="29"/>
  <c r="B436" i="29"/>
  <c r="J436" i="29" s="1"/>
  <c r="E436" i="29"/>
  <c r="L427" i="29"/>
  <c r="M427" i="29" s="1"/>
  <c r="P427" i="29"/>
  <c r="Q427" i="29" s="1"/>
  <c r="K427" i="29"/>
  <c r="N427" i="29"/>
  <c r="O427" i="29" s="1"/>
  <c r="H427" i="29"/>
  <c r="I427" i="29" s="1"/>
  <c r="S442" i="29"/>
  <c r="E432" i="29"/>
  <c r="B432" i="29"/>
  <c r="J432" i="29" s="1"/>
  <c r="N418" i="29"/>
  <c r="O418" i="29" s="1"/>
  <c r="L418" i="29"/>
  <c r="M418" i="29" s="1"/>
  <c r="K418" i="29"/>
  <c r="H418" i="29"/>
  <c r="I418" i="29" s="1"/>
  <c r="P418" i="29"/>
  <c r="Q418" i="29" s="1"/>
  <c r="S451" i="29"/>
  <c r="E441" i="29"/>
  <c r="B441" i="29"/>
  <c r="J441" i="29" s="1"/>
  <c r="P414" i="29"/>
  <c r="Q414" i="29" s="1"/>
  <c r="N414" i="29"/>
  <c r="O414" i="29" s="1"/>
  <c r="L414" i="29"/>
  <c r="M414" i="29" s="1"/>
  <c r="K414" i="29"/>
  <c r="H414" i="29"/>
  <c r="I414" i="29" s="1"/>
  <c r="S447" i="29"/>
  <c r="E437" i="29"/>
  <c r="B437" i="29"/>
  <c r="J437" i="29" s="1"/>
  <c r="K415" i="29"/>
  <c r="H415" i="29"/>
  <c r="I415" i="29" s="1"/>
  <c r="N415" i="29"/>
  <c r="O415" i="29" s="1"/>
  <c r="L415" i="29"/>
  <c r="M415" i="29" s="1"/>
  <c r="P415" i="29"/>
  <c r="Q415" i="29" s="1"/>
  <c r="L430" i="29"/>
  <c r="M430" i="29" s="1"/>
  <c r="K430" i="29"/>
  <c r="H430" i="29"/>
  <c r="I430" i="29" s="1"/>
  <c r="P430" i="29"/>
  <c r="Q430" i="29" s="1"/>
  <c r="N430" i="29"/>
  <c r="O430" i="29" s="1"/>
  <c r="F411" i="30"/>
  <c r="C411" i="30"/>
  <c r="F413" i="30"/>
  <c r="C413" i="30"/>
  <c r="F404" i="30"/>
  <c r="C404" i="30"/>
  <c r="F416" i="30"/>
  <c r="C416" i="30"/>
  <c r="F420" i="30"/>
  <c r="C420" i="30"/>
  <c r="F419" i="30"/>
  <c r="C419" i="30"/>
  <c r="F407" i="30"/>
  <c r="C407" i="30"/>
  <c r="F415" i="30"/>
  <c r="C415" i="30"/>
  <c r="F412" i="30"/>
  <c r="C412" i="30"/>
  <c r="F408" i="30"/>
  <c r="C408" i="30"/>
  <c r="B417" i="30"/>
  <c r="B421" i="30"/>
  <c r="B423" i="30"/>
  <c r="B425" i="30"/>
  <c r="B414" i="30"/>
  <c r="B426" i="30"/>
  <c r="B422" i="30"/>
  <c r="B430" i="30"/>
  <c r="B418" i="30"/>
  <c r="B429" i="30"/>
  <c r="R429" i="30" l="1"/>
  <c r="N429" i="30"/>
  <c r="R430" i="30"/>
  <c r="N430" i="30"/>
  <c r="R426" i="30"/>
  <c r="N426" i="30"/>
  <c r="R425" i="30"/>
  <c r="N425" i="30"/>
  <c r="R421" i="30"/>
  <c r="N421" i="30"/>
  <c r="R418" i="30"/>
  <c r="N418" i="30"/>
  <c r="R422" i="30"/>
  <c r="N422" i="30"/>
  <c r="R423" i="30"/>
  <c r="N423" i="30"/>
  <c r="R417" i="30"/>
  <c r="N417" i="30"/>
  <c r="R414" i="30"/>
  <c r="N414" i="30"/>
  <c r="B439" i="29"/>
  <c r="J439" i="29" s="1"/>
  <c r="S449" i="29"/>
  <c r="E439" i="29"/>
  <c r="N429" i="29"/>
  <c r="O429" i="29" s="1"/>
  <c r="P429" i="29"/>
  <c r="Q429" i="29" s="1"/>
  <c r="H429" i="29"/>
  <c r="I429" i="29" s="1"/>
  <c r="L429" i="29"/>
  <c r="M429" i="29" s="1"/>
  <c r="K429" i="29"/>
  <c r="L436" i="29"/>
  <c r="M436" i="29" s="1"/>
  <c r="N436" i="29"/>
  <c r="O436" i="29" s="1"/>
  <c r="P436" i="29"/>
  <c r="Q436" i="29" s="1"/>
  <c r="H436" i="29"/>
  <c r="I436" i="29" s="1"/>
  <c r="K436" i="29"/>
  <c r="S445" i="29"/>
  <c r="B435" i="29"/>
  <c r="J435" i="29" s="1"/>
  <c r="E435" i="29"/>
  <c r="S457" i="29"/>
  <c r="E447" i="29"/>
  <c r="B447" i="29"/>
  <c r="J447" i="29" s="1"/>
  <c r="S461" i="29"/>
  <c r="E451" i="29"/>
  <c r="B451" i="29"/>
  <c r="J451" i="29" s="1"/>
  <c r="S452" i="29"/>
  <c r="E442" i="29"/>
  <c r="B442" i="29"/>
  <c r="J442" i="29" s="1"/>
  <c r="S456" i="29"/>
  <c r="E446" i="29"/>
  <c r="B446" i="29"/>
  <c r="J446" i="29" s="1"/>
  <c r="S453" i="29"/>
  <c r="E443" i="29"/>
  <c r="B443" i="29"/>
  <c r="J443" i="29" s="1"/>
  <c r="S460" i="29"/>
  <c r="E450" i="29"/>
  <c r="B450" i="29"/>
  <c r="J450" i="29" s="1"/>
  <c r="P428" i="29"/>
  <c r="Q428" i="29" s="1"/>
  <c r="N428" i="29"/>
  <c r="O428" i="29" s="1"/>
  <c r="L428" i="29"/>
  <c r="M428" i="29" s="1"/>
  <c r="H428" i="29"/>
  <c r="I428" i="29" s="1"/>
  <c r="K428" i="29"/>
  <c r="K425" i="29"/>
  <c r="H425" i="29"/>
  <c r="I425" i="29" s="1"/>
  <c r="P425" i="29"/>
  <c r="Q425" i="29" s="1"/>
  <c r="N425" i="29"/>
  <c r="O425" i="29" s="1"/>
  <c r="L425" i="29"/>
  <c r="M425" i="29" s="1"/>
  <c r="K424" i="29"/>
  <c r="H424" i="29"/>
  <c r="I424" i="29" s="1"/>
  <c r="N424" i="29"/>
  <c r="O424" i="29" s="1"/>
  <c r="L424" i="29"/>
  <c r="M424" i="29" s="1"/>
  <c r="P424" i="29"/>
  <c r="Q424" i="29" s="1"/>
  <c r="L437" i="29"/>
  <c r="M437" i="29" s="1"/>
  <c r="K437" i="29"/>
  <c r="H437" i="29"/>
  <c r="I437" i="29" s="1"/>
  <c r="N437" i="29"/>
  <c r="O437" i="29" s="1"/>
  <c r="P437" i="29"/>
  <c r="Q437" i="29" s="1"/>
  <c r="K441" i="29"/>
  <c r="H441" i="29"/>
  <c r="I441" i="29" s="1"/>
  <c r="N441" i="29"/>
  <c r="O441" i="29" s="1"/>
  <c r="P441" i="29"/>
  <c r="Q441" i="29" s="1"/>
  <c r="L441" i="29"/>
  <c r="M441" i="29" s="1"/>
  <c r="P432" i="29"/>
  <c r="Q432" i="29" s="1"/>
  <c r="N432" i="29"/>
  <c r="O432" i="29" s="1"/>
  <c r="L432" i="29"/>
  <c r="M432" i="29" s="1"/>
  <c r="H432" i="29"/>
  <c r="I432" i="29" s="1"/>
  <c r="K432" i="29"/>
  <c r="N433" i="29"/>
  <c r="O433" i="29" s="1"/>
  <c r="L433" i="29"/>
  <c r="M433" i="29" s="1"/>
  <c r="K433" i="29"/>
  <c r="H433" i="29"/>
  <c r="I433" i="29" s="1"/>
  <c r="P433" i="29"/>
  <c r="Q433" i="29" s="1"/>
  <c r="N440" i="29"/>
  <c r="O440" i="29" s="1"/>
  <c r="L440" i="29"/>
  <c r="M440" i="29" s="1"/>
  <c r="P440" i="29"/>
  <c r="Q440" i="29" s="1"/>
  <c r="K440" i="29"/>
  <c r="H440" i="29"/>
  <c r="I440" i="29" s="1"/>
  <c r="S444" i="29"/>
  <c r="B434" i="29"/>
  <c r="J434" i="29" s="1"/>
  <c r="E434" i="29"/>
  <c r="S448" i="29"/>
  <c r="E438" i="29"/>
  <c r="B438" i="29"/>
  <c r="J438" i="29" s="1"/>
  <c r="F429" i="30"/>
  <c r="C429" i="30"/>
  <c r="F426" i="30"/>
  <c r="C426" i="30"/>
  <c r="F421" i="30"/>
  <c r="C421" i="30"/>
  <c r="F418" i="30"/>
  <c r="C418" i="30"/>
  <c r="F423" i="30"/>
  <c r="C423" i="30"/>
  <c r="F430" i="30"/>
  <c r="C430" i="30"/>
  <c r="F425" i="30"/>
  <c r="C425" i="30"/>
  <c r="F422" i="30"/>
  <c r="C422" i="30"/>
  <c r="F414" i="30"/>
  <c r="C414" i="30"/>
  <c r="F417" i="30"/>
  <c r="C417" i="30"/>
  <c r="B439" i="30"/>
  <c r="B440" i="30"/>
  <c r="B436" i="30"/>
  <c r="B435" i="30"/>
  <c r="B431" i="30"/>
  <c r="B428" i="30"/>
  <c r="B432" i="30"/>
  <c r="B424" i="30"/>
  <c r="B433" i="30"/>
  <c r="B427" i="30"/>
  <c r="R428" i="30" l="1"/>
  <c r="N428" i="30"/>
  <c r="R440" i="30"/>
  <c r="N440" i="30"/>
  <c r="R424" i="30"/>
  <c r="N424" i="30"/>
  <c r="R433" i="30"/>
  <c r="N433" i="30"/>
  <c r="R432" i="30"/>
  <c r="N432" i="30"/>
  <c r="R431" i="30"/>
  <c r="N431" i="30"/>
  <c r="R436" i="30"/>
  <c r="N436" i="30"/>
  <c r="R439" i="30"/>
  <c r="N439" i="30"/>
  <c r="R427" i="30"/>
  <c r="N427" i="30"/>
  <c r="R435" i="30"/>
  <c r="N435" i="30"/>
  <c r="B449" i="29"/>
  <c r="J449" i="29" s="1"/>
  <c r="S459" i="29"/>
  <c r="E449" i="29"/>
  <c r="H439" i="29"/>
  <c r="I439" i="29" s="1"/>
  <c r="L439" i="29"/>
  <c r="M439" i="29" s="1"/>
  <c r="K439" i="29"/>
  <c r="N439" i="29"/>
  <c r="O439" i="29" s="1"/>
  <c r="P439" i="29"/>
  <c r="Q439" i="29" s="1"/>
  <c r="S463" i="29"/>
  <c r="E453" i="29"/>
  <c r="B453" i="29"/>
  <c r="J453" i="29" s="1"/>
  <c r="K446" i="29"/>
  <c r="H446" i="29"/>
  <c r="I446" i="29" s="1"/>
  <c r="P446" i="29"/>
  <c r="Q446" i="29" s="1"/>
  <c r="N446" i="29"/>
  <c r="O446" i="29" s="1"/>
  <c r="L446" i="29"/>
  <c r="M446" i="29" s="1"/>
  <c r="S471" i="29"/>
  <c r="E461" i="29"/>
  <c r="B461" i="29"/>
  <c r="J461" i="29" s="1"/>
  <c r="N438" i="29"/>
  <c r="O438" i="29" s="1"/>
  <c r="P438" i="29"/>
  <c r="Q438" i="29" s="1"/>
  <c r="L438" i="29"/>
  <c r="M438" i="29" s="1"/>
  <c r="H438" i="29"/>
  <c r="I438" i="29" s="1"/>
  <c r="K438" i="29"/>
  <c r="K434" i="29"/>
  <c r="H434" i="29"/>
  <c r="I434" i="29" s="1"/>
  <c r="P434" i="29"/>
  <c r="Q434" i="29" s="1"/>
  <c r="N434" i="29"/>
  <c r="O434" i="29" s="1"/>
  <c r="L434" i="29"/>
  <c r="M434" i="29" s="1"/>
  <c r="S470" i="29"/>
  <c r="E460" i="29"/>
  <c r="B460" i="29"/>
  <c r="J460" i="29" s="1"/>
  <c r="S462" i="29"/>
  <c r="E452" i="29"/>
  <c r="B452" i="29"/>
  <c r="J452" i="29" s="1"/>
  <c r="K447" i="29"/>
  <c r="H447" i="29"/>
  <c r="I447" i="29" s="1"/>
  <c r="P447" i="29"/>
  <c r="Q447" i="29" s="1"/>
  <c r="N447" i="29"/>
  <c r="O447" i="29" s="1"/>
  <c r="L447" i="29"/>
  <c r="M447" i="29" s="1"/>
  <c r="L435" i="29"/>
  <c r="M435" i="29" s="1"/>
  <c r="K435" i="29"/>
  <c r="H435" i="29"/>
  <c r="I435" i="29" s="1"/>
  <c r="P435" i="29"/>
  <c r="Q435" i="29" s="1"/>
  <c r="N435" i="29"/>
  <c r="O435" i="29" s="1"/>
  <c r="S454" i="29"/>
  <c r="E444" i="29"/>
  <c r="B444" i="29"/>
  <c r="J444" i="29" s="1"/>
  <c r="S458" i="29"/>
  <c r="E448" i="29"/>
  <c r="B448" i="29"/>
  <c r="J448" i="29" s="1"/>
  <c r="L443" i="29"/>
  <c r="M443" i="29" s="1"/>
  <c r="K443" i="29"/>
  <c r="H443" i="29"/>
  <c r="I443" i="29" s="1"/>
  <c r="P443" i="29"/>
  <c r="Q443" i="29" s="1"/>
  <c r="N443" i="29"/>
  <c r="O443" i="29" s="1"/>
  <c r="S466" i="29"/>
  <c r="E456" i="29"/>
  <c r="B456" i="29"/>
  <c r="J456" i="29" s="1"/>
  <c r="P451" i="29"/>
  <c r="Q451" i="29" s="1"/>
  <c r="N451" i="29"/>
  <c r="O451" i="29" s="1"/>
  <c r="L451" i="29"/>
  <c r="M451" i="29" s="1"/>
  <c r="K451" i="29"/>
  <c r="H451" i="29"/>
  <c r="I451" i="29" s="1"/>
  <c r="S455" i="29"/>
  <c r="E445" i="29"/>
  <c r="B445" i="29"/>
  <c r="J445" i="29" s="1"/>
  <c r="P450" i="29"/>
  <c r="Q450" i="29" s="1"/>
  <c r="K450" i="29"/>
  <c r="N450" i="29"/>
  <c r="O450" i="29" s="1"/>
  <c r="L450" i="29"/>
  <c r="M450" i="29" s="1"/>
  <c r="H450" i="29"/>
  <c r="I450" i="29" s="1"/>
  <c r="L442" i="29"/>
  <c r="M442" i="29" s="1"/>
  <c r="P442" i="29"/>
  <c r="Q442" i="29" s="1"/>
  <c r="N442" i="29"/>
  <c r="O442" i="29" s="1"/>
  <c r="H442" i="29"/>
  <c r="I442" i="29" s="1"/>
  <c r="K442" i="29"/>
  <c r="S467" i="29"/>
  <c r="E457" i="29"/>
  <c r="B457" i="29"/>
  <c r="J457" i="29" s="1"/>
  <c r="F424" i="30"/>
  <c r="C424" i="30"/>
  <c r="F428" i="30"/>
  <c r="C428" i="30"/>
  <c r="F432" i="30"/>
  <c r="C432" i="30"/>
  <c r="F436" i="30"/>
  <c r="C436" i="30"/>
  <c r="F427" i="30"/>
  <c r="C427" i="30"/>
  <c r="F435" i="30"/>
  <c r="C435" i="30"/>
  <c r="F440" i="30"/>
  <c r="C440" i="30"/>
  <c r="F433" i="30"/>
  <c r="C433" i="30"/>
  <c r="F431" i="30"/>
  <c r="C431" i="30"/>
  <c r="F439" i="30"/>
  <c r="C439" i="30"/>
  <c r="B437" i="30"/>
  <c r="B434" i="30"/>
  <c r="B438" i="30"/>
  <c r="B445" i="30"/>
  <c r="B450" i="30"/>
  <c r="B443" i="30"/>
  <c r="B442" i="30"/>
  <c r="B441" i="30"/>
  <c r="B446" i="30"/>
  <c r="B449" i="30"/>
  <c r="R445" i="30" l="1"/>
  <c r="N445" i="30"/>
  <c r="R441" i="30"/>
  <c r="N441" i="30"/>
  <c r="R449" i="30"/>
  <c r="N449" i="30"/>
  <c r="R450" i="30"/>
  <c r="N450" i="30"/>
  <c r="R443" i="30"/>
  <c r="N443" i="30"/>
  <c r="R434" i="30"/>
  <c r="N434" i="30"/>
  <c r="R446" i="30"/>
  <c r="N446" i="30"/>
  <c r="R442" i="30"/>
  <c r="N442" i="30"/>
  <c r="R438" i="30"/>
  <c r="N438" i="30"/>
  <c r="R437" i="30"/>
  <c r="N437" i="30"/>
  <c r="S469" i="29"/>
  <c r="E459" i="29"/>
  <c r="B459" i="29"/>
  <c r="J459" i="29" s="1"/>
  <c r="K449" i="29"/>
  <c r="H449" i="29"/>
  <c r="I449" i="29" s="1"/>
  <c r="P449" i="29"/>
  <c r="Q449" i="29" s="1"/>
  <c r="N449" i="29"/>
  <c r="O449" i="29" s="1"/>
  <c r="L449" i="29"/>
  <c r="M449" i="29" s="1"/>
  <c r="P445" i="29"/>
  <c r="Q445" i="29" s="1"/>
  <c r="L445" i="29"/>
  <c r="M445" i="29" s="1"/>
  <c r="N445" i="29"/>
  <c r="O445" i="29" s="1"/>
  <c r="H445" i="29"/>
  <c r="I445" i="29" s="1"/>
  <c r="K445" i="29"/>
  <c r="N452" i="29"/>
  <c r="O452" i="29" s="1"/>
  <c r="P452" i="29"/>
  <c r="Q452" i="29" s="1"/>
  <c r="H452" i="29"/>
  <c r="I452" i="29" s="1"/>
  <c r="L452" i="29"/>
  <c r="M452" i="29" s="1"/>
  <c r="K452" i="29"/>
  <c r="N456" i="29"/>
  <c r="O456" i="29" s="1"/>
  <c r="L456" i="29"/>
  <c r="M456" i="29" s="1"/>
  <c r="P456" i="29"/>
  <c r="Q456" i="29" s="1"/>
  <c r="K456" i="29"/>
  <c r="H456" i="29"/>
  <c r="I456" i="29" s="1"/>
  <c r="L460" i="29"/>
  <c r="M460" i="29" s="1"/>
  <c r="K460" i="29"/>
  <c r="N460" i="29"/>
  <c r="O460" i="29" s="1"/>
  <c r="H460" i="29"/>
  <c r="I460" i="29" s="1"/>
  <c r="P460" i="29"/>
  <c r="Q460" i="29" s="1"/>
  <c r="S464" i="29"/>
  <c r="E454" i="29"/>
  <c r="B454" i="29"/>
  <c r="J454" i="29" s="1"/>
  <c r="P461" i="29"/>
  <c r="Q461" i="29" s="1"/>
  <c r="L461" i="29"/>
  <c r="M461" i="29" s="1"/>
  <c r="K461" i="29"/>
  <c r="N461" i="29"/>
  <c r="O461" i="29" s="1"/>
  <c r="H461" i="29"/>
  <c r="I461" i="29" s="1"/>
  <c r="L453" i="29"/>
  <c r="M453" i="29" s="1"/>
  <c r="N453" i="29"/>
  <c r="O453" i="29" s="1"/>
  <c r="H453" i="29"/>
  <c r="I453" i="29" s="1"/>
  <c r="K453" i="29"/>
  <c r="P453" i="29"/>
  <c r="Q453" i="29" s="1"/>
  <c r="K457" i="29"/>
  <c r="H457" i="29"/>
  <c r="I457" i="29" s="1"/>
  <c r="N457" i="29"/>
  <c r="O457" i="29" s="1"/>
  <c r="P457" i="29"/>
  <c r="Q457" i="29" s="1"/>
  <c r="L457" i="29"/>
  <c r="M457" i="29" s="1"/>
  <c r="K448" i="29"/>
  <c r="H448" i="29"/>
  <c r="I448" i="29" s="1"/>
  <c r="N448" i="29"/>
  <c r="O448" i="29" s="1"/>
  <c r="L448" i="29"/>
  <c r="M448" i="29" s="1"/>
  <c r="P448" i="29"/>
  <c r="Q448" i="29" s="1"/>
  <c r="S477" i="29"/>
  <c r="E467" i="29"/>
  <c r="B467" i="29"/>
  <c r="J467" i="29" s="1"/>
  <c r="S465" i="29"/>
  <c r="E455" i="29"/>
  <c r="B455" i="29"/>
  <c r="J455" i="29" s="1"/>
  <c r="S476" i="29"/>
  <c r="E466" i="29"/>
  <c r="B466" i="29"/>
  <c r="J466" i="29" s="1"/>
  <c r="S468" i="29"/>
  <c r="E458" i="29"/>
  <c r="B458" i="29"/>
  <c r="J458" i="29" s="1"/>
  <c r="S472" i="29"/>
  <c r="E462" i="29"/>
  <c r="B462" i="29"/>
  <c r="J462" i="29" s="1"/>
  <c r="S480" i="29"/>
  <c r="E470" i="29"/>
  <c r="B470" i="29"/>
  <c r="J470" i="29" s="1"/>
  <c r="L444" i="29"/>
  <c r="M444" i="29" s="1"/>
  <c r="H444" i="29"/>
  <c r="I444" i="29" s="1"/>
  <c r="N444" i="29"/>
  <c r="O444" i="29" s="1"/>
  <c r="K444" i="29"/>
  <c r="P444" i="29"/>
  <c r="Q444" i="29" s="1"/>
  <c r="S481" i="29"/>
  <c r="E471" i="29"/>
  <c r="B471" i="29"/>
  <c r="J471" i="29" s="1"/>
  <c r="S473" i="29"/>
  <c r="E463" i="29"/>
  <c r="B463" i="29"/>
  <c r="J463" i="29" s="1"/>
  <c r="F449" i="30"/>
  <c r="C449" i="30"/>
  <c r="F443" i="30"/>
  <c r="C443" i="30"/>
  <c r="F434" i="30"/>
  <c r="C434" i="30"/>
  <c r="F442" i="30"/>
  <c r="C442" i="30"/>
  <c r="F438" i="30"/>
  <c r="C438" i="30"/>
  <c r="F441" i="30"/>
  <c r="C441" i="30"/>
  <c r="F445" i="30"/>
  <c r="C445" i="30"/>
  <c r="F446" i="30"/>
  <c r="C446" i="30"/>
  <c r="F450" i="30"/>
  <c r="C450" i="30"/>
  <c r="F437" i="30"/>
  <c r="C437" i="30"/>
  <c r="B459" i="30"/>
  <c r="B451" i="30"/>
  <c r="B453" i="30"/>
  <c r="B455" i="30"/>
  <c r="B444" i="30"/>
  <c r="B447" i="30"/>
  <c r="B456" i="30"/>
  <c r="B452" i="30"/>
  <c r="B460" i="30"/>
  <c r="B448" i="30"/>
  <c r="R448" i="30" l="1"/>
  <c r="N448" i="30"/>
  <c r="R447" i="30"/>
  <c r="N447" i="30"/>
  <c r="R451" i="30"/>
  <c r="N451" i="30"/>
  <c r="R452" i="30"/>
  <c r="N452" i="30"/>
  <c r="R455" i="30"/>
  <c r="N455" i="30"/>
  <c r="R460" i="30"/>
  <c r="N460" i="30"/>
  <c r="R444" i="30"/>
  <c r="N444" i="30"/>
  <c r="R459" i="30"/>
  <c r="N459" i="30"/>
  <c r="R456" i="30"/>
  <c r="N456" i="30"/>
  <c r="R453" i="30"/>
  <c r="N453" i="30"/>
  <c r="L459" i="29"/>
  <c r="M459" i="29" s="1"/>
  <c r="N459" i="29"/>
  <c r="O459" i="29" s="1"/>
  <c r="K459" i="29"/>
  <c r="H459" i="29"/>
  <c r="I459" i="29" s="1"/>
  <c r="P459" i="29"/>
  <c r="Q459" i="29" s="1"/>
  <c r="S479" i="29"/>
  <c r="B469" i="29"/>
  <c r="J469" i="29" s="1"/>
  <c r="E469" i="29"/>
  <c r="S483" i="29"/>
  <c r="E473" i="29"/>
  <c r="B473" i="29"/>
  <c r="J473" i="29" s="1"/>
  <c r="N455" i="29"/>
  <c r="O455" i="29" s="1"/>
  <c r="L455" i="29"/>
  <c r="M455" i="29" s="1"/>
  <c r="K455" i="29"/>
  <c r="H455" i="29"/>
  <c r="I455" i="29" s="1"/>
  <c r="P455" i="29"/>
  <c r="Q455" i="29" s="1"/>
  <c r="N471" i="29"/>
  <c r="O471" i="29" s="1"/>
  <c r="L471" i="29"/>
  <c r="M471" i="29" s="1"/>
  <c r="K471" i="29"/>
  <c r="H471" i="29"/>
  <c r="I471" i="29" s="1"/>
  <c r="P471" i="29"/>
  <c r="Q471" i="29" s="1"/>
  <c r="S487" i="29"/>
  <c r="E477" i="29"/>
  <c r="B477" i="29"/>
  <c r="J477" i="29" s="1"/>
  <c r="K463" i="29"/>
  <c r="H463" i="29"/>
  <c r="I463" i="29" s="1"/>
  <c r="P463" i="29"/>
  <c r="Q463" i="29" s="1"/>
  <c r="N463" i="29"/>
  <c r="O463" i="29" s="1"/>
  <c r="L463" i="29"/>
  <c r="M463" i="29" s="1"/>
  <c r="S482" i="29"/>
  <c r="E472" i="29"/>
  <c r="B472" i="29"/>
  <c r="J472" i="29" s="1"/>
  <c r="P466" i="29"/>
  <c r="Q466" i="29" s="1"/>
  <c r="H466" i="29"/>
  <c r="I466" i="29" s="1"/>
  <c r="K466" i="29"/>
  <c r="N466" i="29"/>
  <c r="O466" i="29" s="1"/>
  <c r="L466" i="29"/>
  <c r="M466" i="29" s="1"/>
  <c r="S491" i="29"/>
  <c r="E481" i="29"/>
  <c r="B481" i="29"/>
  <c r="J481" i="29" s="1"/>
  <c r="S490" i="29"/>
  <c r="E480" i="29"/>
  <c r="B480" i="29"/>
  <c r="J480" i="29" s="1"/>
  <c r="L458" i="29"/>
  <c r="M458" i="29" s="1"/>
  <c r="K458" i="29"/>
  <c r="P458" i="29"/>
  <c r="Q458" i="29" s="1"/>
  <c r="N458" i="29"/>
  <c r="O458" i="29" s="1"/>
  <c r="H458" i="29"/>
  <c r="I458" i="29" s="1"/>
  <c r="S475" i="29"/>
  <c r="E465" i="29"/>
  <c r="B465" i="29"/>
  <c r="J465" i="29" s="1"/>
  <c r="P467" i="29"/>
  <c r="Q467" i="29" s="1"/>
  <c r="N467" i="29"/>
  <c r="O467" i="29" s="1"/>
  <c r="L467" i="29"/>
  <c r="M467" i="29" s="1"/>
  <c r="H467" i="29"/>
  <c r="I467" i="29" s="1"/>
  <c r="K467" i="29"/>
  <c r="N454" i="29"/>
  <c r="O454" i="29" s="1"/>
  <c r="K454" i="29"/>
  <c r="P454" i="29"/>
  <c r="Q454" i="29" s="1"/>
  <c r="L454" i="29"/>
  <c r="M454" i="29" s="1"/>
  <c r="H454" i="29"/>
  <c r="I454" i="29" s="1"/>
  <c r="K462" i="29"/>
  <c r="H462" i="29"/>
  <c r="I462" i="29" s="1"/>
  <c r="P462" i="29"/>
  <c r="Q462" i="29" s="1"/>
  <c r="N462" i="29"/>
  <c r="O462" i="29" s="1"/>
  <c r="L462" i="29"/>
  <c r="M462" i="29" s="1"/>
  <c r="S486" i="29"/>
  <c r="E476" i="29"/>
  <c r="B476" i="29"/>
  <c r="J476" i="29" s="1"/>
  <c r="N470" i="29"/>
  <c r="O470" i="29" s="1"/>
  <c r="H470" i="29"/>
  <c r="I470" i="29" s="1"/>
  <c r="K470" i="29"/>
  <c r="P470" i="29"/>
  <c r="Q470" i="29" s="1"/>
  <c r="L470" i="29"/>
  <c r="M470" i="29" s="1"/>
  <c r="S478" i="29"/>
  <c r="E468" i="29"/>
  <c r="B468" i="29"/>
  <c r="J468" i="29" s="1"/>
  <c r="S474" i="29"/>
  <c r="E464" i="29"/>
  <c r="B464" i="29"/>
  <c r="J464" i="29" s="1"/>
  <c r="F452" i="30"/>
  <c r="C452" i="30"/>
  <c r="F451" i="30"/>
  <c r="C451" i="30"/>
  <c r="F447" i="30"/>
  <c r="C447" i="30"/>
  <c r="F460" i="30"/>
  <c r="C460" i="30"/>
  <c r="F453" i="30"/>
  <c r="C453" i="30"/>
  <c r="F448" i="30"/>
  <c r="C448" i="30"/>
  <c r="F455" i="30"/>
  <c r="C455" i="30"/>
  <c r="F456" i="30"/>
  <c r="C456" i="30"/>
  <c r="F444" i="30"/>
  <c r="C444" i="30"/>
  <c r="F459" i="30"/>
  <c r="C459" i="30"/>
  <c r="B462" i="30"/>
  <c r="B457" i="30"/>
  <c r="B461" i="30"/>
  <c r="B458" i="30"/>
  <c r="B465" i="30"/>
  <c r="B470" i="30"/>
  <c r="B466" i="30"/>
  <c r="B454" i="30"/>
  <c r="B463" i="30"/>
  <c r="B469" i="30"/>
  <c r="R458" i="30" l="1"/>
  <c r="N458" i="30"/>
  <c r="R469" i="30"/>
  <c r="N469" i="30"/>
  <c r="R470" i="30"/>
  <c r="N470" i="30"/>
  <c r="R463" i="30"/>
  <c r="N463" i="30"/>
  <c r="R466" i="30"/>
  <c r="N466" i="30"/>
  <c r="R465" i="30"/>
  <c r="N465" i="30"/>
  <c r="R461" i="30"/>
  <c r="N461" i="30"/>
  <c r="R462" i="30"/>
  <c r="N462" i="30"/>
  <c r="R454" i="30"/>
  <c r="N454" i="30"/>
  <c r="R457" i="30"/>
  <c r="N457" i="30"/>
  <c r="K469" i="29"/>
  <c r="P469" i="29"/>
  <c r="Q469" i="29" s="1"/>
  <c r="L469" i="29"/>
  <c r="M469" i="29" s="1"/>
  <c r="H469" i="29"/>
  <c r="I469" i="29" s="1"/>
  <c r="N469" i="29"/>
  <c r="O469" i="29" s="1"/>
  <c r="E479" i="29"/>
  <c r="S489" i="29"/>
  <c r="B479" i="29"/>
  <c r="J479" i="29" s="1"/>
  <c r="S500" i="29"/>
  <c r="E490" i="29"/>
  <c r="B490" i="29"/>
  <c r="J490" i="29" s="1"/>
  <c r="N472" i="29"/>
  <c r="O472" i="29" s="1"/>
  <c r="P472" i="29"/>
  <c r="Q472" i="29" s="1"/>
  <c r="L472" i="29"/>
  <c r="M472" i="29" s="1"/>
  <c r="K472" i="29"/>
  <c r="H472" i="29"/>
  <c r="I472" i="29" s="1"/>
  <c r="P477" i="29"/>
  <c r="Q477" i="29" s="1"/>
  <c r="L477" i="29"/>
  <c r="M477" i="29" s="1"/>
  <c r="N477" i="29"/>
  <c r="O477" i="29" s="1"/>
  <c r="H477" i="29"/>
  <c r="I477" i="29" s="1"/>
  <c r="K477" i="29"/>
  <c r="N468" i="29"/>
  <c r="O468" i="29" s="1"/>
  <c r="P468" i="29"/>
  <c r="Q468" i="29" s="1"/>
  <c r="H468" i="29"/>
  <c r="I468" i="29" s="1"/>
  <c r="K468" i="29"/>
  <c r="L468" i="29"/>
  <c r="M468" i="29" s="1"/>
  <c r="L476" i="29"/>
  <c r="M476" i="29" s="1"/>
  <c r="K476" i="29"/>
  <c r="H476" i="29"/>
  <c r="I476" i="29" s="1"/>
  <c r="N476" i="29"/>
  <c r="O476" i="29" s="1"/>
  <c r="P476" i="29"/>
  <c r="Q476" i="29" s="1"/>
  <c r="S485" i="29"/>
  <c r="E475" i="29"/>
  <c r="B475" i="29"/>
  <c r="J475" i="29" s="1"/>
  <c r="S488" i="29"/>
  <c r="E478" i="29"/>
  <c r="B478" i="29"/>
  <c r="J478" i="29" s="1"/>
  <c r="N481" i="29"/>
  <c r="O481" i="29" s="1"/>
  <c r="K481" i="29"/>
  <c r="H481" i="29"/>
  <c r="I481" i="29" s="1"/>
  <c r="P481" i="29"/>
  <c r="Q481" i="29" s="1"/>
  <c r="L481" i="29"/>
  <c r="M481" i="29" s="1"/>
  <c r="K473" i="29"/>
  <c r="H473" i="29"/>
  <c r="I473" i="29" s="1"/>
  <c r="N473" i="29"/>
  <c r="O473" i="29" s="1"/>
  <c r="P473" i="29"/>
  <c r="Q473" i="29" s="1"/>
  <c r="L473" i="29"/>
  <c r="M473" i="29" s="1"/>
  <c r="K464" i="29"/>
  <c r="H464" i="29"/>
  <c r="I464" i="29" s="1"/>
  <c r="N464" i="29"/>
  <c r="O464" i="29" s="1"/>
  <c r="L464" i="29"/>
  <c r="M464" i="29" s="1"/>
  <c r="P464" i="29"/>
  <c r="Q464" i="29" s="1"/>
  <c r="S484" i="29"/>
  <c r="E474" i="29"/>
  <c r="B474" i="29"/>
  <c r="J474" i="29" s="1"/>
  <c r="S496" i="29"/>
  <c r="E486" i="29"/>
  <c r="B486" i="29"/>
  <c r="J486" i="29" s="1"/>
  <c r="N465" i="29"/>
  <c r="O465" i="29" s="1"/>
  <c r="K465" i="29"/>
  <c r="H465" i="29"/>
  <c r="I465" i="29" s="1"/>
  <c r="L465" i="29"/>
  <c r="M465" i="29" s="1"/>
  <c r="P465" i="29"/>
  <c r="Q465" i="29" s="1"/>
  <c r="K480" i="29"/>
  <c r="H480" i="29"/>
  <c r="I480" i="29" s="1"/>
  <c r="N480" i="29"/>
  <c r="O480" i="29" s="1"/>
  <c r="L480" i="29"/>
  <c r="M480" i="29" s="1"/>
  <c r="P480" i="29"/>
  <c r="Q480" i="29" s="1"/>
  <c r="S492" i="29"/>
  <c r="E482" i="29"/>
  <c r="B482" i="29"/>
  <c r="J482" i="29" s="1"/>
  <c r="S497" i="29"/>
  <c r="E487" i="29"/>
  <c r="B487" i="29"/>
  <c r="J487" i="29" s="1"/>
  <c r="S501" i="29"/>
  <c r="E491" i="29"/>
  <c r="B491" i="29"/>
  <c r="J491" i="29" s="1"/>
  <c r="S493" i="29"/>
  <c r="E483" i="29"/>
  <c r="B483" i="29"/>
  <c r="J483" i="29" s="1"/>
  <c r="F454" i="30"/>
  <c r="C454" i="30"/>
  <c r="F458" i="30"/>
  <c r="C458" i="30"/>
  <c r="F463" i="30"/>
  <c r="C463" i="30"/>
  <c r="F466" i="30"/>
  <c r="C466" i="30"/>
  <c r="F465" i="30"/>
  <c r="C465" i="30"/>
  <c r="F461" i="30"/>
  <c r="C461" i="30"/>
  <c r="F462" i="30"/>
  <c r="C462" i="30"/>
  <c r="F469" i="30"/>
  <c r="C469" i="30"/>
  <c r="F470" i="30"/>
  <c r="C470" i="30"/>
  <c r="F457" i="30"/>
  <c r="C457" i="30"/>
  <c r="B479" i="30"/>
  <c r="B464" i="30"/>
  <c r="B480" i="30"/>
  <c r="B468" i="30"/>
  <c r="B467" i="30"/>
  <c r="B473" i="30"/>
  <c r="B476" i="30"/>
  <c r="B475" i="30"/>
  <c r="B471" i="30"/>
  <c r="B472" i="30"/>
  <c r="R473" i="30" l="1"/>
  <c r="N473" i="30"/>
  <c r="R475" i="30"/>
  <c r="N475" i="30"/>
  <c r="R464" i="30"/>
  <c r="N464" i="30"/>
  <c r="R476" i="30"/>
  <c r="N476" i="30"/>
  <c r="R480" i="30"/>
  <c r="N480" i="30"/>
  <c r="R479" i="30"/>
  <c r="N479" i="30"/>
  <c r="R472" i="30"/>
  <c r="N472" i="30"/>
  <c r="R468" i="30"/>
  <c r="N468" i="30"/>
  <c r="R471" i="30"/>
  <c r="N471" i="30"/>
  <c r="R467" i="30"/>
  <c r="N467" i="30"/>
  <c r="H479" i="29"/>
  <c r="I479" i="29" s="1"/>
  <c r="P479" i="29"/>
  <c r="Q479" i="29" s="1"/>
  <c r="K479" i="29"/>
  <c r="L479" i="29"/>
  <c r="M479" i="29" s="1"/>
  <c r="N479" i="29"/>
  <c r="O479" i="29" s="1"/>
  <c r="S499" i="29"/>
  <c r="E489" i="29"/>
  <c r="B489" i="29"/>
  <c r="J489" i="29" s="1"/>
  <c r="L474" i="29"/>
  <c r="M474" i="29" s="1"/>
  <c r="H474" i="29"/>
  <c r="I474" i="29" s="1"/>
  <c r="K474" i="29"/>
  <c r="P474" i="29"/>
  <c r="Q474" i="29" s="1"/>
  <c r="N474" i="29"/>
  <c r="O474" i="29" s="1"/>
  <c r="S498" i="29"/>
  <c r="E488" i="29"/>
  <c r="B488" i="29"/>
  <c r="J488" i="29" s="1"/>
  <c r="L475" i="29"/>
  <c r="M475" i="29" s="1"/>
  <c r="K475" i="29"/>
  <c r="H475" i="29"/>
  <c r="I475" i="29" s="1"/>
  <c r="P475" i="29"/>
  <c r="Q475" i="29" s="1"/>
  <c r="N475" i="29"/>
  <c r="O475" i="29" s="1"/>
  <c r="L490" i="29"/>
  <c r="M490" i="29" s="1"/>
  <c r="N490" i="29"/>
  <c r="O490" i="29" s="1"/>
  <c r="H490" i="29"/>
  <c r="I490" i="29" s="1"/>
  <c r="K490" i="29"/>
  <c r="P490" i="29"/>
  <c r="Q490" i="29" s="1"/>
  <c r="P483" i="29"/>
  <c r="Q483" i="29" s="1"/>
  <c r="N483" i="29"/>
  <c r="O483" i="29" s="1"/>
  <c r="L483" i="29"/>
  <c r="M483" i="29" s="1"/>
  <c r="K483" i="29"/>
  <c r="H483" i="29"/>
  <c r="I483" i="29" s="1"/>
  <c r="S507" i="29"/>
  <c r="E497" i="29"/>
  <c r="B497" i="29"/>
  <c r="J497" i="29" s="1"/>
  <c r="N486" i="29"/>
  <c r="O486" i="29" s="1"/>
  <c r="L486" i="29"/>
  <c r="M486" i="29" s="1"/>
  <c r="H486" i="29"/>
  <c r="I486" i="29" s="1"/>
  <c r="K486" i="29"/>
  <c r="P486" i="29"/>
  <c r="Q486" i="29" s="1"/>
  <c r="S494" i="29"/>
  <c r="E484" i="29"/>
  <c r="B484" i="29"/>
  <c r="J484" i="29" s="1"/>
  <c r="K478" i="29"/>
  <c r="H478" i="29"/>
  <c r="I478" i="29" s="1"/>
  <c r="L478" i="29"/>
  <c r="M478" i="29" s="1"/>
  <c r="P478" i="29"/>
  <c r="Q478" i="29" s="1"/>
  <c r="N478" i="29"/>
  <c r="O478" i="29" s="1"/>
  <c r="S511" i="29"/>
  <c r="E501" i="29"/>
  <c r="B501" i="29"/>
  <c r="J501" i="29" s="1"/>
  <c r="P482" i="29"/>
  <c r="Q482" i="29" s="1"/>
  <c r="L482" i="29"/>
  <c r="M482" i="29" s="1"/>
  <c r="H482" i="29"/>
  <c r="I482" i="29" s="1"/>
  <c r="K482" i="29"/>
  <c r="N482" i="29"/>
  <c r="O482" i="29" s="1"/>
  <c r="S503" i="29"/>
  <c r="E493" i="29"/>
  <c r="B493" i="29"/>
  <c r="J493" i="29" s="1"/>
  <c r="N487" i="29"/>
  <c r="O487" i="29" s="1"/>
  <c r="L487" i="29"/>
  <c r="M487" i="29" s="1"/>
  <c r="K487" i="29"/>
  <c r="H487" i="29"/>
  <c r="I487" i="29" s="1"/>
  <c r="P487" i="29"/>
  <c r="Q487" i="29" s="1"/>
  <c r="L491" i="29"/>
  <c r="M491" i="29" s="1"/>
  <c r="K491" i="29"/>
  <c r="H491" i="29"/>
  <c r="I491" i="29" s="1"/>
  <c r="P491" i="29"/>
  <c r="Q491" i="29" s="1"/>
  <c r="N491" i="29"/>
  <c r="O491" i="29" s="1"/>
  <c r="S502" i="29"/>
  <c r="E492" i="29"/>
  <c r="B492" i="29"/>
  <c r="J492" i="29" s="1"/>
  <c r="S506" i="29"/>
  <c r="E496" i="29"/>
  <c r="B496" i="29"/>
  <c r="J496" i="29" s="1"/>
  <c r="S495" i="29"/>
  <c r="E485" i="29"/>
  <c r="B485" i="29"/>
  <c r="J485" i="29" s="1"/>
  <c r="S510" i="29"/>
  <c r="E500" i="29"/>
  <c r="B500" i="29"/>
  <c r="J500" i="29" s="1"/>
  <c r="F475" i="30"/>
  <c r="C475" i="30"/>
  <c r="F468" i="30"/>
  <c r="C468" i="30"/>
  <c r="F471" i="30"/>
  <c r="C471" i="30"/>
  <c r="F467" i="30"/>
  <c r="C467" i="30"/>
  <c r="F479" i="30"/>
  <c r="C479" i="30"/>
  <c r="F472" i="30"/>
  <c r="C472" i="30"/>
  <c r="F473" i="30"/>
  <c r="C473" i="30"/>
  <c r="F464" i="30"/>
  <c r="C464" i="30"/>
  <c r="F476" i="30"/>
  <c r="C476" i="30"/>
  <c r="F480" i="30"/>
  <c r="C480" i="30"/>
  <c r="B482" i="30"/>
  <c r="B485" i="30"/>
  <c r="B483" i="30"/>
  <c r="B478" i="30"/>
  <c r="B474" i="30"/>
  <c r="B481" i="30"/>
  <c r="B486" i="30"/>
  <c r="B477" i="30"/>
  <c r="B490" i="30"/>
  <c r="B489" i="30"/>
  <c r="R478" i="30" l="1"/>
  <c r="N478" i="30"/>
  <c r="R485" i="30"/>
  <c r="N485" i="30"/>
  <c r="R489" i="30"/>
  <c r="N489" i="30"/>
  <c r="R481" i="30"/>
  <c r="N481" i="30"/>
  <c r="R490" i="30"/>
  <c r="N490" i="30"/>
  <c r="R474" i="30"/>
  <c r="N474" i="30"/>
  <c r="R483" i="30"/>
  <c r="N483" i="30"/>
  <c r="R482" i="30"/>
  <c r="N482" i="30"/>
  <c r="R477" i="30"/>
  <c r="N477" i="30"/>
  <c r="R486" i="30"/>
  <c r="N486" i="30"/>
  <c r="H489" i="29"/>
  <c r="I489" i="29" s="1"/>
  <c r="N489" i="29"/>
  <c r="O489" i="29" s="1"/>
  <c r="P489" i="29"/>
  <c r="Q489" i="29" s="1"/>
  <c r="K489" i="29"/>
  <c r="L489" i="29"/>
  <c r="M489" i="29" s="1"/>
  <c r="E499" i="29"/>
  <c r="S509" i="29"/>
  <c r="B499" i="29"/>
  <c r="J499" i="29" s="1"/>
  <c r="S517" i="29"/>
  <c r="E507" i="29"/>
  <c r="B507" i="29"/>
  <c r="J507" i="29" s="1"/>
  <c r="N488" i="29"/>
  <c r="O488" i="29" s="1"/>
  <c r="L488" i="29"/>
  <c r="M488" i="29" s="1"/>
  <c r="P488" i="29"/>
  <c r="Q488" i="29" s="1"/>
  <c r="K488" i="29"/>
  <c r="H488" i="29"/>
  <c r="I488" i="29" s="1"/>
  <c r="L485" i="29"/>
  <c r="M485" i="29" s="1"/>
  <c r="N485" i="29"/>
  <c r="O485" i="29" s="1"/>
  <c r="H485" i="29"/>
  <c r="I485" i="29" s="1"/>
  <c r="K485" i="29"/>
  <c r="P485" i="29"/>
  <c r="Q485" i="29" s="1"/>
  <c r="S512" i="29"/>
  <c r="E502" i="29"/>
  <c r="B502" i="29"/>
  <c r="J502" i="29" s="1"/>
  <c r="N500" i="29"/>
  <c r="O500" i="29" s="1"/>
  <c r="K500" i="29"/>
  <c r="P500" i="29"/>
  <c r="Q500" i="29" s="1"/>
  <c r="H500" i="29"/>
  <c r="I500" i="29" s="1"/>
  <c r="L500" i="29"/>
  <c r="M500" i="29" s="1"/>
  <c r="S516" i="29"/>
  <c r="E506" i="29"/>
  <c r="B506" i="29"/>
  <c r="J506" i="29" s="1"/>
  <c r="S505" i="29"/>
  <c r="E495" i="29"/>
  <c r="B495" i="29"/>
  <c r="J495" i="29" s="1"/>
  <c r="L492" i="29"/>
  <c r="M492" i="29" s="1"/>
  <c r="N492" i="29"/>
  <c r="O492" i="29" s="1"/>
  <c r="K492" i="29"/>
  <c r="H492" i="29"/>
  <c r="I492" i="29" s="1"/>
  <c r="P492" i="29"/>
  <c r="Q492" i="29" s="1"/>
  <c r="L501" i="29"/>
  <c r="M501" i="29" s="1"/>
  <c r="N501" i="29"/>
  <c r="O501" i="29" s="1"/>
  <c r="K501" i="29"/>
  <c r="P501" i="29"/>
  <c r="Q501" i="29" s="1"/>
  <c r="H501" i="29"/>
  <c r="I501" i="29" s="1"/>
  <c r="N484" i="29"/>
  <c r="O484" i="29" s="1"/>
  <c r="K484" i="29"/>
  <c r="P484" i="29"/>
  <c r="Q484" i="29" s="1"/>
  <c r="H484" i="29"/>
  <c r="I484" i="29" s="1"/>
  <c r="L484" i="29"/>
  <c r="M484" i="29" s="1"/>
  <c r="P493" i="29"/>
  <c r="Q493" i="29" s="1"/>
  <c r="L493" i="29"/>
  <c r="M493" i="29" s="1"/>
  <c r="K493" i="29"/>
  <c r="N493" i="29"/>
  <c r="O493" i="29" s="1"/>
  <c r="H493" i="29"/>
  <c r="I493" i="29" s="1"/>
  <c r="S520" i="29"/>
  <c r="E510" i="29"/>
  <c r="B510" i="29"/>
  <c r="J510" i="29" s="1"/>
  <c r="K496" i="29"/>
  <c r="H496" i="29"/>
  <c r="I496" i="29" s="1"/>
  <c r="N496" i="29"/>
  <c r="O496" i="29" s="1"/>
  <c r="L496" i="29"/>
  <c r="M496" i="29" s="1"/>
  <c r="P496" i="29"/>
  <c r="Q496" i="29" s="1"/>
  <c r="N497" i="29"/>
  <c r="O497" i="29" s="1"/>
  <c r="K497" i="29"/>
  <c r="H497" i="29"/>
  <c r="I497" i="29" s="1"/>
  <c r="L497" i="29"/>
  <c r="M497" i="29" s="1"/>
  <c r="P497" i="29"/>
  <c r="Q497" i="29" s="1"/>
  <c r="S508" i="29"/>
  <c r="E498" i="29"/>
  <c r="B498" i="29"/>
  <c r="J498" i="29" s="1"/>
  <c r="S513" i="29"/>
  <c r="E503" i="29"/>
  <c r="B503" i="29"/>
  <c r="J503" i="29" s="1"/>
  <c r="S521" i="29"/>
  <c r="E511" i="29"/>
  <c r="B511" i="29"/>
  <c r="J511" i="29" s="1"/>
  <c r="S504" i="29"/>
  <c r="E494" i="29"/>
  <c r="B494" i="29"/>
  <c r="J494" i="29" s="1"/>
  <c r="F489" i="30"/>
  <c r="C489" i="30"/>
  <c r="F485" i="30"/>
  <c r="C485" i="30"/>
  <c r="F477" i="30"/>
  <c r="C477" i="30"/>
  <c r="F478" i="30"/>
  <c r="C478" i="30"/>
  <c r="F490" i="30"/>
  <c r="C490" i="30"/>
  <c r="F474" i="30"/>
  <c r="C474" i="30"/>
  <c r="F482" i="30"/>
  <c r="C482" i="30"/>
  <c r="F481" i="30"/>
  <c r="C481" i="30"/>
  <c r="F486" i="30"/>
  <c r="C486" i="30"/>
  <c r="F483" i="30"/>
  <c r="C483" i="30"/>
  <c r="B499" i="30"/>
  <c r="B487" i="30"/>
  <c r="B491" i="30"/>
  <c r="B488" i="30"/>
  <c r="B495" i="30"/>
  <c r="B500" i="30"/>
  <c r="B496" i="30"/>
  <c r="B484" i="30"/>
  <c r="B493" i="30"/>
  <c r="B492" i="30"/>
  <c r="R484" i="30" l="1"/>
  <c r="N484" i="30"/>
  <c r="R487" i="30"/>
  <c r="N487" i="30"/>
  <c r="R492" i="30"/>
  <c r="N492" i="30"/>
  <c r="R488" i="30"/>
  <c r="N488" i="30"/>
  <c r="R493" i="30"/>
  <c r="N493" i="30"/>
  <c r="R496" i="30"/>
  <c r="N496" i="30"/>
  <c r="R495" i="30"/>
  <c r="N495" i="30"/>
  <c r="R491" i="30"/>
  <c r="N491" i="30"/>
  <c r="R499" i="30"/>
  <c r="N499" i="30"/>
  <c r="R500" i="30"/>
  <c r="N500" i="30"/>
  <c r="L499" i="29"/>
  <c r="M499" i="29" s="1"/>
  <c r="K499" i="29"/>
  <c r="P499" i="29"/>
  <c r="Q499" i="29" s="1"/>
  <c r="H499" i="29"/>
  <c r="I499" i="29" s="1"/>
  <c r="N499" i="29"/>
  <c r="O499" i="29" s="1"/>
  <c r="E509" i="29"/>
  <c r="S519" i="29"/>
  <c r="B509" i="29"/>
  <c r="J509" i="29" s="1"/>
  <c r="K494" i="29"/>
  <c r="H494" i="29"/>
  <c r="I494" i="29" s="1"/>
  <c r="N494" i="29"/>
  <c r="O494" i="29" s="1"/>
  <c r="L494" i="29"/>
  <c r="M494" i="29" s="1"/>
  <c r="P494" i="29"/>
  <c r="Q494" i="29" s="1"/>
  <c r="S523" i="29"/>
  <c r="E513" i="29"/>
  <c r="B513" i="29"/>
  <c r="J513" i="29" s="1"/>
  <c r="P498" i="29"/>
  <c r="Q498" i="29" s="1"/>
  <c r="N498" i="29"/>
  <c r="O498" i="29" s="1"/>
  <c r="L498" i="29"/>
  <c r="M498" i="29" s="1"/>
  <c r="H498" i="29"/>
  <c r="I498" i="29" s="1"/>
  <c r="K498" i="29"/>
  <c r="L506" i="29"/>
  <c r="M506" i="29" s="1"/>
  <c r="P506" i="29"/>
  <c r="Q506" i="29" s="1"/>
  <c r="N506" i="29"/>
  <c r="O506" i="29" s="1"/>
  <c r="H506" i="29"/>
  <c r="I506" i="29" s="1"/>
  <c r="K506" i="29"/>
  <c r="N502" i="29"/>
  <c r="O502" i="29" s="1"/>
  <c r="P502" i="29"/>
  <c r="Q502" i="29" s="1"/>
  <c r="L502" i="29"/>
  <c r="M502" i="29" s="1"/>
  <c r="H502" i="29"/>
  <c r="I502" i="29" s="1"/>
  <c r="K502" i="29"/>
  <c r="S531" i="29"/>
  <c r="E521" i="29"/>
  <c r="B521" i="29"/>
  <c r="J521" i="29" s="1"/>
  <c r="K510" i="29"/>
  <c r="H510" i="29"/>
  <c r="I510" i="29" s="1"/>
  <c r="P510" i="29"/>
  <c r="Q510" i="29" s="1"/>
  <c r="N510" i="29"/>
  <c r="O510" i="29" s="1"/>
  <c r="L510" i="29"/>
  <c r="M510" i="29" s="1"/>
  <c r="K495" i="29"/>
  <c r="H495" i="29"/>
  <c r="I495" i="29" s="1"/>
  <c r="P495" i="29"/>
  <c r="Q495" i="29" s="1"/>
  <c r="N495" i="29"/>
  <c r="O495" i="29" s="1"/>
  <c r="L495" i="29"/>
  <c r="M495" i="29" s="1"/>
  <c r="L507" i="29"/>
  <c r="M507" i="29" s="1"/>
  <c r="K507" i="29"/>
  <c r="H507" i="29"/>
  <c r="I507" i="29" s="1"/>
  <c r="P507" i="29"/>
  <c r="Q507" i="29" s="1"/>
  <c r="N507" i="29"/>
  <c r="O507" i="29" s="1"/>
  <c r="K511" i="29"/>
  <c r="H511" i="29"/>
  <c r="I511" i="29" s="1"/>
  <c r="P511" i="29"/>
  <c r="Q511" i="29" s="1"/>
  <c r="N511" i="29"/>
  <c r="O511" i="29" s="1"/>
  <c r="L511" i="29"/>
  <c r="M511" i="29" s="1"/>
  <c r="S514" i="29"/>
  <c r="E504" i="29"/>
  <c r="B504" i="29"/>
  <c r="J504" i="29" s="1"/>
  <c r="N503" i="29"/>
  <c r="O503" i="29" s="1"/>
  <c r="L503" i="29"/>
  <c r="M503" i="29" s="1"/>
  <c r="K503" i="29"/>
  <c r="H503" i="29"/>
  <c r="I503" i="29" s="1"/>
  <c r="P503" i="29"/>
  <c r="Q503" i="29" s="1"/>
  <c r="S518" i="29"/>
  <c r="E508" i="29"/>
  <c r="B508" i="29"/>
  <c r="J508" i="29" s="1"/>
  <c r="S526" i="29"/>
  <c r="E516" i="29"/>
  <c r="B516" i="29"/>
  <c r="J516" i="29" s="1"/>
  <c r="S522" i="29"/>
  <c r="E512" i="29"/>
  <c r="B512" i="29"/>
  <c r="J512" i="29" s="1"/>
  <c r="S530" i="29"/>
  <c r="E520" i="29"/>
  <c r="B520" i="29"/>
  <c r="J520" i="29" s="1"/>
  <c r="S515" i="29"/>
  <c r="E505" i="29"/>
  <c r="B505" i="29"/>
  <c r="J505" i="29" s="1"/>
  <c r="S527" i="29"/>
  <c r="E517" i="29"/>
  <c r="B517" i="29"/>
  <c r="J517" i="29" s="1"/>
  <c r="F484" i="30"/>
  <c r="C484" i="30"/>
  <c r="F488" i="30"/>
  <c r="C488" i="30"/>
  <c r="F493" i="30"/>
  <c r="C493" i="30"/>
  <c r="F495" i="30"/>
  <c r="C495" i="30"/>
  <c r="F499" i="30"/>
  <c r="C499" i="30"/>
  <c r="F492" i="30"/>
  <c r="C492" i="30"/>
  <c r="F500" i="30"/>
  <c r="C500" i="30"/>
  <c r="F487" i="30"/>
  <c r="C487" i="30"/>
  <c r="F496" i="30"/>
  <c r="C496" i="30"/>
  <c r="F491" i="30"/>
  <c r="C491" i="30"/>
  <c r="B502" i="30"/>
  <c r="B494" i="30"/>
  <c r="B510" i="30"/>
  <c r="B498" i="30"/>
  <c r="B497" i="30"/>
  <c r="B503" i="30"/>
  <c r="B506" i="30"/>
  <c r="B505" i="30"/>
  <c r="B501" i="30"/>
  <c r="B509" i="30"/>
  <c r="R505" i="30" l="1"/>
  <c r="N505" i="30"/>
  <c r="R494" i="30"/>
  <c r="N494" i="30"/>
  <c r="R503" i="30"/>
  <c r="N503" i="30"/>
  <c r="R501" i="30"/>
  <c r="N501" i="30"/>
  <c r="R497" i="30"/>
  <c r="N497" i="30"/>
  <c r="R502" i="30"/>
  <c r="N502" i="30"/>
  <c r="R509" i="30"/>
  <c r="N509" i="30"/>
  <c r="R498" i="30"/>
  <c r="N498" i="30"/>
  <c r="R506" i="30"/>
  <c r="N506" i="30"/>
  <c r="R510" i="30"/>
  <c r="N510" i="30"/>
  <c r="L509" i="29"/>
  <c r="M509" i="29" s="1"/>
  <c r="K509" i="29"/>
  <c r="P509" i="29"/>
  <c r="Q509" i="29" s="1"/>
  <c r="H509" i="29"/>
  <c r="I509" i="29" s="1"/>
  <c r="N509" i="29"/>
  <c r="O509" i="29" s="1"/>
  <c r="E519" i="29"/>
  <c r="B519" i="29"/>
  <c r="J519" i="29" s="1"/>
  <c r="S529" i="29"/>
  <c r="L517" i="29"/>
  <c r="M517" i="29" s="1"/>
  <c r="K517" i="29"/>
  <c r="H517" i="29"/>
  <c r="I517" i="29" s="1"/>
  <c r="P517" i="29"/>
  <c r="Q517" i="29" s="1"/>
  <c r="N517" i="29"/>
  <c r="O517" i="29" s="1"/>
  <c r="S540" i="29"/>
  <c r="E530" i="29"/>
  <c r="B530" i="29"/>
  <c r="J530" i="29" s="1"/>
  <c r="K512" i="29"/>
  <c r="H512" i="29"/>
  <c r="I512" i="29" s="1"/>
  <c r="N512" i="29"/>
  <c r="O512" i="29" s="1"/>
  <c r="L512" i="29"/>
  <c r="M512" i="29" s="1"/>
  <c r="P512" i="29"/>
  <c r="Q512" i="29" s="1"/>
  <c r="S528" i="29"/>
  <c r="E518" i="29"/>
  <c r="B518" i="29"/>
  <c r="J518" i="29" s="1"/>
  <c r="S524" i="29"/>
  <c r="E514" i="29"/>
  <c r="B514" i="29"/>
  <c r="J514" i="29" s="1"/>
  <c r="S541" i="29"/>
  <c r="E531" i="29"/>
  <c r="B531" i="29"/>
  <c r="J531" i="29" s="1"/>
  <c r="N513" i="29"/>
  <c r="O513" i="29" s="1"/>
  <c r="L513" i="29"/>
  <c r="M513" i="29" s="1"/>
  <c r="K513" i="29"/>
  <c r="H513" i="29"/>
  <c r="I513" i="29" s="1"/>
  <c r="P513" i="29"/>
  <c r="Q513" i="29" s="1"/>
  <c r="K505" i="29"/>
  <c r="H505" i="29"/>
  <c r="I505" i="29" s="1"/>
  <c r="N505" i="29"/>
  <c r="O505" i="29" s="1"/>
  <c r="P505" i="29"/>
  <c r="Q505" i="29" s="1"/>
  <c r="L505" i="29"/>
  <c r="M505" i="29" s="1"/>
  <c r="S525" i="29"/>
  <c r="E515" i="29"/>
  <c r="B515" i="29"/>
  <c r="J515" i="29" s="1"/>
  <c r="S536" i="29"/>
  <c r="E526" i="29"/>
  <c r="B526" i="29"/>
  <c r="J526" i="29" s="1"/>
  <c r="S537" i="29"/>
  <c r="E527" i="29"/>
  <c r="B527" i="29"/>
  <c r="J527" i="29" s="1"/>
  <c r="N520" i="29"/>
  <c r="O520" i="29" s="1"/>
  <c r="L520" i="29"/>
  <c r="M520" i="29" s="1"/>
  <c r="K520" i="29"/>
  <c r="H520" i="29"/>
  <c r="I520" i="29" s="1"/>
  <c r="P520" i="29"/>
  <c r="Q520" i="29" s="1"/>
  <c r="S532" i="29"/>
  <c r="E522" i="29"/>
  <c r="B522" i="29"/>
  <c r="J522" i="29" s="1"/>
  <c r="L508" i="29"/>
  <c r="M508" i="29" s="1"/>
  <c r="N508" i="29"/>
  <c r="O508" i="29" s="1"/>
  <c r="K508" i="29"/>
  <c r="H508" i="29"/>
  <c r="I508" i="29" s="1"/>
  <c r="P508" i="29"/>
  <c r="Q508" i="29" s="1"/>
  <c r="N504" i="29"/>
  <c r="O504" i="29" s="1"/>
  <c r="L504" i="29"/>
  <c r="M504" i="29" s="1"/>
  <c r="P504" i="29"/>
  <c r="Q504" i="29" s="1"/>
  <c r="K504" i="29"/>
  <c r="H504" i="29"/>
  <c r="I504" i="29" s="1"/>
  <c r="K521" i="29"/>
  <c r="H521" i="29"/>
  <c r="I521" i="29" s="1"/>
  <c r="P521" i="29"/>
  <c r="Q521" i="29" s="1"/>
  <c r="N521" i="29"/>
  <c r="O521" i="29" s="1"/>
  <c r="L521" i="29"/>
  <c r="M521" i="29" s="1"/>
  <c r="S533" i="29"/>
  <c r="E523" i="29"/>
  <c r="B523" i="29"/>
  <c r="J523" i="29" s="1"/>
  <c r="N516" i="29"/>
  <c r="O516" i="29" s="1"/>
  <c r="K516" i="29"/>
  <c r="P516" i="29"/>
  <c r="Q516" i="29" s="1"/>
  <c r="H516" i="29"/>
  <c r="I516" i="29" s="1"/>
  <c r="L516" i="29"/>
  <c r="M516" i="29" s="1"/>
  <c r="F503" i="30"/>
  <c r="C503" i="30"/>
  <c r="F494" i="30"/>
  <c r="C494" i="30"/>
  <c r="F506" i="30"/>
  <c r="C506" i="30"/>
  <c r="F510" i="30"/>
  <c r="C510" i="30"/>
  <c r="F509" i="30"/>
  <c r="C509" i="30"/>
  <c r="F505" i="30"/>
  <c r="C505" i="30"/>
  <c r="F498" i="30"/>
  <c r="C498" i="30"/>
  <c r="F501" i="30"/>
  <c r="C501" i="30"/>
  <c r="F497" i="30"/>
  <c r="C497" i="30"/>
  <c r="F502" i="30"/>
  <c r="C502" i="30"/>
  <c r="B513" i="30"/>
  <c r="B504" i="30"/>
  <c r="B519" i="30"/>
  <c r="B515" i="30"/>
  <c r="B508" i="30"/>
  <c r="B511" i="30"/>
  <c r="B516" i="30"/>
  <c r="B507" i="30"/>
  <c r="B520" i="30"/>
  <c r="B512" i="30"/>
  <c r="R507" i="30" l="1"/>
  <c r="N507" i="30"/>
  <c r="R504" i="30"/>
  <c r="N504" i="30"/>
  <c r="R511" i="30"/>
  <c r="N511" i="30"/>
  <c r="R516" i="30"/>
  <c r="N516" i="30"/>
  <c r="R519" i="30"/>
  <c r="N519" i="30"/>
  <c r="R513" i="30"/>
  <c r="N513" i="30"/>
  <c r="R512" i="30"/>
  <c r="N512" i="30"/>
  <c r="R515" i="30"/>
  <c r="N515" i="30"/>
  <c r="R520" i="30"/>
  <c r="N520" i="30"/>
  <c r="R508" i="30"/>
  <c r="N508" i="30"/>
  <c r="S539" i="29"/>
  <c r="E529" i="29"/>
  <c r="B529" i="29"/>
  <c r="J529" i="29" s="1"/>
  <c r="K519" i="29"/>
  <c r="H519" i="29"/>
  <c r="I519" i="29" s="1"/>
  <c r="N519" i="29"/>
  <c r="O519" i="29" s="1"/>
  <c r="P519" i="29"/>
  <c r="Q519" i="29" s="1"/>
  <c r="L519" i="29"/>
  <c r="M519" i="29" s="1"/>
  <c r="S535" i="29"/>
  <c r="E525" i="29"/>
  <c r="B525" i="29"/>
  <c r="J525" i="29" s="1"/>
  <c r="S551" i="29"/>
  <c r="E541" i="29"/>
  <c r="B541" i="29"/>
  <c r="J541" i="29" s="1"/>
  <c r="P518" i="29"/>
  <c r="Q518" i="29" s="1"/>
  <c r="N518" i="29"/>
  <c r="O518" i="29" s="1"/>
  <c r="H518" i="29"/>
  <c r="I518" i="29" s="1"/>
  <c r="K518" i="29"/>
  <c r="L518" i="29"/>
  <c r="M518" i="29" s="1"/>
  <c r="K530" i="29"/>
  <c r="H530" i="29"/>
  <c r="I530" i="29" s="1"/>
  <c r="P530" i="29"/>
  <c r="Q530" i="29" s="1"/>
  <c r="L530" i="29"/>
  <c r="M530" i="29" s="1"/>
  <c r="N530" i="29"/>
  <c r="O530" i="29" s="1"/>
  <c r="S542" i="29"/>
  <c r="E532" i="29"/>
  <c r="B532" i="29"/>
  <c r="J532" i="29" s="1"/>
  <c r="S547" i="29"/>
  <c r="E537" i="29"/>
  <c r="B537" i="29"/>
  <c r="J537" i="29" s="1"/>
  <c r="K514" i="29"/>
  <c r="P514" i="29"/>
  <c r="Q514" i="29" s="1"/>
  <c r="N514" i="29"/>
  <c r="O514" i="29" s="1"/>
  <c r="L514" i="29"/>
  <c r="M514" i="29" s="1"/>
  <c r="H514" i="29"/>
  <c r="I514" i="29" s="1"/>
  <c r="L526" i="29"/>
  <c r="M526" i="29" s="1"/>
  <c r="K526" i="29"/>
  <c r="H526" i="29"/>
  <c r="I526" i="29" s="1"/>
  <c r="P526" i="29"/>
  <c r="Q526" i="29" s="1"/>
  <c r="N526" i="29"/>
  <c r="O526" i="29" s="1"/>
  <c r="P515" i="29"/>
  <c r="Q515" i="29" s="1"/>
  <c r="N515" i="29"/>
  <c r="O515" i="29" s="1"/>
  <c r="L515" i="29"/>
  <c r="M515" i="29" s="1"/>
  <c r="K515" i="29"/>
  <c r="H515" i="29"/>
  <c r="I515" i="29" s="1"/>
  <c r="P531" i="29"/>
  <c r="Q531" i="29" s="1"/>
  <c r="N531" i="29"/>
  <c r="O531" i="29" s="1"/>
  <c r="L531" i="29"/>
  <c r="M531" i="29" s="1"/>
  <c r="H531" i="29"/>
  <c r="I531" i="29" s="1"/>
  <c r="K531" i="29"/>
  <c r="S538" i="29"/>
  <c r="E528" i="29"/>
  <c r="B528" i="29"/>
  <c r="J528" i="29" s="1"/>
  <c r="S550" i="29"/>
  <c r="E540" i="29"/>
  <c r="B540" i="29"/>
  <c r="J540" i="29" s="1"/>
  <c r="S546" i="29"/>
  <c r="E536" i="29"/>
  <c r="B536" i="29"/>
  <c r="J536" i="29" s="1"/>
  <c r="L523" i="29"/>
  <c r="M523" i="29" s="1"/>
  <c r="K523" i="29"/>
  <c r="H523" i="29"/>
  <c r="I523" i="29" s="1"/>
  <c r="P523" i="29"/>
  <c r="Q523" i="29" s="1"/>
  <c r="N523" i="29"/>
  <c r="O523" i="29" s="1"/>
  <c r="S543" i="29"/>
  <c r="E533" i="29"/>
  <c r="B533" i="29"/>
  <c r="J533" i="29" s="1"/>
  <c r="N522" i="29"/>
  <c r="O522" i="29" s="1"/>
  <c r="L522" i="29"/>
  <c r="M522" i="29" s="1"/>
  <c r="P522" i="29"/>
  <c r="Q522" i="29" s="1"/>
  <c r="H522" i="29"/>
  <c r="I522" i="29" s="1"/>
  <c r="K522" i="29"/>
  <c r="K527" i="29"/>
  <c r="H527" i="29"/>
  <c r="I527" i="29" s="1"/>
  <c r="P527" i="29"/>
  <c r="Q527" i="29" s="1"/>
  <c r="N527" i="29"/>
  <c r="O527" i="29" s="1"/>
  <c r="L527" i="29"/>
  <c r="M527" i="29" s="1"/>
  <c r="S534" i="29"/>
  <c r="E524" i="29"/>
  <c r="B524" i="29"/>
  <c r="J524" i="29" s="1"/>
  <c r="F507" i="30"/>
  <c r="C507" i="30"/>
  <c r="F511" i="30"/>
  <c r="C511" i="30"/>
  <c r="F504" i="30"/>
  <c r="C504" i="30"/>
  <c r="F516" i="30"/>
  <c r="C516" i="30"/>
  <c r="F512" i="30"/>
  <c r="C512" i="30"/>
  <c r="F515" i="30"/>
  <c r="C515" i="30"/>
  <c r="F520" i="30"/>
  <c r="C520" i="30"/>
  <c r="F508" i="30"/>
  <c r="C508" i="30"/>
  <c r="F519" i="30"/>
  <c r="C519" i="30"/>
  <c r="F513" i="30"/>
  <c r="C513" i="30"/>
  <c r="B522" i="30"/>
  <c r="B517" i="30"/>
  <c r="B521" i="30"/>
  <c r="B525" i="30"/>
  <c r="B514" i="30"/>
  <c r="B530" i="30"/>
  <c r="B526" i="30"/>
  <c r="B518" i="30"/>
  <c r="B529" i="30"/>
  <c r="B523" i="30"/>
  <c r="R525" i="30" l="1"/>
  <c r="N525" i="30"/>
  <c r="R523" i="30"/>
  <c r="N523" i="30"/>
  <c r="R530" i="30"/>
  <c r="N530" i="30"/>
  <c r="R526" i="30"/>
  <c r="N526" i="30"/>
  <c r="R521" i="30"/>
  <c r="N521" i="30"/>
  <c r="R518" i="30"/>
  <c r="N518" i="30"/>
  <c r="R517" i="30"/>
  <c r="N517" i="30"/>
  <c r="R529" i="30"/>
  <c r="N529" i="30"/>
  <c r="R514" i="30"/>
  <c r="N514" i="30"/>
  <c r="R522" i="30"/>
  <c r="N522" i="30"/>
  <c r="K529" i="29"/>
  <c r="H529" i="29"/>
  <c r="I529" i="29" s="1"/>
  <c r="N529" i="29"/>
  <c r="O529" i="29" s="1"/>
  <c r="P529" i="29"/>
  <c r="Q529" i="29" s="1"/>
  <c r="L529" i="29"/>
  <c r="M529" i="29" s="1"/>
  <c r="S549" i="29"/>
  <c r="E539" i="29"/>
  <c r="B539" i="29"/>
  <c r="J539" i="29" s="1"/>
  <c r="S544" i="29"/>
  <c r="E534" i="29"/>
  <c r="B534" i="29"/>
  <c r="J534" i="29" s="1"/>
  <c r="S556" i="29"/>
  <c r="E546" i="29"/>
  <c r="B546" i="29"/>
  <c r="J546" i="29" s="1"/>
  <c r="K528" i="29"/>
  <c r="H528" i="29"/>
  <c r="I528" i="29" s="1"/>
  <c r="L528" i="29"/>
  <c r="M528" i="29" s="1"/>
  <c r="N528" i="29"/>
  <c r="O528" i="29" s="1"/>
  <c r="P528" i="29"/>
  <c r="Q528" i="29" s="1"/>
  <c r="L533" i="29"/>
  <c r="M533" i="29" s="1"/>
  <c r="K533" i="29"/>
  <c r="H533" i="29"/>
  <c r="I533" i="29" s="1"/>
  <c r="P533" i="29"/>
  <c r="Q533" i="29" s="1"/>
  <c r="N533" i="29"/>
  <c r="O533" i="29" s="1"/>
  <c r="N536" i="29"/>
  <c r="O536" i="29" s="1"/>
  <c r="P536" i="29"/>
  <c r="Q536" i="29" s="1"/>
  <c r="L536" i="29"/>
  <c r="M536" i="29" s="1"/>
  <c r="K536" i="29"/>
  <c r="H536" i="29"/>
  <c r="I536" i="29" s="1"/>
  <c r="S548" i="29"/>
  <c r="E538" i="29"/>
  <c r="B538" i="29"/>
  <c r="J538" i="29" s="1"/>
  <c r="S557" i="29"/>
  <c r="E547" i="29"/>
  <c r="B547" i="29"/>
  <c r="J547" i="29" s="1"/>
  <c r="S561" i="29"/>
  <c r="E551" i="29"/>
  <c r="B551" i="29"/>
  <c r="J551" i="29" s="1"/>
  <c r="L524" i="29"/>
  <c r="M524" i="29" s="1"/>
  <c r="H524" i="29"/>
  <c r="I524" i="29" s="1"/>
  <c r="K524" i="29"/>
  <c r="N524" i="29"/>
  <c r="O524" i="29" s="1"/>
  <c r="P524" i="29"/>
  <c r="Q524" i="29" s="1"/>
  <c r="S560" i="29"/>
  <c r="E550" i="29"/>
  <c r="B550" i="29"/>
  <c r="J550" i="29" s="1"/>
  <c r="N532" i="29"/>
  <c r="O532" i="29" s="1"/>
  <c r="H532" i="29"/>
  <c r="I532" i="29" s="1"/>
  <c r="P532" i="29"/>
  <c r="Q532" i="29" s="1"/>
  <c r="K532" i="29"/>
  <c r="L532" i="29"/>
  <c r="M532" i="29" s="1"/>
  <c r="P525" i="29"/>
  <c r="Q525" i="29" s="1"/>
  <c r="N525" i="29"/>
  <c r="O525" i="29" s="1"/>
  <c r="L525" i="29"/>
  <c r="M525" i="29" s="1"/>
  <c r="H525" i="29"/>
  <c r="I525" i="29" s="1"/>
  <c r="K525" i="29"/>
  <c r="S553" i="29"/>
  <c r="E543" i="29"/>
  <c r="B543" i="29"/>
  <c r="J543" i="29" s="1"/>
  <c r="K537" i="29"/>
  <c r="H537" i="29"/>
  <c r="I537" i="29" s="1"/>
  <c r="P537" i="29"/>
  <c r="Q537" i="29" s="1"/>
  <c r="N537" i="29"/>
  <c r="O537" i="29" s="1"/>
  <c r="L537" i="29"/>
  <c r="M537" i="29" s="1"/>
  <c r="P541" i="29"/>
  <c r="Q541" i="29" s="1"/>
  <c r="N541" i="29"/>
  <c r="O541" i="29" s="1"/>
  <c r="L541" i="29"/>
  <c r="M541" i="29" s="1"/>
  <c r="K541" i="29"/>
  <c r="H541" i="29"/>
  <c r="I541" i="29" s="1"/>
  <c r="L540" i="29"/>
  <c r="M540" i="29" s="1"/>
  <c r="K540" i="29"/>
  <c r="H540" i="29"/>
  <c r="I540" i="29" s="1"/>
  <c r="N540" i="29"/>
  <c r="O540" i="29" s="1"/>
  <c r="P540" i="29"/>
  <c r="Q540" i="29" s="1"/>
  <c r="S552" i="29"/>
  <c r="E542" i="29"/>
  <c r="B542" i="29"/>
  <c r="J542" i="29" s="1"/>
  <c r="S545" i="29"/>
  <c r="E535" i="29"/>
  <c r="B535" i="29"/>
  <c r="J535" i="29" s="1"/>
  <c r="F518" i="30"/>
  <c r="C518" i="30"/>
  <c r="F523" i="30"/>
  <c r="C523" i="30"/>
  <c r="F525" i="30"/>
  <c r="C525" i="30"/>
  <c r="F526" i="30"/>
  <c r="C526" i="30"/>
  <c r="F521" i="30"/>
  <c r="C521" i="30"/>
  <c r="F522" i="30"/>
  <c r="C522" i="30"/>
  <c r="F530" i="30"/>
  <c r="C530" i="30"/>
  <c r="F517" i="30"/>
  <c r="C517" i="30"/>
  <c r="F529" i="30"/>
  <c r="C529" i="30"/>
  <c r="F514" i="30"/>
  <c r="C514" i="30"/>
  <c r="B533" i="30"/>
  <c r="B528" i="30"/>
  <c r="B540" i="30"/>
  <c r="B535" i="30"/>
  <c r="B527" i="30"/>
  <c r="B539" i="30"/>
  <c r="B536" i="30"/>
  <c r="B524" i="30"/>
  <c r="B531" i="30"/>
  <c r="B532" i="30"/>
  <c r="R524" i="30" l="1"/>
  <c r="N524" i="30"/>
  <c r="R528" i="30"/>
  <c r="N528" i="30"/>
  <c r="R539" i="30"/>
  <c r="N539" i="30"/>
  <c r="R531" i="30"/>
  <c r="N531" i="30"/>
  <c r="R527" i="30"/>
  <c r="N527" i="30"/>
  <c r="R533" i="30"/>
  <c r="N533" i="30"/>
  <c r="R532" i="30"/>
  <c r="N532" i="30"/>
  <c r="R535" i="30"/>
  <c r="N535" i="30"/>
  <c r="R536" i="30"/>
  <c r="N536" i="30"/>
  <c r="R540" i="30"/>
  <c r="N540" i="30"/>
  <c r="H539" i="29"/>
  <c r="I539" i="29" s="1"/>
  <c r="P539" i="29"/>
  <c r="Q539" i="29" s="1"/>
  <c r="L539" i="29"/>
  <c r="M539" i="29" s="1"/>
  <c r="N539" i="29"/>
  <c r="O539" i="29" s="1"/>
  <c r="K539" i="29"/>
  <c r="B549" i="29"/>
  <c r="J549" i="29" s="1"/>
  <c r="E549" i="29"/>
  <c r="S559" i="29"/>
  <c r="K543" i="29"/>
  <c r="H543" i="29"/>
  <c r="I543" i="29" s="1"/>
  <c r="P543" i="29"/>
  <c r="Q543" i="29" s="1"/>
  <c r="N543" i="29"/>
  <c r="O543" i="29" s="1"/>
  <c r="L543" i="29"/>
  <c r="M543" i="29" s="1"/>
  <c r="N551" i="29"/>
  <c r="O551" i="29" s="1"/>
  <c r="L551" i="29"/>
  <c r="M551" i="29" s="1"/>
  <c r="K551" i="29"/>
  <c r="H551" i="29"/>
  <c r="I551" i="29" s="1"/>
  <c r="P551" i="29"/>
  <c r="Q551" i="29" s="1"/>
  <c r="K546" i="29"/>
  <c r="H546" i="29"/>
  <c r="I546" i="29" s="1"/>
  <c r="P546" i="29"/>
  <c r="Q546" i="29" s="1"/>
  <c r="N546" i="29"/>
  <c r="O546" i="29" s="1"/>
  <c r="L546" i="29"/>
  <c r="M546" i="29" s="1"/>
  <c r="L542" i="29"/>
  <c r="M542" i="29" s="1"/>
  <c r="K542" i="29"/>
  <c r="H542" i="29"/>
  <c r="I542" i="29" s="1"/>
  <c r="N542" i="29"/>
  <c r="O542" i="29" s="1"/>
  <c r="P542" i="29"/>
  <c r="Q542" i="29" s="1"/>
  <c r="N535" i="29"/>
  <c r="O535" i="29" s="1"/>
  <c r="L535" i="29"/>
  <c r="M535" i="29" s="1"/>
  <c r="K535" i="29"/>
  <c r="H535" i="29"/>
  <c r="I535" i="29" s="1"/>
  <c r="P535" i="29"/>
  <c r="Q535" i="29" s="1"/>
  <c r="S563" i="29"/>
  <c r="E553" i="29"/>
  <c r="B553" i="29"/>
  <c r="J553" i="29" s="1"/>
  <c r="S571" i="29"/>
  <c r="E561" i="29"/>
  <c r="B561" i="29"/>
  <c r="J561" i="29" s="1"/>
  <c r="N538" i="29"/>
  <c r="O538" i="29" s="1"/>
  <c r="L538" i="29"/>
  <c r="M538" i="29" s="1"/>
  <c r="K538" i="29"/>
  <c r="P538" i="29"/>
  <c r="Q538" i="29" s="1"/>
  <c r="H538" i="29"/>
  <c r="I538" i="29" s="1"/>
  <c r="S566" i="29"/>
  <c r="E556" i="29"/>
  <c r="B556" i="29"/>
  <c r="J556" i="29" s="1"/>
  <c r="S562" i="29"/>
  <c r="E552" i="29"/>
  <c r="B552" i="29"/>
  <c r="J552" i="29" s="1"/>
  <c r="S570" i="29"/>
  <c r="E560" i="29"/>
  <c r="B560" i="29"/>
  <c r="J560" i="29" s="1"/>
  <c r="P547" i="29"/>
  <c r="Q547" i="29" s="1"/>
  <c r="N547" i="29"/>
  <c r="O547" i="29" s="1"/>
  <c r="L547" i="29"/>
  <c r="M547" i="29" s="1"/>
  <c r="K547" i="29"/>
  <c r="H547" i="29"/>
  <c r="I547" i="29" s="1"/>
  <c r="P534" i="29"/>
  <c r="Q534" i="29" s="1"/>
  <c r="N534" i="29"/>
  <c r="O534" i="29" s="1"/>
  <c r="K534" i="29"/>
  <c r="L534" i="29"/>
  <c r="M534" i="29" s="1"/>
  <c r="H534" i="29"/>
  <c r="I534" i="29" s="1"/>
  <c r="S555" i="29"/>
  <c r="E545" i="29"/>
  <c r="B545" i="29"/>
  <c r="J545" i="29" s="1"/>
  <c r="S558" i="29"/>
  <c r="E548" i="29"/>
  <c r="B548" i="29"/>
  <c r="J548" i="29" s="1"/>
  <c r="K550" i="29"/>
  <c r="H550" i="29"/>
  <c r="I550" i="29" s="1"/>
  <c r="P550" i="29"/>
  <c r="Q550" i="29" s="1"/>
  <c r="N550" i="29"/>
  <c r="O550" i="29" s="1"/>
  <c r="L550" i="29"/>
  <c r="M550" i="29" s="1"/>
  <c r="S567" i="29"/>
  <c r="E557" i="29"/>
  <c r="B557" i="29"/>
  <c r="J557" i="29" s="1"/>
  <c r="S554" i="29"/>
  <c r="E544" i="29"/>
  <c r="B544" i="29"/>
  <c r="J544" i="29" s="1"/>
  <c r="F539" i="30"/>
  <c r="C539" i="30"/>
  <c r="F528" i="30"/>
  <c r="C528" i="30"/>
  <c r="F532" i="30"/>
  <c r="C532" i="30"/>
  <c r="F535" i="30"/>
  <c r="C535" i="30"/>
  <c r="F536" i="30"/>
  <c r="C536" i="30"/>
  <c r="F540" i="30"/>
  <c r="C540" i="30"/>
  <c r="F524" i="30"/>
  <c r="C524" i="30"/>
  <c r="F531" i="30"/>
  <c r="C531" i="30"/>
  <c r="F527" i="30"/>
  <c r="C527" i="30"/>
  <c r="F533" i="30"/>
  <c r="C533" i="30"/>
  <c r="B542" i="30"/>
  <c r="B534" i="30"/>
  <c r="B549" i="30"/>
  <c r="B545" i="30"/>
  <c r="B538" i="30"/>
  <c r="B541" i="30"/>
  <c r="B546" i="30"/>
  <c r="B537" i="30"/>
  <c r="B550" i="30"/>
  <c r="B543" i="30"/>
  <c r="R537" i="30" l="1"/>
  <c r="N537" i="30"/>
  <c r="R543" i="30"/>
  <c r="N543" i="30"/>
  <c r="R534" i="30"/>
  <c r="N534" i="30"/>
  <c r="R541" i="30"/>
  <c r="N541" i="30"/>
  <c r="R546" i="30"/>
  <c r="N546" i="30"/>
  <c r="R549" i="30"/>
  <c r="N549" i="30"/>
  <c r="R542" i="30"/>
  <c r="N542" i="30"/>
  <c r="R545" i="30"/>
  <c r="N545" i="30"/>
  <c r="R550" i="30"/>
  <c r="N550" i="30"/>
  <c r="R538" i="30"/>
  <c r="N538" i="30"/>
  <c r="E559" i="29"/>
  <c r="B559" i="29"/>
  <c r="J559" i="29" s="1"/>
  <c r="S569" i="29"/>
  <c r="K549" i="29"/>
  <c r="H549" i="29"/>
  <c r="I549" i="29" s="1"/>
  <c r="P549" i="29"/>
  <c r="Q549" i="29" s="1"/>
  <c r="L549" i="29"/>
  <c r="M549" i="29" s="1"/>
  <c r="N549" i="29"/>
  <c r="O549" i="29" s="1"/>
  <c r="S565" i="29"/>
  <c r="E555" i="29"/>
  <c r="B555" i="29"/>
  <c r="J555" i="29" s="1"/>
  <c r="S572" i="29"/>
  <c r="E562" i="29"/>
  <c r="B562" i="29"/>
  <c r="J562" i="29" s="1"/>
  <c r="S577" i="29"/>
  <c r="E567" i="29"/>
  <c r="B567" i="29"/>
  <c r="J567" i="29" s="1"/>
  <c r="S568" i="29"/>
  <c r="E558" i="29"/>
  <c r="B558" i="29"/>
  <c r="J558" i="29" s="1"/>
  <c r="S580" i="29"/>
  <c r="E570" i="29"/>
  <c r="B570" i="29"/>
  <c r="J570" i="29" s="1"/>
  <c r="L556" i="29"/>
  <c r="M556" i="29" s="1"/>
  <c r="N556" i="29"/>
  <c r="O556" i="29" s="1"/>
  <c r="K556" i="29"/>
  <c r="H556" i="29"/>
  <c r="I556" i="29" s="1"/>
  <c r="P556" i="29"/>
  <c r="Q556" i="29" s="1"/>
  <c r="N561" i="29"/>
  <c r="O561" i="29" s="1"/>
  <c r="L561" i="29"/>
  <c r="M561" i="29" s="1"/>
  <c r="K561" i="29"/>
  <c r="H561" i="29"/>
  <c r="I561" i="29" s="1"/>
  <c r="P561" i="29"/>
  <c r="Q561" i="29" s="1"/>
  <c r="S573" i="29"/>
  <c r="E563" i="29"/>
  <c r="B563" i="29"/>
  <c r="J563" i="29" s="1"/>
  <c r="N545" i="29"/>
  <c r="O545" i="29" s="1"/>
  <c r="L545" i="29"/>
  <c r="M545" i="29" s="1"/>
  <c r="K545" i="29"/>
  <c r="H545" i="29"/>
  <c r="I545" i="29" s="1"/>
  <c r="P545" i="29"/>
  <c r="Q545" i="29" s="1"/>
  <c r="N552" i="29"/>
  <c r="O552" i="29" s="1"/>
  <c r="L552" i="29"/>
  <c r="M552" i="29" s="1"/>
  <c r="P552" i="29"/>
  <c r="Q552" i="29" s="1"/>
  <c r="K552" i="29"/>
  <c r="H552" i="29"/>
  <c r="I552" i="29" s="1"/>
  <c r="K544" i="29"/>
  <c r="H544" i="29"/>
  <c r="I544" i="29" s="1"/>
  <c r="L544" i="29"/>
  <c r="M544" i="29" s="1"/>
  <c r="N544" i="29"/>
  <c r="O544" i="29" s="1"/>
  <c r="P544" i="29"/>
  <c r="Q544" i="29" s="1"/>
  <c r="S564" i="29"/>
  <c r="E554" i="29"/>
  <c r="B554" i="29"/>
  <c r="J554" i="29" s="1"/>
  <c r="P557" i="29"/>
  <c r="Q557" i="29" s="1"/>
  <c r="N557" i="29"/>
  <c r="O557" i="29" s="1"/>
  <c r="L557" i="29"/>
  <c r="M557" i="29" s="1"/>
  <c r="K557" i="29"/>
  <c r="H557" i="29"/>
  <c r="I557" i="29" s="1"/>
  <c r="N548" i="29"/>
  <c r="O548" i="29" s="1"/>
  <c r="K548" i="29"/>
  <c r="P548" i="29"/>
  <c r="Q548" i="29" s="1"/>
  <c r="H548" i="29"/>
  <c r="I548" i="29" s="1"/>
  <c r="L548" i="29"/>
  <c r="M548" i="29" s="1"/>
  <c r="K560" i="29"/>
  <c r="H560" i="29"/>
  <c r="I560" i="29" s="1"/>
  <c r="N560" i="29"/>
  <c r="O560" i="29" s="1"/>
  <c r="L560" i="29"/>
  <c r="M560" i="29" s="1"/>
  <c r="P560" i="29"/>
  <c r="Q560" i="29" s="1"/>
  <c r="S576" i="29"/>
  <c r="E566" i="29"/>
  <c r="B566" i="29"/>
  <c r="J566" i="29" s="1"/>
  <c r="S581" i="29"/>
  <c r="E571" i="29"/>
  <c r="B571" i="29"/>
  <c r="J571" i="29" s="1"/>
  <c r="K553" i="29"/>
  <c r="H553" i="29"/>
  <c r="I553" i="29" s="1"/>
  <c r="P553" i="29"/>
  <c r="Q553" i="29" s="1"/>
  <c r="N553" i="29"/>
  <c r="O553" i="29" s="1"/>
  <c r="L553" i="29"/>
  <c r="M553" i="29" s="1"/>
  <c r="F543" i="30"/>
  <c r="C543" i="30"/>
  <c r="F541" i="30"/>
  <c r="C541" i="30"/>
  <c r="F534" i="30"/>
  <c r="C534" i="30"/>
  <c r="F550" i="30"/>
  <c r="C550" i="30"/>
  <c r="F538" i="30"/>
  <c r="C538" i="30"/>
  <c r="F549" i="30"/>
  <c r="C549" i="30"/>
  <c r="F542" i="30"/>
  <c r="C542" i="30"/>
  <c r="F537" i="30"/>
  <c r="C537" i="30"/>
  <c r="F545" i="30"/>
  <c r="C545" i="30"/>
  <c r="F546" i="30"/>
  <c r="C546" i="30"/>
  <c r="B553" i="30"/>
  <c r="B547" i="30"/>
  <c r="B551" i="30"/>
  <c r="B555" i="30"/>
  <c r="B544" i="30"/>
  <c r="B560" i="30"/>
  <c r="B556" i="30"/>
  <c r="B548" i="30"/>
  <c r="B559" i="30"/>
  <c r="B552" i="30"/>
  <c r="R552" i="30" l="1"/>
  <c r="N552" i="30"/>
  <c r="R560" i="30"/>
  <c r="N560" i="30"/>
  <c r="R547" i="30"/>
  <c r="N547" i="30"/>
  <c r="R548" i="30"/>
  <c r="N548" i="30"/>
  <c r="R555" i="30"/>
  <c r="N555" i="30"/>
  <c r="R556" i="30"/>
  <c r="N556" i="30"/>
  <c r="R551" i="30"/>
  <c r="N551" i="30"/>
  <c r="R559" i="30"/>
  <c r="N559" i="30"/>
  <c r="R544" i="30"/>
  <c r="N544" i="30"/>
  <c r="R553" i="30"/>
  <c r="N553" i="30"/>
  <c r="S579" i="29"/>
  <c r="E569" i="29"/>
  <c r="B569" i="29"/>
  <c r="J569" i="29" s="1"/>
  <c r="N559" i="29"/>
  <c r="O559" i="29" s="1"/>
  <c r="K559" i="29"/>
  <c r="L559" i="29"/>
  <c r="M559" i="29" s="1"/>
  <c r="H559" i="29"/>
  <c r="I559" i="29" s="1"/>
  <c r="P559" i="29"/>
  <c r="Q559" i="29" s="1"/>
  <c r="S574" i="29"/>
  <c r="E564" i="29"/>
  <c r="B564" i="29"/>
  <c r="J564" i="29" s="1"/>
  <c r="P570" i="29"/>
  <c r="Q570" i="29" s="1"/>
  <c r="N570" i="29"/>
  <c r="O570" i="29" s="1"/>
  <c r="L570" i="29"/>
  <c r="M570" i="29" s="1"/>
  <c r="K570" i="29"/>
  <c r="H570" i="29"/>
  <c r="I570" i="29" s="1"/>
  <c r="S587" i="29"/>
  <c r="E577" i="29"/>
  <c r="B577" i="29"/>
  <c r="J577" i="29" s="1"/>
  <c r="L555" i="29"/>
  <c r="M555" i="29" s="1"/>
  <c r="K555" i="29"/>
  <c r="H555" i="29"/>
  <c r="I555" i="29" s="1"/>
  <c r="P555" i="29"/>
  <c r="Q555" i="29" s="1"/>
  <c r="N555" i="29"/>
  <c r="O555" i="29" s="1"/>
  <c r="L571" i="29"/>
  <c r="M571" i="29" s="1"/>
  <c r="K571" i="29"/>
  <c r="H571" i="29"/>
  <c r="I571" i="29" s="1"/>
  <c r="P571" i="29"/>
  <c r="Q571" i="29" s="1"/>
  <c r="N571" i="29"/>
  <c r="O571" i="29" s="1"/>
  <c r="S583" i="29"/>
  <c r="E573" i="29"/>
  <c r="B573" i="29"/>
  <c r="J573" i="29" s="1"/>
  <c r="S578" i="29"/>
  <c r="E568" i="29"/>
  <c r="B568" i="29"/>
  <c r="J568" i="29" s="1"/>
  <c r="L562" i="29"/>
  <c r="M562" i="29" s="1"/>
  <c r="K562" i="29"/>
  <c r="H562" i="29"/>
  <c r="I562" i="29" s="1"/>
  <c r="P562" i="29"/>
  <c r="Q562" i="29" s="1"/>
  <c r="N562" i="29"/>
  <c r="O562" i="29" s="1"/>
  <c r="S586" i="29"/>
  <c r="E576" i="29"/>
  <c r="B576" i="29"/>
  <c r="J576" i="29" s="1"/>
  <c r="P554" i="29"/>
  <c r="Q554" i="29" s="1"/>
  <c r="N554" i="29"/>
  <c r="O554" i="29" s="1"/>
  <c r="L554" i="29"/>
  <c r="M554" i="29" s="1"/>
  <c r="K554" i="29"/>
  <c r="H554" i="29"/>
  <c r="I554" i="29" s="1"/>
  <c r="S590" i="29"/>
  <c r="E580" i="29"/>
  <c r="B580" i="29"/>
  <c r="J580" i="29" s="1"/>
  <c r="N567" i="29"/>
  <c r="O567" i="29" s="1"/>
  <c r="L567" i="29"/>
  <c r="M567" i="29" s="1"/>
  <c r="K567" i="29"/>
  <c r="H567" i="29"/>
  <c r="I567" i="29" s="1"/>
  <c r="P567" i="29"/>
  <c r="Q567" i="29" s="1"/>
  <c r="S575" i="29"/>
  <c r="B565" i="29"/>
  <c r="J565" i="29" s="1"/>
  <c r="E565" i="29"/>
  <c r="K566" i="29"/>
  <c r="H566" i="29"/>
  <c r="I566" i="29" s="1"/>
  <c r="P566" i="29"/>
  <c r="Q566" i="29" s="1"/>
  <c r="N566" i="29"/>
  <c r="O566" i="29" s="1"/>
  <c r="L566" i="29"/>
  <c r="M566" i="29" s="1"/>
  <c r="S591" i="29"/>
  <c r="E581" i="29"/>
  <c r="B581" i="29"/>
  <c r="J581" i="29" s="1"/>
  <c r="P563" i="29"/>
  <c r="Q563" i="29" s="1"/>
  <c r="N563" i="29"/>
  <c r="O563" i="29" s="1"/>
  <c r="L563" i="29"/>
  <c r="M563" i="29" s="1"/>
  <c r="K563" i="29"/>
  <c r="H563" i="29"/>
  <c r="I563" i="29" s="1"/>
  <c r="N558" i="29"/>
  <c r="O558" i="29" s="1"/>
  <c r="L558" i="29"/>
  <c r="M558" i="29" s="1"/>
  <c r="K558" i="29"/>
  <c r="H558" i="29"/>
  <c r="I558" i="29" s="1"/>
  <c r="P558" i="29"/>
  <c r="Q558" i="29" s="1"/>
  <c r="S582" i="29"/>
  <c r="E572" i="29"/>
  <c r="B572" i="29"/>
  <c r="J572" i="29" s="1"/>
  <c r="F548" i="30"/>
  <c r="C548" i="30"/>
  <c r="F547" i="30"/>
  <c r="C547" i="30"/>
  <c r="F552" i="30"/>
  <c r="C552" i="30"/>
  <c r="F555" i="30"/>
  <c r="C555" i="30"/>
  <c r="F559" i="30"/>
  <c r="C559" i="30"/>
  <c r="F551" i="30"/>
  <c r="C551" i="30"/>
  <c r="F560" i="30"/>
  <c r="C560" i="30"/>
  <c r="F556" i="30"/>
  <c r="C556" i="30"/>
  <c r="F544" i="30"/>
  <c r="C544" i="30"/>
  <c r="F553" i="30"/>
  <c r="C553" i="30"/>
  <c r="B562" i="30"/>
  <c r="B558" i="30"/>
  <c r="B570" i="30"/>
  <c r="B565" i="30"/>
  <c r="B557" i="30"/>
  <c r="B569" i="30"/>
  <c r="B566" i="30"/>
  <c r="B554" i="30"/>
  <c r="B561" i="30"/>
  <c r="B563" i="30"/>
  <c r="R557" i="30" l="1"/>
  <c r="N557" i="30"/>
  <c r="R569" i="30"/>
  <c r="N569" i="30"/>
  <c r="R558" i="30"/>
  <c r="N558" i="30"/>
  <c r="R566" i="30"/>
  <c r="N566" i="30"/>
  <c r="R562" i="30"/>
  <c r="N562" i="30"/>
  <c r="R563" i="30"/>
  <c r="N563" i="30"/>
  <c r="R554" i="30"/>
  <c r="N554" i="30"/>
  <c r="R565" i="30"/>
  <c r="N565" i="30"/>
  <c r="R561" i="30"/>
  <c r="N561" i="30"/>
  <c r="R570" i="30"/>
  <c r="N570" i="30"/>
  <c r="K569" i="29"/>
  <c r="L569" i="29"/>
  <c r="M569" i="29" s="1"/>
  <c r="H569" i="29"/>
  <c r="I569" i="29" s="1"/>
  <c r="P569" i="29"/>
  <c r="Q569" i="29" s="1"/>
  <c r="N569" i="29"/>
  <c r="O569" i="29" s="1"/>
  <c r="E579" i="29"/>
  <c r="B579" i="29"/>
  <c r="J579" i="29" s="1"/>
  <c r="S589" i="29"/>
  <c r="S596" i="29"/>
  <c r="E586" i="29"/>
  <c r="B586" i="29"/>
  <c r="J586" i="29" s="1"/>
  <c r="S588" i="29"/>
  <c r="E578" i="29"/>
  <c r="B578" i="29"/>
  <c r="J578" i="29" s="1"/>
  <c r="S597" i="29"/>
  <c r="E587" i="29"/>
  <c r="B587" i="29"/>
  <c r="J587" i="29" s="1"/>
  <c r="L572" i="29"/>
  <c r="M572" i="29" s="1"/>
  <c r="K572" i="29"/>
  <c r="H572" i="29"/>
  <c r="I572" i="29" s="1"/>
  <c r="N572" i="29"/>
  <c r="O572" i="29" s="1"/>
  <c r="P572" i="29"/>
  <c r="Q572" i="29" s="1"/>
  <c r="L581" i="29"/>
  <c r="M581" i="29" s="1"/>
  <c r="K581" i="29"/>
  <c r="H581" i="29"/>
  <c r="I581" i="29" s="1"/>
  <c r="P581" i="29"/>
  <c r="Q581" i="29" s="1"/>
  <c r="N581" i="29"/>
  <c r="O581" i="29" s="1"/>
  <c r="N580" i="29"/>
  <c r="O580" i="29" s="1"/>
  <c r="K580" i="29"/>
  <c r="P580" i="29"/>
  <c r="Q580" i="29" s="1"/>
  <c r="H580" i="29"/>
  <c r="I580" i="29" s="1"/>
  <c r="L580" i="29"/>
  <c r="M580" i="29" s="1"/>
  <c r="P573" i="29"/>
  <c r="Q573" i="29" s="1"/>
  <c r="N573" i="29"/>
  <c r="O573" i="29" s="1"/>
  <c r="L573" i="29"/>
  <c r="M573" i="29" s="1"/>
  <c r="K573" i="29"/>
  <c r="H573" i="29"/>
  <c r="I573" i="29" s="1"/>
  <c r="N564" i="29"/>
  <c r="O564" i="29" s="1"/>
  <c r="H564" i="29"/>
  <c r="I564" i="29" s="1"/>
  <c r="P564" i="29"/>
  <c r="Q564" i="29" s="1"/>
  <c r="K564" i="29"/>
  <c r="L564" i="29"/>
  <c r="M564" i="29" s="1"/>
  <c r="S592" i="29"/>
  <c r="E582" i="29"/>
  <c r="B582" i="29"/>
  <c r="J582" i="29" s="1"/>
  <c r="L565" i="29"/>
  <c r="M565" i="29" s="1"/>
  <c r="K565" i="29"/>
  <c r="H565" i="29"/>
  <c r="I565" i="29" s="1"/>
  <c r="P565" i="29"/>
  <c r="Q565" i="29" s="1"/>
  <c r="N565" i="29"/>
  <c r="O565" i="29" s="1"/>
  <c r="K576" i="29"/>
  <c r="H576" i="29"/>
  <c r="I576" i="29" s="1"/>
  <c r="L576" i="29"/>
  <c r="M576" i="29" s="1"/>
  <c r="N576" i="29"/>
  <c r="O576" i="29" s="1"/>
  <c r="P576" i="29"/>
  <c r="Q576" i="29" s="1"/>
  <c r="N568" i="29"/>
  <c r="O568" i="29" s="1"/>
  <c r="P568" i="29"/>
  <c r="Q568" i="29" s="1"/>
  <c r="L568" i="29"/>
  <c r="M568" i="29" s="1"/>
  <c r="K568" i="29"/>
  <c r="H568" i="29"/>
  <c r="I568" i="29" s="1"/>
  <c r="N577" i="29"/>
  <c r="O577" i="29" s="1"/>
  <c r="L577" i="29"/>
  <c r="M577" i="29" s="1"/>
  <c r="K577" i="29"/>
  <c r="H577" i="29"/>
  <c r="I577" i="29" s="1"/>
  <c r="P577" i="29"/>
  <c r="Q577" i="29" s="1"/>
  <c r="S601" i="29"/>
  <c r="E591" i="29"/>
  <c r="B591" i="29"/>
  <c r="J591" i="29" s="1"/>
  <c r="S585" i="29"/>
  <c r="E575" i="29"/>
  <c r="B575" i="29"/>
  <c r="J575" i="29" s="1"/>
  <c r="S600" i="29"/>
  <c r="E590" i="29"/>
  <c r="B590" i="29"/>
  <c r="J590" i="29" s="1"/>
  <c r="S593" i="29"/>
  <c r="E583" i="29"/>
  <c r="B583" i="29"/>
  <c r="J583" i="29" s="1"/>
  <c r="S584" i="29"/>
  <c r="E574" i="29"/>
  <c r="B574" i="29"/>
  <c r="J574" i="29" s="1"/>
  <c r="F554" i="30"/>
  <c r="C554" i="30"/>
  <c r="F558" i="30"/>
  <c r="C558" i="30"/>
  <c r="F569" i="30"/>
  <c r="C569" i="30"/>
  <c r="F566" i="30"/>
  <c r="C566" i="30"/>
  <c r="F570" i="30"/>
  <c r="C570" i="30"/>
  <c r="F563" i="30"/>
  <c r="C563" i="30"/>
  <c r="F565" i="30"/>
  <c r="C565" i="30"/>
  <c r="F561" i="30"/>
  <c r="C561" i="30"/>
  <c r="F557" i="30"/>
  <c r="C557" i="30"/>
  <c r="F562" i="30"/>
  <c r="C562" i="30"/>
  <c r="B573" i="30"/>
  <c r="B564" i="30"/>
  <c r="B579" i="30"/>
  <c r="B575" i="30"/>
  <c r="B568" i="30"/>
  <c r="B571" i="30"/>
  <c r="B576" i="30"/>
  <c r="B567" i="30"/>
  <c r="B580" i="30"/>
  <c r="B572" i="30"/>
  <c r="R567" i="30" l="1"/>
  <c r="N567" i="30"/>
  <c r="R564" i="30"/>
  <c r="N564" i="30"/>
  <c r="R571" i="30"/>
  <c r="N571" i="30"/>
  <c r="R575" i="30"/>
  <c r="N575" i="30"/>
  <c r="R572" i="30"/>
  <c r="N572" i="30"/>
  <c r="R576" i="30"/>
  <c r="N576" i="30"/>
  <c r="R579" i="30"/>
  <c r="N579" i="30"/>
  <c r="R580" i="30"/>
  <c r="N580" i="30"/>
  <c r="R568" i="30"/>
  <c r="N568" i="30"/>
  <c r="R573" i="30"/>
  <c r="N573" i="30"/>
  <c r="E589" i="29"/>
  <c r="B589" i="29"/>
  <c r="J589" i="29" s="1"/>
  <c r="S599" i="29"/>
  <c r="N579" i="29"/>
  <c r="O579" i="29" s="1"/>
  <c r="L579" i="29"/>
  <c r="M579" i="29" s="1"/>
  <c r="K579" i="29"/>
  <c r="P579" i="29"/>
  <c r="Q579" i="29" s="1"/>
  <c r="H579" i="29"/>
  <c r="I579" i="29" s="1"/>
  <c r="N574" i="29"/>
  <c r="O574" i="29" s="1"/>
  <c r="L574" i="29"/>
  <c r="M574" i="29" s="1"/>
  <c r="K574" i="29"/>
  <c r="H574" i="29"/>
  <c r="I574" i="29" s="1"/>
  <c r="P574" i="29"/>
  <c r="Q574" i="29" s="1"/>
  <c r="S610" i="29"/>
  <c r="E600" i="29"/>
  <c r="B600" i="29"/>
  <c r="J600" i="29" s="1"/>
  <c r="K591" i="29"/>
  <c r="H591" i="29"/>
  <c r="I591" i="29" s="1"/>
  <c r="P591" i="29"/>
  <c r="Q591" i="29" s="1"/>
  <c r="N591" i="29"/>
  <c r="O591" i="29" s="1"/>
  <c r="L591" i="29"/>
  <c r="M591" i="29" s="1"/>
  <c r="K582" i="29"/>
  <c r="H582" i="29"/>
  <c r="I582" i="29" s="1"/>
  <c r="P582" i="29"/>
  <c r="Q582" i="29" s="1"/>
  <c r="N582" i="29"/>
  <c r="O582" i="29" s="1"/>
  <c r="L582" i="29"/>
  <c r="M582" i="29" s="1"/>
  <c r="S598" i="29"/>
  <c r="E588" i="29"/>
  <c r="B588" i="29"/>
  <c r="J588" i="29" s="1"/>
  <c r="S603" i="29"/>
  <c r="E593" i="29"/>
  <c r="B593" i="29"/>
  <c r="J593" i="29" s="1"/>
  <c r="K575" i="29"/>
  <c r="H575" i="29"/>
  <c r="I575" i="29" s="1"/>
  <c r="P575" i="29"/>
  <c r="Q575" i="29" s="1"/>
  <c r="N575" i="29"/>
  <c r="O575" i="29" s="1"/>
  <c r="L575" i="29"/>
  <c r="M575" i="29" s="1"/>
  <c r="S607" i="29"/>
  <c r="E597" i="29"/>
  <c r="B597" i="29"/>
  <c r="J597" i="29" s="1"/>
  <c r="P586" i="29"/>
  <c r="Q586" i="29" s="1"/>
  <c r="N586" i="29"/>
  <c r="O586" i="29" s="1"/>
  <c r="L586" i="29"/>
  <c r="M586" i="29" s="1"/>
  <c r="K586" i="29"/>
  <c r="H586" i="29"/>
  <c r="I586" i="29" s="1"/>
  <c r="N583" i="29"/>
  <c r="O583" i="29" s="1"/>
  <c r="L583" i="29"/>
  <c r="M583" i="29" s="1"/>
  <c r="K583" i="29"/>
  <c r="H583" i="29"/>
  <c r="I583" i="29" s="1"/>
  <c r="P583" i="29"/>
  <c r="Q583" i="29" s="1"/>
  <c r="S594" i="29"/>
  <c r="E584" i="29"/>
  <c r="B584" i="29"/>
  <c r="J584" i="29" s="1"/>
  <c r="N590" i="29"/>
  <c r="O590" i="29" s="1"/>
  <c r="L590" i="29"/>
  <c r="M590" i="29" s="1"/>
  <c r="K590" i="29"/>
  <c r="H590" i="29"/>
  <c r="I590" i="29" s="1"/>
  <c r="P590" i="29"/>
  <c r="Q590" i="29" s="1"/>
  <c r="S611" i="29"/>
  <c r="E601" i="29"/>
  <c r="B601" i="29"/>
  <c r="J601" i="29" s="1"/>
  <c r="S602" i="29"/>
  <c r="E592" i="29"/>
  <c r="B592" i="29"/>
  <c r="J592" i="29" s="1"/>
  <c r="L578" i="29"/>
  <c r="M578" i="29" s="1"/>
  <c r="K578" i="29"/>
  <c r="H578" i="29"/>
  <c r="I578" i="29" s="1"/>
  <c r="P578" i="29"/>
  <c r="Q578" i="29" s="1"/>
  <c r="N578" i="29"/>
  <c r="O578" i="29" s="1"/>
  <c r="S595" i="29"/>
  <c r="E585" i="29"/>
  <c r="B585" i="29"/>
  <c r="J585" i="29" s="1"/>
  <c r="L587" i="29"/>
  <c r="M587" i="29" s="1"/>
  <c r="K587" i="29"/>
  <c r="H587" i="29"/>
  <c r="I587" i="29" s="1"/>
  <c r="P587" i="29"/>
  <c r="Q587" i="29" s="1"/>
  <c r="N587" i="29"/>
  <c r="O587" i="29" s="1"/>
  <c r="S606" i="29"/>
  <c r="E596" i="29"/>
  <c r="B596" i="29"/>
  <c r="J596" i="29" s="1"/>
  <c r="F575" i="30"/>
  <c r="C575" i="30"/>
  <c r="F567" i="30"/>
  <c r="C567" i="30"/>
  <c r="F564" i="30"/>
  <c r="C564" i="30"/>
  <c r="F576" i="30"/>
  <c r="C576" i="30"/>
  <c r="F568" i="30"/>
  <c r="C568" i="30"/>
  <c r="F573" i="30"/>
  <c r="C573" i="30"/>
  <c r="F572" i="30"/>
  <c r="C572" i="30"/>
  <c r="F571" i="30"/>
  <c r="C571" i="30"/>
  <c r="F580" i="30"/>
  <c r="C580" i="30"/>
  <c r="F579" i="30"/>
  <c r="C579" i="30"/>
  <c r="B582" i="30"/>
  <c r="B577" i="30"/>
  <c r="B581" i="30"/>
  <c r="B585" i="30"/>
  <c r="B574" i="30"/>
  <c r="B590" i="30"/>
  <c r="B586" i="30"/>
  <c r="B578" i="30"/>
  <c r="B589" i="30"/>
  <c r="B583" i="30"/>
  <c r="R583" i="30" l="1"/>
  <c r="N583" i="30"/>
  <c r="R585" i="30"/>
  <c r="N585" i="30"/>
  <c r="R578" i="30"/>
  <c r="N578" i="30"/>
  <c r="R590" i="30"/>
  <c r="N590" i="30"/>
  <c r="R577" i="30"/>
  <c r="N577" i="30"/>
  <c r="R586" i="30"/>
  <c r="N586" i="30"/>
  <c r="R581" i="30"/>
  <c r="N581" i="30"/>
  <c r="R582" i="30"/>
  <c r="N582" i="30"/>
  <c r="R589" i="30"/>
  <c r="N589" i="30"/>
  <c r="R574" i="30"/>
  <c r="N574" i="30"/>
  <c r="S609" i="29"/>
  <c r="E599" i="29"/>
  <c r="B599" i="29"/>
  <c r="J599" i="29" s="1"/>
  <c r="N589" i="29"/>
  <c r="O589" i="29" s="1"/>
  <c r="P589" i="29"/>
  <c r="Q589" i="29" s="1"/>
  <c r="K589" i="29"/>
  <c r="L589" i="29"/>
  <c r="M589" i="29" s="1"/>
  <c r="H589" i="29"/>
  <c r="I589" i="29" s="1"/>
  <c r="S621" i="29"/>
  <c r="E611" i="29"/>
  <c r="B611" i="29"/>
  <c r="J611" i="29" s="1"/>
  <c r="S608" i="29"/>
  <c r="E598" i="29"/>
  <c r="B598" i="29"/>
  <c r="J598" i="29" s="1"/>
  <c r="N600" i="29"/>
  <c r="O600" i="29" s="1"/>
  <c r="L600" i="29"/>
  <c r="M600" i="29" s="1"/>
  <c r="P600" i="29"/>
  <c r="Q600" i="29" s="1"/>
  <c r="K600" i="29"/>
  <c r="H600" i="29"/>
  <c r="I600" i="29" s="1"/>
  <c r="K592" i="29"/>
  <c r="H592" i="29"/>
  <c r="I592" i="29" s="1"/>
  <c r="N592" i="29"/>
  <c r="O592" i="29" s="1"/>
  <c r="L592" i="29"/>
  <c r="M592" i="29" s="1"/>
  <c r="P592" i="29"/>
  <c r="Q592" i="29" s="1"/>
  <c r="N596" i="29"/>
  <c r="O596" i="29" s="1"/>
  <c r="K596" i="29"/>
  <c r="P596" i="29"/>
  <c r="Q596" i="29" s="1"/>
  <c r="H596" i="29"/>
  <c r="I596" i="29" s="1"/>
  <c r="L596" i="29"/>
  <c r="M596" i="29" s="1"/>
  <c r="K585" i="29"/>
  <c r="H585" i="29"/>
  <c r="I585" i="29" s="1"/>
  <c r="P585" i="29"/>
  <c r="Q585" i="29" s="1"/>
  <c r="N585" i="29"/>
  <c r="O585" i="29" s="1"/>
  <c r="L585" i="29"/>
  <c r="M585" i="29" s="1"/>
  <c r="S612" i="29"/>
  <c r="E602" i="29"/>
  <c r="B602" i="29"/>
  <c r="J602" i="29" s="1"/>
  <c r="S617" i="29"/>
  <c r="E607" i="29"/>
  <c r="B607" i="29"/>
  <c r="J607" i="29" s="1"/>
  <c r="S613" i="29"/>
  <c r="E603" i="29"/>
  <c r="B603" i="29"/>
  <c r="J603" i="29" s="1"/>
  <c r="S604" i="29"/>
  <c r="E594" i="29"/>
  <c r="B594" i="29"/>
  <c r="J594" i="29" s="1"/>
  <c r="S616" i="29"/>
  <c r="E606" i="29"/>
  <c r="B606" i="29"/>
  <c r="J606" i="29" s="1"/>
  <c r="S605" i="29"/>
  <c r="E595" i="29"/>
  <c r="B595" i="29"/>
  <c r="J595" i="29" s="1"/>
  <c r="K601" i="29"/>
  <c r="H601" i="29"/>
  <c r="I601" i="29" s="1"/>
  <c r="P601" i="29"/>
  <c r="Q601" i="29" s="1"/>
  <c r="N601" i="29"/>
  <c r="O601" i="29" s="1"/>
  <c r="L601" i="29"/>
  <c r="M601" i="29" s="1"/>
  <c r="N584" i="29"/>
  <c r="O584" i="29" s="1"/>
  <c r="L584" i="29"/>
  <c r="M584" i="29" s="1"/>
  <c r="P584" i="29"/>
  <c r="Q584" i="29" s="1"/>
  <c r="K584" i="29"/>
  <c r="H584" i="29"/>
  <c r="I584" i="29" s="1"/>
  <c r="L588" i="29"/>
  <c r="M588" i="29" s="1"/>
  <c r="N588" i="29"/>
  <c r="O588" i="29" s="1"/>
  <c r="K588" i="29"/>
  <c r="H588" i="29"/>
  <c r="I588" i="29" s="1"/>
  <c r="P588" i="29"/>
  <c r="Q588" i="29" s="1"/>
  <c r="S620" i="29"/>
  <c r="E610" i="29"/>
  <c r="B610" i="29"/>
  <c r="J610" i="29" s="1"/>
  <c r="L597" i="29"/>
  <c r="M597" i="29" s="1"/>
  <c r="K597" i="29"/>
  <c r="H597" i="29"/>
  <c r="I597" i="29" s="1"/>
  <c r="P597" i="29"/>
  <c r="Q597" i="29" s="1"/>
  <c r="N597" i="29"/>
  <c r="O597" i="29" s="1"/>
  <c r="N593" i="29"/>
  <c r="O593" i="29" s="1"/>
  <c r="L593" i="29"/>
  <c r="M593" i="29" s="1"/>
  <c r="K593" i="29"/>
  <c r="H593" i="29"/>
  <c r="I593" i="29" s="1"/>
  <c r="P593" i="29"/>
  <c r="Q593" i="29" s="1"/>
  <c r="F585" i="30"/>
  <c r="C585" i="30"/>
  <c r="F590" i="30"/>
  <c r="C590" i="30"/>
  <c r="F583" i="30"/>
  <c r="C583" i="30"/>
  <c r="F577" i="30"/>
  <c r="C577" i="30"/>
  <c r="F586" i="30"/>
  <c r="C586" i="30"/>
  <c r="F581" i="30"/>
  <c r="C581" i="30"/>
  <c r="F578" i="30"/>
  <c r="C578" i="30"/>
  <c r="F589" i="30"/>
  <c r="C589" i="30"/>
  <c r="F574" i="30"/>
  <c r="C574" i="30"/>
  <c r="F582" i="30"/>
  <c r="C582" i="30"/>
  <c r="B593" i="30"/>
  <c r="B588" i="30"/>
  <c r="B600" i="30"/>
  <c r="B595" i="30"/>
  <c r="B587" i="30"/>
  <c r="B599" i="30"/>
  <c r="B596" i="30"/>
  <c r="B584" i="30"/>
  <c r="B591" i="30"/>
  <c r="B592" i="30"/>
  <c r="R592" i="30" l="1"/>
  <c r="N592" i="30"/>
  <c r="R599" i="30"/>
  <c r="N599" i="30"/>
  <c r="R588" i="30"/>
  <c r="N588" i="30"/>
  <c r="R591" i="30"/>
  <c r="N591" i="30"/>
  <c r="R584" i="30"/>
  <c r="N584" i="30"/>
  <c r="R595" i="30"/>
  <c r="N595" i="30"/>
  <c r="R596" i="30"/>
  <c r="N596" i="30"/>
  <c r="R600" i="30"/>
  <c r="N600" i="30"/>
  <c r="R587" i="30"/>
  <c r="N587" i="30"/>
  <c r="R593" i="30"/>
  <c r="N593" i="30"/>
  <c r="K599" i="29"/>
  <c r="H599" i="29"/>
  <c r="I599" i="29" s="1"/>
  <c r="N599" i="29"/>
  <c r="O599" i="29" s="1"/>
  <c r="P599" i="29"/>
  <c r="Q599" i="29" s="1"/>
  <c r="L599" i="29"/>
  <c r="M599" i="29" s="1"/>
  <c r="S619" i="29"/>
  <c r="E609" i="29"/>
  <c r="B609" i="29"/>
  <c r="J609" i="29" s="1"/>
  <c r="S630" i="29"/>
  <c r="E620" i="29"/>
  <c r="B620" i="29"/>
  <c r="J620" i="29" s="1"/>
  <c r="S626" i="29"/>
  <c r="E616" i="29"/>
  <c r="B616" i="29"/>
  <c r="J616" i="29" s="1"/>
  <c r="L603" i="29"/>
  <c r="M603" i="29" s="1"/>
  <c r="K603" i="29"/>
  <c r="H603" i="29"/>
  <c r="I603" i="29" s="1"/>
  <c r="P603" i="29"/>
  <c r="Q603" i="29" s="1"/>
  <c r="N603" i="29"/>
  <c r="O603" i="29" s="1"/>
  <c r="S622" i="29"/>
  <c r="E612" i="29"/>
  <c r="B612" i="29"/>
  <c r="J612" i="29" s="1"/>
  <c r="P611" i="29"/>
  <c r="Q611" i="29" s="1"/>
  <c r="N611" i="29"/>
  <c r="O611" i="29" s="1"/>
  <c r="L611" i="29"/>
  <c r="M611" i="29" s="1"/>
  <c r="K611" i="29"/>
  <c r="H611" i="29"/>
  <c r="I611" i="29" s="1"/>
  <c r="S615" i="29"/>
  <c r="E605" i="29"/>
  <c r="B605" i="29"/>
  <c r="J605" i="29" s="1"/>
  <c r="L594" i="29"/>
  <c r="M594" i="29" s="1"/>
  <c r="K594" i="29"/>
  <c r="H594" i="29"/>
  <c r="I594" i="29" s="1"/>
  <c r="P594" i="29"/>
  <c r="Q594" i="29" s="1"/>
  <c r="N594" i="29"/>
  <c r="O594" i="29" s="1"/>
  <c r="S627" i="29"/>
  <c r="E617" i="29"/>
  <c r="B617" i="29"/>
  <c r="J617" i="29" s="1"/>
  <c r="K598" i="29"/>
  <c r="H598" i="29"/>
  <c r="I598" i="29" s="1"/>
  <c r="P598" i="29"/>
  <c r="Q598" i="29" s="1"/>
  <c r="N598" i="29"/>
  <c r="O598" i="29" s="1"/>
  <c r="L598" i="29"/>
  <c r="M598" i="29" s="1"/>
  <c r="L610" i="29"/>
  <c r="M610" i="29" s="1"/>
  <c r="K610" i="29"/>
  <c r="H610" i="29"/>
  <c r="I610" i="29" s="1"/>
  <c r="P610" i="29"/>
  <c r="Q610" i="29" s="1"/>
  <c r="N610" i="29"/>
  <c r="O610" i="29" s="1"/>
  <c r="N606" i="29"/>
  <c r="O606" i="29" s="1"/>
  <c r="L606" i="29"/>
  <c r="M606" i="29" s="1"/>
  <c r="K606" i="29"/>
  <c r="H606" i="29"/>
  <c r="I606" i="29" s="1"/>
  <c r="P606" i="29"/>
  <c r="Q606" i="29" s="1"/>
  <c r="S623" i="29"/>
  <c r="E613" i="29"/>
  <c r="B613" i="29"/>
  <c r="J613" i="29" s="1"/>
  <c r="P602" i="29"/>
  <c r="Q602" i="29" s="1"/>
  <c r="N602" i="29"/>
  <c r="O602" i="29" s="1"/>
  <c r="L602" i="29"/>
  <c r="M602" i="29" s="1"/>
  <c r="H602" i="29"/>
  <c r="I602" i="29" s="1"/>
  <c r="K602" i="29"/>
  <c r="S631" i="29"/>
  <c r="E621" i="29"/>
  <c r="B621" i="29"/>
  <c r="J621" i="29" s="1"/>
  <c r="P595" i="29"/>
  <c r="Q595" i="29" s="1"/>
  <c r="N595" i="29"/>
  <c r="O595" i="29" s="1"/>
  <c r="L595" i="29"/>
  <c r="M595" i="29" s="1"/>
  <c r="H595" i="29"/>
  <c r="I595" i="29" s="1"/>
  <c r="K595" i="29"/>
  <c r="S614" i="29"/>
  <c r="E604" i="29"/>
  <c r="B604" i="29"/>
  <c r="J604" i="29" s="1"/>
  <c r="K607" i="29"/>
  <c r="H607" i="29"/>
  <c r="I607" i="29" s="1"/>
  <c r="P607" i="29"/>
  <c r="Q607" i="29" s="1"/>
  <c r="N607" i="29"/>
  <c r="O607" i="29" s="1"/>
  <c r="L607" i="29"/>
  <c r="M607" i="29" s="1"/>
  <c r="S618" i="29"/>
  <c r="E608" i="29"/>
  <c r="B608" i="29"/>
  <c r="J608" i="29" s="1"/>
  <c r="F592" i="30"/>
  <c r="C592" i="30"/>
  <c r="F595" i="30"/>
  <c r="C595" i="30"/>
  <c r="F588" i="30"/>
  <c r="C588" i="30"/>
  <c r="F599" i="30"/>
  <c r="C599" i="30"/>
  <c r="F591" i="30"/>
  <c r="C591" i="30"/>
  <c r="F587" i="30"/>
  <c r="C587" i="30"/>
  <c r="F593" i="30"/>
  <c r="C593" i="30"/>
  <c r="F584" i="30"/>
  <c r="C584" i="30"/>
  <c r="F596" i="30"/>
  <c r="C596" i="30"/>
  <c r="F600" i="30"/>
  <c r="C600" i="30"/>
  <c r="B602" i="30"/>
  <c r="B594" i="30"/>
  <c r="B609" i="30"/>
  <c r="B605" i="30"/>
  <c r="B598" i="30"/>
  <c r="B601" i="30"/>
  <c r="B606" i="30"/>
  <c r="B597" i="30"/>
  <c r="B610" i="30"/>
  <c r="B603" i="30"/>
  <c r="R601" i="30" l="1"/>
  <c r="N601" i="30"/>
  <c r="R594" i="30"/>
  <c r="N594" i="30"/>
  <c r="R597" i="30"/>
  <c r="N597" i="30"/>
  <c r="R605" i="30"/>
  <c r="N605" i="30"/>
  <c r="R610" i="30"/>
  <c r="N610" i="30"/>
  <c r="R598" i="30"/>
  <c r="N598" i="30"/>
  <c r="R602" i="30"/>
  <c r="N602" i="30"/>
  <c r="R603" i="30"/>
  <c r="N603" i="30"/>
  <c r="R606" i="30"/>
  <c r="N606" i="30"/>
  <c r="R609" i="30"/>
  <c r="N609" i="30"/>
  <c r="N609" i="29"/>
  <c r="O609" i="29" s="1"/>
  <c r="P609" i="29"/>
  <c r="Q609" i="29" s="1"/>
  <c r="L609" i="29"/>
  <c r="M609" i="29" s="1"/>
  <c r="K609" i="29"/>
  <c r="H609" i="29"/>
  <c r="I609" i="29" s="1"/>
  <c r="S629" i="29"/>
  <c r="E619" i="29"/>
  <c r="B619" i="29"/>
  <c r="J619" i="29" s="1"/>
  <c r="L613" i="29"/>
  <c r="M613" i="29" s="1"/>
  <c r="K613" i="29"/>
  <c r="H613" i="29"/>
  <c r="I613" i="29" s="1"/>
  <c r="P613" i="29"/>
  <c r="Q613" i="29" s="1"/>
  <c r="N613" i="29"/>
  <c r="O613" i="29" s="1"/>
  <c r="K617" i="29"/>
  <c r="H617" i="29"/>
  <c r="I617" i="29" s="1"/>
  <c r="P617" i="29"/>
  <c r="Q617" i="29" s="1"/>
  <c r="N617" i="29"/>
  <c r="O617" i="29" s="1"/>
  <c r="L617" i="29"/>
  <c r="M617" i="29" s="1"/>
  <c r="P605" i="29"/>
  <c r="Q605" i="29" s="1"/>
  <c r="N605" i="29"/>
  <c r="O605" i="29" s="1"/>
  <c r="L605" i="29"/>
  <c r="M605" i="29" s="1"/>
  <c r="K605" i="29"/>
  <c r="H605" i="29"/>
  <c r="I605" i="29" s="1"/>
  <c r="N612" i="29"/>
  <c r="O612" i="29" s="1"/>
  <c r="H612" i="29"/>
  <c r="I612" i="29" s="1"/>
  <c r="P612" i="29"/>
  <c r="Q612" i="29" s="1"/>
  <c r="K612" i="29"/>
  <c r="L612" i="29"/>
  <c r="M612" i="29" s="1"/>
  <c r="N616" i="29"/>
  <c r="O616" i="29" s="1"/>
  <c r="P616" i="29"/>
  <c r="Q616" i="29" s="1"/>
  <c r="L616" i="29"/>
  <c r="M616" i="29" s="1"/>
  <c r="K616" i="29"/>
  <c r="H616" i="29"/>
  <c r="I616" i="29" s="1"/>
  <c r="L620" i="29"/>
  <c r="M620" i="29" s="1"/>
  <c r="K620" i="29"/>
  <c r="H620" i="29"/>
  <c r="I620" i="29" s="1"/>
  <c r="N620" i="29"/>
  <c r="O620" i="29" s="1"/>
  <c r="P620" i="29"/>
  <c r="Q620" i="29" s="1"/>
  <c r="K608" i="29"/>
  <c r="H608" i="29"/>
  <c r="I608" i="29" s="1"/>
  <c r="N608" i="29"/>
  <c r="O608" i="29" s="1"/>
  <c r="L608" i="29"/>
  <c r="M608" i="29" s="1"/>
  <c r="P608" i="29"/>
  <c r="Q608" i="29" s="1"/>
  <c r="L604" i="29"/>
  <c r="M604" i="29" s="1"/>
  <c r="N604" i="29"/>
  <c r="O604" i="29" s="1"/>
  <c r="K604" i="29"/>
  <c r="H604" i="29"/>
  <c r="I604" i="29" s="1"/>
  <c r="P604" i="29"/>
  <c r="Q604" i="29" s="1"/>
  <c r="P621" i="29"/>
  <c r="Q621" i="29" s="1"/>
  <c r="N621" i="29"/>
  <c r="O621" i="29" s="1"/>
  <c r="L621" i="29"/>
  <c r="M621" i="29" s="1"/>
  <c r="K621" i="29"/>
  <c r="H621" i="29"/>
  <c r="I621" i="29" s="1"/>
  <c r="S628" i="29"/>
  <c r="E618" i="29"/>
  <c r="B618" i="29"/>
  <c r="J618" i="29" s="1"/>
  <c r="S624" i="29"/>
  <c r="E614" i="29"/>
  <c r="B614" i="29"/>
  <c r="J614" i="29" s="1"/>
  <c r="S641" i="29"/>
  <c r="E631" i="29"/>
  <c r="B631" i="29"/>
  <c r="J631" i="29" s="1"/>
  <c r="S633" i="29"/>
  <c r="E623" i="29"/>
  <c r="B623" i="29"/>
  <c r="J623" i="29" s="1"/>
  <c r="S637" i="29"/>
  <c r="E627" i="29"/>
  <c r="B627" i="29"/>
  <c r="J627" i="29" s="1"/>
  <c r="S625" i="29"/>
  <c r="E615" i="29"/>
  <c r="B615" i="29"/>
  <c r="J615" i="29" s="1"/>
  <c r="S632" i="29"/>
  <c r="E622" i="29"/>
  <c r="B622" i="29"/>
  <c r="J622" i="29" s="1"/>
  <c r="S636" i="29"/>
  <c r="E626" i="29"/>
  <c r="B626" i="29"/>
  <c r="J626" i="29" s="1"/>
  <c r="S640" i="29"/>
  <c r="E630" i="29"/>
  <c r="B630" i="29"/>
  <c r="J630" i="29" s="1"/>
  <c r="F605" i="30"/>
  <c r="C605" i="30"/>
  <c r="F603" i="30"/>
  <c r="C603" i="30"/>
  <c r="F594" i="30"/>
  <c r="C594" i="30"/>
  <c r="F597" i="30"/>
  <c r="C597" i="30"/>
  <c r="F610" i="30"/>
  <c r="C610" i="30"/>
  <c r="F598" i="30"/>
  <c r="C598" i="30"/>
  <c r="F602" i="30"/>
  <c r="C602" i="30"/>
  <c r="F601" i="30"/>
  <c r="C601" i="30"/>
  <c r="F606" i="30"/>
  <c r="C606" i="30"/>
  <c r="F609" i="30"/>
  <c r="C609" i="30"/>
  <c r="B613" i="30"/>
  <c r="B607" i="30"/>
  <c r="B611" i="30"/>
  <c r="B615" i="30"/>
  <c r="B604" i="30"/>
  <c r="B620" i="30"/>
  <c r="B616" i="30"/>
  <c r="B608" i="30"/>
  <c r="B619" i="30"/>
  <c r="B612" i="30"/>
  <c r="R608" i="30" l="1"/>
  <c r="N608" i="30"/>
  <c r="R615" i="30"/>
  <c r="N615" i="30"/>
  <c r="R612" i="30"/>
  <c r="N612" i="30"/>
  <c r="R620" i="30"/>
  <c r="N620" i="30"/>
  <c r="R607" i="30"/>
  <c r="N607" i="30"/>
  <c r="R616" i="30"/>
  <c r="N616" i="30"/>
  <c r="R611" i="30"/>
  <c r="N611" i="30"/>
  <c r="R619" i="30"/>
  <c r="N619" i="30"/>
  <c r="R604" i="30"/>
  <c r="N604" i="30"/>
  <c r="R613" i="30"/>
  <c r="N613" i="30"/>
  <c r="K619" i="29"/>
  <c r="H619" i="29"/>
  <c r="I619" i="29" s="1"/>
  <c r="P619" i="29"/>
  <c r="Q619" i="29" s="1"/>
  <c r="L619" i="29"/>
  <c r="M619" i="29" s="1"/>
  <c r="N619" i="29"/>
  <c r="O619" i="29" s="1"/>
  <c r="S639" i="29"/>
  <c r="E629" i="29"/>
  <c r="B629" i="29"/>
  <c r="J629" i="29" s="1"/>
  <c r="S635" i="29"/>
  <c r="E625" i="29"/>
  <c r="B625" i="29"/>
  <c r="J625" i="29" s="1"/>
  <c r="S651" i="29"/>
  <c r="E641" i="29"/>
  <c r="B641" i="29"/>
  <c r="J641" i="29" s="1"/>
  <c r="P618" i="29"/>
  <c r="Q618" i="29" s="1"/>
  <c r="N618" i="29"/>
  <c r="O618" i="29" s="1"/>
  <c r="L618" i="29"/>
  <c r="M618" i="29" s="1"/>
  <c r="K618" i="29"/>
  <c r="H618" i="29"/>
  <c r="I618" i="29" s="1"/>
  <c r="K630" i="29"/>
  <c r="H630" i="29"/>
  <c r="I630" i="29" s="1"/>
  <c r="P630" i="29"/>
  <c r="Q630" i="29" s="1"/>
  <c r="N630" i="29"/>
  <c r="O630" i="29" s="1"/>
  <c r="L630" i="29"/>
  <c r="M630" i="29" s="1"/>
  <c r="S642" i="29"/>
  <c r="E632" i="29"/>
  <c r="B632" i="29"/>
  <c r="J632" i="29" s="1"/>
  <c r="P627" i="29"/>
  <c r="Q627" i="29" s="1"/>
  <c r="N627" i="29"/>
  <c r="O627" i="29" s="1"/>
  <c r="L627" i="29"/>
  <c r="M627" i="29" s="1"/>
  <c r="K627" i="29"/>
  <c r="H627" i="29"/>
  <c r="I627" i="29" s="1"/>
  <c r="S643" i="29"/>
  <c r="E633" i="29"/>
  <c r="B633" i="29"/>
  <c r="J633" i="29" s="1"/>
  <c r="K614" i="29"/>
  <c r="H614" i="29"/>
  <c r="I614" i="29" s="1"/>
  <c r="P614" i="29"/>
  <c r="Q614" i="29" s="1"/>
  <c r="N614" i="29"/>
  <c r="O614" i="29" s="1"/>
  <c r="L614" i="29"/>
  <c r="M614" i="29" s="1"/>
  <c r="N622" i="29"/>
  <c r="O622" i="29" s="1"/>
  <c r="L622" i="29"/>
  <c r="M622" i="29" s="1"/>
  <c r="K622" i="29"/>
  <c r="H622" i="29"/>
  <c r="I622" i="29" s="1"/>
  <c r="P622" i="29"/>
  <c r="Q622" i="29" s="1"/>
  <c r="S646" i="29"/>
  <c r="E636" i="29"/>
  <c r="B636" i="29"/>
  <c r="J636" i="29" s="1"/>
  <c r="N615" i="29"/>
  <c r="O615" i="29" s="1"/>
  <c r="L615" i="29"/>
  <c r="M615" i="29" s="1"/>
  <c r="K615" i="29"/>
  <c r="H615" i="29"/>
  <c r="I615" i="29" s="1"/>
  <c r="P615" i="29"/>
  <c r="Q615" i="29" s="1"/>
  <c r="N631" i="29"/>
  <c r="O631" i="29" s="1"/>
  <c r="L631" i="29"/>
  <c r="M631" i="29" s="1"/>
  <c r="K631" i="29"/>
  <c r="H631" i="29"/>
  <c r="I631" i="29" s="1"/>
  <c r="P631" i="29"/>
  <c r="Q631" i="29" s="1"/>
  <c r="S638" i="29"/>
  <c r="E628" i="29"/>
  <c r="B628" i="29"/>
  <c r="J628" i="29" s="1"/>
  <c r="S650" i="29"/>
  <c r="E640" i="29"/>
  <c r="B640" i="29"/>
  <c r="J640" i="29" s="1"/>
  <c r="S647" i="29"/>
  <c r="E637" i="29"/>
  <c r="B637" i="29"/>
  <c r="J637" i="29" s="1"/>
  <c r="K623" i="29"/>
  <c r="H623" i="29"/>
  <c r="I623" i="29" s="1"/>
  <c r="P623" i="29"/>
  <c r="Q623" i="29" s="1"/>
  <c r="N623" i="29"/>
  <c r="O623" i="29" s="1"/>
  <c r="L623" i="29"/>
  <c r="M623" i="29" s="1"/>
  <c r="S634" i="29"/>
  <c r="E624" i="29"/>
  <c r="B624" i="29"/>
  <c r="J624" i="29" s="1"/>
  <c r="L626" i="29"/>
  <c r="M626" i="29" s="1"/>
  <c r="K626" i="29"/>
  <c r="H626" i="29"/>
  <c r="I626" i="29" s="1"/>
  <c r="P626" i="29"/>
  <c r="Q626" i="29" s="1"/>
  <c r="N626" i="29"/>
  <c r="O626" i="29" s="1"/>
  <c r="F612" i="30"/>
  <c r="C612" i="30"/>
  <c r="F615" i="30"/>
  <c r="C615" i="30"/>
  <c r="F620" i="30"/>
  <c r="C620" i="30"/>
  <c r="F607" i="30"/>
  <c r="C607" i="30"/>
  <c r="F608" i="30"/>
  <c r="C608" i="30"/>
  <c r="F616" i="30"/>
  <c r="C616" i="30"/>
  <c r="F611" i="30"/>
  <c r="C611" i="30"/>
  <c r="F619" i="30"/>
  <c r="C619" i="30"/>
  <c r="F604" i="30"/>
  <c r="C604" i="30"/>
  <c r="F613" i="30"/>
  <c r="C613" i="30"/>
  <c r="B622" i="30"/>
  <c r="B618" i="30"/>
  <c r="B630" i="30"/>
  <c r="B625" i="30"/>
  <c r="B617" i="30"/>
  <c r="B629" i="30"/>
  <c r="B626" i="30"/>
  <c r="B614" i="30"/>
  <c r="B621" i="30"/>
  <c r="B623" i="30"/>
  <c r="R617" i="30" l="1"/>
  <c r="N617" i="30"/>
  <c r="R623" i="30"/>
  <c r="N623" i="30"/>
  <c r="R629" i="30"/>
  <c r="N629" i="30"/>
  <c r="R618" i="30"/>
  <c r="N618" i="30"/>
  <c r="R626" i="30"/>
  <c r="N626" i="30"/>
  <c r="R614" i="30"/>
  <c r="N614" i="30"/>
  <c r="R625" i="30"/>
  <c r="N625" i="30"/>
  <c r="R622" i="30"/>
  <c r="N622" i="30"/>
  <c r="R621" i="30"/>
  <c r="N621" i="30"/>
  <c r="R630" i="30"/>
  <c r="N630" i="30"/>
  <c r="P629" i="29"/>
  <c r="Q629" i="29" s="1"/>
  <c r="K629" i="29"/>
  <c r="H629" i="29"/>
  <c r="I629" i="29" s="1"/>
  <c r="L629" i="29"/>
  <c r="M629" i="29" s="1"/>
  <c r="N629" i="29"/>
  <c r="O629" i="29" s="1"/>
  <c r="B639" i="29"/>
  <c r="J639" i="29" s="1"/>
  <c r="S649" i="29"/>
  <c r="E639" i="29"/>
  <c r="K640" i="29"/>
  <c r="H640" i="29"/>
  <c r="I640" i="29" s="1"/>
  <c r="L640" i="29"/>
  <c r="M640" i="29" s="1"/>
  <c r="N640" i="29"/>
  <c r="O640" i="29" s="1"/>
  <c r="P640" i="29"/>
  <c r="Q640" i="29" s="1"/>
  <c r="N632" i="29"/>
  <c r="O632" i="29" s="1"/>
  <c r="P632" i="29"/>
  <c r="Q632" i="29" s="1"/>
  <c r="L632" i="29"/>
  <c r="M632" i="29" s="1"/>
  <c r="K632" i="29"/>
  <c r="H632" i="29"/>
  <c r="I632" i="29" s="1"/>
  <c r="K624" i="29"/>
  <c r="H624" i="29"/>
  <c r="I624" i="29" s="1"/>
  <c r="L624" i="29"/>
  <c r="M624" i="29" s="1"/>
  <c r="N624" i="29"/>
  <c r="O624" i="29" s="1"/>
  <c r="P624" i="29"/>
  <c r="Q624" i="29" s="1"/>
  <c r="S656" i="29"/>
  <c r="E646" i="29"/>
  <c r="B646" i="29"/>
  <c r="J646" i="29" s="1"/>
  <c r="N641" i="29"/>
  <c r="O641" i="29" s="1"/>
  <c r="L641" i="29"/>
  <c r="M641" i="29" s="1"/>
  <c r="K641" i="29"/>
  <c r="H641" i="29"/>
  <c r="I641" i="29" s="1"/>
  <c r="P641" i="29"/>
  <c r="Q641" i="29" s="1"/>
  <c r="N625" i="29"/>
  <c r="O625" i="29" s="1"/>
  <c r="L625" i="29"/>
  <c r="M625" i="29" s="1"/>
  <c r="K625" i="29"/>
  <c r="H625" i="29"/>
  <c r="I625" i="29" s="1"/>
  <c r="P625" i="29"/>
  <c r="Q625" i="29" s="1"/>
  <c r="K633" i="29"/>
  <c r="H633" i="29"/>
  <c r="I633" i="29" s="1"/>
  <c r="P633" i="29"/>
  <c r="Q633" i="29" s="1"/>
  <c r="N633" i="29"/>
  <c r="O633" i="29" s="1"/>
  <c r="L633" i="29"/>
  <c r="M633" i="29" s="1"/>
  <c r="S653" i="29"/>
  <c r="E643" i="29"/>
  <c r="B643" i="29"/>
  <c r="J643" i="29" s="1"/>
  <c r="S652" i="29"/>
  <c r="E642" i="29"/>
  <c r="B642" i="29"/>
  <c r="J642" i="29" s="1"/>
  <c r="P637" i="29"/>
  <c r="Q637" i="29" s="1"/>
  <c r="N637" i="29"/>
  <c r="O637" i="29" s="1"/>
  <c r="L637" i="29"/>
  <c r="M637" i="29" s="1"/>
  <c r="K637" i="29"/>
  <c r="H637" i="29"/>
  <c r="I637" i="29" s="1"/>
  <c r="S648" i="29"/>
  <c r="E638" i="29"/>
  <c r="B638" i="29"/>
  <c r="J638" i="29" s="1"/>
  <c r="S660" i="29"/>
  <c r="E650" i="29"/>
  <c r="B650" i="29"/>
  <c r="J650" i="29" s="1"/>
  <c r="S644" i="29"/>
  <c r="E634" i="29"/>
  <c r="B634" i="29"/>
  <c r="J634" i="29" s="1"/>
  <c r="S657" i="29"/>
  <c r="E647" i="29"/>
  <c r="B647" i="29"/>
  <c r="J647" i="29" s="1"/>
  <c r="N628" i="29"/>
  <c r="O628" i="29" s="1"/>
  <c r="P628" i="29"/>
  <c r="Q628" i="29" s="1"/>
  <c r="K628" i="29"/>
  <c r="H628" i="29"/>
  <c r="I628" i="29" s="1"/>
  <c r="L628" i="29"/>
  <c r="M628" i="29" s="1"/>
  <c r="L636" i="29"/>
  <c r="M636" i="29" s="1"/>
  <c r="K636" i="29"/>
  <c r="H636" i="29"/>
  <c r="I636" i="29" s="1"/>
  <c r="N636" i="29"/>
  <c r="O636" i="29" s="1"/>
  <c r="P636" i="29"/>
  <c r="Q636" i="29" s="1"/>
  <c r="S661" i="29"/>
  <c r="E651" i="29"/>
  <c r="B651" i="29"/>
  <c r="J651" i="29" s="1"/>
  <c r="S645" i="29"/>
  <c r="E635" i="29"/>
  <c r="B635" i="29"/>
  <c r="J635" i="29" s="1"/>
  <c r="F625" i="30"/>
  <c r="C625" i="30"/>
  <c r="F629" i="30"/>
  <c r="C629" i="30"/>
  <c r="F618" i="30"/>
  <c r="C618" i="30"/>
  <c r="F623" i="30"/>
  <c r="C623" i="30"/>
  <c r="F621" i="30"/>
  <c r="C621" i="30"/>
  <c r="F617" i="30"/>
  <c r="C617" i="30"/>
  <c r="F622" i="30"/>
  <c r="C622" i="30"/>
  <c r="F614" i="30"/>
  <c r="C614" i="30"/>
  <c r="F626" i="30"/>
  <c r="C626" i="30"/>
  <c r="F630" i="30"/>
  <c r="C630" i="30"/>
  <c r="B633" i="30"/>
  <c r="B624" i="30"/>
  <c r="B639" i="30"/>
  <c r="B635" i="30"/>
  <c r="B628" i="30"/>
  <c r="B631" i="30"/>
  <c r="B636" i="30"/>
  <c r="B627" i="30"/>
  <c r="B640" i="30"/>
  <c r="B632" i="30"/>
  <c r="R639" i="30" l="1"/>
  <c r="N639" i="30"/>
  <c r="R632" i="30"/>
  <c r="N632" i="30"/>
  <c r="R631" i="30"/>
  <c r="N631" i="30"/>
  <c r="R624" i="30"/>
  <c r="N624" i="30"/>
  <c r="R636" i="30"/>
  <c r="N636" i="30"/>
  <c r="R633" i="30"/>
  <c r="N633" i="30"/>
  <c r="R627" i="30"/>
  <c r="N627" i="30"/>
  <c r="R635" i="30"/>
  <c r="N635" i="30"/>
  <c r="R640" i="30"/>
  <c r="N640" i="30"/>
  <c r="R628" i="30"/>
  <c r="N628" i="30"/>
  <c r="B649" i="29"/>
  <c r="J649" i="29" s="1"/>
  <c r="S659" i="29"/>
  <c r="E649" i="29"/>
  <c r="H639" i="29"/>
  <c r="I639" i="29" s="1"/>
  <c r="P639" i="29"/>
  <c r="Q639" i="29" s="1"/>
  <c r="N639" i="29"/>
  <c r="O639" i="29" s="1"/>
  <c r="K639" i="29"/>
  <c r="L639" i="29"/>
  <c r="M639" i="29" s="1"/>
  <c r="P634" i="29"/>
  <c r="Q634" i="29" s="1"/>
  <c r="N634" i="29"/>
  <c r="O634" i="29" s="1"/>
  <c r="L634" i="29"/>
  <c r="M634" i="29" s="1"/>
  <c r="K634" i="29"/>
  <c r="H634" i="29"/>
  <c r="I634" i="29" s="1"/>
  <c r="S658" i="29"/>
  <c r="E648" i="29"/>
  <c r="B648" i="29"/>
  <c r="J648" i="29" s="1"/>
  <c r="S662" i="29"/>
  <c r="E652" i="29"/>
  <c r="B652" i="29"/>
  <c r="J652" i="29" s="1"/>
  <c r="N647" i="29"/>
  <c r="O647" i="29" s="1"/>
  <c r="L647" i="29"/>
  <c r="M647" i="29" s="1"/>
  <c r="K647" i="29"/>
  <c r="H647" i="29"/>
  <c r="I647" i="29" s="1"/>
  <c r="P647" i="29"/>
  <c r="Q647" i="29" s="1"/>
  <c r="S670" i="29"/>
  <c r="E660" i="29"/>
  <c r="B660" i="29"/>
  <c r="J660" i="29" s="1"/>
  <c r="P643" i="29"/>
  <c r="Q643" i="29" s="1"/>
  <c r="N643" i="29"/>
  <c r="O643" i="29" s="1"/>
  <c r="L643" i="29"/>
  <c r="M643" i="29" s="1"/>
  <c r="K643" i="29"/>
  <c r="H643" i="29"/>
  <c r="I643" i="29" s="1"/>
  <c r="S666" i="29"/>
  <c r="E656" i="29"/>
  <c r="B656" i="29"/>
  <c r="J656" i="29" s="1"/>
  <c r="S655" i="29"/>
  <c r="E645" i="29"/>
  <c r="B645" i="29"/>
  <c r="J645" i="29" s="1"/>
  <c r="S654" i="29"/>
  <c r="E644" i="29"/>
  <c r="B644" i="29"/>
  <c r="J644" i="29" s="1"/>
  <c r="N638" i="29"/>
  <c r="O638" i="29" s="1"/>
  <c r="L638" i="29"/>
  <c r="M638" i="29" s="1"/>
  <c r="K638" i="29"/>
  <c r="H638" i="29"/>
  <c r="I638" i="29" s="1"/>
  <c r="P638" i="29"/>
  <c r="Q638" i="29" s="1"/>
  <c r="L642" i="29"/>
  <c r="M642" i="29" s="1"/>
  <c r="K642" i="29"/>
  <c r="H642" i="29"/>
  <c r="I642" i="29" s="1"/>
  <c r="P642" i="29"/>
  <c r="Q642" i="29" s="1"/>
  <c r="N642" i="29"/>
  <c r="O642" i="29" s="1"/>
  <c r="L635" i="29"/>
  <c r="M635" i="29" s="1"/>
  <c r="K635" i="29"/>
  <c r="H635" i="29"/>
  <c r="I635" i="29" s="1"/>
  <c r="P635" i="29"/>
  <c r="Q635" i="29" s="1"/>
  <c r="N635" i="29"/>
  <c r="O635" i="29" s="1"/>
  <c r="S671" i="29"/>
  <c r="E661" i="29"/>
  <c r="B661" i="29"/>
  <c r="J661" i="29" s="1"/>
  <c r="L651" i="29"/>
  <c r="M651" i="29" s="1"/>
  <c r="K651" i="29"/>
  <c r="H651" i="29"/>
  <c r="I651" i="29" s="1"/>
  <c r="P651" i="29"/>
  <c r="Q651" i="29" s="1"/>
  <c r="N651" i="29"/>
  <c r="O651" i="29" s="1"/>
  <c r="S667" i="29"/>
  <c r="E657" i="29"/>
  <c r="B657" i="29"/>
  <c r="J657" i="29" s="1"/>
  <c r="P650" i="29"/>
  <c r="Q650" i="29" s="1"/>
  <c r="N650" i="29"/>
  <c r="O650" i="29" s="1"/>
  <c r="L650" i="29"/>
  <c r="M650" i="29" s="1"/>
  <c r="K650" i="29"/>
  <c r="H650" i="29"/>
  <c r="I650" i="29" s="1"/>
  <c r="S663" i="29"/>
  <c r="E653" i="29"/>
  <c r="B653" i="29"/>
  <c r="J653" i="29" s="1"/>
  <c r="K646" i="29"/>
  <c r="H646" i="29"/>
  <c r="I646" i="29" s="1"/>
  <c r="P646" i="29"/>
  <c r="Q646" i="29" s="1"/>
  <c r="N646" i="29"/>
  <c r="O646" i="29" s="1"/>
  <c r="L646" i="29"/>
  <c r="M646" i="29" s="1"/>
  <c r="F631" i="30"/>
  <c r="C631" i="30"/>
  <c r="F632" i="30"/>
  <c r="C632" i="30"/>
  <c r="F635" i="30"/>
  <c r="C635" i="30"/>
  <c r="F640" i="30"/>
  <c r="C640" i="30"/>
  <c r="F628" i="30"/>
  <c r="C628" i="30"/>
  <c r="F633" i="30"/>
  <c r="C633" i="30"/>
  <c r="F627" i="30"/>
  <c r="C627" i="30"/>
  <c r="F624" i="30"/>
  <c r="C624" i="30"/>
  <c r="F636" i="30"/>
  <c r="C636" i="30"/>
  <c r="F639" i="30"/>
  <c r="C639" i="30"/>
  <c r="B642" i="30"/>
  <c r="B637" i="30"/>
  <c r="B641" i="30"/>
  <c r="B645" i="30"/>
  <c r="B634" i="30"/>
  <c r="B650" i="30"/>
  <c r="B646" i="30"/>
  <c r="B638" i="30"/>
  <c r="B649" i="30"/>
  <c r="B643" i="30"/>
  <c r="R650" i="30" l="1"/>
  <c r="N650" i="30"/>
  <c r="R637" i="30"/>
  <c r="N637" i="30"/>
  <c r="R638" i="30"/>
  <c r="N638" i="30"/>
  <c r="R645" i="30"/>
  <c r="N645" i="30"/>
  <c r="R649" i="30"/>
  <c r="N649" i="30"/>
  <c r="R634" i="30"/>
  <c r="N634" i="30"/>
  <c r="R642" i="30"/>
  <c r="N642" i="30"/>
  <c r="R643" i="30"/>
  <c r="N643" i="30"/>
  <c r="R646" i="30"/>
  <c r="N646" i="30"/>
  <c r="R641" i="30"/>
  <c r="N641" i="30"/>
  <c r="E659" i="29"/>
  <c r="B659" i="29"/>
  <c r="J659" i="29" s="1"/>
  <c r="S669" i="29"/>
  <c r="K649" i="29"/>
  <c r="L649" i="29"/>
  <c r="M649" i="29" s="1"/>
  <c r="H649" i="29"/>
  <c r="I649" i="29" s="1"/>
  <c r="P649" i="29"/>
  <c r="Q649" i="29" s="1"/>
  <c r="N649" i="29"/>
  <c r="O649" i="29" s="1"/>
  <c r="N644" i="29"/>
  <c r="O644" i="29" s="1"/>
  <c r="K644" i="29"/>
  <c r="P644" i="29"/>
  <c r="Q644" i="29" s="1"/>
  <c r="H644" i="29"/>
  <c r="I644" i="29" s="1"/>
  <c r="L644" i="29"/>
  <c r="M644" i="29" s="1"/>
  <c r="S676" i="29"/>
  <c r="E666" i="29"/>
  <c r="B666" i="29"/>
  <c r="J666" i="29" s="1"/>
  <c r="S680" i="29"/>
  <c r="E670" i="29"/>
  <c r="B670" i="29"/>
  <c r="J670" i="29" s="1"/>
  <c r="N648" i="29"/>
  <c r="O648" i="29" s="1"/>
  <c r="L648" i="29"/>
  <c r="M648" i="29" s="1"/>
  <c r="P648" i="29"/>
  <c r="Q648" i="29" s="1"/>
  <c r="K648" i="29"/>
  <c r="H648" i="29"/>
  <c r="I648" i="29" s="1"/>
  <c r="P653" i="29"/>
  <c r="Q653" i="29" s="1"/>
  <c r="N653" i="29"/>
  <c r="O653" i="29" s="1"/>
  <c r="L653" i="29"/>
  <c r="M653" i="29" s="1"/>
  <c r="H653" i="29"/>
  <c r="I653" i="29" s="1"/>
  <c r="K653" i="29"/>
  <c r="L661" i="29"/>
  <c r="M661" i="29" s="1"/>
  <c r="K661" i="29"/>
  <c r="H661" i="29"/>
  <c r="I661" i="29" s="1"/>
  <c r="P661" i="29"/>
  <c r="Q661" i="29" s="1"/>
  <c r="N661" i="29"/>
  <c r="O661" i="29" s="1"/>
  <c r="S665" i="29"/>
  <c r="E655" i="29"/>
  <c r="B655" i="29"/>
  <c r="J655" i="29" s="1"/>
  <c r="L652" i="29"/>
  <c r="M652" i="29" s="1"/>
  <c r="N652" i="29"/>
  <c r="O652" i="29" s="1"/>
  <c r="K652" i="29"/>
  <c r="H652" i="29"/>
  <c r="I652" i="29" s="1"/>
  <c r="P652" i="29"/>
  <c r="Q652" i="29" s="1"/>
  <c r="N657" i="29"/>
  <c r="O657" i="29" s="1"/>
  <c r="L657" i="29"/>
  <c r="M657" i="29" s="1"/>
  <c r="K657" i="29"/>
  <c r="H657" i="29"/>
  <c r="I657" i="29" s="1"/>
  <c r="P657" i="29"/>
  <c r="Q657" i="29" s="1"/>
  <c r="S664" i="29"/>
  <c r="E654" i="29"/>
  <c r="B654" i="29"/>
  <c r="J654" i="29" s="1"/>
  <c r="K656" i="29"/>
  <c r="H656" i="29"/>
  <c r="I656" i="29" s="1"/>
  <c r="N656" i="29"/>
  <c r="O656" i="29" s="1"/>
  <c r="L656" i="29"/>
  <c r="M656" i="29" s="1"/>
  <c r="P656" i="29"/>
  <c r="Q656" i="29" s="1"/>
  <c r="N660" i="29"/>
  <c r="O660" i="29" s="1"/>
  <c r="K660" i="29"/>
  <c r="P660" i="29"/>
  <c r="Q660" i="29" s="1"/>
  <c r="H660" i="29"/>
  <c r="I660" i="29" s="1"/>
  <c r="L660" i="29"/>
  <c r="M660" i="29" s="1"/>
  <c r="S668" i="29"/>
  <c r="E658" i="29"/>
  <c r="B658" i="29"/>
  <c r="J658" i="29" s="1"/>
  <c r="S673" i="29"/>
  <c r="E663" i="29"/>
  <c r="B663" i="29"/>
  <c r="J663" i="29" s="1"/>
  <c r="S677" i="29"/>
  <c r="E667" i="29"/>
  <c r="B667" i="29"/>
  <c r="J667" i="29" s="1"/>
  <c r="S681" i="29"/>
  <c r="E671" i="29"/>
  <c r="B671" i="29"/>
  <c r="J671" i="29" s="1"/>
  <c r="L645" i="29"/>
  <c r="M645" i="29" s="1"/>
  <c r="K645" i="29"/>
  <c r="H645" i="29"/>
  <c r="I645" i="29" s="1"/>
  <c r="P645" i="29"/>
  <c r="Q645" i="29" s="1"/>
  <c r="N645" i="29"/>
  <c r="O645" i="29" s="1"/>
  <c r="S672" i="29"/>
  <c r="E662" i="29"/>
  <c r="B662" i="29"/>
  <c r="J662" i="29" s="1"/>
  <c r="F638" i="30"/>
  <c r="C638" i="30"/>
  <c r="F637" i="30"/>
  <c r="C637" i="30"/>
  <c r="F643" i="30"/>
  <c r="C643" i="30"/>
  <c r="F645" i="30"/>
  <c r="C645" i="30"/>
  <c r="F646" i="30"/>
  <c r="C646" i="30"/>
  <c r="F641" i="30"/>
  <c r="C641" i="30"/>
  <c r="F650" i="30"/>
  <c r="C650" i="30"/>
  <c r="F649" i="30"/>
  <c r="C649" i="30"/>
  <c r="F634" i="30"/>
  <c r="C634" i="30"/>
  <c r="F642" i="30"/>
  <c r="C642" i="30"/>
  <c r="B653" i="30"/>
  <c r="B648" i="30"/>
  <c r="B660" i="30"/>
  <c r="B655" i="30"/>
  <c r="B647" i="30"/>
  <c r="B659" i="30"/>
  <c r="B656" i="30"/>
  <c r="B644" i="30"/>
  <c r="B651" i="30"/>
  <c r="B652" i="30"/>
  <c r="R652" i="30" l="1"/>
  <c r="N652" i="30"/>
  <c r="R644" i="30"/>
  <c r="N644" i="30"/>
  <c r="R655" i="30"/>
  <c r="N655" i="30"/>
  <c r="R659" i="30"/>
  <c r="N659" i="30"/>
  <c r="R648" i="30"/>
  <c r="N648" i="30"/>
  <c r="R651" i="30"/>
  <c r="N651" i="30"/>
  <c r="R647" i="30"/>
  <c r="N647" i="30"/>
  <c r="R653" i="30"/>
  <c r="N653" i="30"/>
  <c r="R656" i="30"/>
  <c r="N656" i="30"/>
  <c r="R660" i="30"/>
  <c r="N660" i="30"/>
  <c r="E669" i="29"/>
  <c r="B669" i="29"/>
  <c r="J669" i="29" s="1"/>
  <c r="S679" i="29"/>
  <c r="L659" i="29"/>
  <c r="M659" i="29" s="1"/>
  <c r="H659" i="29"/>
  <c r="I659" i="29" s="1"/>
  <c r="P659" i="29"/>
  <c r="Q659" i="29" s="1"/>
  <c r="K659" i="29"/>
  <c r="N659" i="29"/>
  <c r="O659" i="29" s="1"/>
  <c r="S682" i="29"/>
  <c r="E672" i="29"/>
  <c r="B672" i="29"/>
  <c r="J672" i="29" s="1"/>
  <c r="K662" i="29"/>
  <c r="H662" i="29"/>
  <c r="I662" i="29" s="1"/>
  <c r="P662" i="29"/>
  <c r="Q662" i="29" s="1"/>
  <c r="N662" i="29"/>
  <c r="O662" i="29" s="1"/>
  <c r="L662" i="29"/>
  <c r="M662" i="29" s="1"/>
  <c r="K655" i="29"/>
  <c r="H655" i="29"/>
  <c r="I655" i="29" s="1"/>
  <c r="P655" i="29"/>
  <c r="Q655" i="29" s="1"/>
  <c r="N655" i="29"/>
  <c r="O655" i="29" s="1"/>
  <c r="L655" i="29"/>
  <c r="M655" i="29" s="1"/>
  <c r="P666" i="29"/>
  <c r="Q666" i="29" s="1"/>
  <c r="N666" i="29"/>
  <c r="O666" i="29" s="1"/>
  <c r="L666" i="29"/>
  <c r="M666" i="29" s="1"/>
  <c r="H666" i="29"/>
  <c r="I666" i="29" s="1"/>
  <c r="K666" i="29"/>
  <c r="K671" i="29"/>
  <c r="H671" i="29"/>
  <c r="I671" i="29" s="1"/>
  <c r="P671" i="29"/>
  <c r="Q671" i="29" s="1"/>
  <c r="N671" i="29"/>
  <c r="O671" i="29" s="1"/>
  <c r="L671" i="29"/>
  <c r="M671" i="29" s="1"/>
  <c r="S683" i="29"/>
  <c r="E673" i="29"/>
  <c r="B673" i="29"/>
  <c r="J673" i="29" s="1"/>
  <c r="S687" i="29"/>
  <c r="E677" i="29"/>
  <c r="B677" i="29"/>
  <c r="J677" i="29" s="1"/>
  <c r="L658" i="29"/>
  <c r="M658" i="29" s="1"/>
  <c r="K658" i="29"/>
  <c r="H658" i="29"/>
  <c r="I658" i="29" s="1"/>
  <c r="P658" i="29"/>
  <c r="Q658" i="29" s="1"/>
  <c r="N658" i="29"/>
  <c r="O658" i="29" s="1"/>
  <c r="S674" i="29"/>
  <c r="E664" i="29"/>
  <c r="B664" i="29"/>
  <c r="J664" i="29" s="1"/>
  <c r="N670" i="29"/>
  <c r="O670" i="29" s="1"/>
  <c r="L670" i="29"/>
  <c r="M670" i="29" s="1"/>
  <c r="K670" i="29"/>
  <c r="H670" i="29"/>
  <c r="I670" i="29" s="1"/>
  <c r="P670" i="29"/>
  <c r="Q670" i="29" s="1"/>
  <c r="S691" i="29"/>
  <c r="E681" i="29"/>
  <c r="B681" i="29"/>
  <c r="J681" i="29" s="1"/>
  <c r="N663" i="29"/>
  <c r="O663" i="29" s="1"/>
  <c r="L663" i="29"/>
  <c r="M663" i="29" s="1"/>
  <c r="K663" i="29"/>
  <c r="H663" i="29"/>
  <c r="I663" i="29" s="1"/>
  <c r="P663" i="29"/>
  <c r="Q663" i="29" s="1"/>
  <c r="S675" i="29"/>
  <c r="E665" i="29"/>
  <c r="B665" i="29"/>
  <c r="J665" i="29" s="1"/>
  <c r="S686" i="29"/>
  <c r="E676" i="29"/>
  <c r="B676" i="29"/>
  <c r="J676" i="29" s="1"/>
  <c r="L667" i="29"/>
  <c r="M667" i="29" s="1"/>
  <c r="K667" i="29"/>
  <c r="H667" i="29"/>
  <c r="I667" i="29" s="1"/>
  <c r="P667" i="29"/>
  <c r="Q667" i="29" s="1"/>
  <c r="N667" i="29"/>
  <c r="O667" i="29" s="1"/>
  <c r="S678" i="29"/>
  <c r="E668" i="29"/>
  <c r="B668" i="29"/>
  <c r="J668" i="29" s="1"/>
  <c r="N654" i="29"/>
  <c r="O654" i="29" s="1"/>
  <c r="L654" i="29"/>
  <c r="M654" i="29" s="1"/>
  <c r="K654" i="29"/>
  <c r="H654" i="29"/>
  <c r="I654" i="29" s="1"/>
  <c r="P654" i="29"/>
  <c r="Q654" i="29" s="1"/>
  <c r="S690" i="29"/>
  <c r="E680" i="29"/>
  <c r="B680" i="29"/>
  <c r="J680" i="29" s="1"/>
  <c r="F652" i="30"/>
  <c r="C652" i="30"/>
  <c r="F655" i="30"/>
  <c r="C655" i="30"/>
  <c r="F644" i="30"/>
  <c r="C644" i="30"/>
  <c r="F648" i="30"/>
  <c r="C648" i="30"/>
  <c r="F651" i="30"/>
  <c r="C651" i="30"/>
  <c r="F647" i="30"/>
  <c r="C647" i="30"/>
  <c r="F653" i="30"/>
  <c r="C653" i="30"/>
  <c r="F659" i="30"/>
  <c r="C659" i="30"/>
  <c r="F656" i="30"/>
  <c r="C656" i="30"/>
  <c r="F660" i="30"/>
  <c r="C660" i="30"/>
  <c r="B654" i="30"/>
  <c r="B669" i="30"/>
  <c r="B665" i="30"/>
  <c r="B658" i="30"/>
  <c r="B662" i="30"/>
  <c r="B661" i="30"/>
  <c r="B666" i="30"/>
  <c r="B657" i="30"/>
  <c r="B670" i="30"/>
  <c r="B663" i="30"/>
  <c r="R663" i="30" l="1"/>
  <c r="N663" i="30"/>
  <c r="R661" i="30"/>
  <c r="N661" i="30"/>
  <c r="R669" i="30"/>
  <c r="N669" i="30"/>
  <c r="R657" i="30"/>
  <c r="N657" i="30"/>
  <c r="R658" i="30"/>
  <c r="N658" i="30"/>
  <c r="R666" i="30"/>
  <c r="N666" i="30"/>
  <c r="R665" i="30"/>
  <c r="N665" i="30"/>
  <c r="R670" i="30"/>
  <c r="N670" i="30"/>
  <c r="R662" i="30"/>
  <c r="N662" i="30"/>
  <c r="R654" i="30"/>
  <c r="N654" i="30"/>
  <c r="E679" i="29"/>
  <c r="B679" i="29"/>
  <c r="J679" i="29" s="1"/>
  <c r="S689" i="29"/>
  <c r="L669" i="29"/>
  <c r="M669" i="29" s="1"/>
  <c r="N669" i="29"/>
  <c r="O669" i="29" s="1"/>
  <c r="K669" i="29"/>
  <c r="P669" i="29"/>
  <c r="Q669" i="29" s="1"/>
  <c r="H669" i="29"/>
  <c r="I669" i="29" s="1"/>
  <c r="N680" i="29"/>
  <c r="O680" i="29" s="1"/>
  <c r="L680" i="29"/>
  <c r="M680" i="29" s="1"/>
  <c r="P680" i="29"/>
  <c r="Q680" i="29" s="1"/>
  <c r="K680" i="29"/>
  <c r="H680" i="29"/>
  <c r="I680" i="29" s="1"/>
  <c r="L668" i="29"/>
  <c r="M668" i="29" s="1"/>
  <c r="N668" i="29"/>
  <c r="O668" i="29" s="1"/>
  <c r="K668" i="29"/>
  <c r="H668" i="29"/>
  <c r="I668" i="29" s="1"/>
  <c r="P668" i="29"/>
  <c r="Q668" i="29" s="1"/>
  <c r="L677" i="29"/>
  <c r="M677" i="29" s="1"/>
  <c r="K677" i="29"/>
  <c r="H677" i="29"/>
  <c r="I677" i="29" s="1"/>
  <c r="P677" i="29"/>
  <c r="Q677" i="29" s="1"/>
  <c r="N677" i="29"/>
  <c r="O677" i="29" s="1"/>
  <c r="N676" i="29"/>
  <c r="O676" i="29" s="1"/>
  <c r="H676" i="29"/>
  <c r="I676" i="29" s="1"/>
  <c r="P676" i="29"/>
  <c r="Q676" i="29" s="1"/>
  <c r="K676" i="29"/>
  <c r="L676" i="29"/>
  <c r="M676" i="29" s="1"/>
  <c r="K665" i="29"/>
  <c r="H665" i="29"/>
  <c r="I665" i="29" s="1"/>
  <c r="P665" i="29"/>
  <c r="Q665" i="29" s="1"/>
  <c r="N665" i="29"/>
  <c r="O665" i="29" s="1"/>
  <c r="L665" i="29"/>
  <c r="M665" i="29" s="1"/>
  <c r="K681" i="29"/>
  <c r="H681" i="29"/>
  <c r="I681" i="29" s="1"/>
  <c r="P681" i="29"/>
  <c r="Q681" i="29" s="1"/>
  <c r="N681" i="29"/>
  <c r="O681" i="29" s="1"/>
  <c r="L681" i="29"/>
  <c r="M681" i="29" s="1"/>
  <c r="N664" i="29"/>
  <c r="O664" i="29" s="1"/>
  <c r="L664" i="29"/>
  <c r="M664" i="29" s="1"/>
  <c r="P664" i="29"/>
  <c r="Q664" i="29" s="1"/>
  <c r="K664" i="29"/>
  <c r="H664" i="29"/>
  <c r="I664" i="29" s="1"/>
  <c r="S693" i="29"/>
  <c r="E683" i="29"/>
  <c r="B683" i="29"/>
  <c r="J683" i="29" s="1"/>
  <c r="K672" i="29"/>
  <c r="H672" i="29"/>
  <c r="I672" i="29" s="1"/>
  <c r="N672" i="29"/>
  <c r="O672" i="29" s="1"/>
  <c r="L672" i="29"/>
  <c r="M672" i="29" s="1"/>
  <c r="P672" i="29"/>
  <c r="Q672" i="29" s="1"/>
  <c r="S700" i="29"/>
  <c r="E690" i="29"/>
  <c r="B690" i="29"/>
  <c r="J690" i="29" s="1"/>
  <c r="S688" i="29"/>
  <c r="E678" i="29"/>
  <c r="B678" i="29"/>
  <c r="J678" i="29" s="1"/>
  <c r="S696" i="29"/>
  <c r="E686" i="29"/>
  <c r="B686" i="29"/>
  <c r="J686" i="29" s="1"/>
  <c r="S685" i="29"/>
  <c r="E675" i="29"/>
  <c r="B675" i="29"/>
  <c r="J675" i="29" s="1"/>
  <c r="S701" i="29"/>
  <c r="E691" i="29"/>
  <c r="B691" i="29"/>
  <c r="J691" i="29" s="1"/>
  <c r="S684" i="29"/>
  <c r="E674" i="29"/>
  <c r="B674" i="29"/>
  <c r="J674" i="29" s="1"/>
  <c r="S697" i="29"/>
  <c r="E687" i="29"/>
  <c r="B687" i="29"/>
  <c r="J687" i="29" s="1"/>
  <c r="N673" i="29"/>
  <c r="O673" i="29" s="1"/>
  <c r="L673" i="29"/>
  <c r="M673" i="29" s="1"/>
  <c r="K673" i="29"/>
  <c r="H673" i="29"/>
  <c r="I673" i="29" s="1"/>
  <c r="P673" i="29"/>
  <c r="Q673" i="29" s="1"/>
  <c r="S692" i="29"/>
  <c r="E682" i="29"/>
  <c r="B682" i="29"/>
  <c r="J682" i="29" s="1"/>
  <c r="F658" i="30"/>
  <c r="C658" i="30"/>
  <c r="F663" i="30"/>
  <c r="C663" i="30"/>
  <c r="F669" i="30"/>
  <c r="C669" i="30"/>
  <c r="F661" i="30"/>
  <c r="C661" i="30"/>
  <c r="F666" i="30"/>
  <c r="C666" i="30"/>
  <c r="F665" i="30"/>
  <c r="C665" i="30"/>
  <c r="F657" i="30"/>
  <c r="C657" i="30"/>
  <c r="F670" i="30"/>
  <c r="C670" i="30"/>
  <c r="F662" i="30"/>
  <c r="C662" i="30"/>
  <c r="F654" i="30"/>
  <c r="C654" i="30"/>
  <c r="B673" i="30"/>
  <c r="B667" i="30"/>
  <c r="B671" i="30"/>
  <c r="B668" i="30"/>
  <c r="B679" i="30"/>
  <c r="B680" i="30"/>
  <c r="B676" i="30"/>
  <c r="B672" i="30"/>
  <c r="B675" i="30"/>
  <c r="B664" i="30"/>
  <c r="R664" i="30" l="1"/>
  <c r="N664" i="30"/>
  <c r="R667" i="30"/>
  <c r="N667" i="30"/>
  <c r="R672" i="30"/>
  <c r="N672" i="30"/>
  <c r="R668" i="30"/>
  <c r="N668" i="30"/>
  <c r="R675" i="30"/>
  <c r="N675" i="30"/>
  <c r="R676" i="30"/>
  <c r="N676" i="30"/>
  <c r="R679" i="30"/>
  <c r="N679" i="30"/>
  <c r="R671" i="30"/>
  <c r="N671" i="30"/>
  <c r="R673" i="30"/>
  <c r="N673" i="30"/>
  <c r="R680" i="30"/>
  <c r="N680" i="30"/>
  <c r="S699" i="29"/>
  <c r="E689" i="29"/>
  <c r="B689" i="29"/>
  <c r="J689" i="29" s="1"/>
  <c r="N679" i="29"/>
  <c r="O679" i="29" s="1"/>
  <c r="P679" i="29"/>
  <c r="Q679" i="29" s="1"/>
  <c r="L679" i="29"/>
  <c r="M679" i="29" s="1"/>
  <c r="K679" i="29"/>
  <c r="H679" i="29"/>
  <c r="I679" i="29" s="1"/>
  <c r="S707" i="29"/>
  <c r="E697" i="29"/>
  <c r="B697" i="29"/>
  <c r="J697" i="29" s="1"/>
  <c r="P691" i="29"/>
  <c r="Q691" i="29" s="1"/>
  <c r="N691" i="29"/>
  <c r="O691" i="29" s="1"/>
  <c r="L691" i="29"/>
  <c r="M691" i="29" s="1"/>
  <c r="K691" i="29"/>
  <c r="H691" i="29"/>
  <c r="I691" i="29" s="1"/>
  <c r="S706" i="29"/>
  <c r="E696" i="29"/>
  <c r="B696" i="29"/>
  <c r="J696" i="29" s="1"/>
  <c r="L690" i="29"/>
  <c r="M690" i="29" s="1"/>
  <c r="K690" i="29"/>
  <c r="H690" i="29"/>
  <c r="I690" i="29" s="1"/>
  <c r="P690" i="29"/>
  <c r="Q690" i="29" s="1"/>
  <c r="N690" i="29"/>
  <c r="O690" i="29" s="1"/>
  <c r="L683" i="29"/>
  <c r="M683" i="29" s="1"/>
  <c r="K683" i="29"/>
  <c r="H683" i="29"/>
  <c r="I683" i="29" s="1"/>
  <c r="P683" i="29"/>
  <c r="Q683" i="29" s="1"/>
  <c r="N683" i="29"/>
  <c r="O683" i="29" s="1"/>
  <c r="S702" i="29"/>
  <c r="E692" i="29"/>
  <c r="B692" i="29"/>
  <c r="J692" i="29" s="1"/>
  <c r="P682" i="29"/>
  <c r="Q682" i="29" s="1"/>
  <c r="N682" i="29"/>
  <c r="O682" i="29" s="1"/>
  <c r="L682" i="29"/>
  <c r="M682" i="29" s="1"/>
  <c r="K682" i="29"/>
  <c r="H682" i="29"/>
  <c r="I682" i="29" s="1"/>
  <c r="S694" i="29"/>
  <c r="E684" i="29"/>
  <c r="B684" i="29"/>
  <c r="J684" i="29" s="1"/>
  <c r="P675" i="29"/>
  <c r="Q675" i="29" s="1"/>
  <c r="N675" i="29"/>
  <c r="O675" i="29" s="1"/>
  <c r="L675" i="29"/>
  <c r="M675" i="29" s="1"/>
  <c r="K675" i="29"/>
  <c r="H675" i="29"/>
  <c r="I675" i="29" s="1"/>
  <c r="S698" i="29"/>
  <c r="E688" i="29"/>
  <c r="B688" i="29"/>
  <c r="J688" i="29" s="1"/>
  <c r="L674" i="29"/>
  <c r="M674" i="29" s="1"/>
  <c r="K674" i="29"/>
  <c r="H674" i="29"/>
  <c r="I674" i="29" s="1"/>
  <c r="P674" i="29"/>
  <c r="Q674" i="29" s="1"/>
  <c r="N674" i="29"/>
  <c r="O674" i="29" s="1"/>
  <c r="S695" i="29"/>
  <c r="E685" i="29"/>
  <c r="B685" i="29"/>
  <c r="J685" i="29" s="1"/>
  <c r="K678" i="29"/>
  <c r="H678" i="29"/>
  <c r="I678" i="29" s="1"/>
  <c r="P678" i="29"/>
  <c r="Q678" i="29" s="1"/>
  <c r="N678" i="29"/>
  <c r="O678" i="29" s="1"/>
  <c r="L678" i="29"/>
  <c r="M678" i="29" s="1"/>
  <c r="K687" i="29"/>
  <c r="H687" i="29"/>
  <c r="I687" i="29" s="1"/>
  <c r="P687" i="29"/>
  <c r="Q687" i="29" s="1"/>
  <c r="N687" i="29"/>
  <c r="O687" i="29" s="1"/>
  <c r="L687" i="29"/>
  <c r="M687" i="29" s="1"/>
  <c r="S711" i="29"/>
  <c r="E701" i="29"/>
  <c r="B701" i="29"/>
  <c r="J701" i="29" s="1"/>
  <c r="N686" i="29"/>
  <c r="O686" i="29" s="1"/>
  <c r="L686" i="29"/>
  <c r="M686" i="29" s="1"/>
  <c r="K686" i="29"/>
  <c r="H686" i="29"/>
  <c r="I686" i="29" s="1"/>
  <c r="P686" i="29"/>
  <c r="Q686" i="29" s="1"/>
  <c r="S710" i="29"/>
  <c r="E700" i="29"/>
  <c r="B700" i="29"/>
  <c r="J700" i="29" s="1"/>
  <c r="S703" i="29"/>
  <c r="E693" i="29"/>
  <c r="B693" i="29"/>
  <c r="J693" i="29" s="1"/>
  <c r="F668" i="30"/>
  <c r="C668" i="30"/>
  <c r="F672" i="30"/>
  <c r="C672" i="30"/>
  <c r="F667" i="30"/>
  <c r="C667" i="30"/>
  <c r="F680" i="30"/>
  <c r="C680" i="30"/>
  <c r="F679" i="30"/>
  <c r="C679" i="30"/>
  <c r="F673" i="30"/>
  <c r="C673" i="30"/>
  <c r="F664" i="30"/>
  <c r="C664" i="30"/>
  <c r="F675" i="30"/>
  <c r="C675" i="30"/>
  <c r="F676" i="30"/>
  <c r="C676" i="30"/>
  <c r="F671" i="30"/>
  <c r="C671" i="30"/>
  <c r="B674" i="30"/>
  <c r="B682" i="30"/>
  <c r="B690" i="30"/>
  <c r="B678" i="30"/>
  <c r="B677" i="30"/>
  <c r="B685" i="30"/>
  <c r="B686" i="30"/>
  <c r="B689" i="30"/>
  <c r="B681" i="30"/>
  <c r="B683" i="30"/>
  <c r="R683" i="30" l="1"/>
  <c r="N683" i="30"/>
  <c r="R682" i="30"/>
  <c r="N682" i="30"/>
  <c r="R689" i="30"/>
  <c r="N689" i="30"/>
  <c r="R678" i="30"/>
  <c r="N678" i="30"/>
  <c r="R681" i="30"/>
  <c r="N681" i="30"/>
  <c r="R677" i="30"/>
  <c r="N677" i="30"/>
  <c r="R690" i="30"/>
  <c r="N690" i="30"/>
  <c r="R674" i="30"/>
  <c r="N674" i="30"/>
  <c r="R685" i="30"/>
  <c r="N685" i="30"/>
  <c r="R686" i="30"/>
  <c r="N686" i="30"/>
  <c r="L689" i="29"/>
  <c r="M689" i="29" s="1"/>
  <c r="K689" i="29"/>
  <c r="H689" i="29"/>
  <c r="I689" i="29" s="1"/>
  <c r="N689" i="29"/>
  <c r="O689" i="29" s="1"/>
  <c r="P689" i="29"/>
  <c r="Q689" i="29" s="1"/>
  <c r="S709" i="29"/>
  <c r="E699" i="29"/>
  <c r="B699" i="29"/>
  <c r="J699" i="29" s="1"/>
  <c r="K688" i="29"/>
  <c r="H688" i="29"/>
  <c r="I688" i="29" s="1"/>
  <c r="L688" i="29"/>
  <c r="M688" i="29" s="1"/>
  <c r="N688" i="29"/>
  <c r="O688" i="29" s="1"/>
  <c r="P688" i="29"/>
  <c r="Q688" i="29" s="1"/>
  <c r="P685" i="29"/>
  <c r="Q685" i="29" s="1"/>
  <c r="N685" i="29"/>
  <c r="O685" i="29" s="1"/>
  <c r="L685" i="29"/>
  <c r="M685" i="29" s="1"/>
  <c r="K685" i="29"/>
  <c r="H685" i="29"/>
  <c r="I685" i="29" s="1"/>
  <c r="P696" i="29"/>
  <c r="Q696" i="29" s="1"/>
  <c r="N696" i="29"/>
  <c r="O696" i="29" s="1"/>
  <c r="K696" i="29"/>
  <c r="L696" i="29"/>
  <c r="M696" i="29" s="1"/>
  <c r="L697" i="29"/>
  <c r="M697" i="29" s="1"/>
  <c r="K697" i="29"/>
  <c r="P697" i="29"/>
  <c r="Q697" i="29" s="1"/>
  <c r="N697" i="29"/>
  <c r="O697" i="29" s="1"/>
  <c r="S713" i="29"/>
  <c r="E703" i="29"/>
  <c r="B703" i="29"/>
  <c r="J703" i="29" s="1"/>
  <c r="P700" i="29"/>
  <c r="Q700" i="29" s="1"/>
  <c r="K700" i="29"/>
  <c r="N700" i="29"/>
  <c r="O700" i="29" s="1"/>
  <c r="L700" i="29"/>
  <c r="M700" i="29" s="1"/>
  <c r="L701" i="29"/>
  <c r="M701" i="29" s="1"/>
  <c r="K701" i="29"/>
  <c r="P701" i="29"/>
  <c r="Q701" i="29" s="1"/>
  <c r="N701" i="29"/>
  <c r="O701" i="29" s="1"/>
  <c r="L684" i="29"/>
  <c r="M684" i="29" s="1"/>
  <c r="K684" i="29"/>
  <c r="H684" i="29"/>
  <c r="I684" i="29" s="1"/>
  <c r="N684" i="29"/>
  <c r="O684" i="29" s="1"/>
  <c r="P684" i="29"/>
  <c r="Q684" i="29" s="1"/>
  <c r="N692" i="29"/>
  <c r="O692" i="29" s="1"/>
  <c r="K692" i="29"/>
  <c r="P692" i="29"/>
  <c r="Q692" i="29" s="1"/>
  <c r="H692" i="29"/>
  <c r="I692" i="29" s="1"/>
  <c r="L692" i="29"/>
  <c r="M692" i="29" s="1"/>
  <c r="L693" i="29"/>
  <c r="M693" i="29" s="1"/>
  <c r="K693" i="29"/>
  <c r="H693" i="29"/>
  <c r="I693" i="29" s="1"/>
  <c r="P693" i="29"/>
  <c r="Q693" i="29" s="1"/>
  <c r="N693" i="29"/>
  <c r="O693" i="29" s="1"/>
  <c r="S720" i="29"/>
  <c r="E710" i="29"/>
  <c r="B710" i="29"/>
  <c r="J710" i="29" s="1"/>
  <c r="S721" i="29"/>
  <c r="E711" i="29"/>
  <c r="B711" i="29"/>
  <c r="J711" i="29" s="1"/>
  <c r="S708" i="29"/>
  <c r="E698" i="29"/>
  <c r="B698" i="29"/>
  <c r="J698" i="29" s="1"/>
  <c r="S704" i="29"/>
  <c r="E694" i="29"/>
  <c r="B694" i="29"/>
  <c r="J694" i="29" s="1"/>
  <c r="S712" i="29"/>
  <c r="E702" i="29"/>
  <c r="B702" i="29"/>
  <c r="J702" i="29" s="1"/>
  <c r="S705" i="29"/>
  <c r="E695" i="29"/>
  <c r="B695" i="29"/>
  <c r="J695" i="29" s="1"/>
  <c r="S716" i="29"/>
  <c r="E706" i="29"/>
  <c r="B706" i="29"/>
  <c r="J706" i="29" s="1"/>
  <c r="S717" i="29"/>
  <c r="E707" i="29"/>
  <c r="B707" i="29"/>
  <c r="J707" i="29" s="1"/>
  <c r="F685" i="30"/>
  <c r="C685" i="30"/>
  <c r="F682" i="30"/>
  <c r="C682" i="30"/>
  <c r="F689" i="30"/>
  <c r="C689" i="30"/>
  <c r="F678" i="30"/>
  <c r="C678" i="30"/>
  <c r="F681" i="30"/>
  <c r="C681" i="30"/>
  <c r="F677" i="30"/>
  <c r="C677" i="30"/>
  <c r="F674" i="30"/>
  <c r="C674" i="30"/>
  <c r="F683" i="30"/>
  <c r="C683" i="30"/>
  <c r="F686" i="30"/>
  <c r="C686" i="30"/>
  <c r="F690" i="30"/>
  <c r="C690" i="30"/>
  <c r="B693" i="30"/>
  <c r="B699" i="30"/>
  <c r="B695" i="30"/>
  <c r="B688" i="30"/>
  <c r="B692" i="30"/>
  <c r="B691" i="30"/>
  <c r="B696" i="30"/>
  <c r="B687" i="30"/>
  <c r="B700" i="30"/>
  <c r="B684" i="30"/>
  <c r="R699" i="30" l="1"/>
  <c r="N699" i="30"/>
  <c r="R687" i="30"/>
  <c r="N687" i="30"/>
  <c r="R688" i="30"/>
  <c r="N688" i="30"/>
  <c r="R700" i="30"/>
  <c r="N700" i="30"/>
  <c r="R692" i="30"/>
  <c r="N692" i="30"/>
  <c r="R695" i="30"/>
  <c r="N695" i="30"/>
  <c r="R693" i="30"/>
  <c r="N693" i="30"/>
  <c r="R684" i="30"/>
  <c r="N684" i="30"/>
  <c r="R691" i="30"/>
  <c r="N691" i="30"/>
  <c r="R696" i="30"/>
  <c r="N696" i="30"/>
  <c r="K699" i="29"/>
  <c r="P699" i="29"/>
  <c r="Q699" i="29" s="1"/>
  <c r="N699" i="29"/>
  <c r="O699" i="29" s="1"/>
  <c r="L699" i="29"/>
  <c r="M699" i="29" s="1"/>
  <c r="S719" i="29"/>
  <c r="E709" i="29"/>
  <c r="B709" i="29"/>
  <c r="J709" i="29" s="1"/>
  <c r="L706" i="29"/>
  <c r="M706" i="29" s="1"/>
  <c r="K706" i="29"/>
  <c r="P706" i="29"/>
  <c r="Q706" i="29" s="1"/>
  <c r="N706" i="29"/>
  <c r="O706" i="29" s="1"/>
  <c r="S723" i="29"/>
  <c r="E713" i="29"/>
  <c r="B713" i="29"/>
  <c r="J713" i="29" s="1"/>
  <c r="S727" i="29"/>
  <c r="E717" i="29"/>
  <c r="B717" i="29"/>
  <c r="J717" i="29" s="1"/>
  <c r="S722" i="29"/>
  <c r="E712" i="29"/>
  <c r="B712" i="29"/>
  <c r="J712" i="29" s="1"/>
  <c r="L698" i="29"/>
  <c r="M698" i="29" s="1"/>
  <c r="K698" i="29"/>
  <c r="P698" i="29"/>
  <c r="Q698" i="29" s="1"/>
  <c r="N698" i="29"/>
  <c r="O698" i="29" s="1"/>
  <c r="S730" i="29"/>
  <c r="E720" i="29"/>
  <c r="B720" i="29"/>
  <c r="J720" i="29" s="1"/>
  <c r="S715" i="29"/>
  <c r="E705" i="29"/>
  <c r="B705" i="29"/>
  <c r="J705" i="29" s="1"/>
  <c r="L694" i="29"/>
  <c r="M694" i="29" s="1"/>
  <c r="K694" i="29"/>
  <c r="P694" i="29"/>
  <c r="Q694" i="29" s="1"/>
  <c r="N694" i="29"/>
  <c r="O694" i="29" s="1"/>
  <c r="S731" i="29"/>
  <c r="E721" i="29"/>
  <c r="B721" i="29"/>
  <c r="J721" i="29" s="1"/>
  <c r="P707" i="29"/>
  <c r="Q707" i="29" s="1"/>
  <c r="N707" i="29"/>
  <c r="O707" i="29" s="1"/>
  <c r="L707" i="29"/>
  <c r="M707" i="29" s="1"/>
  <c r="K707" i="29"/>
  <c r="L702" i="29"/>
  <c r="M702" i="29" s="1"/>
  <c r="K702" i="29"/>
  <c r="P702" i="29"/>
  <c r="Q702" i="29" s="1"/>
  <c r="N702" i="29"/>
  <c r="O702" i="29" s="1"/>
  <c r="S718" i="29"/>
  <c r="E708" i="29"/>
  <c r="B708" i="29"/>
  <c r="J708" i="29" s="1"/>
  <c r="L710" i="29"/>
  <c r="M710" i="29" s="1"/>
  <c r="K710" i="29"/>
  <c r="P710" i="29"/>
  <c r="Q710" i="29" s="1"/>
  <c r="N710" i="29"/>
  <c r="O710" i="29" s="1"/>
  <c r="S726" i="29"/>
  <c r="E716" i="29"/>
  <c r="B716" i="29"/>
  <c r="J716" i="29" s="1"/>
  <c r="P695" i="29"/>
  <c r="Q695" i="29" s="1"/>
  <c r="N695" i="29"/>
  <c r="O695" i="29" s="1"/>
  <c r="L695" i="29"/>
  <c r="M695" i="29" s="1"/>
  <c r="K695" i="29"/>
  <c r="S714" i="29"/>
  <c r="E704" i="29"/>
  <c r="B704" i="29"/>
  <c r="J704" i="29" s="1"/>
  <c r="P711" i="29"/>
  <c r="Q711" i="29" s="1"/>
  <c r="N711" i="29"/>
  <c r="O711" i="29" s="1"/>
  <c r="L711" i="29"/>
  <c r="M711" i="29" s="1"/>
  <c r="K711" i="29"/>
  <c r="P703" i="29"/>
  <c r="Q703" i="29" s="1"/>
  <c r="N703" i="29"/>
  <c r="O703" i="29" s="1"/>
  <c r="L703" i="29"/>
  <c r="M703" i="29" s="1"/>
  <c r="K703" i="29"/>
  <c r="F684" i="30"/>
  <c r="C684" i="30"/>
  <c r="F699" i="30"/>
  <c r="C699" i="30"/>
  <c r="F688" i="30"/>
  <c r="C688" i="30"/>
  <c r="F687" i="30"/>
  <c r="C687" i="30"/>
  <c r="F700" i="30"/>
  <c r="C700" i="30"/>
  <c r="F695" i="30"/>
  <c r="C695" i="30"/>
  <c r="F691" i="30"/>
  <c r="C691" i="30"/>
  <c r="F696" i="30"/>
  <c r="C696" i="30"/>
  <c r="F692" i="30"/>
  <c r="C692" i="30"/>
  <c r="F693" i="30"/>
  <c r="C693" i="30"/>
  <c r="B694" i="30"/>
  <c r="B697" i="30"/>
  <c r="B701" i="30"/>
  <c r="B698" i="30"/>
  <c r="B709" i="30"/>
  <c r="B710" i="30"/>
  <c r="B706" i="30"/>
  <c r="B702" i="30"/>
  <c r="B705" i="30"/>
  <c r="B703" i="30"/>
  <c r="R705" i="30" l="1"/>
  <c r="N705" i="30"/>
  <c r="R701" i="30"/>
  <c r="N701" i="30"/>
  <c r="R709" i="30"/>
  <c r="N709" i="30"/>
  <c r="R703" i="30"/>
  <c r="N703" i="30"/>
  <c r="R710" i="30"/>
  <c r="N710" i="30"/>
  <c r="R698" i="30"/>
  <c r="N698" i="30"/>
  <c r="R697" i="30"/>
  <c r="N697" i="30"/>
  <c r="R706" i="30"/>
  <c r="N706" i="30"/>
  <c r="R694" i="30"/>
  <c r="N694" i="30"/>
  <c r="R702" i="30"/>
  <c r="N702" i="30"/>
  <c r="P709" i="29"/>
  <c r="Q709" i="29" s="1"/>
  <c r="N709" i="29"/>
  <c r="O709" i="29" s="1"/>
  <c r="L709" i="29"/>
  <c r="M709" i="29" s="1"/>
  <c r="K709" i="29"/>
  <c r="B719" i="29"/>
  <c r="J719" i="29" s="1"/>
  <c r="S729" i="29"/>
  <c r="E719" i="29"/>
  <c r="S724" i="29"/>
  <c r="E714" i="29"/>
  <c r="B714" i="29"/>
  <c r="J714" i="29" s="1"/>
  <c r="N708" i="29"/>
  <c r="O708" i="29" s="1"/>
  <c r="K708" i="29"/>
  <c r="P708" i="29"/>
  <c r="Q708" i="29" s="1"/>
  <c r="L708" i="29"/>
  <c r="M708" i="29" s="1"/>
  <c r="S741" i="29"/>
  <c r="E731" i="29"/>
  <c r="B731" i="29"/>
  <c r="J731" i="29" s="1"/>
  <c r="N720" i="29"/>
  <c r="O720" i="29" s="1"/>
  <c r="K720" i="29"/>
  <c r="P720" i="29"/>
  <c r="Q720" i="29" s="1"/>
  <c r="L720" i="29"/>
  <c r="M720" i="29" s="1"/>
  <c r="S737" i="29"/>
  <c r="E727" i="29"/>
  <c r="B727" i="29"/>
  <c r="J727" i="29" s="1"/>
  <c r="P716" i="29"/>
  <c r="Q716" i="29" s="1"/>
  <c r="N716" i="29"/>
  <c r="O716" i="29" s="1"/>
  <c r="K716" i="29"/>
  <c r="L716" i="29"/>
  <c r="M716" i="29" s="1"/>
  <c r="L705" i="29"/>
  <c r="M705" i="29" s="1"/>
  <c r="K705" i="29"/>
  <c r="P705" i="29"/>
  <c r="Q705" i="29" s="1"/>
  <c r="N705" i="29"/>
  <c r="O705" i="29" s="1"/>
  <c r="S732" i="29"/>
  <c r="E722" i="29"/>
  <c r="B722" i="29"/>
  <c r="J722" i="29" s="1"/>
  <c r="L713" i="29"/>
  <c r="M713" i="29" s="1"/>
  <c r="K713" i="29"/>
  <c r="P713" i="29"/>
  <c r="Q713" i="29" s="1"/>
  <c r="N713" i="29"/>
  <c r="O713" i="29" s="1"/>
  <c r="N704" i="29"/>
  <c r="O704" i="29" s="1"/>
  <c r="P704" i="29"/>
  <c r="Q704" i="29" s="1"/>
  <c r="K704" i="29"/>
  <c r="L704" i="29"/>
  <c r="M704" i="29" s="1"/>
  <c r="S728" i="29"/>
  <c r="E718" i="29"/>
  <c r="B718" i="29"/>
  <c r="J718" i="29" s="1"/>
  <c r="L721" i="29"/>
  <c r="M721" i="29" s="1"/>
  <c r="K721" i="29"/>
  <c r="P721" i="29"/>
  <c r="Q721" i="29" s="1"/>
  <c r="N721" i="29"/>
  <c r="O721" i="29" s="1"/>
  <c r="S740" i="29"/>
  <c r="E730" i="29"/>
  <c r="B730" i="29"/>
  <c r="J730" i="29" s="1"/>
  <c r="L717" i="29"/>
  <c r="M717" i="29" s="1"/>
  <c r="K717" i="29"/>
  <c r="P717" i="29"/>
  <c r="Q717" i="29" s="1"/>
  <c r="N717" i="29"/>
  <c r="O717" i="29" s="1"/>
  <c r="S736" i="29"/>
  <c r="E726" i="29"/>
  <c r="B726" i="29"/>
  <c r="J726" i="29" s="1"/>
  <c r="S725" i="29"/>
  <c r="E715" i="29"/>
  <c r="B715" i="29"/>
  <c r="J715" i="29" s="1"/>
  <c r="P712" i="29"/>
  <c r="Q712" i="29" s="1"/>
  <c r="K712" i="29"/>
  <c r="N712" i="29"/>
  <c r="O712" i="29" s="1"/>
  <c r="L712" i="29"/>
  <c r="M712" i="29" s="1"/>
  <c r="S733" i="29"/>
  <c r="E723" i="29"/>
  <c r="B723" i="29"/>
  <c r="J723" i="29" s="1"/>
  <c r="F702" i="30"/>
  <c r="C702" i="30"/>
  <c r="F697" i="30"/>
  <c r="C697" i="30"/>
  <c r="F710" i="30"/>
  <c r="C710" i="30"/>
  <c r="F698" i="30"/>
  <c r="C698" i="30"/>
  <c r="F705" i="30"/>
  <c r="C705" i="30"/>
  <c r="F709" i="30"/>
  <c r="C709" i="30"/>
  <c r="F694" i="30"/>
  <c r="C694" i="30"/>
  <c r="F703" i="30"/>
  <c r="C703" i="30"/>
  <c r="F706" i="30"/>
  <c r="C706" i="30"/>
  <c r="F701" i="30"/>
  <c r="C701" i="30"/>
  <c r="B713" i="30"/>
  <c r="B712" i="30"/>
  <c r="B720" i="30"/>
  <c r="B708" i="30"/>
  <c r="B707" i="30"/>
  <c r="B715" i="30"/>
  <c r="B716" i="30"/>
  <c r="B719" i="30"/>
  <c r="B711" i="30"/>
  <c r="B704" i="30"/>
  <c r="R707" i="30" l="1"/>
  <c r="N707" i="30"/>
  <c r="R711" i="30"/>
  <c r="N711" i="30"/>
  <c r="R713" i="30"/>
  <c r="N713" i="30"/>
  <c r="R720" i="30"/>
  <c r="N720" i="30"/>
  <c r="R704" i="30"/>
  <c r="N704" i="30"/>
  <c r="R719" i="30"/>
  <c r="N719" i="30"/>
  <c r="R708" i="30"/>
  <c r="N708" i="30"/>
  <c r="R712" i="30"/>
  <c r="N712" i="30"/>
  <c r="R716" i="30"/>
  <c r="N716" i="30"/>
  <c r="R715" i="30"/>
  <c r="N715" i="30"/>
  <c r="S739" i="29"/>
  <c r="E729" i="29"/>
  <c r="B729" i="29"/>
  <c r="J729" i="29" s="1"/>
  <c r="N719" i="29"/>
  <c r="O719" i="29" s="1"/>
  <c r="L719" i="29"/>
  <c r="M719" i="29" s="1"/>
  <c r="K719" i="29"/>
  <c r="P719" i="29"/>
  <c r="Q719" i="29" s="1"/>
  <c r="L726" i="29"/>
  <c r="M726" i="29" s="1"/>
  <c r="K726" i="29"/>
  <c r="P726" i="29"/>
  <c r="Q726" i="29" s="1"/>
  <c r="N726" i="29"/>
  <c r="O726" i="29" s="1"/>
  <c r="S738" i="29"/>
  <c r="E728" i="29"/>
  <c r="B728" i="29"/>
  <c r="J728" i="29" s="1"/>
  <c r="S751" i="29"/>
  <c r="E741" i="29"/>
  <c r="B741" i="29"/>
  <c r="J741" i="29" s="1"/>
  <c r="P715" i="29"/>
  <c r="Q715" i="29" s="1"/>
  <c r="N715" i="29"/>
  <c r="O715" i="29" s="1"/>
  <c r="L715" i="29"/>
  <c r="M715" i="29" s="1"/>
  <c r="K715" i="29"/>
  <c r="S750" i="29"/>
  <c r="E740" i="29"/>
  <c r="B740" i="29"/>
  <c r="J740" i="29" s="1"/>
  <c r="L722" i="29"/>
  <c r="M722" i="29" s="1"/>
  <c r="K722" i="29"/>
  <c r="P722" i="29"/>
  <c r="Q722" i="29" s="1"/>
  <c r="N722" i="29"/>
  <c r="O722" i="29" s="1"/>
  <c r="S747" i="29"/>
  <c r="E737" i="29"/>
  <c r="B737" i="29"/>
  <c r="J737" i="29" s="1"/>
  <c r="L714" i="29"/>
  <c r="M714" i="29" s="1"/>
  <c r="K714" i="29"/>
  <c r="P714" i="29"/>
  <c r="Q714" i="29" s="1"/>
  <c r="N714" i="29"/>
  <c r="O714" i="29" s="1"/>
  <c r="S743" i="29"/>
  <c r="E733" i="29"/>
  <c r="B733" i="29"/>
  <c r="J733" i="29" s="1"/>
  <c r="P723" i="29"/>
  <c r="Q723" i="29" s="1"/>
  <c r="N723" i="29"/>
  <c r="O723" i="29" s="1"/>
  <c r="L723" i="29"/>
  <c r="M723" i="29" s="1"/>
  <c r="K723" i="29"/>
  <c r="S746" i="29"/>
  <c r="E736" i="29"/>
  <c r="B736" i="29"/>
  <c r="J736" i="29" s="1"/>
  <c r="L718" i="29"/>
  <c r="M718" i="29" s="1"/>
  <c r="K718" i="29"/>
  <c r="P718" i="29"/>
  <c r="Q718" i="29" s="1"/>
  <c r="N718" i="29"/>
  <c r="O718" i="29" s="1"/>
  <c r="P731" i="29"/>
  <c r="Q731" i="29" s="1"/>
  <c r="N731" i="29"/>
  <c r="O731" i="29" s="1"/>
  <c r="L731" i="29"/>
  <c r="M731" i="29" s="1"/>
  <c r="K731" i="29"/>
  <c r="S735" i="29"/>
  <c r="E725" i="29"/>
  <c r="B725" i="29"/>
  <c r="J725" i="29" s="1"/>
  <c r="L730" i="29"/>
  <c r="M730" i="29" s="1"/>
  <c r="K730" i="29"/>
  <c r="P730" i="29"/>
  <c r="Q730" i="29" s="1"/>
  <c r="N730" i="29"/>
  <c r="O730" i="29" s="1"/>
  <c r="S742" i="29"/>
  <c r="E732" i="29"/>
  <c r="B732" i="29"/>
  <c r="J732" i="29" s="1"/>
  <c r="P727" i="29"/>
  <c r="Q727" i="29" s="1"/>
  <c r="N727" i="29"/>
  <c r="O727" i="29" s="1"/>
  <c r="L727" i="29"/>
  <c r="M727" i="29" s="1"/>
  <c r="K727" i="29"/>
  <c r="S734" i="29"/>
  <c r="E724" i="29"/>
  <c r="B724" i="29"/>
  <c r="J724" i="29" s="1"/>
  <c r="F708" i="30"/>
  <c r="C708" i="30"/>
  <c r="F704" i="30"/>
  <c r="C704" i="30"/>
  <c r="F712" i="30"/>
  <c r="C712" i="30"/>
  <c r="F719" i="30"/>
  <c r="C719" i="30"/>
  <c r="F711" i="30"/>
  <c r="C711" i="30"/>
  <c r="F707" i="30"/>
  <c r="C707" i="30"/>
  <c r="F713" i="30"/>
  <c r="C713" i="30"/>
  <c r="F715" i="30"/>
  <c r="C715" i="30"/>
  <c r="F716" i="30"/>
  <c r="C716" i="30"/>
  <c r="F720" i="30"/>
  <c r="C720" i="30"/>
  <c r="B714" i="30"/>
  <c r="B729" i="30"/>
  <c r="B725" i="30"/>
  <c r="B718" i="30"/>
  <c r="B722" i="30"/>
  <c r="B721" i="30"/>
  <c r="B726" i="30"/>
  <c r="B717" i="30"/>
  <c r="B730" i="30"/>
  <c r="B723" i="30"/>
  <c r="R730" i="30" l="1"/>
  <c r="N730" i="30"/>
  <c r="R714" i="30"/>
  <c r="N714" i="30"/>
  <c r="R726" i="30"/>
  <c r="N726" i="30"/>
  <c r="R722" i="30"/>
  <c r="N722" i="30"/>
  <c r="R717" i="30"/>
  <c r="N717" i="30"/>
  <c r="R718" i="30"/>
  <c r="N718" i="30"/>
  <c r="R729" i="30"/>
  <c r="N729" i="30"/>
  <c r="R725" i="30"/>
  <c r="N725" i="30"/>
  <c r="R723" i="30"/>
  <c r="N723" i="30"/>
  <c r="R721" i="30"/>
  <c r="N721" i="30"/>
  <c r="K729" i="29"/>
  <c r="L729" i="29"/>
  <c r="M729" i="29" s="1"/>
  <c r="P729" i="29"/>
  <c r="Q729" i="29" s="1"/>
  <c r="N729" i="29"/>
  <c r="O729" i="29" s="1"/>
  <c r="S749" i="29"/>
  <c r="E739" i="29"/>
  <c r="B739" i="29"/>
  <c r="J739" i="29" s="1"/>
  <c r="L733" i="29"/>
  <c r="M733" i="29" s="1"/>
  <c r="K733" i="29"/>
  <c r="P733" i="29"/>
  <c r="Q733" i="29" s="1"/>
  <c r="N733" i="29"/>
  <c r="O733" i="29" s="1"/>
  <c r="S744" i="29"/>
  <c r="E734" i="29"/>
  <c r="B734" i="29"/>
  <c r="J734" i="29" s="1"/>
  <c r="L725" i="29"/>
  <c r="M725" i="29" s="1"/>
  <c r="K725" i="29"/>
  <c r="P725" i="29"/>
  <c r="Q725" i="29" s="1"/>
  <c r="N725" i="29"/>
  <c r="O725" i="29" s="1"/>
  <c r="S756" i="29"/>
  <c r="E746" i="29"/>
  <c r="B746" i="29"/>
  <c r="J746" i="29" s="1"/>
  <c r="L737" i="29"/>
  <c r="M737" i="29" s="1"/>
  <c r="K737" i="29"/>
  <c r="P737" i="29"/>
  <c r="Q737" i="29" s="1"/>
  <c r="N737" i="29"/>
  <c r="O737" i="29" s="1"/>
  <c r="S761" i="29"/>
  <c r="E751" i="29"/>
  <c r="B751" i="29"/>
  <c r="J751" i="29" s="1"/>
  <c r="P728" i="29"/>
  <c r="Q728" i="29" s="1"/>
  <c r="N728" i="29"/>
  <c r="O728" i="29" s="1"/>
  <c r="L728" i="29"/>
  <c r="M728" i="29" s="1"/>
  <c r="K728" i="29"/>
  <c r="S745" i="29"/>
  <c r="E735" i="29"/>
  <c r="B735" i="29"/>
  <c r="J735" i="29" s="1"/>
  <c r="N736" i="29"/>
  <c r="O736" i="29" s="1"/>
  <c r="K736" i="29"/>
  <c r="P736" i="29"/>
  <c r="Q736" i="29" s="1"/>
  <c r="L736" i="29"/>
  <c r="M736" i="29" s="1"/>
  <c r="S757" i="29"/>
  <c r="E747" i="29"/>
  <c r="B747" i="29"/>
  <c r="J747" i="29" s="1"/>
  <c r="L741" i="29"/>
  <c r="M741" i="29" s="1"/>
  <c r="K741" i="29"/>
  <c r="P741" i="29"/>
  <c r="Q741" i="29" s="1"/>
  <c r="N741" i="29"/>
  <c r="O741" i="29" s="1"/>
  <c r="P732" i="29"/>
  <c r="Q732" i="29" s="1"/>
  <c r="N732" i="29"/>
  <c r="O732" i="29" s="1"/>
  <c r="K732" i="29"/>
  <c r="L732" i="29"/>
  <c r="M732" i="29" s="1"/>
  <c r="S760" i="29"/>
  <c r="E750" i="29"/>
  <c r="B750" i="29"/>
  <c r="J750" i="29" s="1"/>
  <c r="N724" i="29"/>
  <c r="O724" i="29" s="1"/>
  <c r="P724" i="29"/>
  <c r="Q724" i="29" s="1"/>
  <c r="K724" i="29"/>
  <c r="L724" i="29"/>
  <c r="M724" i="29" s="1"/>
  <c r="S752" i="29"/>
  <c r="E742" i="29"/>
  <c r="B742" i="29"/>
  <c r="J742" i="29" s="1"/>
  <c r="S753" i="29"/>
  <c r="E743" i="29"/>
  <c r="B743" i="29"/>
  <c r="J743" i="29" s="1"/>
  <c r="N740" i="29"/>
  <c r="O740" i="29" s="1"/>
  <c r="P740" i="29"/>
  <c r="Q740" i="29" s="1"/>
  <c r="K740" i="29"/>
  <c r="L740" i="29"/>
  <c r="M740" i="29" s="1"/>
  <c r="S748" i="29"/>
  <c r="E738" i="29"/>
  <c r="B738" i="29"/>
  <c r="J738" i="29" s="1"/>
  <c r="F718" i="30"/>
  <c r="C718" i="30"/>
  <c r="F729" i="30"/>
  <c r="C729" i="30"/>
  <c r="F717" i="30"/>
  <c r="C717" i="30"/>
  <c r="F730" i="30"/>
  <c r="C730" i="30"/>
  <c r="F722" i="30"/>
  <c r="C722" i="30"/>
  <c r="F714" i="30"/>
  <c r="C714" i="30"/>
  <c r="F723" i="30"/>
  <c r="C723" i="30"/>
  <c r="F721" i="30"/>
  <c r="C721" i="30"/>
  <c r="F726" i="30"/>
  <c r="C726" i="30"/>
  <c r="F725" i="30"/>
  <c r="C725" i="30"/>
  <c r="B733" i="30"/>
  <c r="B727" i="30"/>
  <c r="B731" i="30"/>
  <c r="B728" i="30"/>
  <c r="B739" i="30"/>
  <c r="B740" i="30"/>
  <c r="B736" i="30"/>
  <c r="B732" i="30"/>
  <c r="B735" i="30"/>
  <c r="B724" i="30"/>
  <c r="R736" i="30" l="1"/>
  <c r="N736" i="30"/>
  <c r="R733" i="30"/>
  <c r="N733" i="30"/>
  <c r="R739" i="30"/>
  <c r="N739" i="30"/>
  <c r="R724" i="30"/>
  <c r="N724" i="30"/>
  <c r="R732" i="30"/>
  <c r="N732" i="30"/>
  <c r="R728" i="30"/>
  <c r="N728" i="30"/>
  <c r="R727" i="30"/>
  <c r="N727" i="30"/>
  <c r="R735" i="30"/>
  <c r="N735" i="30"/>
  <c r="R731" i="30"/>
  <c r="N731" i="30"/>
  <c r="R740" i="30"/>
  <c r="N740" i="30"/>
  <c r="L739" i="29"/>
  <c r="M739" i="29" s="1"/>
  <c r="K739" i="29"/>
  <c r="P739" i="29"/>
  <c r="Q739" i="29" s="1"/>
  <c r="N739" i="29"/>
  <c r="O739" i="29" s="1"/>
  <c r="B749" i="29"/>
  <c r="J749" i="29" s="1"/>
  <c r="S759" i="29"/>
  <c r="E749" i="29"/>
  <c r="P743" i="29"/>
  <c r="Q743" i="29" s="1"/>
  <c r="N743" i="29"/>
  <c r="O743" i="29" s="1"/>
  <c r="L743" i="29"/>
  <c r="M743" i="29" s="1"/>
  <c r="K743" i="29"/>
  <c r="S771" i="29"/>
  <c r="E761" i="29"/>
  <c r="B761" i="29"/>
  <c r="J761" i="29" s="1"/>
  <c r="L738" i="29"/>
  <c r="M738" i="29" s="1"/>
  <c r="K738" i="29"/>
  <c r="P738" i="29"/>
  <c r="Q738" i="29" s="1"/>
  <c r="N738" i="29"/>
  <c r="O738" i="29" s="1"/>
  <c r="S758" i="29"/>
  <c r="E748" i="29"/>
  <c r="B748" i="29"/>
  <c r="J748" i="29" s="1"/>
  <c r="L742" i="29"/>
  <c r="M742" i="29" s="1"/>
  <c r="K742" i="29"/>
  <c r="P742" i="29"/>
  <c r="Q742" i="29" s="1"/>
  <c r="N742" i="29"/>
  <c r="O742" i="29" s="1"/>
  <c r="S767" i="29"/>
  <c r="E757" i="29"/>
  <c r="B757" i="29"/>
  <c r="J757" i="29" s="1"/>
  <c r="S766" i="29"/>
  <c r="E756" i="29"/>
  <c r="B756" i="29"/>
  <c r="J756" i="29" s="1"/>
  <c r="S770" i="29"/>
  <c r="E760" i="29"/>
  <c r="B760" i="29"/>
  <c r="J760" i="29" s="1"/>
  <c r="S762" i="29"/>
  <c r="E752" i="29"/>
  <c r="B752" i="29"/>
  <c r="J752" i="29" s="1"/>
  <c r="P747" i="29"/>
  <c r="Q747" i="29" s="1"/>
  <c r="N747" i="29"/>
  <c r="O747" i="29" s="1"/>
  <c r="L747" i="29"/>
  <c r="M747" i="29" s="1"/>
  <c r="K747" i="29"/>
  <c r="L746" i="29"/>
  <c r="M746" i="29" s="1"/>
  <c r="K746" i="29"/>
  <c r="P746" i="29"/>
  <c r="Q746" i="29" s="1"/>
  <c r="N746" i="29"/>
  <c r="O746" i="29" s="1"/>
  <c r="P735" i="29"/>
  <c r="Q735" i="29" s="1"/>
  <c r="N735" i="29"/>
  <c r="O735" i="29" s="1"/>
  <c r="L735" i="29"/>
  <c r="M735" i="29" s="1"/>
  <c r="K735" i="29"/>
  <c r="L734" i="29"/>
  <c r="M734" i="29" s="1"/>
  <c r="K734" i="29"/>
  <c r="P734" i="29"/>
  <c r="Q734" i="29" s="1"/>
  <c r="N734" i="29"/>
  <c r="O734" i="29" s="1"/>
  <c r="S763" i="29"/>
  <c r="E753" i="29"/>
  <c r="B753" i="29"/>
  <c r="J753" i="29" s="1"/>
  <c r="L750" i="29"/>
  <c r="M750" i="29" s="1"/>
  <c r="K750" i="29"/>
  <c r="P750" i="29"/>
  <c r="Q750" i="29" s="1"/>
  <c r="N750" i="29"/>
  <c r="O750" i="29" s="1"/>
  <c r="S755" i="29"/>
  <c r="E745" i="29"/>
  <c r="B745" i="29"/>
  <c r="J745" i="29" s="1"/>
  <c r="P751" i="29"/>
  <c r="Q751" i="29" s="1"/>
  <c r="N751" i="29"/>
  <c r="O751" i="29" s="1"/>
  <c r="L751" i="29"/>
  <c r="M751" i="29" s="1"/>
  <c r="K751" i="29"/>
  <c r="S754" i="29"/>
  <c r="E744" i="29"/>
  <c r="B744" i="29"/>
  <c r="J744" i="29" s="1"/>
  <c r="F740" i="30"/>
  <c r="C740" i="30"/>
  <c r="F728" i="30"/>
  <c r="C728" i="30"/>
  <c r="F732" i="30"/>
  <c r="C732" i="30"/>
  <c r="F735" i="30"/>
  <c r="C735" i="30"/>
  <c r="F739" i="30"/>
  <c r="C739" i="30"/>
  <c r="F733" i="30"/>
  <c r="C733" i="30"/>
  <c r="F724" i="30"/>
  <c r="C724" i="30"/>
  <c r="F727" i="30"/>
  <c r="C727" i="30"/>
  <c r="F736" i="30"/>
  <c r="C736" i="30"/>
  <c r="F731" i="30"/>
  <c r="C731" i="30"/>
  <c r="B734" i="30"/>
  <c r="B742" i="30"/>
  <c r="B750" i="30"/>
  <c r="B738" i="30"/>
  <c r="B737" i="30"/>
  <c r="B745" i="30"/>
  <c r="B746" i="30"/>
  <c r="B749" i="30"/>
  <c r="B741" i="30"/>
  <c r="B743" i="30"/>
  <c r="R741" i="30" l="1"/>
  <c r="N741" i="30"/>
  <c r="R734" i="30"/>
  <c r="N734" i="30"/>
  <c r="R737" i="30"/>
  <c r="N737" i="30"/>
  <c r="R746" i="30"/>
  <c r="N746" i="30"/>
  <c r="R749" i="30"/>
  <c r="N749" i="30"/>
  <c r="R738" i="30"/>
  <c r="N738" i="30"/>
  <c r="R750" i="30"/>
  <c r="N750" i="30"/>
  <c r="R743" i="30"/>
  <c r="N743" i="30"/>
  <c r="R745" i="30"/>
  <c r="N745" i="30"/>
  <c r="R742" i="30"/>
  <c r="N742" i="30"/>
  <c r="S769" i="29"/>
  <c r="E759" i="29"/>
  <c r="B759" i="29"/>
  <c r="J759" i="29" s="1"/>
  <c r="K749" i="29"/>
  <c r="P749" i="29"/>
  <c r="Q749" i="29" s="1"/>
  <c r="L749" i="29"/>
  <c r="M749" i="29" s="1"/>
  <c r="N749" i="29"/>
  <c r="O749" i="29" s="1"/>
  <c r="L745" i="29"/>
  <c r="M745" i="29" s="1"/>
  <c r="K745" i="29"/>
  <c r="P745" i="29"/>
  <c r="Q745" i="29" s="1"/>
  <c r="N745" i="29"/>
  <c r="O745" i="29" s="1"/>
  <c r="L760" i="29"/>
  <c r="M760" i="29" s="1"/>
  <c r="N760" i="29"/>
  <c r="O760" i="29" s="1"/>
  <c r="K760" i="29"/>
  <c r="H760" i="29"/>
  <c r="I760" i="29" s="1"/>
  <c r="P760" i="29"/>
  <c r="Q760" i="29" s="1"/>
  <c r="S768" i="29"/>
  <c r="E758" i="29"/>
  <c r="B758" i="29"/>
  <c r="J758" i="29" s="1"/>
  <c r="P744" i="29"/>
  <c r="Q744" i="29" s="1"/>
  <c r="K744" i="29"/>
  <c r="N744" i="29"/>
  <c r="O744" i="29" s="1"/>
  <c r="L744" i="29"/>
  <c r="M744" i="29" s="1"/>
  <c r="N752" i="29"/>
  <c r="O752" i="29" s="1"/>
  <c r="K752" i="29"/>
  <c r="P752" i="29"/>
  <c r="Q752" i="29" s="1"/>
  <c r="L752" i="29"/>
  <c r="M752" i="29" s="1"/>
  <c r="S776" i="29"/>
  <c r="E766" i="29"/>
  <c r="B766" i="29"/>
  <c r="J766" i="29" s="1"/>
  <c r="S777" i="29"/>
  <c r="E767" i="29"/>
  <c r="B767" i="29"/>
  <c r="J767" i="29" s="1"/>
  <c r="P761" i="29"/>
  <c r="Q761" i="29" s="1"/>
  <c r="N761" i="29"/>
  <c r="O761" i="29" s="1"/>
  <c r="L761" i="29"/>
  <c r="M761" i="29" s="1"/>
  <c r="K761" i="29"/>
  <c r="H761" i="29"/>
  <c r="I761" i="29" s="1"/>
  <c r="S773" i="29"/>
  <c r="E763" i="29"/>
  <c r="B763" i="29"/>
  <c r="J763" i="29" s="1"/>
  <c r="S780" i="29"/>
  <c r="E770" i="29"/>
  <c r="B770" i="29"/>
  <c r="J770" i="29" s="1"/>
  <c r="P748" i="29"/>
  <c r="Q748" i="29" s="1"/>
  <c r="N748" i="29"/>
  <c r="O748" i="29" s="1"/>
  <c r="K748" i="29"/>
  <c r="L748" i="29"/>
  <c r="M748" i="29" s="1"/>
  <c r="S765" i="29"/>
  <c r="E755" i="29"/>
  <c r="B755" i="29"/>
  <c r="J755" i="29" s="1"/>
  <c r="S764" i="29"/>
  <c r="E754" i="29"/>
  <c r="B754" i="29"/>
  <c r="J754" i="29" s="1"/>
  <c r="L753" i="29"/>
  <c r="M753" i="29" s="1"/>
  <c r="K753" i="29"/>
  <c r="P753" i="29"/>
  <c r="Q753" i="29" s="1"/>
  <c r="N753" i="29"/>
  <c r="O753" i="29" s="1"/>
  <c r="S772" i="29"/>
  <c r="E762" i="29"/>
  <c r="B762" i="29"/>
  <c r="J762" i="29" s="1"/>
  <c r="P756" i="29"/>
  <c r="Q756" i="29" s="1"/>
  <c r="L756" i="29"/>
  <c r="M756" i="29" s="1"/>
  <c r="N756" i="29"/>
  <c r="O756" i="29" s="1"/>
  <c r="K756" i="29"/>
  <c r="H756" i="29"/>
  <c r="I756" i="29" s="1"/>
  <c r="K757" i="29"/>
  <c r="H757" i="29"/>
  <c r="I757" i="29" s="1"/>
  <c r="P757" i="29"/>
  <c r="Q757" i="29" s="1"/>
  <c r="N757" i="29"/>
  <c r="O757" i="29" s="1"/>
  <c r="L757" i="29"/>
  <c r="M757" i="29" s="1"/>
  <c r="S781" i="29"/>
  <c r="E771" i="29"/>
  <c r="B771" i="29"/>
  <c r="J771" i="29" s="1"/>
  <c r="F749" i="30"/>
  <c r="C749" i="30"/>
  <c r="F742" i="30"/>
  <c r="C742" i="30"/>
  <c r="F743" i="30"/>
  <c r="C743" i="30"/>
  <c r="F738" i="30"/>
  <c r="C738" i="30"/>
  <c r="F746" i="30"/>
  <c r="C746" i="30"/>
  <c r="F734" i="30"/>
  <c r="C734" i="30"/>
  <c r="F745" i="30"/>
  <c r="C745" i="30"/>
  <c r="F741" i="30"/>
  <c r="C741" i="30"/>
  <c r="F737" i="30"/>
  <c r="C737" i="30"/>
  <c r="F750" i="30"/>
  <c r="C750" i="30"/>
  <c r="B753" i="30"/>
  <c r="B759" i="30"/>
  <c r="B755" i="30"/>
  <c r="B748" i="30"/>
  <c r="B752" i="30"/>
  <c r="B751" i="30"/>
  <c r="B756" i="30"/>
  <c r="B747" i="30"/>
  <c r="B760" i="30"/>
  <c r="B744" i="30"/>
  <c r="R760" i="30" l="1"/>
  <c r="N760" i="30"/>
  <c r="R752" i="30"/>
  <c r="N752" i="30"/>
  <c r="R753" i="30"/>
  <c r="N753" i="30"/>
  <c r="R756" i="30"/>
  <c r="N756" i="30"/>
  <c r="R755" i="30"/>
  <c r="N755" i="30"/>
  <c r="R747" i="30"/>
  <c r="N747" i="30"/>
  <c r="R748" i="30"/>
  <c r="N748" i="30"/>
  <c r="R759" i="30"/>
  <c r="N759" i="30"/>
  <c r="R744" i="30"/>
  <c r="N744" i="30"/>
  <c r="R751" i="30"/>
  <c r="N751" i="30"/>
  <c r="L759" i="29"/>
  <c r="M759" i="29" s="1"/>
  <c r="N759" i="29"/>
  <c r="O759" i="29" s="1"/>
  <c r="K759" i="29"/>
  <c r="H759" i="29"/>
  <c r="I759" i="29" s="1"/>
  <c r="P759" i="29"/>
  <c r="Q759" i="29" s="1"/>
  <c r="B769" i="29"/>
  <c r="J769" i="29" s="1"/>
  <c r="S779" i="29"/>
  <c r="E769" i="29"/>
  <c r="N755" i="29"/>
  <c r="O755" i="29" s="1"/>
  <c r="L755" i="29"/>
  <c r="M755" i="29" s="1"/>
  <c r="K755" i="29"/>
  <c r="H755" i="29"/>
  <c r="I755" i="29" s="1"/>
  <c r="P755" i="29"/>
  <c r="Q755" i="29" s="1"/>
  <c r="S786" i="29"/>
  <c r="E776" i="29"/>
  <c r="B776" i="29"/>
  <c r="J776" i="29" s="1"/>
  <c r="N771" i="29"/>
  <c r="O771" i="29" s="1"/>
  <c r="L771" i="29"/>
  <c r="M771" i="29" s="1"/>
  <c r="K771" i="29"/>
  <c r="H771" i="29"/>
  <c r="I771" i="29" s="1"/>
  <c r="P771" i="29"/>
  <c r="Q771" i="29" s="1"/>
  <c r="K754" i="29"/>
  <c r="H754" i="29"/>
  <c r="I754" i="29" s="1"/>
  <c r="P754" i="29"/>
  <c r="Q754" i="29" s="1"/>
  <c r="N754" i="29"/>
  <c r="O754" i="29" s="1"/>
  <c r="L754" i="29"/>
  <c r="M754" i="29" s="1"/>
  <c r="S790" i="29"/>
  <c r="E780" i="29"/>
  <c r="B780" i="29"/>
  <c r="J780" i="29" s="1"/>
  <c r="S783" i="29"/>
  <c r="E773" i="29"/>
  <c r="B773" i="29"/>
  <c r="J773" i="29" s="1"/>
  <c r="S787" i="29"/>
  <c r="E777" i="29"/>
  <c r="B777" i="29"/>
  <c r="J777" i="29" s="1"/>
  <c r="P758" i="29"/>
  <c r="Q758" i="29" s="1"/>
  <c r="N758" i="29"/>
  <c r="O758" i="29" s="1"/>
  <c r="L758" i="29"/>
  <c r="M758" i="29" s="1"/>
  <c r="K758" i="29"/>
  <c r="H758" i="29"/>
  <c r="I758" i="29" s="1"/>
  <c r="S775" i="29"/>
  <c r="E765" i="29"/>
  <c r="B765" i="29"/>
  <c r="J765" i="29" s="1"/>
  <c r="L766" i="29"/>
  <c r="M766" i="29" s="1"/>
  <c r="K766" i="29"/>
  <c r="H766" i="29"/>
  <c r="I766" i="29" s="1"/>
  <c r="P766" i="29"/>
  <c r="Q766" i="29" s="1"/>
  <c r="N766" i="29"/>
  <c r="O766" i="29" s="1"/>
  <c r="S782" i="29"/>
  <c r="E772" i="29"/>
  <c r="B772" i="29"/>
  <c r="J772" i="29" s="1"/>
  <c r="N762" i="29"/>
  <c r="O762" i="29" s="1"/>
  <c r="L762" i="29"/>
  <c r="M762" i="29" s="1"/>
  <c r="K762" i="29"/>
  <c r="H762" i="29"/>
  <c r="I762" i="29" s="1"/>
  <c r="P762" i="29"/>
  <c r="Q762" i="29" s="1"/>
  <c r="S791" i="29"/>
  <c r="E781" i="29"/>
  <c r="B781" i="29"/>
  <c r="J781" i="29" s="1"/>
  <c r="S774" i="29"/>
  <c r="E764" i="29"/>
  <c r="B764" i="29"/>
  <c r="J764" i="29" s="1"/>
  <c r="K770" i="29"/>
  <c r="H770" i="29"/>
  <c r="I770" i="29" s="1"/>
  <c r="P770" i="29"/>
  <c r="Q770" i="29" s="1"/>
  <c r="N770" i="29"/>
  <c r="O770" i="29" s="1"/>
  <c r="L770" i="29"/>
  <c r="M770" i="29" s="1"/>
  <c r="K763" i="29"/>
  <c r="H763" i="29"/>
  <c r="I763" i="29" s="1"/>
  <c r="P763" i="29"/>
  <c r="Q763" i="29" s="1"/>
  <c r="N763" i="29"/>
  <c r="O763" i="29" s="1"/>
  <c r="L763" i="29"/>
  <c r="M763" i="29" s="1"/>
  <c r="P767" i="29"/>
  <c r="Q767" i="29" s="1"/>
  <c r="N767" i="29"/>
  <c r="O767" i="29" s="1"/>
  <c r="L767" i="29"/>
  <c r="M767" i="29" s="1"/>
  <c r="K767" i="29"/>
  <c r="H767" i="29"/>
  <c r="I767" i="29" s="1"/>
  <c r="S778" i="29"/>
  <c r="E768" i="29"/>
  <c r="B768" i="29"/>
  <c r="J768" i="29" s="1"/>
  <c r="F744" i="30"/>
  <c r="C744" i="30"/>
  <c r="F759" i="30"/>
  <c r="C759" i="30"/>
  <c r="F751" i="30"/>
  <c r="C751" i="30"/>
  <c r="F760" i="30"/>
  <c r="C760" i="30"/>
  <c r="F752" i="30"/>
  <c r="C752" i="30"/>
  <c r="F753" i="30"/>
  <c r="C753" i="30"/>
  <c r="F747" i="30"/>
  <c r="C747" i="30"/>
  <c r="F748" i="30"/>
  <c r="C748" i="30"/>
  <c r="F756" i="30"/>
  <c r="C756" i="30"/>
  <c r="F755" i="30"/>
  <c r="C755" i="30"/>
  <c r="B754" i="30"/>
  <c r="B757" i="30"/>
  <c r="B761" i="30"/>
  <c r="B758" i="30"/>
  <c r="B769" i="30"/>
  <c r="B770" i="30"/>
  <c r="B766" i="30"/>
  <c r="B762" i="30"/>
  <c r="B765" i="30"/>
  <c r="B763" i="30"/>
  <c r="R763" i="30" l="1"/>
  <c r="N763" i="30"/>
  <c r="R758" i="30"/>
  <c r="N758" i="30"/>
  <c r="R762" i="30"/>
  <c r="N762" i="30"/>
  <c r="R757" i="30"/>
  <c r="N757" i="30"/>
  <c r="R766" i="30"/>
  <c r="N766" i="30"/>
  <c r="R761" i="30"/>
  <c r="N761" i="30"/>
  <c r="R770" i="30"/>
  <c r="N770" i="30"/>
  <c r="R765" i="30"/>
  <c r="N765" i="30"/>
  <c r="R769" i="30"/>
  <c r="N769" i="30"/>
  <c r="R754" i="30"/>
  <c r="N754" i="30"/>
  <c r="E779" i="29"/>
  <c r="B779" i="29"/>
  <c r="J779" i="29" s="1"/>
  <c r="S789" i="29"/>
  <c r="L769" i="29"/>
  <c r="M769" i="29" s="1"/>
  <c r="N769" i="29"/>
  <c r="O769" i="29" s="1"/>
  <c r="K769" i="29"/>
  <c r="H769" i="29"/>
  <c r="I769" i="29" s="1"/>
  <c r="P769" i="29"/>
  <c r="Q769" i="29" s="1"/>
  <c r="N768" i="29"/>
  <c r="O768" i="29" s="1"/>
  <c r="H768" i="29"/>
  <c r="I768" i="29" s="1"/>
  <c r="P768" i="29"/>
  <c r="Q768" i="29" s="1"/>
  <c r="K768" i="29"/>
  <c r="L768" i="29"/>
  <c r="M768" i="29" s="1"/>
  <c r="S784" i="29"/>
  <c r="E774" i="29"/>
  <c r="B774" i="29"/>
  <c r="J774" i="29" s="1"/>
  <c r="L781" i="29"/>
  <c r="M781" i="29" s="1"/>
  <c r="H781" i="29"/>
  <c r="I781" i="29" s="1"/>
  <c r="P781" i="29"/>
  <c r="Q781" i="29" s="1"/>
  <c r="K781" i="29"/>
  <c r="N781" i="29"/>
  <c r="O781" i="29" s="1"/>
  <c r="P772" i="29"/>
  <c r="Q772" i="29" s="1"/>
  <c r="N772" i="29"/>
  <c r="O772" i="29" s="1"/>
  <c r="L772" i="29"/>
  <c r="M772" i="29" s="1"/>
  <c r="K772" i="29"/>
  <c r="H772" i="29"/>
  <c r="I772" i="29" s="1"/>
  <c r="N765" i="29"/>
  <c r="O765" i="29" s="1"/>
  <c r="L765" i="29"/>
  <c r="M765" i="29" s="1"/>
  <c r="K765" i="29"/>
  <c r="H765" i="29"/>
  <c r="I765" i="29" s="1"/>
  <c r="P765" i="29"/>
  <c r="Q765" i="29" s="1"/>
  <c r="K773" i="29"/>
  <c r="H773" i="29"/>
  <c r="I773" i="29" s="1"/>
  <c r="P773" i="29"/>
  <c r="Q773" i="29" s="1"/>
  <c r="N773" i="29"/>
  <c r="O773" i="29" s="1"/>
  <c r="L773" i="29"/>
  <c r="M773" i="29" s="1"/>
  <c r="H776" i="29"/>
  <c r="I776" i="29" s="1"/>
  <c r="N776" i="29"/>
  <c r="O776" i="29" s="1"/>
  <c r="K776" i="29"/>
  <c r="L776" i="29"/>
  <c r="M776" i="29" s="1"/>
  <c r="P776" i="29"/>
  <c r="Q776" i="29" s="1"/>
  <c r="K764" i="29"/>
  <c r="H764" i="29"/>
  <c r="I764" i="29" s="1"/>
  <c r="P764" i="29"/>
  <c r="Q764" i="29" s="1"/>
  <c r="L764" i="29"/>
  <c r="M764" i="29" s="1"/>
  <c r="N764" i="29"/>
  <c r="O764" i="29" s="1"/>
  <c r="N777" i="29"/>
  <c r="O777" i="29" s="1"/>
  <c r="L777" i="29"/>
  <c r="M777" i="29" s="1"/>
  <c r="H777" i="29"/>
  <c r="I777" i="29" s="1"/>
  <c r="P777" i="29"/>
  <c r="Q777" i="29" s="1"/>
  <c r="K777" i="29"/>
  <c r="S800" i="29"/>
  <c r="E790" i="29"/>
  <c r="B790" i="29"/>
  <c r="J790" i="29" s="1"/>
  <c r="K790" i="29" s="1"/>
  <c r="S788" i="29"/>
  <c r="E778" i="29"/>
  <c r="B778" i="29"/>
  <c r="J778" i="29" s="1"/>
  <c r="S801" i="29"/>
  <c r="E791" i="29"/>
  <c r="B791" i="29"/>
  <c r="J791" i="29" s="1"/>
  <c r="K791" i="29" s="1"/>
  <c r="S792" i="29"/>
  <c r="E782" i="29"/>
  <c r="B782" i="29"/>
  <c r="J782" i="29" s="1"/>
  <c r="S785" i="29"/>
  <c r="E775" i="29"/>
  <c r="B775" i="29"/>
  <c r="J775" i="29" s="1"/>
  <c r="S793" i="29"/>
  <c r="E783" i="29"/>
  <c r="B783" i="29"/>
  <c r="J783" i="29" s="1"/>
  <c r="S796" i="29"/>
  <c r="E786" i="29"/>
  <c r="B786" i="29"/>
  <c r="J786" i="29" s="1"/>
  <c r="K786" i="29" s="1"/>
  <c r="S797" i="29"/>
  <c r="E787" i="29"/>
  <c r="B787" i="29"/>
  <c r="J787" i="29" s="1"/>
  <c r="K787" i="29" s="1"/>
  <c r="N780" i="29"/>
  <c r="O780" i="29" s="1"/>
  <c r="K780" i="29"/>
  <c r="H780" i="29"/>
  <c r="I780" i="29" s="1"/>
  <c r="P780" i="29"/>
  <c r="Q780" i="29" s="1"/>
  <c r="L780" i="29"/>
  <c r="M780" i="29" s="1"/>
  <c r="F763" i="30"/>
  <c r="C763" i="30"/>
  <c r="F758" i="30"/>
  <c r="C758" i="30"/>
  <c r="F770" i="30"/>
  <c r="C770" i="30"/>
  <c r="F765" i="30"/>
  <c r="C765" i="30"/>
  <c r="F769" i="30"/>
  <c r="C769" i="30"/>
  <c r="F754" i="30"/>
  <c r="C754" i="30"/>
  <c r="F762" i="30"/>
  <c r="C762" i="30"/>
  <c r="F757" i="30"/>
  <c r="C757" i="30"/>
  <c r="F766" i="30"/>
  <c r="C766" i="30"/>
  <c r="F761" i="30"/>
  <c r="C761" i="30"/>
  <c r="B775" i="30"/>
  <c r="B776" i="30"/>
  <c r="B779" i="30"/>
  <c r="B771" i="30"/>
  <c r="B764" i="30"/>
  <c r="B773" i="30"/>
  <c r="B772" i="30"/>
  <c r="B780" i="30"/>
  <c r="B768" i="30"/>
  <c r="B767" i="30"/>
  <c r="R767" i="30" l="1"/>
  <c r="N767" i="30"/>
  <c r="R776" i="30"/>
  <c r="N776" i="30"/>
  <c r="R780" i="30"/>
  <c r="N780" i="30"/>
  <c r="R771" i="30"/>
  <c r="N771" i="30"/>
  <c r="R773" i="30"/>
  <c r="N773" i="30"/>
  <c r="R772" i="30"/>
  <c r="N772" i="30"/>
  <c r="R764" i="30"/>
  <c r="N764" i="30"/>
  <c r="R775" i="30"/>
  <c r="N775" i="30"/>
  <c r="R768" i="30"/>
  <c r="N768" i="30"/>
  <c r="R779" i="30"/>
  <c r="N779" i="30"/>
  <c r="S799" i="29"/>
  <c r="E789" i="29"/>
  <c r="B789" i="29"/>
  <c r="J789" i="29" s="1"/>
  <c r="K789" i="29" s="1"/>
  <c r="N779" i="29"/>
  <c r="O779" i="29" s="1"/>
  <c r="H779" i="29"/>
  <c r="I779" i="29" s="1"/>
  <c r="K779" i="29"/>
  <c r="P779" i="29"/>
  <c r="Q779" i="29" s="1"/>
  <c r="L779" i="29"/>
  <c r="M779" i="29" s="1"/>
  <c r="H775" i="29"/>
  <c r="I775" i="29" s="1"/>
  <c r="N775" i="29"/>
  <c r="O775" i="29" s="1"/>
  <c r="K775" i="29"/>
  <c r="P775" i="29"/>
  <c r="Q775" i="29" s="1"/>
  <c r="L775" i="29"/>
  <c r="M775" i="29" s="1"/>
  <c r="S811" i="29"/>
  <c r="E801" i="29"/>
  <c r="B801" i="29"/>
  <c r="J801" i="29" s="1"/>
  <c r="K801" i="29" s="1"/>
  <c r="N774" i="29"/>
  <c r="O774" i="29" s="1"/>
  <c r="L774" i="29"/>
  <c r="M774" i="29" s="1"/>
  <c r="H774" i="29"/>
  <c r="I774" i="29" s="1"/>
  <c r="P774" i="29"/>
  <c r="Q774" i="29" s="1"/>
  <c r="K774" i="29"/>
  <c r="S806" i="29"/>
  <c r="E796" i="29"/>
  <c r="B796" i="29"/>
  <c r="J796" i="29" s="1"/>
  <c r="K796" i="29" s="1"/>
  <c r="L778" i="29"/>
  <c r="M778" i="29" s="1"/>
  <c r="H778" i="29"/>
  <c r="I778" i="29" s="1"/>
  <c r="P778" i="29"/>
  <c r="Q778" i="29" s="1"/>
  <c r="K778" i="29"/>
  <c r="N778" i="29"/>
  <c r="O778" i="29" s="1"/>
  <c r="S807" i="29"/>
  <c r="E797" i="29"/>
  <c r="B797" i="29"/>
  <c r="J797" i="29" s="1"/>
  <c r="K797" i="29" s="1"/>
  <c r="N783" i="29"/>
  <c r="O783" i="29" s="1"/>
  <c r="K783" i="29"/>
  <c r="P783" i="29"/>
  <c r="Q783" i="29" s="1"/>
  <c r="L783" i="29"/>
  <c r="M783" i="29" s="1"/>
  <c r="H783" i="29"/>
  <c r="I783" i="29" s="1"/>
  <c r="S802" i="29"/>
  <c r="E792" i="29"/>
  <c r="B792" i="29"/>
  <c r="J792" i="29" s="1"/>
  <c r="K792" i="29" s="1"/>
  <c r="S810" i="29"/>
  <c r="E800" i="29"/>
  <c r="B800" i="29"/>
  <c r="J800" i="29" s="1"/>
  <c r="K800" i="29" s="1"/>
  <c r="H786" i="29"/>
  <c r="I786" i="29" s="1"/>
  <c r="P786" i="29"/>
  <c r="Q786" i="29" s="1"/>
  <c r="N786" i="29"/>
  <c r="O786" i="29" s="1"/>
  <c r="L786" i="29"/>
  <c r="M786" i="29" s="1"/>
  <c r="S795" i="29"/>
  <c r="E785" i="29"/>
  <c r="B785" i="29"/>
  <c r="J785" i="29" s="1"/>
  <c r="K785" i="29" s="1"/>
  <c r="N791" i="29"/>
  <c r="O791" i="29" s="1"/>
  <c r="P791" i="29"/>
  <c r="Q791" i="29" s="1"/>
  <c r="L791" i="29"/>
  <c r="M791" i="29" s="1"/>
  <c r="H791" i="29"/>
  <c r="I791" i="29" s="1"/>
  <c r="S798" i="29"/>
  <c r="E788" i="29"/>
  <c r="B788" i="29"/>
  <c r="J788" i="29" s="1"/>
  <c r="K788" i="29" s="1"/>
  <c r="N787" i="29"/>
  <c r="O787" i="29" s="1"/>
  <c r="P787" i="29"/>
  <c r="Q787" i="29" s="1"/>
  <c r="L787" i="29"/>
  <c r="M787" i="29" s="1"/>
  <c r="H787" i="29"/>
  <c r="I787" i="29" s="1"/>
  <c r="S803" i="29"/>
  <c r="E793" i="29"/>
  <c r="B793" i="29"/>
  <c r="J793" i="29" s="1"/>
  <c r="K793" i="29" s="1"/>
  <c r="H782" i="29"/>
  <c r="I782" i="29" s="1"/>
  <c r="P782" i="29"/>
  <c r="Q782" i="29" s="1"/>
  <c r="K782" i="29"/>
  <c r="N782" i="29"/>
  <c r="O782" i="29" s="1"/>
  <c r="L782" i="29"/>
  <c r="M782" i="29" s="1"/>
  <c r="H790" i="29"/>
  <c r="I790" i="29" s="1"/>
  <c r="P790" i="29"/>
  <c r="Q790" i="29" s="1"/>
  <c r="N790" i="29"/>
  <c r="O790" i="29" s="1"/>
  <c r="L790" i="29"/>
  <c r="M790" i="29" s="1"/>
  <c r="S794" i="29"/>
  <c r="E784" i="29"/>
  <c r="B784" i="29"/>
  <c r="J784" i="29" s="1"/>
  <c r="K784" i="29" s="1"/>
  <c r="F780" i="30"/>
  <c r="C780" i="30"/>
  <c r="F776" i="30"/>
  <c r="C776" i="30"/>
  <c r="F767" i="30"/>
  <c r="C767" i="30"/>
  <c r="F771" i="30"/>
  <c r="C771" i="30"/>
  <c r="F768" i="30"/>
  <c r="C768" i="30"/>
  <c r="F764" i="30"/>
  <c r="C764" i="30"/>
  <c r="F775" i="30"/>
  <c r="C775" i="30"/>
  <c r="F773" i="30"/>
  <c r="C773" i="30"/>
  <c r="F772" i="30"/>
  <c r="C772" i="30"/>
  <c r="F779" i="30"/>
  <c r="C779" i="30"/>
  <c r="B777" i="30"/>
  <c r="B790" i="30"/>
  <c r="B783" i="30"/>
  <c r="B781" i="30"/>
  <c r="B786" i="30"/>
  <c r="B778" i="30"/>
  <c r="B782" i="30"/>
  <c r="B774" i="30"/>
  <c r="B789" i="30"/>
  <c r="B785" i="30"/>
  <c r="R778" i="30" l="1"/>
  <c r="N778" i="30"/>
  <c r="R790" i="30"/>
  <c r="N790" i="30"/>
  <c r="R785" i="30"/>
  <c r="N785" i="30"/>
  <c r="R781" i="30"/>
  <c r="N781" i="30"/>
  <c r="R774" i="30"/>
  <c r="N774" i="30"/>
  <c r="R782" i="30"/>
  <c r="N782" i="30"/>
  <c r="R783" i="30"/>
  <c r="N783" i="30"/>
  <c r="R789" i="30"/>
  <c r="N789" i="30"/>
  <c r="R786" i="30"/>
  <c r="N786" i="30"/>
  <c r="R777" i="30"/>
  <c r="N777" i="30"/>
  <c r="N789" i="29"/>
  <c r="O789" i="29" s="1"/>
  <c r="L789" i="29"/>
  <c r="M789" i="29" s="1"/>
  <c r="H789" i="29"/>
  <c r="I789" i="29" s="1"/>
  <c r="P789" i="29"/>
  <c r="Q789" i="29" s="1"/>
  <c r="S809" i="29"/>
  <c r="E799" i="29"/>
  <c r="B799" i="29"/>
  <c r="J799" i="29" s="1"/>
  <c r="K799" i="29" s="1"/>
  <c r="S804" i="29"/>
  <c r="E794" i="29"/>
  <c r="B794" i="29"/>
  <c r="J794" i="29" s="1"/>
  <c r="K794" i="29" s="1"/>
  <c r="S805" i="29"/>
  <c r="E795" i="29"/>
  <c r="B795" i="29"/>
  <c r="J795" i="29" s="1"/>
  <c r="K795" i="29" s="1"/>
  <c r="N792" i="29"/>
  <c r="O792" i="29" s="1"/>
  <c r="P792" i="29"/>
  <c r="Q792" i="29" s="1"/>
  <c r="H792" i="29"/>
  <c r="I792" i="29" s="1"/>
  <c r="L792" i="29"/>
  <c r="M792" i="29" s="1"/>
  <c r="L797" i="29"/>
  <c r="M797" i="29" s="1"/>
  <c r="H797" i="29"/>
  <c r="I797" i="29" s="1"/>
  <c r="P797" i="29"/>
  <c r="Q797" i="29" s="1"/>
  <c r="N797" i="29"/>
  <c r="O797" i="29" s="1"/>
  <c r="N796" i="29"/>
  <c r="O796" i="29" s="1"/>
  <c r="H796" i="29"/>
  <c r="I796" i="29" s="1"/>
  <c r="P796" i="29"/>
  <c r="Q796" i="29" s="1"/>
  <c r="L796" i="29"/>
  <c r="M796" i="29" s="1"/>
  <c r="L801" i="29"/>
  <c r="M801" i="29" s="1"/>
  <c r="H801" i="29"/>
  <c r="I801" i="29" s="1"/>
  <c r="P801" i="29"/>
  <c r="Q801" i="29" s="1"/>
  <c r="N801" i="29"/>
  <c r="O801" i="29" s="1"/>
  <c r="S808" i="29"/>
  <c r="E798" i="29"/>
  <c r="B798" i="29"/>
  <c r="J798" i="29" s="1"/>
  <c r="K798" i="29" s="1"/>
  <c r="N800" i="29"/>
  <c r="O800" i="29" s="1"/>
  <c r="P800" i="29"/>
  <c r="Q800" i="29" s="1"/>
  <c r="H800" i="29"/>
  <c r="I800" i="29" s="1"/>
  <c r="L800" i="29"/>
  <c r="M800" i="29" s="1"/>
  <c r="L793" i="29"/>
  <c r="M793" i="29" s="1"/>
  <c r="H793" i="29"/>
  <c r="I793" i="29" s="1"/>
  <c r="P793" i="29"/>
  <c r="Q793" i="29" s="1"/>
  <c r="N793" i="29"/>
  <c r="O793" i="29" s="1"/>
  <c r="N784" i="29"/>
  <c r="O784" i="29" s="1"/>
  <c r="P784" i="29"/>
  <c r="Q784" i="29" s="1"/>
  <c r="H784" i="29"/>
  <c r="I784" i="29" s="1"/>
  <c r="L784" i="29"/>
  <c r="M784" i="29" s="1"/>
  <c r="S813" i="29"/>
  <c r="E803" i="29"/>
  <c r="B803" i="29"/>
  <c r="J803" i="29" s="1"/>
  <c r="K803" i="29" s="1"/>
  <c r="L785" i="29"/>
  <c r="M785" i="29" s="1"/>
  <c r="H785" i="29"/>
  <c r="I785" i="29" s="1"/>
  <c r="P785" i="29"/>
  <c r="Q785" i="29" s="1"/>
  <c r="N785" i="29"/>
  <c r="O785" i="29" s="1"/>
  <c r="S812" i="29"/>
  <c r="E802" i="29"/>
  <c r="B802" i="29"/>
  <c r="J802" i="29" s="1"/>
  <c r="K802" i="29" s="1"/>
  <c r="S817" i="29"/>
  <c r="E807" i="29"/>
  <c r="B807" i="29"/>
  <c r="J807" i="29" s="1"/>
  <c r="K807" i="29" s="1"/>
  <c r="S816" i="29"/>
  <c r="E806" i="29"/>
  <c r="B806" i="29"/>
  <c r="J806" i="29" s="1"/>
  <c r="K806" i="29" s="1"/>
  <c r="S821" i="29"/>
  <c r="E811" i="29"/>
  <c r="B811" i="29"/>
  <c r="J811" i="29" s="1"/>
  <c r="K811" i="29" s="1"/>
  <c r="N788" i="29"/>
  <c r="O788" i="29" s="1"/>
  <c r="H788" i="29"/>
  <c r="I788" i="29" s="1"/>
  <c r="P788" i="29"/>
  <c r="Q788" i="29" s="1"/>
  <c r="L788" i="29"/>
  <c r="M788" i="29" s="1"/>
  <c r="S820" i="29"/>
  <c r="E810" i="29"/>
  <c r="B810" i="29"/>
  <c r="J810" i="29" s="1"/>
  <c r="K810" i="29" s="1"/>
  <c r="F774" i="30"/>
  <c r="C774" i="30"/>
  <c r="F790" i="30"/>
  <c r="C790" i="30"/>
  <c r="F785" i="30"/>
  <c r="C785" i="30"/>
  <c r="F781" i="30"/>
  <c r="C781" i="30"/>
  <c r="F789" i="30"/>
  <c r="C789" i="30"/>
  <c r="F786" i="30"/>
  <c r="C786" i="30"/>
  <c r="F777" i="30"/>
  <c r="C777" i="30"/>
  <c r="F778" i="30"/>
  <c r="C778" i="30"/>
  <c r="F782" i="30"/>
  <c r="C782" i="30"/>
  <c r="F783" i="30"/>
  <c r="C783" i="30"/>
  <c r="B799" i="30"/>
  <c r="B792" i="30"/>
  <c r="B796" i="30"/>
  <c r="B793" i="30"/>
  <c r="B787" i="30"/>
  <c r="B795" i="30"/>
  <c r="B784" i="30"/>
  <c r="B788" i="30"/>
  <c r="B791" i="30"/>
  <c r="B800" i="30"/>
  <c r="R791" i="30" l="1"/>
  <c r="N791" i="30"/>
  <c r="R787" i="30"/>
  <c r="N787" i="30"/>
  <c r="R799" i="30"/>
  <c r="N799" i="30"/>
  <c r="R784" i="30"/>
  <c r="N784" i="30"/>
  <c r="R796" i="30"/>
  <c r="N796" i="30"/>
  <c r="R788" i="30"/>
  <c r="N788" i="30"/>
  <c r="R793" i="30"/>
  <c r="N793" i="30"/>
  <c r="R792" i="30"/>
  <c r="N792" i="30"/>
  <c r="R800" i="30"/>
  <c r="N800" i="30"/>
  <c r="R795" i="30"/>
  <c r="N795" i="30"/>
  <c r="N799" i="29"/>
  <c r="O799" i="29" s="1"/>
  <c r="P799" i="29"/>
  <c r="Q799" i="29" s="1"/>
  <c r="L799" i="29"/>
  <c r="M799" i="29" s="1"/>
  <c r="H799" i="29"/>
  <c r="I799" i="29" s="1"/>
  <c r="S819" i="29"/>
  <c r="E809" i="29"/>
  <c r="B809" i="29"/>
  <c r="J809" i="29" s="1"/>
  <c r="K809" i="29" s="1"/>
  <c r="H806" i="29"/>
  <c r="I806" i="29" s="1"/>
  <c r="P806" i="29"/>
  <c r="Q806" i="29" s="1"/>
  <c r="N806" i="29"/>
  <c r="O806" i="29" s="1"/>
  <c r="L806" i="29"/>
  <c r="M806" i="29" s="1"/>
  <c r="S822" i="29"/>
  <c r="E812" i="29"/>
  <c r="B812" i="29"/>
  <c r="J812" i="29" s="1"/>
  <c r="K812" i="29" s="1"/>
  <c r="S815" i="29"/>
  <c r="E805" i="29"/>
  <c r="B805" i="29"/>
  <c r="J805" i="29" s="1"/>
  <c r="K805" i="29" s="1"/>
  <c r="S830" i="29"/>
  <c r="E820" i="29"/>
  <c r="B820" i="29"/>
  <c r="J820" i="29" s="1"/>
  <c r="K820" i="29" s="1"/>
  <c r="N803" i="29"/>
  <c r="O803" i="29" s="1"/>
  <c r="P803" i="29"/>
  <c r="Q803" i="29" s="1"/>
  <c r="L803" i="29"/>
  <c r="M803" i="29" s="1"/>
  <c r="H803" i="29"/>
  <c r="I803" i="29" s="1"/>
  <c r="S818" i="29"/>
  <c r="E808" i="29"/>
  <c r="B808" i="29"/>
  <c r="J808" i="29" s="1"/>
  <c r="K808" i="29" s="1"/>
  <c r="H794" i="29"/>
  <c r="I794" i="29" s="1"/>
  <c r="P794" i="29"/>
  <c r="Q794" i="29" s="1"/>
  <c r="N794" i="29"/>
  <c r="O794" i="29" s="1"/>
  <c r="L794" i="29"/>
  <c r="M794" i="29" s="1"/>
  <c r="S826" i="29"/>
  <c r="E816" i="29"/>
  <c r="B816" i="29"/>
  <c r="J816" i="29" s="1"/>
  <c r="K816" i="29" s="1"/>
  <c r="H802" i="29"/>
  <c r="I802" i="29" s="1"/>
  <c r="P802" i="29"/>
  <c r="Q802" i="29" s="1"/>
  <c r="N802" i="29"/>
  <c r="O802" i="29" s="1"/>
  <c r="L802" i="29"/>
  <c r="M802" i="29" s="1"/>
  <c r="N795" i="29"/>
  <c r="O795" i="29" s="1"/>
  <c r="P795" i="29"/>
  <c r="Q795" i="29" s="1"/>
  <c r="L795" i="29"/>
  <c r="M795" i="29" s="1"/>
  <c r="H795" i="29"/>
  <c r="I795" i="29" s="1"/>
  <c r="N811" i="29"/>
  <c r="O811" i="29" s="1"/>
  <c r="P811" i="29"/>
  <c r="Q811" i="29" s="1"/>
  <c r="L811" i="29"/>
  <c r="M811" i="29" s="1"/>
  <c r="H811" i="29"/>
  <c r="I811" i="29" s="1"/>
  <c r="S827" i="29"/>
  <c r="E817" i="29"/>
  <c r="B817" i="29"/>
  <c r="J817" i="29" s="1"/>
  <c r="K817" i="29" s="1"/>
  <c r="H810" i="29"/>
  <c r="I810" i="29" s="1"/>
  <c r="P810" i="29"/>
  <c r="Q810" i="29" s="1"/>
  <c r="N810" i="29"/>
  <c r="O810" i="29" s="1"/>
  <c r="L810" i="29"/>
  <c r="M810" i="29" s="1"/>
  <c r="S831" i="29"/>
  <c r="E821" i="29"/>
  <c r="B821" i="29"/>
  <c r="J821" i="29" s="1"/>
  <c r="K821" i="29" s="1"/>
  <c r="N807" i="29"/>
  <c r="O807" i="29" s="1"/>
  <c r="P807" i="29"/>
  <c r="Q807" i="29" s="1"/>
  <c r="L807" i="29"/>
  <c r="M807" i="29" s="1"/>
  <c r="H807" i="29"/>
  <c r="I807" i="29" s="1"/>
  <c r="S823" i="29"/>
  <c r="E813" i="29"/>
  <c r="B813" i="29"/>
  <c r="J813" i="29" s="1"/>
  <c r="K813" i="29" s="1"/>
  <c r="H798" i="29"/>
  <c r="I798" i="29" s="1"/>
  <c r="P798" i="29"/>
  <c r="Q798" i="29" s="1"/>
  <c r="N798" i="29"/>
  <c r="O798" i="29" s="1"/>
  <c r="L798" i="29"/>
  <c r="M798" i="29" s="1"/>
  <c r="S814" i="29"/>
  <c r="E804" i="29"/>
  <c r="B804" i="29"/>
  <c r="J804" i="29" s="1"/>
  <c r="K804" i="29" s="1"/>
  <c r="B810" i="30"/>
  <c r="B805" i="30"/>
  <c r="B803" i="30"/>
  <c r="B802" i="30"/>
  <c r="B806" i="30"/>
  <c r="B809" i="30"/>
  <c r="F800" i="30"/>
  <c r="C800" i="30"/>
  <c r="F793" i="30"/>
  <c r="C793" i="30"/>
  <c r="F788" i="30"/>
  <c r="C788" i="30"/>
  <c r="F792" i="30"/>
  <c r="C792" i="30"/>
  <c r="F791" i="30"/>
  <c r="C791" i="30"/>
  <c r="F784" i="30"/>
  <c r="C784" i="30"/>
  <c r="F787" i="30"/>
  <c r="C787" i="30"/>
  <c r="F796" i="30"/>
  <c r="C796" i="30"/>
  <c r="F799" i="30"/>
  <c r="C799" i="30"/>
  <c r="F795" i="30"/>
  <c r="C795" i="30"/>
  <c r="B801" i="30"/>
  <c r="B797" i="30"/>
  <c r="B798" i="30"/>
  <c r="B794" i="30"/>
  <c r="R797" i="30" l="1"/>
  <c r="N797" i="30"/>
  <c r="R801" i="30"/>
  <c r="N801" i="30"/>
  <c r="R806" i="30"/>
  <c r="N806" i="30"/>
  <c r="R803" i="30"/>
  <c r="N803" i="30"/>
  <c r="R810" i="30"/>
  <c r="N810" i="30"/>
  <c r="R798" i="30"/>
  <c r="N798" i="30"/>
  <c r="R794" i="30"/>
  <c r="N794" i="30"/>
  <c r="R809" i="30"/>
  <c r="N809" i="30"/>
  <c r="R802" i="30"/>
  <c r="N802" i="30"/>
  <c r="R805" i="30"/>
  <c r="N805" i="30"/>
  <c r="N809" i="29"/>
  <c r="O809" i="29" s="1"/>
  <c r="L809" i="29"/>
  <c r="M809" i="29" s="1"/>
  <c r="H809" i="29"/>
  <c r="I809" i="29" s="1"/>
  <c r="P809" i="29"/>
  <c r="Q809" i="29" s="1"/>
  <c r="E819" i="29"/>
  <c r="B819" i="29"/>
  <c r="J819" i="29" s="1"/>
  <c r="K819" i="29" s="1"/>
  <c r="S829" i="29"/>
  <c r="S837" i="29"/>
  <c r="E827" i="29"/>
  <c r="B827" i="29"/>
  <c r="J827" i="29" s="1"/>
  <c r="K827" i="29" s="1"/>
  <c r="N808" i="29"/>
  <c r="O808" i="29" s="1"/>
  <c r="P808" i="29"/>
  <c r="Q808" i="29" s="1"/>
  <c r="H808" i="29"/>
  <c r="I808" i="29" s="1"/>
  <c r="L808" i="29"/>
  <c r="M808" i="29" s="1"/>
  <c r="S825" i="29"/>
  <c r="E815" i="29"/>
  <c r="B815" i="29"/>
  <c r="J815" i="29" s="1"/>
  <c r="K815" i="29" s="1"/>
  <c r="S824" i="29"/>
  <c r="E814" i="29"/>
  <c r="B814" i="29"/>
  <c r="J814" i="29" s="1"/>
  <c r="K814" i="29" s="1"/>
  <c r="L821" i="29"/>
  <c r="M821" i="29" s="1"/>
  <c r="H821" i="29"/>
  <c r="I821" i="29" s="1"/>
  <c r="P821" i="29"/>
  <c r="Q821" i="29" s="1"/>
  <c r="N821" i="29"/>
  <c r="O821" i="29" s="1"/>
  <c r="L813" i="29"/>
  <c r="M813" i="29" s="1"/>
  <c r="H813" i="29"/>
  <c r="I813" i="29" s="1"/>
  <c r="P813" i="29"/>
  <c r="Q813" i="29" s="1"/>
  <c r="N813" i="29"/>
  <c r="O813" i="29" s="1"/>
  <c r="N816" i="29"/>
  <c r="O816" i="29" s="1"/>
  <c r="P816" i="29"/>
  <c r="Q816" i="29" s="1"/>
  <c r="H816" i="29"/>
  <c r="I816" i="29" s="1"/>
  <c r="L816" i="29"/>
  <c r="M816" i="29" s="1"/>
  <c r="S840" i="29"/>
  <c r="E830" i="29"/>
  <c r="B830" i="29"/>
  <c r="J830" i="29" s="1"/>
  <c r="K830" i="29" s="1"/>
  <c r="N812" i="29"/>
  <c r="O812" i="29" s="1"/>
  <c r="H812" i="29"/>
  <c r="I812" i="29" s="1"/>
  <c r="P812" i="29"/>
  <c r="Q812" i="29" s="1"/>
  <c r="L812" i="29"/>
  <c r="M812" i="29" s="1"/>
  <c r="N804" i="29"/>
  <c r="O804" i="29" s="1"/>
  <c r="H804" i="29"/>
  <c r="I804" i="29" s="1"/>
  <c r="P804" i="29"/>
  <c r="Q804" i="29" s="1"/>
  <c r="L804" i="29"/>
  <c r="M804" i="29" s="1"/>
  <c r="L817" i="29"/>
  <c r="M817" i="29" s="1"/>
  <c r="H817" i="29"/>
  <c r="I817" i="29" s="1"/>
  <c r="P817" i="29"/>
  <c r="Q817" i="29" s="1"/>
  <c r="N817" i="29"/>
  <c r="O817" i="29" s="1"/>
  <c r="S828" i="29"/>
  <c r="E818" i="29"/>
  <c r="B818" i="29"/>
  <c r="J818" i="29" s="1"/>
  <c r="K818" i="29" s="1"/>
  <c r="L805" i="29"/>
  <c r="M805" i="29" s="1"/>
  <c r="H805" i="29"/>
  <c r="I805" i="29" s="1"/>
  <c r="P805" i="29"/>
  <c r="Q805" i="29" s="1"/>
  <c r="N805" i="29"/>
  <c r="O805" i="29" s="1"/>
  <c r="S841" i="29"/>
  <c r="E831" i="29"/>
  <c r="B831" i="29"/>
  <c r="J831" i="29" s="1"/>
  <c r="K831" i="29" s="1"/>
  <c r="S833" i="29"/>
  <c r="E823" i="29"/>
  <c r="B823" i="29"/>
  <c r="J823" i="29" s="1"/>
  <c r="K823" i="29" s="1"/>
  <c r="S836" i="29"/>
  <c r="E826" i="29"/>
  <c r="B826" i="29"/>
  <c r="J826" i="29" s="1"/>
  <c r="K826" i="29" s="1"/>
  <c r="N820" i="29"/>
  <c r="O820" i="29" s="1"/>
  <c r="H820" i="29"/>
  <c r="I820" i="29" s="1"/>
  <c r="P820" i="29"/>
  <c r="Q820" i="29" s="1"/>
  <c r="L820" i="29"/>
  <c r="M820" i="29" s="1"/>
  <c r="S832" i="29"/>
  <c r="E822" i="29"/>
  <c r="B822" i="29"/>
  <c r="J822" i="29" s="1"/>
  <c r="K822" i="29" s="1"/>
  <c r="F809" i="30"/>
  <c r="C809" i="30"/>
  <c r="C802" i="30"/>
  <c r="F802" i="30"/>
  <c r="F805" i="30"/>
  <c r="C805" i="30"/>
  <c r="B804" i="30"/>
  <c r="B807" i="30"/>
  <c r="B819" i="30"/>
  <c r="B812" i="30"/>
  <c r="B815" i="30"/>
  <c r="C806" i="30"/>
  <c r="F806" i="30"/>
  <c r="F803" i="30"/>
  <c r="C803" i="30"/>
  <c r="F810" i="30"/>
  <c r="C810" i="30"/>
  <c r="B808" i="30"/>
  <c r="B811" i="30"/>
  <c r="B816" i="30"/>
  <c r="B813" i="30"/>
  <c r="B820" i="30"/>
  <c r="F794" i="30"/>
  <c r="C794" i="30"/>
  <c r="F797" i="30"/>
  <c r="C797" i="30"/>
  <c r="F798" i="30"/>
  <c r="C798" i="30"/>
  <c r="F801" i="30"/>
  <c r="C801" i="30"/>
  <c r="R808" i="30" l="1"/>
  <c r="N808" i="30"/>
  <c r="R819" i="30"/>
  <c r="N819" i="30"/>
  <c r="R813" i="30"/>
  <c r="N813" i="30"/>
  <c r="R812" i="30"/>
  <c r="N812" i="30"/>
  <c r="R807" i="30"/>
  <c r="N807" i="30"/>
  <c r="R811" i="30"/>
  <c r="N811" i="30"/>
  <c r="R816" i="30"/>
  <c r="N816" i="30"/>
  <c r="R804" i="30"/>
  <c r="N804" i="30"/>
  <c r="R820" i="30"/>
  <c r="N820" i="30"/>
  <c r="R815" i="30"/>
  <c r="N815" i="30"/>
  <c r="S839" i="29"/>
  <c r="E829" i="29"/>
  <c r="B829" i="29"/>
  <c r="J829" i="29" s="1"/>
  <c r="K829" i="29" s="1"/>
  <c r="L819" i="29"/>
  <c r="M819" i="29" s="1"/>
  <c r="H819" i="29"/>
  <c r="I819" i="29" s="1"/>
  <c r="N819" i="29"/>
  <c r="O819" i="29" s="1"/>
  <c r="P819" i="29"/>
  <c r="Q819" i="29" s="1"/>
  <c r="S835" i="29"/>
  <c r="E825" i="29"/>
  <c r="B825" i="29"/>
  <c r="J825" i="29" s="1"/>
  <c r="K825" i="29" s="1"/>
  <c r="N823" i="29"/>
  <c r="O823" i="29" s="1"/>
  <c r="P823" i="29"/>
  <c r="Q823" i="29" s="1"/>
  <c r="L823" i="29"/>
  <c r="M823" i="29" s="1"/>
  <c r="H823" i="29"/>
  <c r="I823" i="29" s="1"/>
  <c r="S838" i="29"/>
  <c r="E828" i="29"/>
  <c r="B828" i="29"/>
  <c r="J828" i="29" s="1"/>
  <c r="K828" i="29" s="1"/>
  <c r="H826" i="29"/>
  <c r="I826" i="29" s="1"/>
  <c r="P826" i="29"/>
  <c r="Q826" i="29" s="1"/>
  <c r="N826" i="29"/>
  <c r="O826" i="29" s="1"/>
  <c r="L826" i="29"/>
  <c r="M826" i="29" s="1"/>
  <c r="S851" i="29"/>
  <c r="E841" i="29"/>
  <c r="B841" i="29"/>
  <c r="J841" i="29" s="1"/>
  <c r="H830" i="29"/>
  <c r="I830" i="29" s="1"/>
  <c r="P830" i="29"/>
  <c r="Q830" i="29" s="1"/>
  <c r="N830" i="29"/>
  <c r="O830" i="29" s="1"/>
  <c r="L830" i="29"/>
  <c r="M830" i="29" s="1"/>
  <c r="S834" i="29"/>
  <c r="E824" i="29"/>
  <c r="B824" i="29"/>
  <c r="J824" i="29" s="1"/>
  <c r="K824" i="29" s="1"/>
  <c r="N827" i="29"/>
  <c r="O827" i="29" s="1"/>
  <c r="P827" i="29"/>
  <c r="Q827" i="29" s="1"/>
  <c r="L827" i="29"/>
  <c r="M827" i="29" s="1"/>
  <c r="H827" i="29"/>
  <c r="I827" i="29" s="1"/>
  <c r="H822" i="29"/>
  <c r="I822" i="29" s="1"/>
  <c r="P822" i="29"/>
  <c r="Q822" i="29" s="1"/>
  <c r="N822" i="29"/>
  <c r="O822" i="29" s="1"/>
  <c r="L822" i="29"/>
  <c r="M822" i="29" s="1"/>
  <c r="H818" i="29"/>
  <c r="I818" i="29" s="1"/>
  <c r="P818" i="29"/>
  <c r="Q818" i="29" s="1"/>
  <c r="N818" i="29"/>
  <c r="O818" i="29" s="1"/>
  <c r="L818" i="29"/>
  <c r="M818" i="29" s="1"/>
  <c r="N815" i="29"/>
  <c r="O815" i="29" s="1"/>
  <c r="P815" i="29"/>
  <c r="Q815" i="29" s="1"/>
  <c r="L815" i="29"/>
  <c r="M815" i="29" s="1"/>
  <c r="H815" i="29"/>
  <c r="I815" i="29" s="1"/>
  <c r="S842" i="29"/>
  <c r="E832" i="29"/>
  <c r="B832" i="29"/>
  <c r="J832" i="29" s="1"/>
  <c r="K832" i="29" s="1"/>
  <c r="S843" i="29"/>
  <c r="E833" i="29"/>
  <c r="B833" i="29"/>
  <c r="J833" i="29" s="1"/>
  <c r="K833" i="29" s="1"/>
  <c r="S846" i="29"/>
  <c r="E836" i="29"/>
  <c r="B836" i="29"/>
  <c r="J836" i="29" s="1"/>
  <c r="N831" i="29"/>
  <c r="O831" i="29" s="1"/>
  <c r="P831" i="29"/>
  <c r="Q831" i="29" s="1"/>
  <c r="L831" i="29"/>
  <c r="M831" i="29" s="1"/>
  <c r="H831" i="29"/>
  <c r="I831" i="29" s="1"/>
  <c r="S850" i="29"/>
  <c r="E840" i="29"/>
  <c r="B840" i="29"/>
  <c r="J840" i="29" s="1"/>
  <c r="H814" i="29"/>
  <c r="I814" i="29" s="1"/>
  <c r="P814" i="29"/>
  <c r="Q814" i="29" s="1"/>
  <c r="N814" i="29"/>
  <c r="O814" i="29" s="1"/>
  <c r="L814" i="29"/>
  <c r="M814" i="29" s="1"/>
  <c r="S847" i="29"/>
  <c r="E837" i="29"/>
  <c r="B837" i="29"/>
  <c r="J837" i="29" s="1"/>
  <c r="F813" i="30"/>
  <c r="C813" i="30"/>
  <c r="C820" i="30"/>
  <c r="F820" i="30"/>
  <c r="F808" i="30"/>
  <c r="C808" i="30"/>
  <c r="F815" i="30"/>
  <c r="C815" i="30"/>
  <c r="C819" i="30"/>
  <c r="F819" i="30"/>
  <c r="F804" i="30"/>
  <c r="C804" i="30"/>
  <c r="F816" i="30"/>
  <c r="C816" i="30"/>
  <c r="B830" i="30"/>
  <c r="B826" i="30"/>
  <c r="B818" i="30"/>
  <c r="B825" i="30"/>
  <c r="B829" i="30"/>
  <c r="B814" i="30"/>
  <c r="C811" i="30"/>
  <c r="F811" i="30"/>
  <c r="C812" i="30"/>
  <c r="F812" i="30"/>
  <c r="F807" i="30"/>
  <c r="C807" i="30"/>
  <c r="B823" i="30"/>
  <c r="B821" i="30"/>
  <c r="B822" i="30"/>
  <c r="B817" i="30"/>
  <c r="R823" i="30" l="1"/>
  <c r="N823" i="30"/>
  <c r="R814" i="30"/>
  <c r="N814" i="30"/>
  <c r="R826" i="30"/>
  <c r="N826" i="30"/>
  <c r="R822" i="30"/>
  <c r="N822" i="30"/>
  <c r="R825" i="30"/>
  <c r="N825" i="30"/>
  <c r="R821" i="30"/>
  <c r="N821" i="30"/>
  <c r="R818" i="30"/>
  <c r="N818" i="30"/>
  <c r="R817" i="30"/>
  <c r="N817" i="30"/>
  <c r="R829" i="30"/>
  <c r="N829" i="30"/>
  <c r="R830" i="30"/>
  <c r="N830" i="30"/>
  <c r="P829" i="29"/>
  <c r="Q829" i="29" s="1"/>
  <c r="L829" i="29"/>
  <c r="M829" i="29" s="1"/>
  <c r="H829" i="29"/>
  <c r="I829" i="29" s="1"/>
  <c r="N829" i="29"/>
  <c r="O829" i="29" s="1"/>
  <c r="S849" i="29"/>
  <c r="E839" i="29"/>
  <c r="B839" i="29"/>
  <c r="J839" i="29" s="1"/>
  <c r="L837" i="29"/>
  <c r="M837" i="29" s="1"/>
  <c r="H837" i="29"/>
  <c r="I837" i="29" s="1"/>
  <c r="P837" i="29"/>
  <c r="Q837" i="29" s="1"/>
  <c r="K837" i="29"/>
  <c r="N837" i="29"/>
  <c r="O837" i="29" s="1"/>
  <c r="N840" i="29"/>
  <c r="O840" i="29" s="1"/>
  <c r="K840" i="29"/>
  <c r="H840" i="29"/>
  <c r="I840" i="29" s="1"/>
  <c r="P840" i="29"/>
  <c r="Q840" i="29" s="1"/>
  <c r="L840" i="29"/>
  <c r="M840" i="29" s="1"/>
  <c r="S853" i="29"/>
  <c r="E843" i="29"/>
  <c r="B843" i="29"/>
  <c r="J843" i="29" s="1"/>
  <c r="S861" i="29"/>
  <c r="E851" i="29"/>
  <c r="B851" i="29"/>
  <c r="J851" i="29" s="1"/>
  <c r="K851" i="29" s="1"/>
  <c r="L825" i="29"/>
  <c r="M825" i="29" s="1"/>
  <c r="H825" i="29"/>
  <c r="I825" i="29" s="1"/>
  <c r="P825" i="29"/>
  <c r="Q825" i="29" s="1"/>
  <c r="N825" i="29"/>
  <c r="O825" i="29" s="1"/>
  <c r="S856" i="29"/>
  <c r="E846" i="29"/>
  <c r="B846" i="29"/>
  <c r="J846" i="29" s="1"/>
  <c r="K846" i="29" s="1"/>
  <c r="N832" i="29"/>
  <c r="O832" i="29" s="1"/>
  <c r="P832" i="29"/>
  <c r="Q832" i="29" s="1"/>
  <c r="H832" i="29"/>
  <c r="I832" i="29" s="1"/>
  <c r="L832" i="29"/>
  <c r="M832" i="29" s="1"/>
  <c r="S844" i="29"/>
  <c r="E834" i="29"/>
  <c r="B834" i="29"/>
  <c r="J834" i="29" s="1"/>
  <c r="N828" i="29"/>
  <c r="O828" i="29" s="1"/>
  <c r="H828" i="29"/>
  <c r="I828" i="29" s="1"/>
  <c r="P828" i="29"/>
  <c r="Q828" i="29" s="1"/>
  <c r="L828" i="29"/>
  <c r="M828" i="29" s="1"/>
  <c r="L833" i="29"/>
  <c r="M833" i="29" s="1"/>
  <c r="H833" i="29"/>
  <c r="I833" i="29" s="1"/>
  <c r="P833" i="29"/>
  <c r="Q833" i="29" s="1"/>
  <c r="N833" i="29"/>
  <c r="O833" i="29" s="1"/>
  <c r="L841" i="29"/>
  <c r="M841" i="29" s="1"/>
  <c r="H841" i="29"/>
  <c r="I841" i="29" s="1"/>
  <c r="P841" i="29"/>
  <c r="Q841" i="29" s="1"/>
  <c r="N841" i="29"/>
  <c r="O841" i="29" s="1"/>
  <c r="K841" i="29"/>
  <c r="S845" i="29"/>
  <c r="E835" i="29"/>
  <c r="B835" i="29"/>
  <c r="J835" i="29" s="1"/>
  <c r="S860" i="29"/>
  <c r="E850" i="29"/>
  <c r="B850" i="29"/>
  <c r="J850" i="29" s="1"/>
  <c r="K850" i="29" s="1"/>
  <c r="S857" i="29"/>
  <c r="E847" i="29"/>
  <c r="B847" i="29"/>
  <c r="J847" i="29" s="1"/>
  <c r="K847" i="29" s="1"/>
  <c r="N836" i="29"/>
  <c r="O836" i="29" s="1"/>
  <c r="P836" i="29"/>
  <c r="Q836" i="29" s="1"/>
  <c r="H836" i="29"/>
  <c r="I836" i="29" s="1"/>
  <c r="L836" i="29"/>
  <c r="M836" i="29" s="1"/>
  <c r="K836" i="29"/>
  <c r="S852" i="29"/>
  <c r="E842" i="29"/>
  <c r="B842" i="29"/>
  <c r="J842" i="29" s="1"/>
  <c r="N824" i="29"/>
  <c r="O824" i="29" s="1"/>
  <c r="P824" i="29"/>
  <c r="Q824" i="29" s="1"/>
  <c r="H824" i="29"/>
  <c r="I824" i="29" s="1"/>
  <c r="L824" i="29"/>
  <c r="M824" i="29" s="1"/>
  <c r="S848" i="29"/>
  <c r="E838" i="29"/>
  <c r="B838" i="29"/>
  <c r="J838" i="29" s="1"/>
  <c r="F817" i="30"/>
  <c r="C817" i="30"/>
  <c r="F818" i="30"/>
  <c r="C818" i="30"/>
  <c r="C830" i="30"/>
  <c r="F830" i="30"/>
  <c r="F821" i="30"/>
  <c r="C821" i="30"/>
  <c r="F829" i="30"/>
  <c r="C829" i="30"/>
  <c r="B827" i="30"/>
  <c r="B831" i="30"/>
  <c r="B839" i="30"/>
  <c r="B828" i="30"/>
  <c r="B840" i="30"/>
  <c r="C822" i="30"/>
  <c r="F822" i="30"/>
  <c r="F823" i="30"/>
  <c r="C823" i="30"/>
  <c r="C814" i="30"/>
  <c r="F814" i="30"/>
  <c r="F825" i="30"/>
  <c r="C825" i="30"/>
  <c r="F826" i="30"/>
  <c r="C826" i="30"/>
  <c r="B832" i="30"/>
  <c r="B833" i="30"/>
  <c r="B824" i="30"/>
  <c r="B835" i="30"/>
  <c r="B836" i="30"/>
  <c r="R832" i="30" l="1"/>
  <c r="N832" i="30"/>
  <c r="R839" i="30"/>
  <c r="N839" i="30"/>
  <c r="R833" i="30"/>
  <c r="N833" i="30"/>
  <c r="R828" i="30"/>
  <c r="N828" i="30"/>
  <c r="R831" i="30"/>
  <c r="N831" i="30"/>
  <c r="R836" i="30"/>
  <c r="N836" i="30"/>
  <c r="R827" i="30"/>
  <c r="N827" i="30"/>
  <c r="R835" i="30"/>
  <c r="N835" i="30"/>
  <c r="R824" i="30"/>
  <c r="N824" i="30"/>
  <c r="R840" i="30"/>
  <c r="N840" i="30"/>
  <c r="P839" i="29"/>
  <c r="Q839" i="29" s="1"/>
  <c r="L839" i="29"/>
  <c r="M839" i="29" s="1"/>
  <c r="H839" i="29"/>
  <c r="I839" i="29" s="1"/>
  <c r="N839" i="29"/>
  <c r="O839" i="29" s="1"/>
  <c r="K839" i="29"/>
  <c r="S859" i="29"/>
  <c r="E849" i="29"/>
  <c r="B849" i="29"/>
  <c r="J849" i="29" s="1"/>
  <c r="K849" i="29" s="1"/>
  <c r="S858" i="29"/>
  <c r="E848" i="29"/>
  <c r="B848" i="29"/>
  <c r="J848" i="29" s="1"/>
  <c r="K848" i="29" s="1"/>
  <c r="N851" i="29"/>
  <c r="O851" i="29" s="1"/>
  <c r="P851" i="29"/>
  <c r="Q851" i="29" s="1"/>
  <c r="L851" i="29"/>
  <c r="M851" i="29" s="1"/>
  <c r="H851" i="29"/>
  <c r="I851" i="29" s="1"/>
  <c r="S867" i="29"/>
  <c r="E857" i="29"/>
  <c r="B857" i="29"/>
  <c r="J857" i="29" s="1"/>
  <c r="N835" i="29"/>
  <c r="O835" i="29" s="1"/>
  <c r="P835" i="29"/>
  <c r="Q835" i="29" s="1"/>
  <c r="L835" i="29"/>
  <c r="M835" i="29" s="1"/>
  <c r="H835" i="29"/>
  <c r="I835" i="29" s="1"/>
  <c r="K835" i="29"/>
  <c r="P850" i="29"/>
  <c r="Q850" i="29" s="1"/>
  <c r="N850" i="29"/>
  <c r="O850" i="29" s="1"/>
  <c r="L850" i="29"/>
  <c r="M850" i="29" s="1"/>
  <c r="H850" i="29"/>
  <c r="I850" i="29" s="1"/>
  <c r="S854" i="29"/>
  <c r="E844" i="29"/>
  <c r="B844" i="29"/>
  <c r="J844" i="29" s="1"/>
  <c r="K844" i="29" s="1"/>
  <c r="N847" i="29"/>
  <c r="O847" i="29" s="1"/>
  <c r="P847" i="29"/>
  <c r="Q847" i="29" s="1"/>
  <c r="L847" i="29"/>
  <c r="M847" i="29" s="1"/>
  <c r="H847" i="29"/>
  <c r="I847" i="29" s="1"/>
  <c r="S855" i="29"/>
  <c r="E845" i="29"/>
  <c r="B845" i="29"/>
  <c r="J845" i="29" s="1"/>
  <c r="K845" i="29" s="1"/>
  <c r="P846" i="29"/>
  <c r="Q846" i="29" s="1"/>
  <c r="N846" i="29"/>
  <c r="O846" i="29" s="1"/>
  <c r="L846" i="29"/>
  <c r="M846" i="29" s="1"/>
  <c r="H846" i="29"/>
  <c r="I846" i="29" s="1"/>
  <c r="S863" i="29"/>
  <c r="E853" i="29"/>
  <c r="B853" i="29"/>
  <c r="J853" i="29" s="1"/>
  <c r="K853" i="29" s="1"/>
  <c r="P842" i="29"/>
  <c r="Q842" i="29" s="1"/>
  <c r="N842" i="29"/>
  <c r="O842" i="29" s="1"/>
  <c r="L842" i="29"/>
  <c r="M842" i="29" s="1"/>
  <c r="H842" i="29"/>
  <c r="I842" i="29" s="1"/>
  <c r="K842" i="29"/>
  <c r="K838" i="29"/>
  <c r="H838" i="29"/>
  <c r="I838" i="29" s="1"/>
  <c r="P838" i="29"/>
  <c r="Q838" i="29" s="1"/>
  <c r="N838" i="29"/>
  <c r="O838" i="29" s="1"/>
  <c r="L838" i="29"/>
  <c r="M838" i="29" s="1"/>
  <c r="S870" i="29"/>
  <c r="E860" i="29"/>
  <c r="B860" i="29"/>
  <c r="J860" i="29" s="1"/>
  <c r="H834" i="29"/>
  <c r="I834" i="29" s="1"/>
  <c r="P834" i="29"/>
  <c r="Q834" i="29" s="1"/>
  <c r="N834" i="29"/>
  <c r="O834" i="29" s="1"/>
  <c r="L834" i="29"/>
  <c r="M834" i="29" s="1"/>
  <c r="K834" i="29"/>
  <c r="S871" i="29"/>
  <c r="E861" i="29"/>
  <c r="B861" i="29"/>
  <c r="J861" i="29" s="1"/>
  <c r="S862" i="29"/>
  <c r="E852" i="29"/>
  <c r="B852" i="29"/>
  <c r="J852" i="29" s="1"/>
  <c r="K852" i="29" s="1"/>
  <c r="S866" i="29"/>
  <c r="E856" i="29"/>
  <c r="B856" i="29"/>
  <c r="J856" i="29" s="1"/>
  <c r="N843" i="29"/>
  <c r="O843" i="29" s="1"/>
  <c r="P843" i="29"/>
  <c r="Q843" i="29" s="1"/>
  <c r="L843" i="29"/>
  <c r="M843" i="29" s="1"/>
  <c r="H843" i="29"/>
  <c r="I843" i="29" s="1"/>
  <c r="K843" i="29"/>
  <c r="F824" i="30"/>
  <c r="C824" i="30"/>
  <c r="F832" i="30"/>
  <c r="C832" i="30"/>
  <c r="F840" i="30"/>
  <c r="C840" i="30"/>
  <c r="F839" i="30"/>
  <c r="C839" i="30"/>
  <c r="F827" i="30"/>
  <c r="C827" i="30"/>
  <c r="B846" i="30"/>
  <c r="B834" i="30"/>
  <c r="B842" i="30"/>
  <c r="B850" i="30"/>
  <c r="B849" i="30"/>
  <c r="B837" i="30"/>
  <c r="F833" i="30"/>
  <c r="C833" i="30"/>
  <c r="C828" i="30"/>
  <c r="F828" i="30"/>
  <c r="C836" i="30"/>
  <c r="F836" i="30"/>
  <c r="F835" i="30"/>
  <c r="C835" i="30"/>
  <c r="F831" i="30"/>
  <c r="C831" i="30"/>
  <c r="B845" i="30"/>
  <c r="B843" i="30"/>
  <c r="B838" i="30"/>
  <c r="B841" i="30"/>
  <c r="R841" i="30" l="1"/>
  <c r="N841" i="30"/>
  <c r="R842" i="30"/>
  <c r="N842" i="30"/>
  <c r="R849" i="30"/>
  <c r="N849" i="30"/>
  <c r="R838" i="30"/>
  <c r="N838" i="30"/>
  <c r="R837" i="30"/>
  <c r="N837" i="30"/>
  <c r="R850" i="30"/>
  <c r="N850" i="30"/>
  <c r="R834" i="30"/>
  <c r="N834" i="30"/>
  <c r="R843" i="30"/>
  <c r="N843" i="30"/>
  <c r="R846" i="30"/>
  <c r="N846" i="30"/>
  <c r="R845" i="30"/>
  <c r="N845" i="30"/>
  <c r="L849" i="29"/>
  <c r="M849" i="29" s="1"/>
  <c r="H849" i="29"/>
  <c r="I849" i="29" s="1"/>
  <c r="P849" i="29"/>
  <c r="Q849" i="29" s="1"/>
  <c r="N849" i="29"/>
  <c r="O849" i="29" s="1"/>
  <c r="S869" i="29"/>
  <c r="E859" i="29"/>
  <c r="B859" i="29"/>
  <c r="J859" i="29" s="1"/>
  <c r="S876" i="29"/>
  <c r="E866" i="29"/>
  <c r="B866" i="29"/>
  <c r="J866" i="29" s="1"/>
  <c r="N861" i="29"/>
  <c r="O861" i="29" s="1"/>
  <c r="H861" i="29"/>
  <c r="I861" i="29" s="1"/>
  <c r="P861" i="29"/>
  <c r="Q861" i="29" s="1"/>
  <c r="K861" i="29"/>
  <c r="L861" i="29"/>
  <c r="M861" i="29" s="1"/>
  <c r="N852" i="29"/>
  <c r="O852" i="29" s="1"/>
  <c r="P852" i="29"/>
  <c r="Q852" i="29" s="1"/>
  <c r="H852" i="29"/>
  <c r="I852" i="29" s="1"/>
  <c r="L852" i="29"/>
  <c r="M852" i="29" s="1"/>
  <c r="L853" i="29"/>
  <c r="M853" i="29" s="1"/>
  <c r="H853" i="29"/>
  <c r="I853" i="29" s="1"/>
  <c r="P853" i="29"/>
  <c r="Q853" i="29" s="1"/>
  <c r="N853" i="29"/>
  <c r="O853" i="29" s="1"/>
  <c r="S865" i="29"/>
  <c r="E855" i="29"/>
  <c r="B855" i="29"/>
  <c r="J855" i="29" s="1"/>
  <c r="N848" i="29"/>
  <c r="O848" i="29" s="1"/>
  <c r="H848" i="29"/>
  <c r="I848" i="29" s="1"/>
  <c r="P848" i="29"/>
  <c r="Q848" i="29" s="1"/>
  <c r="L848" i="29"/>
  <c r="M848" i="29" s="1"/>
  <c r="N856" i="29"/>
  <c r="O856" i="29" s="1"/>
  <c r="K856" i="29"/>
  <c r="H856" i="29"/>
  <c r="I856" i="29" s="1"/>
  <c r="P856" i="29"/>
  <c r="Q856" i="29" s="1"/>
  <c r="L856" i="29"/>
  <c r="M856" i="29" s="1"/>
  <c r="S881" i="29"/>
  <c r="E871" i="29"/>
  <c r="B871" i="29"/>
  <c r="J871" i="29" s="1"/>
  <c r="S880" i="29"/>
  <c r="E870" i="29"/>
  <c r="B870" i="29"/>
  <c r="J870" i="29" s="1"/>
  <c r="N844" i="29"/>
  <c r="O844" i="29" s="1"/>
  <c r="P844" i="29"/>
  <c r="Q844" i="29" s="1"/>
  <c r="H844" i="29"/>
  <c r="I844" i="29" s="1"/>
  <c r="L844" i="29"/>
  <c r="M844" i="29" s="1"/>
  <c r="N857" i="29"/>
  <c r="O857" i="29" s="1"/>
  <c r="H857" i="29"/>
  <c r="I857" i="29" s="1"/>
  <c r="P857" i="29"/>
  <c r="Q857" i="29" s="1"/>
  <c r="L857" i="29"/>
  <c r="M857" i="29" s="1"/>
  <c r="K857" i="29"/>
  <c r="S873" i="29"/>
  <c r="E863" i="29"/>
  <c r="B863" i="29"/>
  <c r="J863" i="29" s="1"/>
  <c r="L845" i="29"/>
  <c r="M845" i="29" s="1"/>
  <c r="H845" i="29"/>
  <c r="I845" i="29" s="1"/>
  <c r="P845" i="29"/>
  <c r="Q845" i="29" s="1"/>
  <c r="N845" i="29"/>
  <c r="O845" i="29" s="1"/>
  <c r="S868" i="29"/>
  <c r="E858" i="29"/>
  <c r="B858" i="29"/>
  <c r="J858" i="29" s="1"/>
  <c r="S872" i="29"/>
  <c r="E862" i="29"/>
  <c r="B862" i="29"/>
  <c r="J862" i="29" s="1"/>
  <c r="N860" i="29"/>
  <c r="O860" i="29" s="1"/>
  <c r="K860" i="29"/>
  <c r="P860" i="29"/>
  <c r="Q860" i="29" s="1"/>
  <c r="H860" i="29"/>
  <c r="I860" i="29" s="1"/>
  <c r="L860" i="29"/>
  <c r="M860" i="29" s="1"/>
  <c r="S864" i="29"/>
  <c r="E854" i="29"/>
  <c r="B854" i="29"/>
  <c r="J854" i="29" s="1"/>
  <c r="S877" i="29"/>
  <c r="E867" i="29"/>
  <c r="B867" i="29"/>
  <c r="J867" i="29" s="1"/>
  <c r="F843" i="30"/>
  <c r="C843" i="30"/>
  <c r="F849" i="30"/>
  <c r="C849" i="30"/>
  <c r="F842" i="30"/>
  <c r="C842" i="30"/>
  <c r="C846" i="30"/>
  <c r="F846" i="30"/>
  <c r="B851" i="30"/>
  <c r="B853" i="30"/>
  <c r="B859" i="30"/>
  <c r="B852" i="30"/>
  <c r="B856" i="30"/>
  <c r="F841" i="30"/>
  <c r="C841" i="30"/>
  <c r="C838" i="30"/>
  <c r="F838" i="30"/>
  <c r="F837" i="30"/>
  <c r="C837" i="30"/>
  <c r="F834" i="30"/>
  <c r="C834" i="30"/>
  <c r="F845" i="30"/>
  <c r="C845" i="30"/>
  <c r="F850" i="30"/>
  <c r="C850" i="30"/>
  <c r="B848" i="30"/>
  <c r="B855" i="30"/>
  <c r="B847" i="30"/>
  <c r="B860" i="30"/>
  <c r="B844" i="30"/>
  <c r="R855" i="30" l="1"/>
  <c r="N855" i="30"/>
  <c r="R851" i="30"/>
  <c r="N851" i="30"/>
  <c r="R860" i="30"/>
  <c r="N860" i="30"/>
  <c r="R856" i="30"/>
  <c r="N856" i="30"/>
  <c r="R844" i="30"/>
  <c r="N844" i="30"/>
  <c r="R848" i="30"/>
  <c r="N848" i="30"/>
  <c r="R852" i="30"/>
  <c r="N852" i="30"/>
  <c r="R853" i="30"/>
  <c r="N853" i="30"/>
  <c r="R859" i="30"/>
  <c r="N859" i="30"/>
  <c r="R847" i="30"/>
  <c r="N847" i="30"/>
  <c r="N859" i="29"/>
  <c r="O859" i="29" s="1"/>
  <c r="K859" i="29"/>
  <c r="P859" i="29"/>
  <c r="Q859" i="29" s="1"/>
  <c r="L859" i="29"/>
  <c r="M859" i="29" s="1"/>
  <c r="H859" i="29"/>
  <c r="I859" i="29" s="1"/>
  <c r="B869" i="29"/>
  <c r="J869" i="29" s="1"/>
  <c r="S879" i="29"/>
  <c r="E869" i="29"/>
  <c r="P854" i="29"/>
  <c r="Q854" i="29" s="1"/>
  <c r="N854" i="29"/>
  <c r="O854" i="29" s="1"/>
  <c r="L854" i="29"/>
  <c r="M854" i="29" s="1"/>
  <c r="H854" i="29"/>
  <c r="I854" i="29" s="1"/>
  <c r="K854" i="29"/>
  <c r="P862" i="29"/>
  <c r="Q862" i="29" s="1"/>
  <c r="N862" i="29"/>
  <c r="O862" i="29" s="1"/>
  <c r="L862" i="29"/>
  <c r="M862" i="29" s="1"/>
  <c r="K862" i="29"/>
  <c r="H862" i="29"/>
  <c r="I862" i="29" s="1"/>
  <c r="S883" i="29"/>
  <c r="E873" i="29"/>
  <c r="B873" i="29"/>
  <c r="J873" i="29" s="1"/>
  <c r="P871" i="29"/>
  <c r="Q871" i="29" s="1"/>
  <c r="L871" i="29"/>
  <c r="M871" i="29" s="1"/>
  <c r="K871" i="29"/>
  <c r="H871" i="29"/>
  <c r="I871" i="29" s="1"/>
  <c r="N871" i="29"/>
  <c r="O871" i="29" s="1"/>
  <c r="N855" i="29"/>
  <c r="O855" i="29" s="1"/>
  <c r="P855" i="29"/>
  <c r="Q855" i="29" s="1"/>
  <c r="L855" i="29"/>
  <c r="M855" i="29" s="1"/>
  <c r="H855" i="29"/>
  <c r="I855" i="29" s="1"/>
  <c r="K855" i="29"/>
  <c r="P866" i="29"/>
  <c r="Q866" i="29" s="1"/>
  <c r="N866" i="29"/>
  <c r="O866" i="29" s="1"/>
  <c r="L866" i="29"/>
  <c r="M866" i="29" s="1"/>
  <c r="K866" i="29"/>
  <c r="H866" i="29"/>
  <c r="I866" i="29" s="1"/>
  <c r="S890" i="29"/>
  <c r="E880" i="29"/>
  <c r="B880" i="29"/>
  <c r="J880" i="29" s="1"/>
  <c r="S878" i="29"/>
  <c r="E868" i="29"/>
  <c r="B868" i="29"/>
  <c r="J868" i="29" s="1"/>
  <c r="N870" i="29"/>
  <c r="O870" i="29" s="1"/>
  <c r="L870" i="29"/>
  <c r="M870" i="29" s="1"/>
  <c r="K870" i="29"/>
  <c r="H870" i="29"/>
  <c r="I870" i="29" s="1"/>
  <c r="P870" i="29"/>
  <c r="Q870" i="29" s="1"/>
  <c r="P858" i="29"/>
  <c r="Q858" i="29" s="1"/>
  <c r="N858" i="29"/>
  <c r="O858" i="29" s="1"/>
  <c r="L858" i="29"/>
  <c r="M858" i="29" s="1"/>
  <c r="H858" i="29"/>
  <c r="I858" i="29" s="1"/>
  <c r="K858" i="29"/>
  <c r="N867" i="29"/>
  <c r="O867" i="29" s="1"/>
  <c r="P867" i="29"/>
  <c r="Q867" i="29" s="1"/>
  <c r="L867" i="29"/>
  <c r="M867" i="29" s="1"/>
  <c r="K867" i="29"/>
  <c r="H867" i="29"/>
  <c r="I867" i="29" s="1"/>
  <c r="S874" i="29"/>
  <c r="E864" i="29"/>
  <c r="B864" i="29"/>
  <c r="J864" i="29" s="1"/>
  <c r="S887" i="29"/>
  <c r="E877" i="29"/>
  <c r="B877" i="29"/>
  <c r="J877" i="29" s="1"/>
  <c r="S882" i="29"/>
  <c r="E872" i="29"/>
  <c r="B872" i="29"/>
  <c r="J872" i="29" s="1"/>
  <c r="N863" i="29"/>
  <c r="O863" i="29" s="1"/>
  <c r="P863" i="29"/>
  <c r="Q863" i="29" s="1"/>
  <c r="L863" i="29"/>
  <c r="M863" i="29" s="1"/>
  <c r="H863" i="29"/>
  <c r="I863" i="29" s="1"/>
  <c r="K863" i="29"/>
  <c r="S891" i="29"/>
  <c r="E881" i="29"/>
  <c r="B881" i="29"/>
  <c r="J881" i="29" s="1"/>
  <c r="S875" i="29"/>
  <c r="E865" i="29"/>
  <c r="B865" i="29"/>
  <c r="J865" i="29" s="1"/>
  <c r="S886" i="29"/>
  <c r="E876" i="29"/>
  <c r="B876" i="29"/>
  <c r="J876" i="29" s="1"/>
  <c r="C847" i="30"/>
  <c r="F847" i="30"/>
  <c r="C852" i="30"/>
  <c r="F852" i="30"/>
  <c r="F853" i="30"/>
  <c r="C853" i="30"/>
  <c r="B854" i="30"/>
  <c r="B857" i="30"/>
  <c r="B858" i="30"/>
  <c r="B862" i="30"/>
  <c r="B863" i="30"/>
  <c r="F848" i="30"/>
  <c r="C848" i="30"/>
  <c r="C855" i="30"/>
  <c r="F855" i="30"/>
  <c r="F856" i="30"/>
  <c r="C856" i="30"/>
  <c r="C844" i="30"/>
  <c r="F844" i="30"/>
  <c r="C860" i="30"/>
  <c r="F860" i="30"/>
  <c r="F859" i="30"/>
  <c r="C859" i="30"/>
  <c r="F851" i="30"/>
  <c r="C851" i="30"/>
  <c r="B870" i="30"/>
  <c r="B865" i="30"/>
  <c r="B866" i="30"/>
  <c r="B869" i="30"/>
  <c r="B861" i="30"/>
  <c r="R870" i="30" l="1"/>
  <c r="N870" i="30"/>
  <c r="R854" i="30"/>
  <c r="N854" i="30"/>
  <c r="R861" i="30"/>
  <c r="N861" i="30"/>
  <c r="R863" i="30"/>
  <c r="N863" i="30"/>
  <c r="R865" i="30"/>
  <c r="N865" i="30"/>
  <c r="R862" i="30"/>
  <c r="N862" i="30"/>
  <c r="R857" i="30"/>
  <c r="N857" i="30"/>
  <c r="R866" i="30"/>
  <c r="N866" i="30"/>
  <c r="R858" i="30"/>
  <c r="N858" i="30"/>
  <c r="R869" i="30"/>
  <c r="N869" i="30"/>
  <c r="S889" i="29"/>
  <c r="E879" i="29"/>
  <c r="B879" i="29"/>
  <c r="J879" i="29" s="1"/>
  <c r="L869" i="29"/>
  <c r="M869" i="29" s="1"/>
  <c r="P869" i="29"/>
  <c r="Q869" i="29" s="1"/>
  <c r="K869" i="29"/>
  <c r="N869" i="29"/>
  <c r="O869" i="29" s="1"/>
  <c r="H869" i="29"/>
  <c r="I869" i="29" s="1"/>
  <c r="S900" i="29"/>
  <c r="E890" i="29"/>
  <c r="B890" i="29"/>
  <c r="J890" i="29" s="1"/>
  <c r="K876" i="29"/>
  <c r="H876" i="29"/>
  <c r="I876" i="29" s="1"/>
  <c r="L876" i="29"/>
  <c r="M876" i="29" s="1"/>
  <c r="N876" i="29"/>
  <c r="O876" i="29" s="1"/>
  <c r="P876" i="29"/>
  <c r="Q876" i="29" s="1"/>
  <c r="S901" i="29"/>
  <c r="E891" i="29"/>
  <c r="B891" i="29"/>
  <c r="J891" i="29" s="1"/>
  <c r="S885" i="29"/>
  <c r="E875" i="29"/>
  <c r="B875" i="29"/>
  <c r="J875" i="29" s="1"/>
  <c r="S888" i="29"/>
  <c r="E878" i="29"/>
  <c r="B878" i="29"/>
  <c r="J878" i="29" s="1"/>
  <c r="S893" i="29"/>
  <c r="E883" i="29"/>
  <c r="B883" i="29"/>
  <c r="J883" i="29" s="1"/>
  <c r="S897" i="29"/>
  <c r="E887" i="29"/>
  <c r="B887" i="29"/>
  <c r="J887" i="29" s="1"/>
  <c r="N864" i="29"/>
  <c r="O864" i="29" s="1"/>
  <c r="H864" i="29"/>
  <c r="I864" i="29" s="1"/>
  <c r="P864" i="29"/>
  <c r="Q864" i="29" s="1"/>
  <c r="K864" i="29"/>
  <c r="L864" i="29"/>
  <c r="M864" i="29" s="1"/>
  <c r="S896" i="29"/>
  <c r="E886" i="29"/>
  <c r="B886" i="29"/>
  <c r="J886" i="29" s="1"/>
  <c r="L881" i="29"/>
  <c r="M881" i="29" s="1"/>
  <c r="K881" i="29"/>
  <c r="H881" i="29"/>
  <c r="I881" i="29" s="1"/>
  <c r="P881" i="29"/>
  <c r="Q881" i="29" s="1"/>
  <c r="N881" i="29"/>
  <c r="O881" i="29" s="1"/>
  <c r="L877" i="29"/>
  <c r="M877" i="29" s="1"/>
  <c r="N877" i="29"/>
  <c r="O877" i="29" s="1"/>
  <c r="K877" i="29"/>
  <c r="H877" i="29"/>
  <c r="I877" i="29" s="1"/>
  <c r="P877" i="29"/>
  <c r="Q877" i="29" s="1"/>
  <c r="N880" i="29"/>
  <c r="O880" i="29" s="1"/>
  <c r="K880" i="29"/>
  <c r="P880" i="29"/>
  <c r="Q880" i="29" s="1"/>
  <c r="H880" i="29"/>
  <c r="I880" i="29" s="1"/>
  <c r="L880" i="29"/>
  <c r="M880" i="29" s="1"/>
  <c r="S892" i="29"/>
  <c r="E882" i="29"/>
  <c r="B882" i="29"/>
  <c r="J882" i="29" s="1"/>
  <c r="L865" i="29"/>
  <c r="M865" i="29" s="1"/>
  <c r="K865" i="29"/>
  <c r="H865" i="29"/>
  <c r="I865" i="29" s="1"/>
  <c r="P865" i="29"/>
  <c r="Q865" i="29" s="1"/>
  <c r="N865" i="29"/>
  <c r="O865" i="29" s="1"/>
  <c r="L872" i="29"/>
  <c r="M872" i="29" s="1"/>
  <c r="K872" i="29"/>
  <c r="H872" i="29"/>
  <c r="I872" i="29" s="1"/>
  <c r="P872" i="29"/>
  <c r="Q872" i="29" s="1"/>
  <c r="N872" i="29"/>
  <c r="O872" i="29" s="1"/>
  <c r="S884" i="29"/>
  <c r="E874" i="29"/>
  <c r="B874" i="29"/>
  <c r="J874" i="29" s="1"/>
  <c r="P868" i="29"/>
  <c r="Q868" i="29" s="1"/>
  <c r="N868" i="29"/>
  <c r="O868" i="29" s="1"/>
  <c r="L868" i="29"/>
  <c r="M868" i="29" s="1"/>
  <c r="K868" i="29"/>
  <c r="H868" i="29"/>
  <c r="I868" i="29" s="1"/>
  <c r="P873" i="29"/>
  <c r="Q873" i="29" s="1"/>
  <c r="N873" i="29"/>
  <c r="O873" i="29" s="1"/>
  <c r="L873" i="29"/>
  <c r="M873" i="29" s="1"/>
  <c r="H873" i="29"/>
  <c r="I873" i="29" s="1"/>
  <c r="K873" i="29"/>
  <c r="F861" i="30"/>
  <c r="C861" i="30"/>
  <c r="C870" i="30"/>
  <c r="F870" i="30"/>
  <c r="F863" i="30"/>
  <c r="C863" i="30"/>
  <c r="F858" i="30"/>
  <c r="C858" i="30"/>
  <c r="C854" i="30"/>
  <c r="F854" i="30"/>
  <c r="F866" i="30"/>
  <c r="C866" i="30"/>
  <c r="B871" i="30"/>
  <c r="B876" i="30"/>
  <c r="B880" i="30"/>
  <c r="B873" i="30"/>
  <c r="B868" i="30"/>
  <c r="B864" i="30"/>
  <c r="F865" i="30"/>
  <c r="C865" i="30"/>
  <c r="C862" i="30"/>
  <c r="F862" i="30"/>
  <c r="F857" i="30"/>
  <c r="C857" i="30"/>
  <c r="F869" i="30"/>
  <c r="C869" i="30"/>
  <c r="B879" i="30"/>
  <c r="B875" i="30"/>
  <c r="B872" i="30"/>
  <c r="B867" i="30"/>
  <c r="R875" i="30" l="1"/>
  <c r="N875" i="30"/>
  <c r="R876" i="30"/>
  <c r="N876" i="30"/>
  <c r="R864" i="30"/>
  <c r="N864" i="30"/>
  <c r="R873" i="30"/>
  <c r="N873" i="30"/>
  <c r="R879" i="30"/>
  <c r="N879" i="30"/>
  <c r="R868" i="30"/>
  <c r="N868" i="30"/>
  <c r="R880" i="30"/>
  <c r="N880" i="30"/>
  <c r="R871" i="30"/>
  <c r="N871" i="30"/>
  <c r="R867" i="30"/>
  <c r="N867" i="30"/>
  <c r="R872" i="30"/>
  <c r="N872" i="30"/>
  <c r="N879" i="29"/>
  <c r="O879" i="29" s="1"/>
  <c r="P879" i="29"/>
  <c r="Q879" i="29" s="1"/>
  <c r="K879" i="29"/>
  <c r="L879" i="29"/>
  <c r="M879" i="29" s="1"/>
  <c r="H879" i="29"/>
  <c r="I879" i="29" s="1"/>
  <c r="S899" i="29"/>
  <c r="E889" i="29"/>
  <c r="B889" i="29"/>
  <c r="J889" i="29" s="1"/>
  <c r="S894" i="29"/>
  <c r="E884" i="29"/>
  <c r="B884" i="29"/>
  <c r="J884" i="29" s="1"/>
  <c r="N886" i="29"/>
  <c r="O886" i="29" s="1"/>
  <c r="L886" i="29"/>
  <c r="M886" i="29" s="1"/>
  <c r="K886" i="29"/>
  <c r="H886" i="29"/>
  <c r="I886" i="29" s="1"/>
  <c r="P886" i="29"/>
  <c r="Q886" i="29" s="1"/>
  <c r="P887" i="29"/>
  <c r="Q887" i="29" s="1"/>
  <c r="L887" i="29"/>
  <c r="M887" i="29" s="1"/>
  <c r="K887" i="29"/>
  <c r="H887" i="29"/>
  <c r="I887" i="29" s="1"/>
  <c r="N887" i="29"/>
  <c r="O887" i="29" s="1"/>
  <c r="S898" i="29"/>
  <c r="E888" i="29"/>
  <c r="B888" i="29"/>
  <c r="J888" i="29" s="1"/>
  <c r="L891" i="29"/>
  <c r="M891" i="29" s="1"/>
  <c r="K891" i="29"/>
  <c r="H891" i="29"/>
  <c r="I891" i="29" s="1"/>
  <c r="N891" i="29"/>
  <c r="O891" i="29" s="1"/>
  <c r="P891" i="29"/>
  <c r="Q891" i="29" s="1"/>
  <c r="S902" i="29"/>
  <c r="E892" i="29"/>
  <c r="B892" i="29"/>
  <c r="J892" i="29" s="1"/>
  <c r="S903" i="29"/>
  <c r="E893" i="29"/>
  <c r="B893" i="29"/>
  <c r="J893" i="29" s="1"/>
  <c r="L875" i="29"/>
  <c r="M875" i="29" s="1"/>
  <c r="K875" i="29"/>
  <c r="H875" i="29"/>
  <c r="I875" i="29" s="1"/>
  <c r="N875" i="29"/>
  <c r="O875" i="29" s="1"/>
  <c r="P875" i="29"/>
  <c r="Q875" i="29" s="1"/>
  <c r="L890" i="29"/>
  <c r="M890" i="29" s="1"/>
  <c r="K890" i="29"/>
  <c r="H890" i="29"/>
  <c r="I890" i="29" s="1"/>
  <c r="P890" i="29"/>
  <c r="Q890" i="29" s="1"/>
  <c r="N890" i="29"/>
  <c r="O890" i="29" s="1"/>
  <c r="L874" i="29"/>
  <c r="M874" i="29" s="1"/>
  <c r="K874" i="29"/>
  <c r="H874" i="29"/>
  <c r="I874" i="29" s="1"/>
  <c r="P874" i="29"/>
  <c r="Q874" i="29" s="1"/>
  <c r="N874" i="29"/>
  <c r="O874" i="29" s="1"/>
  <c r="S906" i="29"/>
  <c r="E896" i="29"/>
  <c r="B896" i="29"/>
  <c r="J896" i="29" s="1"/>
  <c r="S907" i="29"/>
  <c r="E897" i="29"/>
  <c r="B897" i="29"/>
  <c r="J897" i="29" s="1"/>
  <c r="K878" i="29"/>
  <c r="H878" i="29"/>
  <c r="I878" i="29" s="1"/>
  <c r="P878" i="29"/>
  <c r="Q878" i="29" s="1"/>
  <c r="N878" i="29"/>
  <c r="O878" i="29" s="1"/>
  <c r="L878" i="29"/>
  <c r="M878" i="29" s="1"/>
  <c r="S911" i="29"/>
  <c r="E901" i="29"/>
  <c r="B901" i="29"/>
  <c r="J901" i="29" s="1"/>
  <c r="P882" i="29"/>
  <c r="Q882" i="29" s="1"/>
  <c r="N882" i="29"/>
  <c r="O882" i="29" s="1"/>
  <c r="L882" i="29"/>
  <c r="M882" i="29" s="1"/>
  <c r="K882" i="29"/>
  <c r="H882" i="29"/>
  <c r="I882" i="29" s="1"/>
  <c r="N883" i="29"/>
  <c r="O883" i="29" s="1"/>
  <c r="P883" i="29"/>
  <c r="Q883" i="29" s="1"/>
  <c r="L883" i="29"/>
  <c r="M883" i="29" s="1"/>
  <c r="K883" i="29"/>
  <c r="H883" i="29"/>
  <c r="I883" i="29" s="1"/>
  <c r="S895" i="29"/>
  <c r="E885" i="29"/>
  <c r="B885" i="29"/>
  <c r="J885" i="29" s="1"/>
  <c r="S910" i="29"/>
  <c r="E900" i="29"/>
  <c r="B900" i="29"/>
  <c r="J900" i="29" s="1"/>
  <c r="C879" i="30"/>
  <c r="F879" i="30"/>
  <c r="F875" i="30"/>
  <c r="C875" i="30"/>
  <c r="F864" i="30"/>
  <c r="C864" i="30"/>
  <c r="F873" i="30"/>
  <c r="C873" i="30"/>
  <c r="C876" i="30"/>
  <c r="F876" i="30"/>
  <c r="F867" i="30"/>
  <c r="C867" i="30"/>
  <c r="B877" i="30"/>
  <c r="B885" i="30"/>
  <c r="B874" i="30"/>
  <c r="B883" i="30"/>
  <c r="B886" i="30"/>
  <c r="F872" i="30"/>
  <c r="C872" i="30"/>
  <c r="C868" i="30"/>
  <c r="F868" i="30"/>
  <c r="F880" i="30"/>
  <c r="C880" i="30"/>
  <c r="F871" i="30"/>
  <c r="C871" i="30"/>
  <c r="B882" i="30"/>
  <c r="B889" i="30"/>
  <c r="B878" i="30"/>
  <c r="B890" i="30"/>
  <c r="B881" i="30"/>
  <c r="R882" i="30" l="1"/>
  <c r="N882" i="30"/>
  <c r="R885" i="30"/>
  <c r="N885" i="30"/>
  <c r="R878" i="30"/>
  <c r="N878" i="30"/>
  <c r="R883" i="30"/>
  <c r="N883" i="30"/>
  <c r="R889" i="30"/>
  <c r="N889" i="30"/>
  <c r="R886" i="30"/>
  <c r="N886" i="30"/>
  <c r="R874" i="30"/>
  <c r="N874" i="30"/>
  <c r="R877" i="30"/>
  <c r="N877" i="30"/>
  <c r="R881" i="30"/>
  <c r="N881" i="30"/>
  <c r="R890" i="30"/>
  <c r="N890" i="30"/>
  <c r="N889" i="29"/>
  <c r="O889" i="29" s="1"/>
  <c r="L889" i="29"/>
  <c r="M889" i="29" s="1"/>
  <c r="K889" i="29"/>
  <c r="P889" i="29"/>
  <c r="Q889" i="29" s="1"/>
  <c r="H889" i="29"/>
  <c r="I889" i="29" s="1"/>
  <c r="E899" i="29"/>
  <c r="B899" i="29"/>
  <c r="J899" i="29" s="1"/>
  <c r="S909" i="29"/>
  <c r="K901" i="29"/>
  <c r="H901" i="29"/>
  <c r="I901" i="29" s="1"/>
  <c r="P901" i="29"/>
  <c r="Q901" i="29" s="1"/>
  <c r="L901" i="29"/>
  <c r="M901" i="29" s="1"/>
  <c r="N901" i="29"/>
  <c r="O901" i="29" s="1"/>
  <c r="S905" i="29"/>
  <c r="E895" i="29"/>
  <c r="B895" i="29"/>
  <c r="J895" i="29" s="1"/>
  <c r="S916" i="29"/>
  <c r="E906" i="29"/>
  <c r="B906" i="29"/>
  <c r="J906" i="29" s="1"/>
  <c r="K892" i="29"/>
  <c r="H892" i="29"/>
  <c r="I892" i="29" s="1"/>
  <c r="L892" i="29"/>
  <c r="M892" i="29" s="1"/>
  <c r="N892" i="29"/>
  <c r="O892" i="29" s="1"/>
  <c r="P892" i="29"/>
  <c r="Q892" i="29" s="1"/>
  <c r="L888" i="29"/>
  <c r="M888" i="29" s="1"/>
  <c r="K888" i="29"/>
  <c r="H888" i="29"/>
  <c r="I888" i="29" s="1"/>
  <c r="P888" i="29"/>
  <c r="Q888" i="29" s="1"/>
  <c r="N888" i="29"/>
  <c r="O888" i="29" s="1"/>
  <c r="P884" i="29"/>
  <c r="Q884" i="29" s="1"/>
  <c r="N884" i="29"/>
  <c r="O884" i="29" s="1"/>
  <c r="L884" i="29"/>
  <c r="M884" i="29" s="1"/>
  <c r="K884" i="29"/>
  <c r="H884" i="29"/>
  <c r="I884" i="29" s="1"/>
  <c r="L897" i="29"/>
  <c r="M897" i="29" s="1"/>
  <c r="K897" i="29"/>
  <c r="H897" i="29"/>
  <c r="I897" i="29" s="1"/>
  <c r="P897" i="29"/>
  <c r="Q897" i="29" s="1"/>
  <c r="N897" i="29"/>
  <c r="O897" i="29" s="1"/>
  <c r="S913" i="29"/>
  <c r="E903" i="29"/>
  <c r="B903" i="29"/>
  <c r="J903" i="29" s="1"/>
  <c r="S920" i="29"/>
  <c r="E910" i="29"/>
  <c r="B910" i="29"/>
  <c r="J910" i="29" s="1"/>
  <c r="S921" i="29"/>
  <c r="E911" i="29"/>
  <c r="B911" i="29"/>
  <c r="J911" i="29" s="1"/>
  <c r="S917" i="29"/>
  <c r="E907" i="29"/>
  <c r="B907" i="29"/>
  <c r="J907" i="29" s="1"/>
  <c r="L893" i="29"/>
  <c r="M893" i="29" s="1"/>
  <c r="N893" i="29"/>
  <c r="O893" i="29" s="1"/>
  <c r="K893" i="29"/>
  <c r="H893" i="29"/>
  <c r="I893" i="29" s="1"/>
  <c r="P893" i="29"/>
  <c r="Q893" i="29" s="1"/>
  <c r="P900" i="29"/>
  <c r="Q900" i="29" s="1"/>
  <c r="L900" i="29"/>
  <c r="M900" i="29" s="1"/>
  <c r="N900" i="29"/>
  <c r="O900" i="29" s="1"/>
  <c r="K900" i="29"/>
  <c r="H900" i="29"/>
  <c r="I900" i="29" s="1"/>
  <c r="K885" i="29"/>
  <c r="H885" i="29"/>
  <c r="I885" i="29" s="1"/>
  <c r="P885" i="29"/>
  <c r="Q885" i="29" s="1"/>
  <c r="L885" i="29"/>
  <c r="M885" i="29" s="1"/>
  <c r="N885" i="29"/>
  <c r="O885" i="29" s="1"/>
  <c r="N896" i="29"/>
  <c r="O896" i="29" s="1"/>
  <c r="K896" i="29"/>
  <c r="P896" i="29"/>
  <c r="Q896" i="29" s="1"/>
  <c r="H896" i="29"/>
  <c r="I896" i="29" s="1"/>
  <c r="L896" i="29"/>
  <c r="M896" i="29" s="1"/>
  <c r="S912" i="29"/>
  <c r="E902" i="29"/>
  <c r="B902" i="29"/>
  <c r="J902" i="29" s="1"/>
  <c r="S908" i="29"/>
  <c r="E898" i="29"/>
  <c r="B898" i="29"/>
  <c r="J898" i="29" s="1"/>
  <c r="S904" i="29"/>
  <c r="E894" i="29"/>
  <c r="B894" i="29"/>
  <c r="J894" i="29" s="1"/>
  <c r="C878" i="30"/>
  <c r="F878" i="30"/>
  <c r="F883" i="30"/>
  <c r="C883" i="30"/>
  <c r="F885" i="30"/>
  <c r="C885" i="30"/>
  <c r="F881" i="30"/>
  <c r="C881" i="30"/>
  <c r="F882" i="30"/>
  <c r="C882" i="30"/>
  <c r="B891" i="30"/>
  <c r="B888" i="30"/>
  <c r="B892" i="30"/>
  <c r="B893" i="30"/>
  <c r="B895" i="30"/>
  <c r="F889" i="30"/>
  <c r="C889" i="30"/>
  <c r="C886" i="30"/>
  <c r="F886" i="30"/>
  <c r="F874" i="30"/>
  <c r="C874" i="30"/>
  <c r="F877" i="30"/>
  <c r="C877" i="30"/>
  <c r="F890" i="30"/>
  <c r="C890" i="30"/>
  <c r="B900" i="30"/>
  <c r="B899" i="30"/>
  <c r="B896" i="30"/>
  <c r="B884" i="30"/>
  <c r="B887" i="30"/>
  <c r="R887" i="30" l="1"/>
  <c r="N887" i="30"/>
  <c r="R892" i="30"/>
  <c r="N892" i="30"/>
  <c r="R900" i="30"/>
  <c r="N900" i="30"/>
  <c r="R895" i="30"/>
  <c r="N895" i="30"/>
  <c r="R899" i="30"/>
  <c r="N899" i="30"/>
  <c r="R893" i="30"/>
  <c r="N893" i="30"/>
  <c r="R888" i="30"/>
  <c r="N888" i="30"/>
  <c r="R896" i="30"/>
  <c r="N896" i="30"/>
  <c r="R891" i="30"/>
  <c r="N891" i="30"/>
  <c r="R884" i="30"/>
  <c r="N884" i="30"/>
  <c r="E909" i="29"/>
  <c r="B909" i="29"/>
  <c r="J909" i="29" s="1"/>
  <c r="S919" i="29"/>
  <c r="H899" i="29"/>
  <c r="I899" i="29" s="1"/>
  <c r="P899" i="29"/>
  <c r="Q899" i="29" s="1"/>
  <c r="K899" i="29"/>
  <c r="N899" i="29"/>
  <c r="O899" i="29" s="1"/>
  <c r="L899" i="29"/>
  <c r="M899" i="29" s="1"/>
  <c r="P898" i="29"/>
  <c r="Q898" i="29" s="1"/>
  <c r="N898" i="29"/>
  <c r="O898" i="29" s="1"/>
  <c r="L898" i="29"/>
  <c r="M898" i="29" s="1"/>
  <c r="H898" i="29"/>
  <c r="I898" i="29" s="1"/>
  <c r="K898" i="29"/>
  <c r="S927" i="29"/>
  <c r="E917" i="29"/>
  <c r="B917" i="29"/>
  <c r="J917" i="29" s="1"/>
  <c r="K910" i="29"/>
  <c r="H910" i="29"/>
  <c r="I910" i="29" s="1"/>
  <c r="P910" i="29"/>
  <c r="Q910" i="29" s="1"/>
  <c r="N910" i="29"/>
  <c r="O910" i="29" s="1"/>
  <c r="L910" i="29"/>
  <c r="M910" i="29" s="1"/>
  <c r="S926" i="29"/>
  <c r="E916" i="29"/>
  <c r="B916" i="29"/>
  <c r="J916" i="29" s="1"/>
  <c r="K911" i="29"/>
  <c r="H911" i="29"/>
  <c r="I911" i="29" s="1"/>
  <c r="P911" i="29"/>
  <c r="Q911" i="29" s="1"/>
  <c r="L911" i="29"/>
  <c r="M911" i="29" s="1"/>
  <c r="N911" i="29"/>
  <c r="O911" i="29" s="1"/>
  <c r="S923" i="29"/>
  <c r="E913" i="29"/>
  <c r="B913" i="29"/>
  <c r="J913" i="29" s="1"/>
  <c r="K895" i="29"/>
  <c r="H895" i="29"/>
  <c r="I895" i="29" s="1"/>
  <c r="N895" i="29"/>
  <c r="O895" i="29" s="1"/>
  <c r="P895" i="29"/>
  <c r="Q895" i="29" s="1"/>
  <c r="L895" i="29"/>
  <c r="M895" i="29" s="1"/>
  <c r="K894" i="29"/>
  <c r="H894" i="29"/>
  <c r="I894" i="29" s="1"/>
  <c r="P894" i="29"/>
  <c r="Q894" i="29" s="1"/>
  <c r="N894" i="29"/>
  <c r="O894" i="29" s="1"/>
  <c r="L894" i="29"/>
  <c r="M894" i="29" s="1"/>
  <c r="S922" i="29"/>
  <c r="E912" i="29"/>
  <c r="B912" i="29"/>
  <c r="J912" i="29" s="1"/>
  <c r="S918" i="29"/>
  <c r="E908" i="29"/>
  <c r="B908" i="29"/>
  <c r="J908" i="29" s="1"/>
  <c r="S914" i="29"/>
  <c r="E904" i="29"/>
  <c r="B904" i="29"/>
  <c r="J904" i="29" s="1"/>
  <c r="N902" i="29"/>
  <c r="O902" i="29" s="1"/>
  <c r="L902" i="29"/>
  <c r="M902" i="29" s="1"/>
  <c r="K902" i="29"/>
  <c r="H902" i="29"/>
  <c r="I902" i="29" s="1"/>
  <c r="P902" i="29"/>
  <c r="Q902" i="29" s="1"/>
  <c r="N907" i="29"/>
  <c r="O907" i="29" s="1"/>
  <c r="K907" i="29"/>
  <c r="H907" i="29"/>
  <c r="I907" i="29" s="1"/>
  <c r="P907" i="29"/>
  <c r="Q907" i="29" s="1"/>
  <c r="L907" i="29"/>
  <c r="M907" i="29" s="1"/>
  <c r="S930" i="29"/>
  <c r="E920" i="29"/>
  <c r="B920" i="29"/>
  <c r="J920" i="29" s="1"/>
  <c r="L906" i="29"/>
  <c r="M906" i="29" s="1"/>
  <c r="K906" i="29"/>
  <c r="H906" i="29"/>
  <c r="I906" i="29" s="1"/>
  <c r="P906" i="29"/>
  <c r="Q906" i="29" s="1"/>
  <c r="N906" i="29"/>
  <c r="O906" i="29" s="1"/>
  <c r="S931" i="29"/>
  <c r="E921" i="29"/>
  <c r="B921" i="29"/>
  <c r="J921" i="29" s="1"/>
  <c r="L903" i="29"/>
  <c r="M903" i="29" s="1"/>
  <c r="N903" i="29"/>
  <c r="O903" i="29" s="1"/>
  <c r="K903" i="29"/>
  <c r="H903" i="29"/>
  <c r="I903" i="29" s="1"/>
  <c r="P903" i="29"/>
  <c r="Q903" i="29" s="1"/>
  <c r="S915" i="29"/>
  <c r="E905" i="29"/>
  <c r="B905" i="29"/>
  <c r="J905" i="29" s="1"/>
  <c r="F899" i="30"/>
  <c r="C899" i="30"/>
  <c r="C887" i="30"/>
  <c r="F887" i="30"/>
  <c r="F896" i="30"/>
  <c r="C896" i="30"/>
  <c r="C900" i="30"/>
  <c r="F900" i="30"/>
  <c r="F895" i="30"/>
  <c r="C895" i="30"/>
  <c r="C892" i="30"/>
  <c r="F892" i="30"/>
  <c r="F891" i="30"/>
  <c r="C891" i="30"/>
  <c r="F893" i="30"/>
  <c r="C893" i="30"/>
  <c r="B897" i="30"/>
  <c r="B906" i="30"/>
  <c r="B910" i="30"/>
  <c r="B905" i="30"/>
  <c r="B902" i="30"/>
  <c r="B901" i="30"/>
  <c r="C884" i="30"/>
  <c r="F884" i="30"/>
  <c r="F888" i="30"/>
  <c r="C888" i="30"/>
  <c r="B894" i="30"/>
  <c r="B909" i="30"/>
  <c r="B903" i="30"/>
  <c r="B898" i="30"/>
  <c r="R901" i="30" l="1"/>
  <c r="N901" i="30"/>
  <c r="R898" i="30"/>
  <c r="N898" i="30"/>
  <c r="R906" i="30"/>
  <c r="N906" i="30"/>
  <c r="R894" i="30"/>
  <c r="N894" i="30"/>
  <c r="R902" i="30"/>
  <c r="N902" i="30"/>
  <c r="R910" i="30"/>
  <c r="N910" i="30"/>
  <c r="R897" i="30"/>
  <c r="N897" i="30"/>
  <c r="R909" i="30"/>
  <c r="N909" i="30"/>
  <c r="R905" i="30"/>
  <c r="N905" i="30"/>
  <c r="R903" i="30"/>
  <c r="N903" i="30"/>
  <c r="S929" i="29"/>
  <c r="E919" i="29"/>
  <c r="B919" i="29"/>
  <c r="J919" i="29" s="1"/>
  <c r="L909" i="29"/>
  <c r="M909" i="29" s="1"/>
  <c r="K909" i="29"/>
  <c r="H909" i="29"/>
  <c r="I909" i="29" s="1"/>
  <c r="N909" i="29"/>
  <c r="O909" i="29" s="1"/>
  <c r="P909" i="29"/>
  <c r="Q909" i="29" s="1"/>
  <c r="L920" i="29"/>
  <c r="M920" i="29" s="1"/>
  <c r="K920" i="29"/>
  <c r="H920" i="29"/>
  <c r="I920" i="29" s="1"/>
  <c r="P920" i="29"/>
  <c r="Q920" i="29" s="1"/>
  <c r="N920" i="29"/>
  <c r="O920" i="29" s="1"/>
  <c r="K908" i="29"/>
  <c r="H908" i="29"/>
  <c r="I908" i="29" s="1"/>
  <c r="N908" i="29"/>
  <c r="O908" i="29" s="1"/>
  <c r="L908" i="29"/>
  <c r="M908" i="29" s="1"/>
  <c r="P908" i="29"/>
  <c r="Q908" i="29" s="1"/>
  <c r="K917" i="29"/>
  <c r="H917" i="29"/>
  <c r="I917" i="29" s="1"/>
  <c r="P917" i="29"/>
  <c r="Q917" i="29" s="1"/>
  <c r="L917" i="29"/>
  <c r="M917" i="29" s="1"/>
  <c r="N917" i="29"/>
  <c r="O917" i="29" s="1"/>
  <c r="S925" i="29"/>
  <c r="E915" i="29"/>
  <c r="B915" i="29"/>
  <c r="J915" i="29" s="1"/>
  <c r="P905" i="29"/>
  <c r="Q905" i="29" s="1"/>
  <c r="N905" i="29"/>
  <c r="O905" i="29" s="1"/>
  <c r="L905" i="29"/>
  <c r="M905" i="29" s="1"/>
  <c r="K905" i="29"/>
  <c r="H905" i="29"/>
  <c r="I905" i="29" s="1"/>
  <c r="P921" i="29"/>
  <c r="Q921" i="29" s="1"/>
  <c r="N921" i="29"/>
  <c r="O921" i="29" s="1"/>
  <c r="L921" i="29"/>
  <c r="M921" i="29" s="1"/>
  <c r="K921" i="29"/>
  <c r="H921" i="29"/>
  <c r="I921" i="29" s="1"/>
  <c r="L904" i="29"/>
  <c r="M904" i="29" s="1"/>
  <c r="P904" i="29"/>
  <c r="Q904" i="29" s="1"/>
  <c r="K904" i="29"/>
  <c r="H904" i="29"/>
  <c r="I904" i="29" s="1"/>
  <c r="N904" i="29"/>
  <c r="O904" i="29" s="1"/>
  <c r="S932" i="29"/>
  <c r="E922" i="29"/>
  <c r="B922" i="29"/>
  <c r="J922" i="29" s="1"/>
  <c r="P916" i="29"/>
  <c r="Q916" i="29" s="1"/>
  <c r="N916" i="29"/>
  <c r="O916" i="29" s="1"/>
  <c r="L916" i="29"/>
  <c r="M916" i="29" s="1"/>
  <c r="K916" i="29"/>
  <c r="H916" i="29"/>
  <c r="I916" i="29" s="1"/>
  <c r="S940" i="29"/>
  <c r="E930" i="29"/>
  <c r="B930" i="29"/>
  <c r="J930" i="29" s="1"/>
  <c r="S928" i="29"/>
  <c r="E918" i="29"/>
  <c r="B918" i="29"/>
  <c r="J918" i="29" s="1"/>
  <c r="S933" i="29"/>
  <c r="E923" i="29"/>
  <c r="B923" i="29"/>
  <c r="J923" i="29" s="1"/>
  <c r="S924" i="29"/>
  <c r="E914" i="29"/>
  <c r="B914" i="29"/>
  <c r="J914" i="29" s="1"/>
  <c r="N912" i="29"/>
  <c r="O912" i="29" s="1"/>
  <c r="H912" i="29"/>
  <c r="I912" i="29" s="1"/>
  <c r="P912" i="29"/>
  <c r="Q912" i="29" s="1"/>
  <c r="K912" i="29"/>
  <c r="L912" i="29"/>
  <c r="M912" i="29" s="1"/>
  <c r="S936" i="29"/>
  <c r="E926" i="29"/>
  <c r="B926" i="29"/>
  <c r="J926" i="29" s="1"/>
  <c r="S937" i="29"/>
  <c r="E927" i="29"/>
  <c r="B927" i="29"/>
  <c r="J927" i="29" s="1"/>
  <c r="S941" i="29"/>
  <c r="E931" i="29"/>
  <c r="B931" i="29"/>
  <c r="J931" i="29" s="1"/>
  <c r="L913" i="29"/>
  <c r="M913" i="29" s="1"/>
  <c r="K913" i="29"/>
  <c r="H913" i="29"/>
  <c r="I913" i="29" s="1"/>
  <c r="P913" i="29"/>
  <c r="Q913" i="29" s="1"/>
  <c r="N913" i="29"/>
  <c r="O913" i="29" s="1"/>
  <c r="F898" i="30"/>
  <c r="C898" i="30"/>
  <c r="F909" i="30"/>
  <c r="C909" i="30"/>
  <c r="F901" i="30"/>
  <c r="C901" i="30"/>
  <c r="F905" i="30"/>
  <c r="C905" i="30"/>
  <c r="F906" i="30"/>
  <c r="C906" i="30"/>
  <c r="B926" i="30"/>
  <c r="B916" i="30"/>
  <c r="B911" i="30"/>
  <c r="F903" i="30"/>
  <c r="C903" i="30"/>
  <c r="C902" i="30"/>
  <c r="F902" i="30"/>
  <c r="C910" i="30"/>
  <c r="F910" i="30"/>
  <c r="F897" i="30"/>
  <c r="C897" i="30"/>
  <c r="B908" i="30"/>
  <c r="B929" i="30"/>
  <c r="B919" i="30"/>
  <c r="B925" i="30"/>
  <c r="B915" i="30"/>
  <c r="C894" i="30"/>
  <c r="F894" i="30"/>
  <c r="B913" i="30"/>
  <c r="B904" i="30"/>
  <c r="B912" i="30"/>
  <c r="B930" i="30"/>
  <c r="B920" i="30"/>
  <c r="B907" i="30"/>
  <c r="R920" i="30" l="1"/>
  <c r="N920" i="30"/>
  <c r="R907" i="30"/>
  <c r="N907" i="30"/>
  <c r="R912" i="30"/>
  <c r="N912" i="30"/>
  <c r="R915" i="30"/>
  <c r="N915" i="30"/>
  <c r="R916" i="30"/>
  <c r="N916" i="30"/>
  <c r="R913" i="30"/>
  <c r="N913" i="30"/>
  <c r="R908" i="30"/>
  <c r="N908" i="30"/>
  <c r="R925" i="30"/>
  <c r="N925" i="30"/>
  <c r="R926" i="30"/>
  <c r="N926" i="30"/>
  <c r="R904" i="30"/>
  <c r="N904" i="30"/>
  <c r="R919" i="30"/>
  <c r="N919" i="30"/>
  <c r="R911" i="30"/>
  <c r="N911" i="30"/>
  <c r="C930" i="30"/>
  <c r="R930" i="30"/>
  <c r="N930" i="30"/>
  <c r="C929" i="30"/>
  <c r="R929" i="30"/>
  <c r="N929" i="30"/>
  <c r="L919" i="29"/>
  <c r="M919" i="29" s="1"/>
  <c r="P919" i="29"/>
  <c r="Q919" i="29" s="1"/>
  <c r="N919" i="29"/>
  <c r="O919" i="29" s="1"/>
  <c r="K919" i="29"/>
  <c r="H919" i="29"/>
  <c r="I919" i="29" s="1"/>
  <c r="S939" i="29"/>
  <c r="E929" i="29"/>
  <c r="B929" i="29"/>
  <c r="J929" i="29" s="1"/>
  <c r="S951" i="29"/>
  <c r="E941" i="29"/>
  <c r="B941" i="29"/>
  <c r="J941" i="29" s="1"/>
  <c r="K926" i="29"/>
  <c r="H926" i="29"/>
  <c r="I926" i="29" s="1"/>
  <c r="P926" i="29"/>
  <c r="Q926" i="29" s="1"/>
  <c r="N926" i="29"/>
  <c r="O926" i="29" s="1"/>
  <c r="L926" i="29"/>
  <c r="M926" i="29" s="1"/>
  <c r="P914" i="29"/>
  <c r="Q914" i="29" s="1"/>
  <c r="N914" i="29"/>
  <c r="O914" i="29" s="1"/>
  <c r="L914" i="29"/>
  <c r="M914" i="29" s="1"/>
  <c r="K914" i="29"/>
  <c r="H914" i="29"/>
  <c r="I914" i="29" s="1"/>
  <c r="S938" i="29"/>
  <c r="E928" i="29"/>
  <c r="B928" i="29"/>
  <c r="J928" i="29" s="1"/>
  <c r="L922" i="29"/>
  <c r="M922" i="29" s="1"/>
  <c r="K922" i="29"/>
  <c r="H922" i="29"/>
  <c r="I922" i="29" s="1"/>
  <c r="P922" i="29"/>
  <c r="Q922" i="29" s="1"/>
  <c r="N922" i="29"/>
  <c r="O922" i="29" s="1"/>
  <c r="S935" i="29"/>
  <c r="E925" i="29"/>
  <c r="B925" i="29"/>
  <c r="J925" i="29" s="1"/>
  <c r="N923" i="29"/>
  <c r="O923" i="29" s="1"/>
  <c r="K923" i="29"/>
  <c r="H923" i="29"/>
  <c r="I923" i="29" s="1"/>
  <c r="P923" i="29"/>
  <c r="Q923" i="29" s="1"/>
  <c r="L923" i="29"/>
  <c r="M923" i="29" s="1"/>
  <c r="S950" i="29"/>
  <c r="E940" i="29"/>
  <c r="B940" i="29"/>
  <c r="J940" i="29" s="1"/>
  <c r="K927" i="29"/>
  <c r="H927" i="29"/>
  <c r="I927" i="29" s="1"/>
  <c r="P927" i="29"/>
  <c r="Q927" i="29" s="1"/>
  <c r="L927" i="29"/>
  <c r="M927" i="29" s="1"/>
  <c r="N927" i="29"/>
  <c r="O927" i="29" s="1"/>
  <c r="S943" i="29"/>
  <c r="E933" i="29"/>
  <c r="B933" i="29"/>
  <c r="J933" i="29" s="1"/>
  <c r="P930" i="29"/>
  <c r="Q930" i="29" s="1"/>
  <c r="N930" i="29"/>
  <c r="O930" i="29" s="1"/>
  <c r="L930" i="29"/>
  <c r="M930" i="29" s="1"/>
  <c r="K930" i="29"/>
  <c r="H930" i="29"/>
  <c r="I930" i="29" s="1"/>
  <c r="P931" i="29"/>
  <c r="Q931" i="29" s="1"/>
  <c r="L931" i="29"/>
  <c r="M931" i="29" s="1"/>
  <c r="N931" i="29"/>
  <c r="O931" i="29" s="1"/>
  <c r="K931" i="29"/>
  <c r="H931" i="29"/>
  <c r="I931" i="29" s="1"/>
  <c r="S946" i="29"/>
  <c r="E936" i="29"/>
  <c r="B936" i="29"/>
  <c r="J936" i="29" s="1"/>
  <c r="S934" i="29"/>
  <c r="E924" i="29"/>
  <c r="B924" i="29"/>
  <c r="J924" i="29" s="1"/>
  <c r="N918" i="29"/>
  <c r="O918" i="29" s="1"/>
  <c r="L918" i="29"/>
  <c r="M918" i="29" s="1"/>
  <c r="K918" i="29"/>
  <c r="H918" i="29"/>
  <c r="I918" i="29" s="1"/>
  <c r="P918" i="29"/>
  <c r="Q918" i="29" s="1"/>
  <c r="S942" i="29"/>
  <c r="E932" i="29"/>
  <c r="B932" i="29"/>
  <c r="J932" i="29" s="1"/>
  <c r="P915" i="29"/>
  <c r="Q915" i="29" s="1"/>
  <c r="L915" i="29"/>
  <c r="M915" i="29" s="1"/>
  <c r="N915" i="29"/>
  <c r="O915" i="29" s="1"/>
  <c r="K915" i="29"/>
  <c r="H915" i="29"/>
  <c r="I915" i="29" s="1"/>
  <c r="S947" i="29"/>
  <c r="E937" i="29"/>
  <c r="B937" i="29"/>
  <c r="J937" i="29" s="1"/>
  <c r="B940" i="30"/>
  <c r="B931" i="30"/>
  <c r="B921" i="30"/>
  <c r="F907" i="30"/>
  <c r="C907" i="30"/>
  <c r="F912" i="30"/>
  <c r="C912" i="30"/>
  <c r="F913" i="30"/>
  <c r="C913" i="30"/>
  <c r="F915" i="30"/>
  <c r="C915" i="30"/>
  <c r="C908" i="30"/>
  <c r="F908" i="30"/>
  <c r="C916" i="30"/>
  <c r="F916" i="30"/>
  <c r="B939" i="30"/>
  <c r="B927" i="30"/>
  <c r="B917" i="30"/>
  <c r="B932" i="30"/>
  <c r="B922" i="30"/>
  <c r="B933" i="30"/>
  <c r="B923" i="30"/>
  <c r="B935" i="30"/>
  <c r="B928" i="30"/>
  <c r="B918" i="30"/>
  <c r="B936" i="30"/>
  <c r="B914" i="30"/>
  <c r="F920" i="30"/>
  <c r="C920" i="30"/>
  <c r="F904" i="30"/>
  <c r="C904" i="30"/>
  <c r="C919" i="30"/>
  <c r="F919" i="30"/>
  <c r="F911" i="30"/>
  <c r="C911" i="30"/>
  <c r="C936" i="30" l="1"/>
  <c r="R936" i="30"/>
  <c r="N936" i="30"/>
  <c r="R923" i="30"/>
  <c r="N923" i="30"/>
  <c r="R917" i="30"/>
  <c r="N917" i="30"/>
  <c r="C931" i="30"/>
  <c r="R931" i="30"/>
  <c r="N931" i="30"/>
  <c r="R918" i="30"/>
  <c r="N918" i="30"/>
  <c r="C933" i="30"/>
  <c r="R933" i="30"/>
  <c r="N933" i="30"/>
  <c r="R927" i="30"/>
  <c r="N927" i="30"/>
  <c r="R940" i="30"/>
  <c r="N940" i="30"/>
  <c r="R914" i="30"/>
  <c r="N914" i="30"/>
  <c r="R928" i="30"/>
  <c r="N928" i="30"/>
  <c r="R922" i="30"/>
  <c r="N922" i="30"/>
  <c r="C939" i="30"/>
  <c r="R939" i="30"/>
  <c r="N939" i="30"/>
  <c r="C935" i="30"/>
  <c r="R935" i="30"/>
  <c r="N935" i="30"/>
  <c r="C932" i="30"/>
  <c r="R932" i="30"/>
  <c r="N932" i="30"/>
  <c r="R921" i="30"/>
  <c r="N921" i="30"/>
  <c r="P929" i="29"/>
  <c r="Q929" i="29" s="1"/>
  <c r="L929" i="29"/>
  <c r="M929" i="29" s="1"/>
  <c r="N929" i="29"/>
  <c r="O929" i="29" s="1"/>
  <c r="H929" i="29"/>
  <c r="I929" i="29" s="1"/>
  <c r="K929" i="29"/>
  <c r="S949" i="29"/>
  <c r="E939" i="29"/>
  <c r="B939" i="29"/>
  <c r="J939" i="29" s="1"/>
  <c r="P937" i="29"/>
  <c r="Q937" i="29" s="1"/>
  <c r="N937" i="29"/>
  <c r="O937" i="29" s="1"/>
  <c r="L937" i="29"/>
  <c r="M937" i="29" s="1"/>
  <c r="H937" i="29"/>
  <c r="I937" i="29" s="1"/>
  <c r="K937" i="29"/>
  <c r="P932" i="29"/>
  <c r="Q932" i="29" s="1"/>
  <c r="L932" i="29"/>
  <c r="M932" i="29" s="1"/>
  <c r="N932" i="29"/>
  <c r="O932" i="29" s="1"/>
  <c r="K932" i="29"/>
  <c r="H932" i="29"/>
  <c r="I932" i="29" s="1"/>
  <c r="N928" i="29"/>
  <c r="O928" i="29" s="1"/>
  <c r="K928" i="29"/>
  <c r="P928" i="29"/>
  <c r="Q928" i="29" s="1"/>
  <c r="H928" i="29"/>
  <c r="I928" i="29" s="1"/>
  <c r="L928" i="29"/>
  <c r="M928" i="29" s="1"/>
  <c r="S952" i="29"/>
  <c r="E942" i="29"/>
  <c r="B942" i="29"/>
  <c r="J942" i="29" s="1"/>
  <c r="L936" i="29"/>
  <c r="M936" i="29" s="1"/>
  <c r="P936" i="29"/>
  <c r="Q936" i="29" s="1"/>
  <c r="K936" i="29"/>
  <c r="H936" i="29"/>
  <c r="I936" i="29" s="1"/>
  <c r="N936" i="29"/>
  <c r="O936" i="29" s="1"/>
  <c r="S956" i="29"/>
  <c r="E946" i="29"/>
  <c r="B946" i="29"/>
  <c r="J946" i="29" s="1"/>
  <c r="S944" i="29"/>
  <c r="E934" i="29"/>
  <c r="B934" i="29"/>
  <c r="J934" i="29" s="1"/>
  <c r="S953" i="29"/>
  <c r="E943" i="29"/>
  <c r="B943" i="29"/>
  <c r="J943" i="29" s="1"/>
  <c r="S960" i="29"/>
  <c r="E950" i="29"/>
  <c r="B950" i="29"/>
  <c r="J950" i="29" s="1"/>
  <c r="S945" i="29"/>
  <c r="E935" i="29"/>
  <c r="B935" i="29"/>
  <c r="J935" i="29" s="1"/>
  <c r="N941" i="29"/>
  <c r="O941" i="29" s="1"/>
  <c r="L941" i="29"/>
  <c r="M941" i="29" s="1"/>
  <c r="K941" i="29"/>
  <c r="H941" i="29"/>
  <c r="I941" i="29" s="1"/>
  <c r="P941" i="29"/>
  <c r="Q941" i="29" s="1"/>
  <c r="S948" i="29"/>
  <c r="E938" i="29"/>
  <c r="B938" i="29"/>
  <c r="J938" i="29" s="1"/>
  <c r="S957" i="29"/>
  <c r="E947" i="29"/>
  <c r="B947" i="29"/>
  <c r="J947" i="29" s="1"/>
  <c r="K924" i="29"/>
  <c r="H924" i="29"/>
  <c r="I924" i="29" s="1"/>
  <c r="L924" i="29"/>
  <c r="M924" i="29" s="1"/>
  <c r="N924" i="29"/>
  <c r="O924" i="29" s="1"/>
  <c r="P924" i="29"/>
  <c r="Q924" i="29" s="1"/>
  <c r="K933" i="29"/>
  <c r="H933" i="29"/>
  <c r="I933" i="29" s="1"/>
  <c r="P933" i="29"/>
  <c r="Q933" i="29" s="1"/>
  <c r="L933" i="29"/>
  <c r="M933" i="29" s="1"/>
  <c r="N933" i="29"/>
  <c r="O933" i="29" s="1"/>
  <c r="K940" i="29"/>
  <c r="H940" i="29"/>
  <c r="I940" i="29" s="1"/>
  <c r="N940" i="29"/>
  <c r="O940" i="29" s="1"/>
  <c r="L940" i="29"/>
  <c r="M940" i="29" s="1"/>
  <c r="P940" i="29"/>
  <c r="Q940" i="29" s="1"/>
  <c r="N925" i="29"/>
  <c r="O925" i="29" s="1"/>
  <c r="L925" i="29"/>
  <c r="M925" i="29" s="1"/>
  <c r="K925" i="29"/>
  <c r="H925" i="29"/>
  <c r="I925" i="29" s="1"/>
  <c r="P925" i="29"/>
  <c r="Q925" i="29" s="1"/>
  <c r="S961" i="29"/>
  <c r="E951" i="29"/>
  <c r="B951" i="29"/>
  <c r="J951" i="29" s="1"/>
  <c r="F923" i="30"/>
  <c r="C923" i="30"/>
  <c r="F921" i="30"/>
  <c r="C921" i="30"/>
  <c r="B934" i="30"/>
  <c r="B924" i="30"/>
  <c r="B938" i="30"/>
  <c r="B937" i="30"/>
  <c r="B941" i="30"/>
  <c r="F914" i="30"/>
  <c r="C914" i="30"/>
  <c r="F917" i="30"/>
  <c r="C917" i="30"/>
  <c r="C926" i="30"/>
  <c r="F926" i="30"/>
  <c r="F922" i="30"/>
  <c r="C922" i="30"/>
  <c r="F930" i="30"/>
  <c r="C918" i="30"/>
  <c r="F918" i="30"/>
  <c r="F925" i="30"/>
  <c r="C925" i="30"/>
  <c r="F929" i="30"/>
  <c r="B942" i="30"/>
  <c r="R942" i="30" l="1"/>
  <c r="N942" i="30"/>
  <c r="C938" i="30"/>
  <c r="R938" i="30"/>
  <c r="N938" i="30"/>
  <c r="R941" i="30"/>
  <c r="N941" i="30"/>
  <c r="R924" i="30"/>
  <c r="N924" i="30"/>
  <c r="C937" i="30"/>
  <c r="R937" i="30"/>
  <c r="N937" i="30"/>
  <c r="C934" i="30"/>
  <c r="R934" i="30"/>
  <c r="N934" i="30"/>
  <c r="N939" i="29"/>
  <c r="O939" i="29" s="1"/>
  <c r="L939" i="29"/>
  <c r="M939" i="29" s="1"/>
  <c r="K939" i="29"/>
  <c r="H939" i="29"/>
  <c r="I939" i="29" s="1"/>
  <c r="P939" i="29"/>
  <c r="Q939" i="29" s="1"/>
  <c r="S959" i="29"/>
  <c r="E949" i="29"/>
  <c r="B949" i="29"/>
  <c r="J949" i="29" s="1"/>
  <c r="L951" i="29"/>
  <c r="M951" i="29" s="1"/>
  <c r="N951" i="29"/>
  <c r="O951" i="29" s="1"/>
  <c r="K951" i="29"/>
  <c r="H951" i="29"/>
  <c r="I951" i="29" s="1"/>
  <c r="P951" i="29"/>
  <c r="Q951" i="29" s="1"/>
  <c r="P947" i="29"/>
  <c r="Q947" i="29" s="1"/>
  <c r="L947" i="29"/>
  <c r="M947" i="29" s="1"/>
  <c r="N947" i="29"/>
  <c r="O947" i="29" s="1"/>
  <c r="K947" i="29"/>
  <c r="H947" i="29"/>
  <c r="I947" i="29" s="1"/>
  <c r="S970" i="29"/>
  <c r="E960" i="29"/>
  <c r="B960" i="29"/>
  <c r="J960" i="29" s="1"/>
  <c r="N934" i="29"/>
  <c r="O934" i="29" s="1"/>
  <c r="L934" i="29"/>
  <c r="M934" i="29" s="1"/>
  <c r="K934" i="29"/>
  <c r="H934" i="29"/>
  <c r="I934" i="29" s="1"/>
  <c r="P934" i="29"/>
  <c r="Q934" i="29" s="1"/>
  <c r="S966" i="29"/>
  <c r="E956" i="29"/>
  <c r="B956" i="29"/>
  <c r="J956" i="29" s="1"/>
  <c r="S962" i="29"/>
  <c r="E952" i="29"/>
  <c r="B952" i="29"/>
  <c r="J952" i="29" s="1"/>
  <c r="S955" i="29"/>
  <c r="E945" i="29"/>
  <c r="B945" i="29"/>
  <c r="J945" i="29" s="1"/>
  <c r="K943" i="29"/>
  <c r="H943" i="29"/>
  <c r="I943" i="29" s="1"/>
  <c r="P943" i="29"/>
  <c r="Q943" i="29" s="1"/>
  <c r="L943" i="29"/>
  <c r="M943" i="29" s="1"/>
  <c r="N943" i="29"/>
  <c r="O943" i="29" s="1"/>
  <c r="S958" i="29"/>
  <c r="E948" i="29"/>
  <c r="B948" i="29"/>
  <c r="J948" i="29" s="1"/>
  <c r="S971" i="29"/>
  <c r="E961" i="29"/>
  <c r="B961" i="29"/>
  <c r="J961" i="29" s="1"/>
  <c r="S967" i="29"/>
  <c r="E957" i="29"/>
  <c r="B957" i="29"/>
  <c r="J957" i="29" s="1"/>
  <c r="N950" i="29"/>
  <c r="O950" i="29" s="1"/>
  <c r="L950" i="29"/>
  <c r="M950" i="29" s="1"/>
  <c r="K950" i="29"/>
  <c r="H950" i="29"/>
  <c r="I950" i="29" s="1"/>
  <c r="P950" i="29"/>
  <c r="Q950" i="29" s="1"/>
  <c r="S954" i="29"/>
  <c r="E944" i="29"/>
  <c r="B944" i="29"/>
  <c r="J944" i="29" s="1"/>
  <c r="P946" i="29"/>
  <c r="Q946" i="29" s="1"/>
  <c r="N946" i="29"/>
  <c r="O946" i="29" s="1"/>
  <c r="L946" i="29"/>
  <c r="M946" i="29" s="1"/>
  <c r="K946" i="29"/>
  <c r="H946" i="29"/>
  <c r="I946" i="29" s="1"/>
  <c r="K942" i="29"/>
  <c r="H942" i="29"/>
  <c r="I942" i="29" s="1"/>
  <c r="P942" i="29"/>
  <c r="Q942" i="29" s="1"/>
  <c r="N942" i="29"/>
  <c r="O942" i="29" s="1"/>
  <c r="L942" i="29"/>
  <c r="M942" i="29" s="1"/>
  <c r="L938" i="29"/>
  <c r="M938" i="29" s="1"/>
  <c r="K938" i="29"/>
  <c r="H938" i="29"/>
  <c r="I938" i="29" s="1"/>
  <c r="P938" i="29"/>
  <c r="Q938" i="29" s="1"/>
  <c r="N938" i="29"/>
  <c r="O938" i="29" s="1"/>
  <c r="L935" i="29"/>
  <c r="M935" i="29" s="1"/>
  <c r="N935" i="29"/>
  <c r="O935" i="29" s="1"/>
  <c r="K935" i="29"/>
  <c r="H935" i="29"/>
  <c r="I935" i="29" s="1"/>
  <c r="P935" i="29"/>
  <c r="Q935" i="29" s="1"/>
  <c r="S963" i="29"/>
  <c r="E953" i="29"/>
  <c r="B953" i="29"/>
  <c r="J953" i="29" s="1"/>
  <c r="F932" i="30"/>
  <c r="F927" i="30"/>
  <c r="C927" i="30"/>
  <c r="B950" i="30"/>
  <c r="B946" i="30"/>
  <c r="F939" i="30"/>
  <c r="C940" i="30"/>
  <c r="F940" i="30"/>
  <c r="F936" i="30"/>
  <c r="F928" i="30"/>
  <c r="C928" i="30"/>
  <c r="F935" i="30"/>
  <c r="F931" i="30"/>
  <c r="F933" i="30"/>
  <c r="C924" i="30"/>
  <c r="F924" i="30"/>
  <c r="B949" i="30"/>
  <c r="B945" i="30"/>
  <c r="B943" i="30"/>
  <c r="R950" i="30" l="1"/>
  <c r="N950" i="30"/>
  <c r="R943" i="30"/>
  <c r="N943" i="30"/>
  <c r="R946" i="30"/>
  <c r="N946" i="30"/>
  <c r="R945" i="30"/>
  <c r="N945" i="30"/>
  <c r="R949" i="30"/>
  <c r="N949" i="30"/>
  <c r="K949" i="29"/>
  <c r="N949" i="29"/>
  <c r="O949" i="29" s="1"/>
  <c r="P949" i="29"/>
  <c r="Q949" i="29" s="1"/>
  <c r="H949" i="29"/>
  <c r="I949" i="29" s="1"/>
  <c r="L949" i="29"/>
  <c r="M949" i="29" s="1"/>
  <c r="B959" i="29"/>
  <c r="J959" i="29" s="1"/>
  <c r="S969" i="29"/>
  <c r="E959" i="29"/>
  <c r="N944" i="29"/>
  <c r="O944" i="29" s="1"/>
  <c r="H944" i="29"/>
  <c r="I944" i="29" s="1"/>
  <c r="P944" i="29"/>
  <c r="Q944" i="29" s="1"/>
  <c r="K944" i="29"/>
  <c r="L944" i="29"/>
  <c r="M944" i="29" s="1"/>
  <c r="N957" i="29"/>
  <c r="O957" i="29" s="1"/>
  <c r="L957" i="29"/>
  <c r="M957" i="29" s="1"/>
  <c r="K957" i="29"/>
  <c r="H957" i="29"/>
  <c r="I957" i="29" s="1"/>
  <c r="P957" i="29"/>
  <c r="Q957" i="29" s="1"/>
  <c r="S968" i="29"/>
  <c r="E958" i="29"/>
  <c r="B958" i="29"/>
  <c r="J958" i="29" s="1"/>
  <c r="L952" i="29"/>
  <c r="M952" i="29" s="1"/>
  <c r="P952" i="29"/>
  <c r="Q952" i="29" s="1"/>
  <c r="K952" i="29"/>
  <c r="H952" i="29"/>
  <c r="I952" i="29" s="1"/>
  <c r="N952" i="29"/>
  <c r="O952" i="29" s="1"/>
  <c r="P953" i="29"/>
  <c r="Q953" i="29" s="1"/>
  <c r="N953" i="29"/>
  <c r="O953" i="29" s="1"/>
  <c r="L953" i="29"/>
  <c r="M953" i="29" s="1"/>
  <c r="K953" i="29"/>
  <c r="H953" i="29"/>
  <c r="I953" i="29" s="1"/>
  <c r="S981" i="29"/>
  <c r="E971" i="29"/>
  <c r="B971" i="29"/>
  <c r="J971" i="29" s="1"/>
  <c r="L945" i="29"/>
  <c r="M945" i="29" s="1"/>
  <c r="K945" i="29"/>
  <c r="H945" i="29"/>
  <c r="I945" i="29" s="1"/>
  <c r="P945" i="29"/>
  <c r="Q945" i="29" s="1"/>
  <c r="N945" i="29"/>
  <c r="O945" i="29" s="1"/>
  <c r="S976" i="29"/>
  <c r="E966" i="29"/>
  <c r="B966" i="29"/>
  <c r="J966" i="29" s="1"/>
  <c r="S980" i="29"/>
  <c r="E970" i="29"/>
  <c r="B970" i="29"/>
  <c r="J970" i="29" s="1"/>
  <c r="S964" i="29"/>
  <c r="E954" i="29"/>
  <c r="B954" i="29"/>
  <c r="J954" i="29" s="1"/>
  <c r="S977" i="29"/>
  <c r="E967" i="29"/>
  <c r="B967" i="29"/>
  <c r="J967" i="29" s="1"/>
  <c r="P948" i="29"/>
  <c r="Q948" i="29" s="1"/>
  <c r="N948" i="29"/>
  <c r="O948" i="29" s="1"/>
  <c r="L948" i="29"/>
  <c r="M948" i="29" s="1"/>
  <c r="K948" i="29"/>
  <c r="H948" i="29"/>
  <c r="I948" i="29" s="1"/>
  <c r="S972" i="29"/>
  <c r="E962" i="29"/>
  <c r="B962" i="29"/>
  <c r="J962" i="29" s="1"/>
  <c r="S973" i="29"/>
  <c r="E963" i="29"/>
  <c r="B963" i="29"/>
  <c r="J963" i="29" s="1"/>
  <c r="L961" i="29"/>
  <c r="M961" i="29" s="1"/>
  <c r="K961" i="29"/>
  <c r="H961" i="29"/>
  <c r="I961" i="29" s="1"/>
  <c r="P961" i="29"/>
  <c r="Q961" i="29" s="1"/>
  <c r="N961" i="29"/>
  <c r="O961" i="29" s="1"/>
  <c r="S965" i="29"/>
  <c r="E955" i="29"/>
  <c r="B955" i="29"/>
  <c r="J955" i="29" s="1"/>
  <c r="K956" i="29"/>
  <c r="H956" i="29"/>
  <c r="I956" i="29" s="1"/>
  <c r="N956" i="29"/>
  <c r="O956" i="29" s="1"/>
  <c r="L956" i="29"/>
  <c r="M956" i="29" s="1"/>
  <c r="P956" i="29"/>
  <c r="Q956" i="29" s="1"/>
  <c r="N960" i="29"/>
  <c r="O960" i="29" s="1"/>
  <c r="H960" i="29"/>
  <c r="I960" i="29" s="1"/>
  <c r="P960" i="29"/>
  <c r="Q960" i="29" s="1"/>
  <c r="K960" i="29"/>
  <c r="L960" i="29"/>
  <c r="M960" i="29" s="1"/>
  <c r="B947" i="30"/>
  <c r="B952" i="30"/>
  <c r="F934" i="30"/>
  <c r="F949" i="30"/>
  <c r="C949" i="30"/>
  <c r="B951" i="30"/>
  <c r="B959" i="30"/>
  <c r="F945" i="30"/>
  <c r="C945" i="30"/>
  <c r="F950" i="30"/>
  <c r="C950" i="30"/>
  <c r="F941" i="30"/>
  <c r="C941" i="30"/>
  <c r="F937" i="30"/>
  <c r="F942" i="30"/>
  <c r="C942" i="30"/>
  <c r="B944" i="30"/>
  <c r="F943" i="30"/>
  <c r="C943" i="30"/>
  <c r="F938" i="30"/>
  <c r="C946" i="30"/>
  <c r="F946" i="30"/>
  <c r="B953" i="30"/>
  <c r="B955" i="30"/>
  <c r="B948" i="30"/>
  <c r="B956" i="30"/>
  <c r="B960" i="30"/>
  <c r="R944" i="30" l="1"/>
  <c r="N944" i="30"/>
  <c r="R947" i="30"/>
  <c r="N947" i="30"/>
  <c r="R956" i="30"/>
  <c r="N956" i="30"/>
  <c r="R948" i="30"/>
  <c r="N948" i="30"/>
  <c r="R953" i="30"/>
  <c r="N953" i="30"/>
  <c r="R951" i="30"/>
  <c r="N951" i="30"/>
  <c r="R960" i="30"/>
  <c r="N960" i="30"/>
  <c r="R952" i="30"/>
  <c r="N952" i="30"/>
  <c r="R955" i="30"/>
  <c r="N955" i="30"/>
  <c r="R959" i="30"/>
  <c r="N959" i="30"/>
  <c r="S979" i="29"/>
  <c r="E969" i="29"/>
  <c r="B969" i="29"/>
  <c r="J969" i="29" s="1"/>
  <c r="H959" i="29"/>
  <c r="I959" i="29" s="1"/>
  <c r="L959" i="29"/>
  <c r="M959" i="29" s="1"/>
  <c r="K959" i="29"/>
  <c r="N959" i="29"/>
  <c r="O959" i="29" s="1"/>
  <c r="P959" i="29"/>
  <c r="Q959" i="29" s="1"/>
  <c r="S975" i="29"/>
  <c r="E965" i="29"/>
  <c r="B965" i="29"/>
  <c r="J965" i="29" s="1"/>
  <c r="P962" i="29"/>
  <c r="Q962" i="29" s="1"/>
  <c r="N962" i="29"/>
  <c r="O962" i="29" s="1"/>
  <c r="L962" i="29"/>
  <c r="M962" i="29" s="1"/>
  <c r="H962" i="29"/>
  <c r="I962" i="29" s="1"/>
  <c r="K962" i="29"/>
  <c r="L967" i="29"/>
  <c r="M967" i="29" s="1"/>
  <c r="N967" i="29"/>
  <c r="O967" i="29" s="1"/>
  <c r="K967" i="29"/>
  <c r="H967" i="29"/>
  <c r="I967" i="29" s="1"/>
  <c r="P967" i="29"/>
  <c r="Q967" i="29" s="1"/>
  <c r="S990" i="29"/>
  <c r="B980" i="29"/>
  <c r="J980" i="29" s="1"/>
  <c r="E980" i="29"/>
  <c r="S991" i="29"/>
  <c r="E981" i="29"/>
  <c r="B981" i="29"/>
  <c r="J981" i="29" s="1"/>
  <c r="S974" i="29"/>
  <c r="E964" i="29"/>
  <c r="B964" i="29"/>
  <c r="J964" i="29" s="1"/>
  <c r="N966" i="29"/>
  <c r="O966" i="29" s="1"/>
  <c r="L966" i="29"/>
  <c r="M966" i="29" s="1"/>
  <c r="K966" i="29"/>
  <c r="H966" i="29"/>
  <c r="I966" i="29" s="1"/>
  <c r="P966" i="29"/>
  <c r="Q966" i="29" s="1"/>
  <c r="S978" i="29"/>
  <c r="E968" i="29"/>
  <c r="B968" i="29"/>
  <c r="J968" i="29" s="1"/>
  <c r="P963" i="29"/>
  <c r="Q963" i="29" s="1"/>
  <c r="L963" i="29"/>
  <c r="M963" i="29" s="1"/>
  <c r="N963" i="29"/>
  <c r="O963" i="29" s="1"/>
  <c r="H963" i="29"/>
  <c r="I963" i="29" s="1"/>
  <c r="K963" i="29"/>
  <c r="N955" i="29"/>
  <c r="O955" i="29" s="1"/>
  <c r="K955" i="29"/>
  <c r="H955" i="29"/>
  <c r="I955" i="29" s="1"/>
  <c r="P955" i="29"/>
  <c r="Q955" i="29" s="1"/>
  <c r="L955" i="29"/>
  <c r="M955" i="29" s="1"/>
  <c r="S982" i="29"/>
  <c r="E972" i="29"/>
  <c r="B972" i="29"/>
  <c r="J972" i="29" s="1"/>
  <c r="S987" i="29"/>
  <c r="E977" i="29"/>
  <c r="B977" i="29"/>
  <c r="J977" i="29" s="1"/>
  <c r="L970" i="29"/>
  <c r="M970" i="29" s="1"/>
  <c r="K970" i="29"/>
  <c r="H970" i="29"/>
  <c r="I970" i="29" s="1"/>
  <c r="P970" i="29"/>
  <c r="Q970" i="29" s="1"/>
  <c r="N970" i="29"/>
  <c r="O970" i="29" s="1"/>
  <c r="N971" i="29"/>
  <c r="O971" i="29" s="1"/>
  <c r="K971" i="29"/>
  <c r="H971" i="29"/>
  <c r="I971" i="29" s="1"/>
  <c r="P971" i="29"/>
  <c r="Q971" i="29" s="1"/>
  <c r="L971" i="29"/>
  <c r="M971" i="29" s="1"/>
  <c r="S983" i="29"/>
  <c r="E973" i="29"/>
  <c r="B973" i="29"/>
  <c r="J973" i="29" s="1"/>
  <c r="L954" i="29"/>
  <c r="M954" i="29" s="1"/>
  <c r="K954" i="29"/>
  <c r="H954" i="29"/>
  <c r="I954" i="29" s="1"/>
  <c r="P954" i="29"/>
  <c r="Q954" i="29" s="1"/>
  <c r="N954" i="29"/>
  <c r="O954" i="29" s="1"/>
  <c r="S986" i="29"/>
  <c r="E976" i="29"/>
  <c r="B976" i="29"/>
  <c r="J976" i="29" s="1"/>
  <c r="K958" i="29"/>
  <c r="H958" i="29"/>
  <c r="I958" i="29" s="1"/>
  <c r="P958" i="29"/>
  <c r="Q958" i="29" s="1"/>
  <c r="N958" i="29"/>
  <c r="O958" i="29" s="1"/>
  <c r="L958" i="29"/>
  <c r="M958" i="29" s="1"/>
  <c r="F960" i="30"/>
  <c r="C960" i="30"/>
  <c r="F952" i="30"/>
  <c r="C952" i="30"/>
  <c r="B970" i="30"/>
  <c r="B958" i="30"/>
  <c r="B963" i="30"/>
  <c r="B954" i="30"/>
  <c r="B969" i="30"/>
  <c r="B962" i="30"/>
  <c r="F953" i="30"/>
  <c r="C953" i="30"/>
  <c r="F955" i="30"/>
  <c r="C955" i="30"/>
  <c r="F951" i="30"/>
  <c r="C951" i="30"/>
  <c r="F947" i="30"/>
  <c r="C947" i="30"/>
  <c r="C948" i="30"/>
  <c r="F948" i="30"/>
  <c r="F944" i="30"/>
  <c r="C944" i="30"/>
  <c r="F959" i="30"/>
  <c r="C959" i="30"/>
  <c r="C956" i="30"/>
  <c r="F956" i="30"/>
  <c r="B966" i="30"/>
  <c r="B965" i="30"/>
  <c r="B961" i="30"/>
  <c r="B957" i="30"/>
  <c r="R957" i="30" l="1"/>
  <c r="N957" i="30"/>
  <c r="R954" i="30"/>
  <c r="N954" i="30"/>
  <c r="R958" i="30"/>
  <c r="N958" i="30"/>
  <c r="R961" i="30"/>
  <c r="N961" i="30"/>
  <c r="R965" i="30"/>
  <c r="N965" i="30"/>
  <c r="R962" i="30"/>
  <c r="N962" i="30"/>
  <c r="R963" i="30"/>
  <c r="N963" i="30"/>
  <c r="R970" i="30"/>
  <c r="N970" i="30"/>
  <c r="R966" i="30"/>
  <c r="N966" i="30"/>
  <c r="R969" i="30"/>
  <c r="N969" i="30"/>
  <c r="L969" i="29"/>
  <c r="M969" i="29" s="1"/>
  <c r="K969" i="29"/>
  <c r="P969" i="29"/>
  <c r="Q969" i="29" s="1"/>
  <c r="H969" i="29"/>
  <c r="I969" i="29" s="1"/>
  <c r="N969" i="29"/>
  <c r="O969" i="29" s="1"/>
  <c r="S989" i="29"/>
  <c r="E979" i="29"/>
  <c r="B979" i="29"/>
  <c r="J979" i="29" s="1"/>
  <c r="S988" i="29"/>
  <c r="E978" i="29"/>
  <c r="B978" i="29"/>
  <c r="J978" i="29" s="1"/>
  <c r="S984" i="29"/>
  <c r="E974" i="29"/>
  <c r="B974" i="29"/>
  <c r="J974" i="29" s="1"/>
  <c r="N973" i="29"/>
  <c r="O973" i="29" s="1"/>
  <c r="L973" i="29"/>
  <c r="M973" i="29" s="1"/>
  <c r="K973" i="29"/>
  <c r="H973" i="29"/>
  <c r="I973" i="29" s="1"/>
  <c r="P973" i="29"/>
  <c r="Q973" i="29" s="1"/>
  <c r="K972" i="29"/>
  <c r="H972" i="29"/>
  <c r="I972" i="29" s="1"/>
  <c r="L972" i="29"/>
  <c r="M972" i="29" s="1"/>
  <c r="N972" i="29"/>
  <c r="O972" i="29" s="1"/>
  <c r="P972" i="29"/>
  <c r="Q972" i="29" s="1"/>
  <c r="K981" i="29"/>
  <c r="H981" i="29"/>
  <c r="I981" i="29" s="1"/>
  <c r="P981" i="29"/>
  <c r="Q981" i="29" s="1"/>
  <c r="L981" i="29"/>
  <c r="M981" i="29" s="1"/>
  <c r="N981" i="29"/>
  <c r="O981" i="29" s="1"/>
  <c r="P980" i="29"/>
  <c r="Q980" i="29" s="1"/>
  <c r="L980" i="29"/>
  <c r="M980" i="29" s="1"/>
  <c r="N980" i="29"/>
  <c r="O980" i="29" s="1"/>
  <c r="K980" i="29"/>
  <c r="H980" i="29"/>
  <c r="I980" i="29" s="1"/>
  <c r="K965" i="29"/>
  <c r="H965" i="29"/>
  <c r="I965" i="29" s="1"/>
  <c r="P965" i="29"/>
  <c r="Q965" i="29" s="1"/>
  <c r="L965" i="29"/>
  <c r="M965" i="29" s="1"/>
  <c r="N965" i="29"/>
  <c r="O965" i="29" s="1"/>
  <c r="S997" i="29"/>
  <c r="E987" i="29"/>
  <c r="B987" i="29"/>
  <c r="J987" i="29" s="1"/>
  <c r="L977" i="29"/>
  <c r="M977" i="29" s="1"/>
  <c r="K977" i="29"/>
  <c r="H977" i="29"/>
  <c r="I977" i="29" s="1"/>
  <c r="P977" i="29"/>
  <c r="Q977" i="29" s="1"/>
  <c r="N977" i="29"/>
  <c r="O977" i="29" s="1"/>
  <c r="L968" i="29"/>
  <c r="M968" i="29" s="1"/>
  <c r="K968" i="29"/>
  <c r="H968" i="29"/>
  <c r="I968" i="29" s="1"/>
  <c r="P968" i="29"/>
  <c r="Q968" i="29" s="1"/>
  <c r="N968" i="29"/>
  <c r="O968" i="29" s="1"/>
  <c r="P964" i="29"/>
  <c r="Q964" i="29" s="1"/>
  <c r="N964" i="29"/>
  <c r="O964" i="29" s="1"/>
  <c r="L964" i="29"/>
  <c r="M964" i="29" s="1"/>
  <c r="K964" i="29"/>
  <c r="H964" i="29"/>
  <c r="I964" i="29" s="1"/>
  <c r="S1000" i="29"/>
  <c r="E990" i="29"/>
  <c r="B990" i="29"/>
  <c r="J990" i="29" s="1"/>
  <c r="N976" i="29"/>
  <c r="O976" i="29" s="1"/>
  <c r="K976" i="29"/>
  <c r="P976" i="29"/>
  <c r="Q976" i="29" s="1"/>
  <c r="H976" i="29"/>
  <c r="I976" i="29" s="1"/>
  <c r="L976" i="29"/>
  <c r="M976" i="29" s="1"/>
  <c r="S996" i="29"/>
  <c r="E986" i="29"/>
  <c r="B986" i="29"/>
  <c r="J986" i="29" s="1"/>
  <c r="S993" i="29"/>
  <c r="E983" i="29"/>
  <c r="B983" i="29"/>
  <c r="J983" i="29" s="1"/>
  <c r="S992" i="29"/>
  <c r="E982" i="29"/>
  <c r="B982" i="29"/>
  <c r="J982" i="29" s="1"/>
  <c r="S1001" i="29"/>
  <c r="E991" i="29"/>
  <c r="B991" i="29"/>
  <c r="J991" i="29" s="1"/>
  <c r="S985" i="29"/>
  <c r="E975" i="29"/>
  <c r="B975" i="29"/>
  <c r="J975" i="29" s="1"/>
  <c r="F957" i="30"/>
  <c r="C957" i="30"/>
  <c r="F965" i="30"/>
  <c r="C965" i="30"/>
  <c r="F962" i="30"/>
  <c r="C962" i="30"/>
  <c r="F954" i="30"/>
  <c r="C954" i="30"/>
  <c r="C958" i="30"/>
  <c r="F958" i="30"/>
  <c r="B967" i="30"/>
  <c r="B975" i="30"/>
  <c r="B972" i="30"/>
  <c r="B964" i="30"/>
  <c r="B968" i="30"/>
  <c r="F961" i="30"/>
  <c r="C961" i="30"/>
  <c r="F969" i="30"/>
  <c r="C969" i="30"/>
  <c r="F963" i="30"/>
  <c r="C963" i="30"/>
  <c r="C970" i="30"/>
  <c r="F970" i="30"/>
  <c r="F966" i="30"/>
  <c r="C966" i="30"/>
  <c r="B971" i="30"/>
  <c r="B976" i="30"/>
  <c r="B979" i="30"/>
  <c r="B973" i="30"/>
  <c r="B980" i="30"/>
  <c r="R973" i="30" l="1"/>
  <c r="N973" i="30"/>
  <c r="R979" i="30"/>
  <c r="N979" i="30"/>
  <c r="R968" i="30"/>
  <c r="N968" i="30"/>
  <c r="R967" i="30"/>
  <c r="N967" i="30"/>
  <c r="R980" i="30"/>
  <c r="N980" i="30"/>
  <c r="R971" i="30"/>
  <c r="N971" i="30"/>
  <c r="R972" i="30"/>
  <c r="N972" i="30"/>
  <c r="R975" i="30"/>
  <c r="N975" i="30"/>
  <c r="R976" i="30"/>
  <c r="N976" i="30"/>
  <c r="R964" i="30"/>
  <c r="N964" i="30"/>
  <c r="P979" i="29"/>
  <c r="Q979" i="29" s="1"/>
  <c r="H979" i="29"/>
  <c r="I979" i="29" s="1"/>
  <c r="L979" i="29"/>
  <c r="M979" i="29" s="1"/>
  <c r="N979" i="29"/>
  <c r="O979" i="29" s="1"/>
  <c r="K979" i="29"/>
  <c r="S999" i="29"/>
  <c r="E989" i="29"/>
  <c r="B989" i="29"/>
  <c r="J989" i="29" s="1"/>
  <c r="S994" i="29"/>
  <c r="E984" i="29"/>
  <c r="B984" i="29"/>
  <c r="J984" i="29" s="1"/>
  <c r="K975" i="29"/>
  <c r="H975" i="29"/>
  <c r="I975" i="29" s="1"/>
  <c r="P975" i="29"/>
  <c r="Q975" i="29" s="1"/>
  <c r="L975" i="29"/>
  <c r="M975" i="29" s="1"/>
  <c r="N975" i="29"/>
  <c r="O975" i="29" s="1"/>
  <c r="S1002" i="29"/>
  <c r="E992" i="29"/>
  <c r="B992" i="29"/>
  <c r="J992" i="29" s="1"/>
  <c r="L986" i="29"/>
  <c r="M986" i="29" s="1"/>
  <c r="K986" i="29"/>
  <c r="H986" i="29"/>
  <c r="I986" i="29" s="1"/>
  <c r="P986" i="29"/>
  <c r="Q986" i="29" s="1"/>
  <c r="N986" i="29"/>
  <c r="O986" i="29" s="1"/>
  <c r="K990" i="29"/>
  <c r="H990" i="29"/>
  <c r="I990" i="29" s="1"/>
  <c r="P990" i="29"/>
  <c r="Q990" i="29" s="1"/>
  <c r="N990" i="29"/>
  <c r="O990" i="29" s="1"/>
  <c r="L990" i="29"/>
  <c r="M990" i="29" s="1"/>
  <c r="P978" i="29"/>
  <c r="Q978" i="29" s="1"/>
  <c r="N978" i="29"/>
  <c r="O978" i="29" s="1"/>
  <c r="L978" i="29"/>
  <c r="M978" i="29" s="1"/>
  <c r="K978" i="29"/>
  <c r="H978" i="29"/>
  <c r="I978" i="29" s="1"/>
  <c r="S995" i="29"/>
  <c r="E985" i="29"/>
  <c r="B985" i="29"/>
  <c r="J985" i="29" s="1"/>
  <c r="N982" i="29"/>
  <c r="O982" i="29" s="1"/>
  <c r="L982" i="29"/>
  <c r="M982" i="29" s="1"/>
  <c r="K982" i="29"/>
  <c r="H982" i="29"/>
  <c r="I982" i="29" s="1"/>
  <c r="P982" i="29"/>
  <c r="Q982" i="29" s="1"/>
  <c r="S1006" i="29"/>
  <c r="E996" i="29"/>
  <c r="B996" i="29"/>
  <c r="J996" i="29" s="1"/>
  <c r="N987" i="29"/>
  <c r="O987" i="29" s="1"/>
  <c r="K987" i="29"/>
  <c r="H987" i="29"/>
  <c r="I987" i="29" s="1"/>
  <c r="P987" i="29"/>
  <c r="Q987" i="29" s="1"/>
  <c r="L987" i="29"/>
  <c r="M987" i="29" s="1"/>
  <c r="K974" i="29"/>
  <c r="H974" i="29"/>
  <c r="I974" i="29" s="1"/>
  <c r="P974" i="29"/>
  <c r="Q974" i="29" s="1"/>
  <c r="N974" i="29"/>
  <c r="O974" i="29" s="1"/>
  <c r="L974" i="29"/>
  <c r="M974" i="29" s="1"/>
  <c r="S1007" i="29"/>
  <c r="E997" i="29"/>
  <c r="B997" i="29"/>
  <c r="J997" i="29" s="1"/>
  <c r="S1011" i="29"/>
  <c r="E1001" i="29"/>
  <c r="B1001" i="29"/>
  <c r="J1001" i="29" s="1"/>
  <c r="L983" i="29"/>
  <c r="M983" i="29" s="1"/>
  <c r="N983" i="29"/>
  <c r="O983" i="29" s="1"/>
  <c r="K983" i="29"/>
  <c r="H983" i="29"/>
  <c r="I983" i="29" s="1"/>
  <c r="P983" i="29"/>
  <c r="Q983" i="29" s="1"/>
  <c r="K991" i="29"/>
  <c r="H991" i="29"/>
  <c r="I991" i="29" s="1"/>
  <c r="P991" i="29"/>
  <c r="Q991" i="29" s="1"/>
  <c r="L991" i="29"/>
  <c r="M991" i="29" s="1"/>
  <c r="N991" i="29"/>
  <c r="O991" i="29" s="1"/>
  <c r="S1003" i="29"/>
  <c r="E993" i="29"/>
  <c r="B993" i="29"/>
  <c r="J993" i="29" s="1"/>
  <c r="S1010" i="29"/>
  <c r="E1000" i="29"/>
  <c r="B1000" i="29"/>
  <c r="J1000" i="29" s="1"/>
  <c r="S998" i="29"/>
  <c r="E988" i="29"/>
  <c r="B988" i="29"/>
  <c r="J988" i="29" s="1"/>
  <c r="C980" i="30"/>
  <c r="F980" i="30"/>
  <c r="F971" i="30"/>
  <c r="C971" i="30"/>
  <c r="F968" i="30"/>
  <c r="C968" i="30"/>
  <c r="B990" i="30"/>
  <c r="B989" i="30"/>
  <c r="B981" i="30"/>
  <c r="B978" i="30"/>
  <c r="B982" i="30"/>
  <c r="B977" i="30"/>
  <c r="C972" i="30"/>
  <c r="F972" i="30"/>
  <c r="F976" i="30"/>
  <c r="C976" i="30"/>
  <c r="F975" i="30"/>
  <c r="C975" i="30"/>
  <c r="F979" i="30"/>
  <c r="C979" i="30"/>
  <c r="C967" i="30"/>
  <c r="F967" i="30"/>
  <c r="F973" i="30"/>
  <c r="C973" i="30"/>
  <c r="C964" i="30"/>
  <c r="F964" i="30"/>
  <c r="B983" i="30"/>
  <c r="B986" i="30"/>
  <c r="B974" i="30"/>
  <c r="B985" i="30"/>
  <c r="R989" i="30" l="1"/>
  <c r="N989" i="30"/>
  <c r="R985" i="30"/>
  <c r="N985" i="30"/>
  <c r="R981" i="30"/>
  <c r="N981" i="30"/>
  <c r="R990" i="30"/>
  <c r="N990" i="30"/>
  <c r="R978" i="30"/>
  <c r="N978" i="30"/>
  <c r="R986" i="30"/>
  <c r="N986" i="30"/>
  <c r="R982" i="30"/>
  <c r="N982" i="30"/>
  <c r="R974" i="30"/>
  <c r="N974" i="30"/>
  <c r="R983" i="30"/>
  <c r="N983" i="30"/>
  <c r="R977" i="30"/>
  <c r="N977" i="30"/>
  <c r="L989" i="29"/>
  <c r="M989" i="29" s="1"/>
  <c r="K989" i="29"/>
  <c r="H989" i="29"/>
  <c r="I989" i="29" s="1"/>
  <c r="N989" i="29"/>
  <c r="O989" i="29" s="1"/>
  <c r="P989" i="29"/>
  <c r="Q989" i="29" s="1"/>
  <c r="B999" i="29"/>
  <c r="J999" i="29" s="1"/>
  <c r="S1009" i="29"/>
  <c r="E999" i="29"/>
  <c r="K997" i="29"/>
  <c r="H997" i="29"/>
  <c r="I997" i="29" s="1"/>
  <c r="P997" i="29"/>
  <c r="Q997" i="29" s="1"/>
  <c r="L997" i="29"/>
  <c r="M997" i="29" s="1"/>
  <c r="N997" i="29"/>
  <c r="O997" i="29" s="1"/>
  <c r="P1001" i="29"/>
  <c r="Q1001" i="29" s="1"/>
  <c r="N1001" i="29"/>
  <c r="O1001" i="29" s="1"/>
  <c r="L1001" i="29"/>
  <c r="M1001" i="29" s="1"/>
  <c r="H1001" i="29"/>
  <c r="I1001" i="29" s="1"/>
  <c r="K1001" i="29"/>
  <c r="P996" i="29"/>
  <c r="Q996" i="29" s="1"/>
  <c r="N996" i="29"/>
  <c r="O996" i="29" s="1"/>
  <c r="L996" i="29"/>
  <c r="M996" i="29" s="1"/>
  <c r="K996" i="29"/>
  <c r="H996" i="29"/>
  <c r="I996" i="29" s="1"/>
  <c r="P985" i="29"/>
  <c r="Q985" i="29" s="1"/>
  <c r="N985" i="29"/>
  <c r="O985" i="29" s="1"/>
  <c r="L985" i="29"/>
  <c r="M985" i="29" s="1"/>
  <c r="K985" i="29"/>
  <c r="H985" i="29"/>
  <c r="I985" i="29" s="1"/>
  <c r="K988" i="29"/>
  <c r="H988" i="29"/>
  <c r="I988" i="29" s="1"/>
  <c r="N988" i="29"/>
  <c r="O988" i="29" s="1"/>
  <c r="L988" i="29"/>
  <c r="M988" i="29" s="1"/>
  <c r="P988" i="29"/>
  <c r="Q988" i="29" s="1"/>
  <c r="L1000" i="29"/>
  <c r="M1000" i="29" s="1"/>
  <c r="P1000" i="29"/>
  <c r="Q1000" i="29" s="1"/>
  <c r="K1000" i="29"/>
  <c r="H1000" i="29"/>
  <c r="I1000" i="29" s="1"/>
  <c r="N1000" i="29"/>
  <c r="O1000" i="29" s="1"/>
  <c r="S1013" i="29"/>
  <c r="E1003" i="29"/>
  <c r="B1003" i="29"/>
  <c r="J1003" i="29" s="1"/>
  <c r="S1017" i="29"/>
  <c r="E1007" i="29"/>
  <c r="B1007" i="29"/>
  <c r="J1007" i="29" s="1"/>
  <c r="N992" i="29"/>
  <c r="O992" i="29" s="1"/>
  <c r="H992" i="29"/>
  <c r="I992" i="29" s="1"/>
  <c r="P992" i="29"/>
  <c r="Q992" i="29" s="1"/>
  <c r="K992" i="29"/>
  <c r="L992" i="29"/>
  <c r="M992" i="29" s="1"/>
  <c r="L984" i="29"/>
  <c r="M984" i="29" s="1"/>
  <c r="P984" i="29"/>
  <c r="Q984" i="29" s="1"/>
  <c r="K984" i="29"/>
  <c r="H984" i="29"/>
  <c r="I984" i="29" s="1"/>
  <c r="N984" i="29"/>
  <c r="O984" i="29" s="1"/>
  <c r="L993" i="29"/>
  <c r="M993" i="29" s="1"/>
  <c r="K993" i="29"/>
  <c r="H993" i="29"/>
  <c r="I993" i="29" s="1"/>
  <c r="P993" i="29"/>
  <c r="Q993" i="29" s="1"/>
  <c r="N993" i="29"/>
  <c r="O993" i="29" s="1"/>
  <c r="S1008" i="29"/>
  <c r="E998" i="29"/>
  <c r="B998" i="29"/>
  <c r="J998" i="29" s="1"/>
  <c r="S1020" i="29"/>
  <c r="E1010" i="29"/>
  <c r="B1010" i="29"/>
  <c r="J1010" i="29" s="1"/>
  <c r="S1021" i="29"/>
  <c r="E1011" i="29"/>
  <c r="B1011" i="29"/>
  <c r="J1011" i="29" s="1"/>
  <c r="S1016" i="29"/>
  <c r="E1006" i="29"/>
  <c r="B1006" i="29"/>
  <c r="J1006" i="29" s="1"/>
  <c r="S1005" i="29"/>
  <c r="E995" i="29"/>
  <c r="B995" i="29"/>
  <c r="J995" i="29" s="1"/>
  <c r="S1012" i="29"/>
  <c r="E1002" i="29"/>
  <c r="B1002" i="29"/>
  <c r="J1002" i="29" s="1"/>
  <c r="S1004" i="29"/>
  <c r="E994" i="29"/>
  <c r="B994" i="29"/>
  <c r="J994" i="29" s="1"/>
  <c r="C986" i="30"/>
  <c r="F986" i="30"/>
  <c r="F982" i="30"/>
  <c r="C982" i="30"/>
  <c r="F981" i="30"/>
  <c r="C981" i="30"/>
  <c r="F990" i="30"/>
  <c r="C990" i="30"/>
  <c r="B995" i="30"/>
  <c r="B996" i="30"/>
  <c r="B992" i="30"/>
  <c r="B991" i="30"/>
  <c r="B1000" i="30"/>
  <c r="F985" i="30"/>
  <c r="C985" i="30"/>
  <c r="F983" i="30"/>
  <c r="C983" i="30"/>
  <c r="F974" i="30"/>
  <c r="C974" i="30"/>
  <c r="F977" i="30"/>
  <c r="C977" i="30"/>
  <c r="C978" i="30"/>
  <c r="F978" i="30"/>
  <c r="F989" i="30"/>
  <c r="C989" i="30"/>
  <c r="B984" i="30"/>
  <c r="B993" i="30"/>
  <c r="B987" i="30"/>
  <c r="B988" i="30"/>
  <c r="B999" i="30"/>
  <c r="R999" i="30" l="1"/>
  <c r="N999" i="30"/>
  <c r="R984" i="30"/>
  <c r="N984" i="30"/>
  <c r="R996" i="30"/>
  <c r="N996" i="30"/>
  <c r="R988" i="30"/>
  <c r="N988" i="30"/>
  <c r="R987" i="30"/>
  <c r="N987" i="30"/>
  <c r="R991" i="30"/>
  <c r="N991" i="30"/>
  <c r="R993" i="30"/>
  <c r="N993" i="30"/>
  <c r="R1000" i="30"/>
  <c r="N1000" i="30"/>
  <c r="R992" i="30"/>
  <c r="N992" i="30"/>
  <c r="R995" i="30"/>
  <c r="N995" i="30"/>
  <c r="S1019" i="29"/>
  <c r="B1009" i="29"/>
  <c r="J1009" i="29" s="1"/>
  <c r="E1009" i="29"/>
  <c r="N999" i="29"/>
  <c r="O999" i="29" s="1"/>
  <c r="L999" i="29"/>
  <c r="M999" i="29" s="1"/>
  <c r="P999" i="29"/>
  <c r="Q999" i="29" s="1"/>
  <c r="K999" i="29"/>
  <c r="H999" i="29"/>
  <c r="I999" i="29" s="1"/>
  <c r="P994" i="29"/>
  <c r="Q994" i="29" s="1"/>
  <c r="N994" i="29"/>
  <c r="O994" i="29" s="1"/>
  <c r="L994" i="29"/>
  <c r="M994" i="29" s="1"/>
  <c r="K994" i="29"/>
  <c r="H994" i="29"/>
  <c r="I994" i="29" s="1"/>
  <c r="S1030" i="29"/>
  <c r="E1020" i="29"/>
  <c r="B1020" i="29"/>
  <c r="J1020" i="29" s="1"/>
  <c r="S1023" i="29"/>
  <c r="E1013" i="29"/>
  <c r="B1013" i="29"/>
  <c r="J1013" i="29" s="1"/>
  <c r="S1022" i="29"/>
  <c r="E1012" i="29"/>
  <c r="B1012" i="29"/>
  <c r="J1012" i="29" s="1"/>
  <c r="N998" i="29"/>
  <c r="O998" i="29" s="1"/>
  <c r="L998" i="29"/>
  <c r="M998" i="29" s="1"/>
  <c r="K998" i="29"/>
  <c r="H998" i="29"/>
  <c r="I998" i="29" s="1"/>
  <c r="P998" i="29"/>
  <c r="Q998" i="29" s="1"/>
  <c r="S1027" i="29"/>
  <c r="E1017" i="29"/>
  <c r="B1017" i="29"/>
  <c r="J1017" i="29" s="1"/>
  <c r="S1014" i="29"/>
  <c r="E1004" i="29"/>
  <c r="B1004" i="29"/>
  <c r="J1004" i="29" s="1"/>
  <c r="S1026" i="29"/>
  <c r="E1016" i="29"/>
  <c r="B1016" i="29"/>
  <c r="J1016" i="29" s="1"/>
  <c r="P1010" i="29"/>
  <c r="Q1010" i="29" s="1"/>
  <c r="N1010" i="29"/>
  <c r="O1010" i="29" s="1"/>
  <c r="L1010" i="29"/>
  <c r="M1010" i="29" s="1"/>
  <c r="K1010" i="29"/>
  <c r="H1010" i="29"/>
  <c r="I1010" i="29" s="1"/>
  <c r="N1003" i="29"/>
  <c r="O1003" i="29" s="1"/>
  <c r="K1003" i="29"/>
  <c r="H1003" i="29"/>
  <c r="I1003" i="29" s="1"/>
  <c r="P1003" i="29"/>
  <c r="Q1003" i="29" s="1"/>
  <c r="L1003" i="29"/>
  <c r="M1003" i="29" s="1"/>
  <c r="K1006" i="29"/>
  <c r="H1006" i="29"/>
  <c r="I1006" i="29" s="1"/>
  <c r="P1006" i="29"/>
  <c r="Q1006" i="29" s="1"/>
  <c r="N1006" i="29"/>
  <c r="O1006" i="29" s="1"/>
  <c r="L1006" i="29"/>
  <c r="M1006" i="29" s="1"/>
  <c r="P995" i="29"/>
  <c r="Q995" i="29" s="1"/>
  <c r="L995" i="29"/>
  <c r="M995" i="29" s="1"/>
  <c r="N995" i="29"/>
  <c r="O995" i="29" s="1"/>
  <c r="K995" i="29"/>
  <c r="H995" i="29"/>
  <c r="I995" i="29" s="1"/>
  <c r="S1031" i="29"/>
  <c r="E1021" i="29"/>
  <c r="B1021" i="29"/>
  <c r="J1021" i="29" s="1"/>
  <c r="L1002" i="29"/>
  <c r="M1002" i="29" s="1"/>
  <c r="K1002" i="29"/>
  <c r="H1002" i="29"/>
  <c r="I1002" i="29" s="1"/>
  <c r="P1002" i="29"/>
  <c r="Q1002" i="29" s="1"/>
  <c r="N1002" i="29"/>
  <c r="O1002" i="29" s="1"/>
  <c r="S1015" i="29"/>
  <c r="E1005" i="29"/>
  <c r="B1005" i="29"/>
  <c r="J1005" i="29" s="1"/>
  <c r="P1011" i="29"/>
  <c r="Q1011" i="29" s="1"/>
  <c r="L1011" i="29"/>
  <c r="M1011" i="29" s="1"/>
  <c r="N1011" i="29"/>
  <c r="O1011" i="29" s="1"/>
  <c r="K1011" i="29"/>
  <c r="H1011" i="29"/>
  <c r="I1011" i="29" s="1"/>
  <c r="S1018" i="29"/>
  <c r="E1008" i="29"/>
  <c r="B1008" i="29"/>
  <c r="J1008" i="29" s="1"/>
  <c r="K1007" i="29"/>
  <c r="H1007" i="29"/>
  <c r="I1007" i="29" s="1"/>
  <c r="P1007" i="29"/>
  <c r="Q1007" i="29" s="1"/>
  <c r="L1007" i="29"/>
  <c r="M1007" i="29" s="1"/>
  <c r="N1007" i="29"/>
  <c r="O1007" i="29" s="1"/>
  <c r="C999" i="30"/>
  <c r="F999" i="30"/>
  <c r="F991" i="30"/>
  <c r="C991" i="30"/>
  <c r="C996" i="30"/>
  <c r="F996" i="30"/>
  <c r="B1009" i="30"/>
  <c r="B997" i="30"/>
  <c r="B994" i="30"/>
  <c r="B1001" i="30"/>
  <c r="B1006" i="30"/>
  <c r="F987" i="30"/>
  <c r="C987" i="30"/>
  <c r="C988" i="30"/>
  <c r="F988" i="30"/>
  <c r="F1000" i="30"/>
  <c r="C1000" i="30"/>
  <c r="F995" i="30"/>
  <c r="C995" i="30"/>
  <c r="F984" i="30"/>
  <c r="C984" i="30"/>
  <c r="F993" i="30"/>
  <c r="C993" i="30"/>
  <c r="F992" i="30"/>
  <c r="C992" i="30"/>
  <c r="B998" i="30"/>
  <c r="B1003" i="30"/>
  <c r="B1010" i="30"/>
  <c r="B1002" i="30"/>
  <c r="B1005" i="30"/>
  <c r="R1010" i="30" l="1"/>
  <c r="N1010" i="30"/>
  <c r="R1009" i="30"/>
  <c r="N1009" i="30"/>
  <c r="R998" i="30"/>
  <c r="N998" i="30"/>
  <c r="R1006" i="30"/>
  <c r="N1006" i="30"/>
  <c r="R1003" i="30"/>
  <c r="N1003" i="30"/>
  <c r="R1001" i="30"/>
  <c r="N1001" i="30"/>
  <c r="R997" i="30"/>
  <c r="N997" i="30"/>
  <c r="R1005" i="30"/>
  <c r="N1005" i="30"/>
  <c r="R994" i="30"/>
  <c r="N994" i="30"/>
  <c r="R1002" i="30"/>
  <c r="N1002" i="30"/>
  <c r="L1009" i="29"/>
  <c r="M1009" i="29" s="1"/>
  <c r="N1009" i="29"/>
  <c r="O1009" i="29" s="1"/>
  <c r="K1009" i="29"/>
  <c r="P1009" i="29"/>
  <c r="Q1009" i="29" s="1"/>
  <c r="H1009" i="29"/>
  <c r="I1009" i="29" s="1"/>
  <c r="E1019" i="29"/>
  <c r="B1019" i="29"/>
  <c r="J1019" i="29" s="1"/>
  <c r="S1029" i="29"/>
  <c r="L1016" i="29"/>
  <c r="M1016" i="29" s="1"/>
  <c r="N1016" i="29"/>
  <c r="O1016" i="29" s="1"/>
  <c r="K1016" i="29"/>
  <c r="H1016" i="29"/>
  <c r="I1016" i="29" s="1"/>
  <c r="P1016" i="29"/>
  <c r="Q1016" i="29" s="1"/>
  <c r="K1004" i="29"/>
  <c r="H1004" i="29"/>
  <c r="I1004" i="29" s="1"/>
  <c r="N1004" i="29"/>
  <c r="O1004" i="29" s="1"/>
  <c r="L1004" i="29"/>
  <c r="M1004" i="29" s="1"/>
  <c r="P1004" i="29"/>
  <c r="Q1004" i="29" s="1"/>
  <c r="S1033" i="29"/>
  <c r="E1023" i="29"/>
  <c r="B1023" i="29"/>
  <c r="J1023" i="29" s="1"/>
  <c r="S1028" i="29"/>
  <c r="E1018" i="29"/>
  <c r="B1018" i="29"/>
  <c r="J1018" i="29" s="1"/>
  <c r="N1008" i="29"/>
  <c r="O1008" i="29" s="1"/>
  <c r="K1008" i="29"/>
  <c r="H1008" i="29"/>
  <c r="I1008" i="29" s="1"/>
  <c r="P1008" i="29"/>
  <c r="Q1008" i="29" s="1"/>
  <c r="L1008" i="29"/>
  <c r="M1008" i="29" s="1"/>
  <c r="N1005" i="29"/>
  <c r="O1005" i="29" s="1"/>
  <c r="L1005" i="29"/>
  <c r="M1005" i="29" s="1"/>
  <c r="K1005" i="29"/>
  <c r="H1005" i="29"/>
  <c r="I1005" i="29" s="1"/>
  <c r="P1005" i="29"/>
  <c r="Q1005" i="29" s="1"/>
  <c r="N1021" i="29"/>
  <c r="O1021" i="29" s="1"/>
  <c r="L1021" i="29"/>
  <c r="M1021" i="29" s="1"/>
  <c r="K1021" i="29"/>
  <c r="H1021" i="29"/>
  <c r="I1021" i="29" s="1"/>
  <c r="P1021" i="29"/>
  <c r="Q1021" i="29" s="1"/>
  <c r="S1037" i="29"/>
  <c r="E1027" i="29"/>
  <c r="B1027" i="29"/>
  <c r="J1027" i="29" s="1"/>
  <c r="S1032" i="29"/>
  <c r="E1022" i="29"/>
  <c r="B1022" i="29"/>
  <c r="J1022" i="29" s="1"/>
  <c r="K1020" i="29"/>
  <c r="H1020" i="29"/>
  <c r="I1020" i="29" s="1"/>
  <c r="P1020" i="29"/>
  <c r="Q1020" i="29" s="1"/>
  <c r="N1020" i="29"/>
  <c r="O1020" i="29" s="1"/>
  <c r="L1020" i="29"/>
  <c r="M1020" i="29" s="1"/>
  <c r="S1036" i="29"/>
  <c r="E1026" i="29"/>
  <c r="B1026" i="29"/>
  <c r="J1026" i="29" s="1"/>
  <c r="S1024" i="29"/>
  <c r="E1014" i="29"/>
  <c r="B1014" i="29"/>
  <c r="J1014" i="29" s="1"/>
  <c r="K1013" i="29"/>
  <c r="H1013" i="29"/>
  <c r="I1013" i="29" s="1"/>
  <c r="P1013" i="29"/>
  <c r="Q1013" i="29" s="1"/>
  <c r="L1013" i="29"/>
  <c r="M1013" i="29" s="1"/>
  <c r="N1013" i="29"/>
  <c r="O1013" i="29" s="1"/>
  <c r="S1025" i="29"/>
  <c r="E1015" i="29"/>
  <c r="B1015" i="29"/>
  <c r="J1015" i="29" s="1"/>
  <c r="S1041" i="29"/>
  <c r="E1031" i="29"/>
  <c r="B1031" i="29"/>
  <c r="J1031" i="29" s="1"/>
  <c r="P1017" i="29"/>
  <c r="Q1017" i="29" s="1"/>
  <c r="N1017" i="29"/>
  <c r="O1017" i="29" s="1"/>
  <c r="L1017" i="29"/>
  <c r="M1017" i="29" s="1"/>
  <c r="K1017" i="29"/>
  <c r="H1017" i="29"/>
  <c r="I1017" i="29" s="1"/>
  <c r="P1012" i="29"/>
  <c r="Q1012" i="29" s="1"/>
  <c r="L1012" i="29"/>
  <c r="M1012" i="29" s="1"/>
  <c r="N1012" i="29"/>
  <c r="O1012" i="29" s="1"/>
  <c r="K1012" i="29"/>
  <c r="H1012" i="29"/>
  <c r="I1012" i="29" s="1"/>
  <c r="S1040" i="29"/>
  <c r="E1030" i="29"/>
  <c r="B1030" i="29"/>
  <c r="J1030" i="29" s="1"/>
  <c r="F1005" i="30"/>
  <c r="C1005" i="30"/>
  <c r="F1006" i="30"/>
  <c r="C1006" i="30"/>
  <c r="C994" i="30"/>
  <c r="F994" i="30"/>
  <c r="F1009" i="30"/>
  <c r="C1009" i="30"/>
  <c r="B1015" i="30"/>
  <c r="B1020" i="30"/>
  <c r="B1008" i="30"/>
  <c r="B1016" i="30"/>
  <c r="B1004" i="30"/>
  <c r="B1019" i="30"/>
  <c r="F998" i="30"/>
  <c r="C998" i="30"/>
  <c r="C1002" i="30"/>
  <c r="F1002" i="30"/>
  <c r="F1003" i="30"/>
  <c r="C1003" i="30"/>
  <c r="F1001" i="30"/>
  <c r="C1001" i="30"/>
  <c r="F997" i="30"/>
  <c r="C997" i="30"/>
  <c r="C1010" i="30"/>
  <c r="F1010" i="30"/>
  <c r="B1012" i="30"/>
  <c r="B1013" i="30"/>
  <c r="B1011" i="30"/>
  <c r="B1007" i="30"/>
  <c r="R1013" i="30" l="1"/>
  <c r="N1013" i="30"/>
  <c r="R1019" i="30"/>
  <c r="N1019" i="30"/>
  <c r="R1020" i="30"/>
  <c r="N1020" i="30"/>
  <c r="R1011" i="30"/>
  <c r="N1011" i="30"/>
  <c r="R1004" i="30"/>
  <c r="N1004" i="30"/>
  <c r="R1008" i="30"/>
  <c r="N1008" i="30"/>
  <c r="R1015" i="30"/>
  <c r="N1015" i="30"/>
  <c r="R1007" i="30"/>
  <c r="N1007" i="30"/>
  <c r="R1016" i="30"/>
  <c r="N1016" i="30"/>
  <c r="R1012" i="30"/>
  <c r="N1012" i="30"/>
  <c r="S1039" i="29"/>
  <c r="E1029" i="29"/>
  <c r="B1029" i="29"/>
  <c r="J1029" i="29" s="1"/>
  <c r="N1019" i="29"/>
  <c r="O1019" i="29" s="1"/>
  <c r="L1019" i="29"/>
  <c r="M1019" i="29" s="1"/>
  <c r="K1019" i="29"/>
  <c r="H1019" i="29"/>
  <c r="I1019" i="29" s="1"/>
  <c r="P1019" i="29"/>
  <c r="Q1019" i="29" s="1"/>
  <c r="L1015" i="29"/>
  <c r="M1015" i="29" s="1"/>
  <c r="N1015" i="29"/>
  <c r="O1015" i="29" s="1"/>
  <c r="K1015" i="29"/>
  <c r="H1015" i="29"/>
  <c r="I1015" i="29" s="1"/>
  <c r="P1015" i="29"/>
  <c r="Q1015" i="29" s="1"/>
  <c r="S1050" i="29"/>
  <c r="E1040" i="29"/>
  <c r="B1040" i="29"/>
  <c r="J1040" i="29" s="1"/>
  <c r="N1030" i="29"/>
  <c r="O1030" i="29" s="1"/>
  <c r="L1030" i="29"/>
  <c r="M1030" i="29" s="1"/>
  <c r="K1030" i="29"/>
  <c r="H1030" i="29"/>
  <c r="I1030" i="29" s="1"/>
  <c r="P1030" i="29"/>
  <c r="Q1030" i="29" s="1"/>
  <c r="S1046" i="29"/>
  <c r="E1036" i="29"/>
  <c r="B1036" i="29"/>
  <c r="J1036" i="29" s="1"/>
  <c r="S1042" i="29"/>
  <c r="E1032" i="29"/>
  <c r="B1032" i="29"/>
  <c r="J1032" i="29" s="1"/>
  <c r="L1031" i="29"/>
  <c r="M1031" i="29" s="1"/>
  <c r="N1031" i="29"/>
  <c r="O1031" i="29" s="1"/>
  <c r="K1031" i="29"/>
  <c r="H1031" i="29"/>
  <c r="I1031" i="29" s="1"/>
  <c r="P1031" i="29"/>
  <c r="Q1031" i="29" s="1"/>
  <c r="S1034" i="29"/>
  <c r="E1024" i="29"/>
  <c r="B1024" i="29"/>
  <c r="J1024" i="29" s="1"/>
  <c r="P1027" i="29"/>
  <c r="Q1027" i="29" s="1"/>
  <c r="L1027" i="29"/>
  <c r="M1027" i="29" s="1"/>
  <c r="N1027" i="29"/>
  <c r="O1027" i="29" s="1"/>
  <c r="H1027" i="29"/>
  <c r="I1027" i="29" s="1"/>
  <c r="K1027" i="29"/>
  <c r="S1038" i="29"/>
  <c r="E1028" i="29"/>
  <c r="B1028" i="29"/>
  <c r="J1028" i="29" s="1"/>
  <c r="S1043" i="29"/>
  <c r="E1033" i="29"/>
  <c r="B1033" i="29"/>
  <c r="J1033" i="29" s="1"/>
  <c r="S1035" i="29"/>
  <c r="E1025" i="29"/>
  <c r="B1025" i="29"/>
  <c r="J1025" i="29" s="1"/>
  <c r="P1026" i="29"/>
  <c r="Q1026" i="29" s="1"/>
  <c r="N1026" i="29"/>
  <c r="O1026" i="29" s="1"/>
  <c r="L1026" i="29"/>
  <c r="M1026" i="29" s="1"/>
  <c r="H1026" i="29"/>
  <c r="I1026" i="29" s="1"/>
  <c r="K1026" i="29"/>
  <c r="K1022" i="29"/>
  <c r="H1022" i="29"/>
  <c r="I1022" i="29" s="1"/>
  <c r="P1022" i="29"/>
  <c r="Q1022" i="29" s="1"/>
  <c r="N1022" i="29"/>
  <c r="O1022" i="29" s="1"/>
  <c r="L1022" i="29"/>
  <c r="M1022" i="29" s="1"/>
  <c r="S1051" i="29"/>
  <c r="E1041" i="29"/>
  <c r="B1041" i="29"/>
  <c r="J1041" i="29" s="1"/>
  <c r="N1014" i="29"/>
  <c r="O1014" i="29" s="1"/>
  <c r="L1014" i="29"/>
  <c r="M1014" i="29" s="1"/>
  <c r="K1014" i="29"/>
  <c r="H1014" i="29"/>
  <c r="I1014" i="29" s="1"/>
  <c r="P1014" i="29"/>
  <c r="Q1014" i="29" s="1"/>
  <c r="S1047" i="29"/>
  <c r="E1037" i="29"/>
  <c r="B1037" i="29"/>
  <c r="J1037" i="29" s="1"/>
  <c r="L1018" i="29"/>
  <c r="M1018" i="29" s="1"/>
  <c r="K1018" i="29"/>
  <c r="H1018" i="29"/>
  <c r="I1018" i="29" s="1"/>
  <c r="P1018" i="29"/>
  <c r="Q1018" i="29" s="1"/>
  <c r="N1018" i="29"/>
  <c r="O1018" i="29" s="1"/>
  <c r="K1023" i="29"/>
  <c r="H1023" i="29"/>
  <c r="I1023" i="29" s="1"/>
  <c r="P1023" i="29"/>
  <c r="Q1023" i="29" s="1"/>
  <c r="L1023" i="29"/>
  <c r="M1023" i="29" s="1"/>
  <c r="N1023" i="29"/>
  <c r="O1023" i="29" s="1"/>
  <c r="F1013" i="30"/>
  <c r="C1013" i="30"/>
  <c r="F1016" i="30"/>
  <c r="C1016" i="30"/>
  <c r="B1017" i="30"/>
  <c r="B1023" i="30"/>
  <c r="B1029" i="30"/>
  <c r="B1026" i="30"/>
  <c r="B1030" i="30"/>
  <c r="F1019" i="30"/>
  <c r="C1019" i="30"/>
  <c r="C1020" i="30"/>
  <c r="F1020" i="30"/>
  <c r="C1012" i="30"/>
  <c r="F1012" i="30"/>
  <c r="C1004" i="30"/>
  <c r="F1004" i="30"/>
  <c r="F1008" i="30"/>
  <c r="C1008" i="30"/>
  <c r="C1015" i="30"/>
  <c r="F1015" i="30"/>
  <c r="F1007" i="30"/>
  <c r="C1007" i="30"/>
  <c r="F1011" i="30"/>
  <c r="C1011" i="30"/>
  <c r="B1021" i="30"/>
  <c r="B1022" i="30"/>
  <c r="B1014" i="30"/>
  <c r="B1018" i="30"/>
  <c r="B1025" i="30"/>
  <c r="R1014" i="30" l="1"/>
  <c r="N1014" i="30"/>
  <c r="R1023" i="30"/>
  <c r="N1023" i="30"/>
  <c r="R1021" i="30"/>
  <c r="N1021" i="30"/>
  <c r="R1022" i="30"/>
  <c r="N1022" i="30"/>
  <c r="R1030" i="30"/>
  <c r="N1030" i="30"/>
  <c r="R1029" i="30"/>
  <c r="N1029" i="30"/>
  <c r="R1017" i="30"/>
  <c r="N1017" i="30"/>
  <c r="R1025" i="30"/>
  <c r="N1025" i="30"/>
  <c r="R1026" i="30"/>
  <c r="N1026" i="30"/>
  <c r="R1018" i="30"/>
  <c r="N1018" i="30"/>
  <c r="L1029" i="29"/>
  <c r="M1029" i="29" s="1"/>
  <c r="K1029" i="29"/>
  <c r="N1029" i="29"/>
  <c r="O1029" i="29" s="1"/>
  <c r="H1029" i="29"/>
  <c r="I1029" i="29" s="1"/>
  <c r="P1029" i="29"/>
  <c r="Q1029" i="29" s="1"/>
  <c r="S1049" i="29"/>
  <c r="E1039" i="29"/>
  <c r="B1039" i="29"/>
  <c r="J1039" i="29" s="1"/>
  <c r="S1061" i="29"/>
  <c r="E1051" i="29"/>
  <c r="B1051" i="29"/>
  <c r="J1051" i="29" s="1"/>
  <c r="S1053" i="29"/>
  <c r="E1043" i="29"/>
  <c r="B1043" i="29"/>
  <c r="J1043" i="29" s="1"/>
  <c r="L1032" i="29"/>
  <c r="M1032" i="29" s="1"/>
  <c r="K1032" i="29"/>
  <c r="H1032" i="29"/>
  <c r="I1032" i="29" s="1"/>
  <c r="N1032" i="29"/>
  <c r="O1032" i="29" s="1"/>
  <c r="P1032" i="29"/>
  <c r="Q1032" i="29" s="1"/>
  <c r="S1057" i="29"/>
  <c r="E1047" i="29"/>
  <c r="B1047" i="29"/>
  <c r="J1047" i="29" s="1"/>
  <c r="S1045" i="29"/>
  <c r="E1035" i="29"/>
  <c r="B1035" i="29"/>
  <c r="J1035" i="29" s="1"/>
  <c r="N1028" i="29"/>
  <c r="O1028" i="29" s="1"/>
  <c r="P1028" i="29"/>
  <c r="Q1028" i="29" s="1"/>
  <c r="L1028" i="29"/>
  <c r="M1028" i="29" s="1"/>
  <c r="K1028" i="29"/>
  <c r="H1028" i="29"/>
  <c r="I1028" i="29" s="1"/>
  <c r="P1024" i="29"/>
  <c r="Q1024" i="29" s="1"/>
  <c r="H1024" i="29"/>
  <c r="I1024" i="29" s="1"/>
  <c r="L1024" i="29"/>
  <c r="M1024" i="29" s="1"/>
  <c r="K1024" i="29"/>
  <c r="N1024" i="29"/>
  <c r="O1024" i="29" s="1"/>
  <c r="S1056" i="29"/>
  <c r="E1046" i="29"/>
  <c r="B1046" i="29"/>
  <c r="J1046" i="29" s="1"/>
  <c r="S1060" i="29"/>
  <c r="E1050" i="29"/>
  <c r="B1050" i="29"/>
  <c r="J1050" i="29" s="1"/>
  <c r="N1037" i="29"/>
  <c r="O1037" i="29" s="1"/>
  <c r="L1037" i="29"/>
  <c r="M1037" i="29" s="1"/>
  <c r="K1037" i="29"/>
  <c r="H1037" i="29"/>
  <c r="I1037" i="29" s="1"/>
  <c r="P1037" i="29"/>
  <c r="Q1037" i="29" s="1"/>
  <c r="S1052" i="29"/>
  <c r="E1042" i="29"/>
  <c r="B1042" i="29"/>
  <c r="J1042" i="29" s="1"/>
  <c r="N1041" i="29"/>
  <c r="O1041" i="29" s="1"/>
  <c r="K1041" i="29"/>
  <c r="H1041" i="29"/>
  <c r="I1041" i="29" s="1"/>
  <c r="P1041" i="29"/>
  <c r="Q1041" i="29" s="1"/>
  <c r="L1041" i="29"/>
  <c r="M1041" i="29" s="1"/>
  <c r="P1033" i="29"/>
  <c r="Q1033" i="29" s="1"/>
  <c r="N1033" i="29"/>
  <c r="O1033" i="29" s="1"/>
  <c r="L1033" i="29"/>
  <c r="M1033" i="29" s="1"/>
  <c r="K1033" i="29"/>
  <c r="H1033" i="29"/>
  <c r="I1033" i="29" s="1"/>
  <c r="N1025" i="29"/>
  <c r="O1025" i="29" s="1"/>
  <c r="K1025" i="29"/>
  <c r="H1025" i="29"/>
  <c r="I1025" i="29" s="1"/>
  <c r="P1025" i="29"/>
  <c r="Q1025" i="29" s="1"/>
  <c r="L1025" i="29"/>
  <c r="M1025" i="29" s="1"/>
  <c r="S1048" i="29"/>
  <c r="E1038" i="29"/>
  <c r="B1038" i="29"/>
  <c r="J1038" i="29" s="1"/>
  <c r="S1044" i="29"/>
  <c r="E1034" i="29"/>
  <c r="B1034" i="29"/>
  <c r="J1034" i="29" s="1"/>
  <c r="K1036" i="29"/>
  <c r="H1036" i="29"/>
  <c r="I1036" i="29" s="1"/>
  <c r="N1036" i="29"/>
  <c r="O1036" i="29" s="1"/>
  <c r="P1036" i="29"/>
  <c r="Q1036" i="29" s="1"/>
  <c r="L1036" i="29"/>
  <c r="M1036" i="29" s="1"/>
  <c r="P1040" i="29"/>
  <c r="Q1040" i="29" s="1"/>
  <c r="K1040" i="29"/>
  <c r="L1040" i="29"/>
  <c r="M1040" i="29" s="1"/>
  <c r="H1040" i="29"/>
  <c r="I1040" i="29" s="1"/>
  <c r="N1040" i="29"/>
  <c r="O1040" i="29" s="1"/>
  <c r="F1021" i="30"/>
  <c r="C1021" i="30"/>
  <c r="F1026" i="30"/>
  <c r="C1026" i="30"/>
  <c r="F1023" i="30"/>
  <c r="C1023" i="30"/>
  <c r="B1024" i="30"/>
  <c r="B1036" i="30"/>
  <c r="B1033" i="30"/>
  <c r="F1025" i="30"/>
  <c r="C1025" i="30"/>
  <c r="C1022" i="30"/>
  <c r="F1022" i="30"/>
  <c r="F1030" i="30"/>
  <c r="C1030" i="30"/>
  <c r="F1017" i="30"/>
  <c r="C1017" i="30"/>
  <c r="F1014" i="30"/>
  <c r="C1014" i="30"/>
  <c r="B1035" i="30"/>
  <c r="B1031" i="30"/>
  <c r="F1018" i="30"/>
  <c r="C1018" i="30"/>
  <c r="F1029" i="30"/>
  <c r="C1029" i="30"/>
  <c r="B1028" i="30"/>
  <c r="B1032" i="30"/>
  <c r="B1040" i="30"/>
  <c r="B1039" i="30"/>
  <c r="B1027" i="30"/>
  <c r="R1027" i="30" l="1"/>
  <c r="N1027" i="30"/>
  <c r="R1028" i="30"/>
  <c r="N1028" i="30"/>
  <c r="R1035" i="30"/>
  <c r="N1035" i="30"/>
  <c r="R1033" i="30"/>
  <c r="N1033" i="30"/>
  <c r="R1024" i="30"/>
  <c r="N1024" i="30"/>
  <c r="R1040" i="30"/>
  <c r="N1040" i="30"/>
  <c r="R1039" i="30"/>
  <c r="N1039" i="30"/>
  <c r="R1031" i="30"/>
  <c r="N1031" i="30"/>
  <c r="R1036" i="30"/>
  <c r="N1036" i="30"/>
  <c r="R1032" i="30"/>
  <c r="N1032" i="30"/>
  <c r="K1039" i="29"/>
  <c r="N1039" i="29"/>
  <c r="O1039" i="29" s="1"/>
  <c r="H1039" i="29"/>
  <c r="I1039" i="29" s="1"/>
  <c r="P1039" i="29"/>
  <c r="Q1039" i="29" s="1"/>
  <c r="L1039" i="29"/>
  <c r="M1039" i="29" s="1"/>
  <c r="S1059" i="29"/>
  <c r="E1049" i="29"/>
  <c r="B1049" i="29"/>
  <c r="J1049" i="29" s="1"/>
  <c r="S1054" i="29"/>
  <c r="E1044" i="29"/>
  <c r="B1044" i="29"/>
  <c r="J1044" i="29" s="1"/>
  <c r="S1055" i="29"/>
  <c r="E1045" i="29"/>
  <c r="B1045" i="29"/>
  <c r="J1045" i="29" s="1"/>
  <c r="S1063" i="29"/>
  <c r="E1053" i="29"/>
  <c r="B1053" i="29"/>
  <c r="J1053" i="29" s="1"/>
  <c r="N1046" i="29"/>
  <c r="O1046" i="29" s="1"/>
  <c r="L1046" i="29"/>
  <c r="M1046" i="29" s="1"/>
  <c r="K1046" i="29"/>
  <c r="H1046" i="29"/>
  <c r="I1046" i="29" s="1"/>
  <c r="P1046" i="29"/>
  <c r="Q1046" i="29" s="1"/>
  <c r="L1047" i="29"/>
  <c r="M1047" i="29" s="1"/>
  <c r="N1047" i="29"/>
  <c r="O1047" i="29" s="1"/>
  <c r="K1047" i="29"/>
  <c r="H1047" i="29"/>
  <c r="I1047" i="29" s="1"/>
  <c r="P1047" i="29"/>
  <c r="Q1047" i="29" s="1"/>
  <c r="N1051" i="29"/>
  <c r="O1051" i="29" s="1"/>
  <c r="K1051" i="29"/>
  <c r="H1051" i="29"/>
  <c r="I1051" i="29" s="1"/>
  <c r="P1051" i="29"/>
  <c r="Q1051" i="29" s="1"/>
  <c r="L1051" i="29"/>
  <c r="M1051" i="29" s="1"/>
  <c r="S1070" i="29"/>
  <c r="E1060" i="29"/>
  <c r="B1060" i="29"/>
  <c r="J1060" i="29" s="1"/>
  <c r="K1038" i="29"/>
  <c r="H1038" i="29"/>
  <c r="I1038" i="29" s="1"/>
  <c r="P1038" i="29"/>
  <c r="Q1038" i="29" s="1"/>
  <c r="N1038" i="29"/>
  <c r="O1038" i="29" s="1"/>
  <c r="L1038" i="29"/>
  <c r="M1038" i="29" s="1"/>
  <c r="L1034" i="29"/>
  <c r="M1034" i="29" s="1"/>
  <c r="K1034" i="29"/>
  <c r="H1034" i="29"/>
  <c r="I1034" i="29" s="1"/>
  <c r="P1034" i="29"/>
  <c r="Q1034" i="29" s="1"/>
  <c r="N1034" i="29"/>
  <c r="O1034" i="29" s="1"/>
  <c r="L1050" i="29"/>
  <c r="M1050" i="29" s="1"/>
  <c r="K1050" i="29"/>
  <c r="H1050" i="29"/>
  <c r="I1050" i="29" s="1"/>
  <c r="P1050" i="29"/>
  <c r="Q1050" i="29" s="1"/>
  <c r="N1050" i="29"/>
  <c r="O1050" i="29" s="1"/>
  <c r="N1035" i="29"/>
  <c r="O1035" i="29" s="1"/>
  <c r="K1035" i="29"/>
  <c r="H1035" i="29"/>
  <c r="I1035" i="29" s="1"/>
  <c r="P1035" i="29"/>
  <c r="Q1035" i="29" s="1"/>
  <c r="L1035" i="29"/>
  <c r="M1035" i="29" s="1"/>
  <c r="P1043" i="29"/>
  <c r="Q1043" i="29" s="1"/>
  <c r="L1043" i="29"/>
  <c r="M1043" i="29" s="1"/>
  <c r="N1043" i="29"/>
  <c r="O1043" i="29" s="1"/>
  <c r="K1043" i="29"/>
  <c r="H1043" i="29"/>
  <c r="I1043" i="29" s="1"/>
  <c r="S1062" i="29"/>
  <c r="E1052" i="29"/>
  <c r="B1052" i="29"/>
  <c r="J1052" i="29" s="1"/>
  <c r="S1058" i="29"/>
  <c r="E1048" i="29"/>
  <c r="B1048" i="29"/>
  <c r="J1048" i="29" s="1"/>
  <c r="P1042" i="29"/>
  <c r="Q1042" i="29" s="1"/>
  <c r="N1042" i="29"/>
  <c r="O1042" i="29" s="1"/>
  <c r="L1042" i="29"/>
  <c r="M1042" i="29" s="1"/>
  <c r="K1042" i="29"/>
  <c r="H1042" i="29"/>
  <c r="I1042" i="29" s="1"/>
  <c r="S1066" i="29"/>
  <c r="E1056" i="29"/>
  <c r="B1056" i="29"/>
  <c r="J1056" i="29" s="1"/>
  <c r="S1067" i="29"/>
  <c r="E1057" i="29"/>
  <c r="B1057" i="29"/>
  <c r="J1057" i="29" s="1"/>
  <c r="S1071" i="29"/>
  <c r="E1061" i="29"/>
  <c r="B1061" i="29"/>
  <c r="J1061" i="29" s="1"/>
  <c r="F1024" i="30"/>
  <c r="C1024" i="30"/>
  <c r="B1037" i="30"/>
  <c r="B1038" i="30"/>
  <c r="B1045" i="30"/>
  <c r="B1043" i="30"/>
  <c r="B1034" i="30"/>
  <c r="F1027" i="30"/>
  <c r="C1027" i="30"/>
  <c r="C1028" i="30"/>
  <c r="F1028" i="30"/>
  <c r="F1035" i="30"/>
  <c r="C1035" i="30"/>
  <c r="F1033" i="30"/>
  <c r="C1033" i="30"/>
  <c r="F1039" i="30"/>
  <c r="C1039" i="30"/>
  <c r="F1032" i="30"/>
  <c r="C1032" i="30"/>
  <c r="F1031" i="30"/>
  <c r="C1031" i="30"/>
  <c r="C1036" i="30"/>
  <c r="F1036" i="30"/>
  <c r="F1040" i="30"/>
  <c r="C1040" i="30"/>
  <c r="B1050" i="30"/>
  <c r="B1049" i="30"/>
  <c r="B1042" i="30"/>
  <c r="B1041" i="30"/>
  <c r="B1046" i="30"/>
  <c r="R1046" i="30" l="1"/>
  <c r="N1046" i="30"/>
  <c r="R1050" i="30"/>
  <c r="N1050" i="30"/>
  <c r="R1034" i="30"/>
  <c r="N1034" i="30"/>
  <c r="R1045" i="30"/>
  <c r="N1045" i="30"/>
  <c r="R1037" i="30"/>
  <c r="N1037" i="30"/>
  <c r="R1049" i="30"/>
  <c r="N1049" i="30"/>
  <c r="R1042" i="30"/>
  <c r="N1042" i="30"/>
  <c r="R1043" i="30"/>
  <c r="N1043" i="30"/>
  <c r="R1038" i="30"/>
  <c r="N1038" i="30"/>
  <c r="R1041" i="30"/>
  <c r="N1041" i="30"/>
  <c r="L1049" i="29"/>
  <c r="M1049" i="29" s="1"/>
  <c r="K1049" i="29"/>
  <c r="P1049" i="29"/>
  <c r="Q1049" i="29" s="1"/>
  <c r="H1049" i="29"/>
  <c r="I1049" i="29" s="1"/>
  <c r="N1049" i="29"/>
  <c r="O1049" i="29" s="1"/>
  <c r="E1059" i="29"/>
  <c r="B1059" i="29"/>
  <c r="J1059" i="29" s="1"/>
  <c r="S1069" i="29"/>
  <c r="S1080" i="29"/>
  <c r="E1070" i="29"/>
  <c r="B1070" i="29"/>
  <c r="J1070" i="29" s="1"/>
  <c r="S1065" i="29"/>
  <c r="E1055" i="29"/>
  <c r="B1055" i="29"/>
  <c r="J1055" i="29" s="1"/>
  <c r="S1068" i="29"/>
  <c r="E1058" i="29"/>
  <c r="B1058" i="29"/>
  <c r="J1058" i="29" s="1"/>
  <c r="S1077" i="29"/>
  <c r="E1067" i="29"/>
  <c r="B1067" i="29"/>
  <c r="J1067" i="29" s="1"/>
  <c r="S1073" i="29"/>
  <c r="E1063" i="29"/>
  <c r="B1063" i="29"/>
  <c r="J1063" i="29" s="1"/>
  <c r="N1044" i="29"/>
  <c r="O1044" i="29" s="1"/>
  <c r="L1044" i="29"/>
  <c r="M1044" i="29" s="1"/>
  <c r="P1044" i="29"/>
  <c r="Q1044" i="29" s="1"/>
  <c r="K1044" i="29"/>
  <c r="H1044" i="29"/>
  <c r="I1044" i="29" s="1"/>
  <c r="K1061" i="29"/>
  <c r="H1061" i="29"/>
  <c r="I1061" i="29" s="1"/>
  <c r="P1061" i="29"/>
  <c r="Q1061" i="29" s="1"/>
  <c r="L1061" i="29"/>
  <c r="M1061" i="29" s="1"/>
  <c r="N1061" i="29"/>
  <c r="O1061" i="29" s="1"/>
  <c r="S1076" i="29"/>
  <c r="E1066" i="29"/>
  <c r="B1066" i="29"/>
  <c r="J1066" i="29" s="1"/>
  <c r="S1081" i="29"/>
  <c r="B1071" i="29"/>
  <c r="J1071" i="29" s="1"/>
  <c r="E1071" i="29"/>
  <c r="N1060" i="29"/>
  <c r="O1060" i="29" s="1"/>
  <c r="P1060" i="29"/>
  <c r="Q1060" i="29" s="1"/>
  <c r="L1060" i="29"/>
  <c r="M1060" i="29" s="1"/>
  <c r="K1060" i="29"/>
  <c r="H1060" i="29"/>
  <c r="I1060" i="29" s="1"/>
  <c r="K1045" i="29"/>
  <c r="H1045" i="29"/>
  <c r="I1045" i="29" s="1"/>
  <c r="P1045" i="29"/>
  <c r="Q1045" i="29" s="1"/>
  <c r="L1045" i="29"/>
  <c r="M1045" i="29" s="1"/>
  <c r="N1045" i="29"/>
  <c r="O1045" i="29" s="1"/>
  <c r="K1052" i="29"/>
  <c r="H1052" i="29"/>
  <c r="I1052" i="29" s="1"/>
  <c r="P1052" i="29"/>
  <c r="Q1052" i="29" s="1"/>
  <c r="N1052" i="29"/>
  <c r="O1052" i="29" s="1"/>
  <c r="L1052" i="29"/>
  <c r="M1052" i="29" s="1"/>
  <c r="P1056" i="29"/>
  <c r="Q1056" i="29" s="1"/>
  <c r="H1056" i="29"/>
  <c r="I1056" i="29" s="1"/>
  <c r="L1056" i="29"/>
  <c r="M1056" i="29" s="1"/>
  <c r="K1056" i="29"/>
  <c r="N1056" i="29"/>
  <c r="O1056" i="29" s="1"/>
  <c r="L1048" i="29"/>
  <c r="M1048" i="29" s="1"/>
  <c r="N1048" i="29"/>
  <c r="O1048" i="29" s="1"/>
  <c r="K1048" i="29"/>
  <c r="H1048" i="29"/>
  <c r="I1048" i="29" s="1"/>
  <c r="P1048" i="29"/>
  <c r="Q1048" i="29" s="1"/>
  <c r="N1057" i="29"/>
  <c r="O1057" i="29" s="1"/>
  <c r="K1057" i="29"/>
  <c r="H1057" i="29"/>
  <c r="I1057" i="29" s="1"/>
  <c r="P1057" i="29"/>
  <c r="Q1057" i="29" s="1"/>
  <c r="L1057" i="29"/>
  <c r="M1057" i="29" s="1"/>
  <c r="S1072" i="29"/>
  <c r="E1062" i="29"/>
  <c r="B1062" i="29"/>
  <c r="J1062" i="29" s="1"/>
  <c r="N1053" i="29"/>
  <c r="O1053" i="29" s="1"/>
  <c r="L1053" i="29"/>
  <c r="M1053" i="29" s="1"/>
  <c r="K1053" i="29"/>
  <c r="H1053" i="29"/>
  <c r="I1053" i="29" s="1"/>
  <c r="P1053" i="29"/>
  <c r="Q1053" i="29" s="1"/>
  <c r="S1064" i="29"/>
  <c r="E1054" i="29"/>
  <c r="B1054" i="29"/>
  <c r="J1054" i="29" s="1"/>
  <c r="F1046" i="30"/>
  <c r="C1046" i="30"/>
  <c r="F1034" i="30"/>
  <c r="C1034" i="30"/>
  <c r="F1045" i="30"/>
  <c r="C1045" i="30"/>
  <c r="F1037" i="30"/>
  <c r="C1037" i="30"/>
  <c r="B1056" i="30"/>
  <c r="B1052" i="30"/>
  <c r="B1060" i="30"/>
  <c r="B1044" i="30"/>
  <c r="B1055" i="30"/>
  <c r="B1047" i="30"/>
  <c r="F1042" i="30"/>
  <c r="C1042" i="30"/>
  <c r="F1041" i="30"/>
  <c r="C1041" i="30"/>
  <c r="F1043" i="30"/>
  <c r="C1043" i="30"/>
  <c r="C1038" i="30"/>
  <c r="F1038" i="30"/>
  <c r="F1050" i="30"/>
  <c r="C1050" i="30"/>
  <c r="F1049" i="30"/>
  <c r="C1049" i="30"/>
  <c r="B1051" i="30"/>
  <c r="B1059" i="30"/>
  <c r="B1053" i="30"/>
  <c r="B1048" i="30"/>
  <c r="R1044" i="30" l="1"/>
  <c r="N1044" i="30"/>
  <c r="R1052" i="30"/>
  <c r="N1052" i="30"/>
  <c r="R1059" i="30"/>
  <c r="N1059" i="30"/>
  <c r="R1047" i="30"/>
  <c r="N1047" i="30"/>
  <c r="R1048" i="30"/>
  <c r="N1048" i="30"/>
  <c r="R1051" i="30"/>
  <c r="N1051" i="30"/>
  <c r="R1055" i="30"/>
  <c r="N1055" i="30"/>
  <c r="R1060" i="30"/>
  <c r="N1060" i="30"/>
  <c r="R1056" i="30"/>
  <c r="N1056" i="30"/>
  <c r="R1053" i="30"/>
  <c r="N1053" i="30"/>
  <c r="S1079" i="29"/>
  <c r="E1069" i="29"/>
  <c r="B1069" i="29"/>
  <c r="J1069" i="29" s="1"/>
  <c r="P1059" i="29"/>
  <c r="Q1059" i="29" s="1"/>
  <c r="H1059" i="29"/>
  <c r="I1059" i="29" s="1"/>
  <c r="L1059" i="29"/>
  <c r="M1059" i="29" s="1"/>
  <c r="N1059" i="29"/>
  <c r="O1059" i="29" s="1"/>
  <c r="K1059" i="29"/>
  <c r="N1062" i="29"/>
  <c r="O1062" i="29" s="1"/>
  <c r="L1062" i="29"/>
  <c r="M1062" i="29" s="1"/>
  <c r="K1062" i="29"/>
  <c r="H1062" i="29"/>
  <c r="I1062" i="29" s="1"/>
  <c r="P1062" i="29"/>
  <c r="Q1062" i="29" s="1"/>
  <c r="K1054" i="29"/>
  <c r="H1054" i="29"/>
  <c r="I1054" i="29" s="1"/>
  <c r="P1054" i="29"/>
  <c r="Q1054" i="29" s="1"/>
  <c r="N1054" i="29"/>
  <c r="O1054" i="29" s="1"/>
  <c r="L1054" i="29"/>
  <c r="M1054" i="29" s="1"/>
  <c r="L1063" i="29"/>
  <c r="M1063" i="29" s="1"/>
  <c r="N1063" i="29"/>
  <c r="O1063" i="29" s="1"/>
  <c r="K1063" i="29"/>
  <c r="H1063" i="29"/>
  <c r="I1063" i="29" s="1"/>
  <c r="P1063" i="29"/>
  <c r="Q1063" i="29" s="1"/>
  <c r="L1067" i="29"/>
  <c r="M1067" i="29" s="1"/>
  <c r="K1067" i="29"/>
  <c r="H1067" i="29"/>
  <c r="I1067" i="29" s="1"/>
  <c r="P1067" i="29"/>
  <c r="Q1067" i="29" s="1"/>
  <c r="N1067" i="29"/>
  <c r="O1067" i="29" s="1"/>
  <c r="S1075" i="29"/>
  <c r="E1065" i="29"/>
  <c r="B1065" i="29"/>
  <c r="J1065" i="29" s="1"/>
  <c r="S1082" i="29"/>
  <c r="E1072" i="29"/>
  <c r="B1072" i="29"/>
  <c r="J1072" i="29" s="1"/>
  <c r="K1071" i="29"/>
  <c r="H1071" i="29"/>
  <c r="I1071" i="29" s="1"/>
  <c r="P1071" i="29"/>
  <c r="Q1071" i="29" s="1"/>
  <c r="N1071" i="29"/>
  <c r="O1071" i="29" s="1"/>
  <c r="L1071" i="29"/>
  <c r="M1071" i="29" s="1"/>
  <c r="S1086" i="29"/>
  <c r="E1076" i="29"/>
  <c r="B1076" i="29"/>
  <c r="J1076" i="29" s="1"/>
  <c r="S1078" i="29"/>
  <c r="E1068" i="29"/>
  <c r="B1068" i="29"/>
  <c r="J1068" i="29" s="1"/>
  <c r="K1070" i="29"/>
  <c r="H1070" i="29"/>
  <c r="I1070" i="29" s="1"/>
  <c r="P1070" i="29"/>
  <c r="Q1070" i="29" s="1"/>
  <c r="N1070" i="29"/>
  <c r="O1070" i="29" s="1"/>
  <c r="L1070" i="29"/>
  <c r="M1070" i="29" s="1"/>
  <c r="S1074" i="29"/>
  <c r="E1064" i="29"/>
  <c r="B1064" i="29"/>
  <c r="J1064" i="29" s="1"/>
  <c r="S1091" i="29"/>
  <c r="E1081" i="29"/>
  <c r="B1081" i="29"/>
  <c r="J1081" i="29" s="1"/>
  <c r="S1083" i="29"/>
  <c r="E1073" i="29"/>
  <c r="B1073" i="29"/>
  <c r="J1073" i="29" s="1"/>
  <c r="S1087" i="29"/>
  <c r="E1077" i="29"/>
  <c r="B1077" i="29"/>
  <c r="J1077" i="29" s="1"/>
  <c r="K1055" i="29"/>
  <c r="H1055" i="29"/>
  <c r="I1055" i="29" s="1"/>
  <c r="P1055" i="29"/>
  <c r="Q1055" i="29" s="1"/>
  <c r="L1055" i="29"/>
  <c r="M1055" i="29" s="1"/>
  <c r="N1055" i="29"/>
  <c r="O1055" i="29" s="1"/>
  <c r="L1066" i="29"/>
  <c r="M1066" i="29" s="1"/>
  <c r="K1066" i="29"/>
  <c r="H1066" i="29"/>
  <c r="I1066" i="29" s="1"/>
  <c r="P1066" i="29"/>
  <c r="Q1066" i="29" s="1"/>
  <c r="N1066" i="29"/>
  <c r="O1066" i="29" s="1"/>
  <c r="P1058" i="29"/>
  <c r="Q1058" i="29" s="1"/>
  <c r="N1058" i="29"/>
  <c r="O1058" i="29" s="1"/>
  <c r="L1058" i="29"/>
  <c r="M1058" i="29" s="1"/>
  <c r="K1058" i="29"/>
  <c r="H1058" i="29"/>
  <c r="I1058" i="29" s="1"/>
  <c r="S1090" i="29"/>
  <c r="E1080" i="29"/>
  <c r="B1080" i="29"/>
  <c r="J1080" i="29" s="1"/>
  <c r="C1044" i="30"/>
  <c r="F1044" i="30"/>
  <c r="C1047" i="30"/>
  <c r="F1047" i="30"/>
  <c r="B1058" i="30"/>
  <c r="B1069" i="30"/>
  <c r="B1057" i="30"/>
  <c r="B1054" i="30"/>
  <c r="B1062" i="30"/>
  <c r="F1048" i="30"/>
  <c r="C1048" i="30"/>
  <c r="C1052" i="30"/>
  <c r="F1052" i="30"/>
  <c r="F1051" i="30"/>
  <c r="C1051" i="30"/>
  <c r="F1055" i="30"/>
  <c r="C1055" i="30"/>
  <c r="F1056" i="30"/>
  <c r="C1056" i="30"/>
  <c r="F1059" i="30"/>
  <c r="C1059" i="30"/>
  <c r="F1053" i="30"/>
  <c r="C1053" i="30"/>
  <c r="C1060" i="30"/>
  <c r="F1060" i="30"/>
  <c r="B1063" i="30"/>
  <c r="B1061" i="30"/>
  <c r="B1065" i="30"/>
  <c r="B1070" i="30"/>
  <c r="B1066" i="30"/>
  <c r="R1063" i="30" l="1"/>
  <c r="N1063" i="30"/>
  <c r="R1054" i="30"/>
  <c r="N1054" i="30"/>
  <c r="R1069" i="30"/>
  <c r="N1069" i="30"/>
  <c r="R1065" i="30"/>
  <c r="N1065" i="30"/>
  <c r="R1066" i="30"/>
  <c r="N1066" i="30"/>
  <c r="R1061" i="30"/>
  <c r="N1061" i="30"/>
  <c r="R1062" i="30"/>
  <c r="N1062" i="30"/>
  <c r="R1057" i="30"/>
  <c r="N1057" i="30"/>
  <c r="R1058" i="30"/>
  <c r="N1058" i="30"/>
  <c r="R1070" i="30"/>
  <c r="N1070" i="30"/>
  <c r="N1069" i="29"/>
  <c r="O1069" i="29" s="1"/>
  <c r="P1069" i="29"/>
  <c r="Q1069" i="29" s="1"/>
  <c r="L1069" i="29"/>
  <c r="M1069" i="29" s="1"/>
  <c r="K1069" i="29"/>
  <c r="H1069" i="29"/>
  <c r="I1069" i="29" s="1"/>
  <c r="S1089" i="29"/>
  <c r="E1079" i="29"/>
  <c r="B1079" i="29"/>
  <c r="J1079" i="29" s="1"/>
  <c r="N1073" i="29"/>
  <c r="O1073" i="29" s="1"/>
  <c r="K1073" i="29"/>
  <c r="H1073" i="29"/>
  <c r="I1073" i="29" s="1"/>
  <c r="P1073" i="29"/>
  <c r="Q1073" i="29" s="1"/>
  <c r="L1073" i="29"/>
  <c r="M1073" i="29" s="1"/>
  <c r="S1084" i="29"/>
  <c r="E1074" i="29"/>
  <c r="B1074" i="29"/>
  <c r="J1074" i="29" s="1"/>
  <c r="S1088" i="29"/>
  <c r="E1078" i="29"/>
  <c r="B1078" i="29"/>
  <c r="J1078" i="29" s="1"/>
  <c r="K1077" i="29"/>
  <c r="H1077" i="29"/>
  <c r="I1077" i="29" s="1"/>
  <c r="P1077" i="29"/>
  <c r="Q1077" i="29" s="1"/>
  <c r="L1077" i="29"/>
  <c r="M1077" i="29" s="1"/>
  <c r="N1077" i="29"/>
  <c r="O1077" i="29" s="1"/>
  <c r="S1101" i="29"/>
  <c r="E1091" i="29"/>
  <c r="B1091" i="29"/>
  <c r="J1091" i="29" s="1"/>
  <c r="N1076" i="29"/>
  <c r="O1076" i="29" s="1"/>
  <c r="L1076" i="29"/>
  <c r="M1076" i="29" s="1"/>
  <c r="P1076" i="29"/>
  <c r="Q1076" i="29" s="1"/>
  <c r="K1076" i="29"/>
  <c r="H1076" i="29"/>
  <c r="I1076" i="29" s="1"/>
  <c r="P1072" i="29"/>
  <c r="Q1072" i="29" s="1"/>
  <c r="K1072" i="29"/>
  <c r="N1072" i="29"/>
  <c r="O1072" i="29" s="1"/>
  <c r="H1072" i="29"/>
  <c r="I1072" i="29" s="1"/>
  <c r="L1072" i="29"/>
  <c r="M1072" i="29" s="1"/>
  <c r="P1065" i="29"/>
  <c r="Q1065" i="29" s="1"/>
  <c r="L1065" i="29"/>
  <c r="M1065" i="29" s="1"/>
  <c r="N1065" i="29"/>
  <c r="O1065" i="29" s="1"/>
  <c r="H1065" i="29"/>
  <c r="I1065" i="29" s="1"/>
  <c r="K1065" i="29"/>
  <c r="S1093" i="29"/>
  <c r="E1083" i="29"/>
  <c r="B1083" i="29"/>
  <c r="J1083" i="29" s="1"/>
  <c r="L1064" i="29"/>
  <c r="M1064" i="29" s="1"/>
  <c r="K1064" i="29"/>
  <c r="H1064" i="29"/>
  <c r="I1064" i="29" s="1"/>
  <c r="N1064" i="29"/>
  <c r="O1064" i="29" s="1"/>
  <c r="P1064" i="29"/>
  <c r="Q1064" i="29" s="1"/>
  <c r="K1068" i="29"/>
  <c r="H1068" i="29"/>
  <c r="I1068" i="29" s="1"/>
  <c r="L1068" i="29"/>
  <c r="M1068" i="29" s="1"/>
  <c r="P1068" i="29"/>
  <c r="Q1068" i="29" s="1"/>
  <c r="N1068" i="29"/>
  <c r="O1068" i="29" s="1"/>
  <c r="L1080" i="29"/>
  <c r="M1080" i="29" s="1"/>
  <c r="N1080" i="29"/>
  <c r="O1080" i="29" s="1"/>
  <c r="K1080" i="29"/>
  <c r="H1080" i="29"/>
  <c r="I1080" i="29" s="1"/>
  <c r="P1080" i="29"/>
  <c r="Q1080" i="29" s="1"/>
  <c r="S1100" i="29"/>
  <c r="E1090" i="29"/>
  <c r="B1090" i="29"/>
  <c r="J1090" i="29" s="1"/>
  <c r="S1097" i="29"/>
  <c r="E1087" i="29"/>
  <c r="B1087" i="29"/>
  <c r="J1087" i="29" s="1"/>
  <c r="P1081" i="29"/>
  <c r="Q1081" i="29" s="1"/>
  <c r="L1081" i="29"/>
  <c r="M1081" i="29" s="1"/>
  <c r="N1081" i="29"/>
  <c r="O1081" i="29" s="1"/>
  <c r="K1081" i="29"/>
  <c r="H1081" i="29"/>
  <c r="I1081" i="29" s="1"/>
  <c r="S1096" i="29"/>
  <c r="E1086" i="29"/>
  <c r="B1086" i="29"/>
  <c r="J1086" i="29" s="1"/>
  <c r="S1092" i="29"/>
  <c r="E1082" i="29"/>
  <c r="B1082" i="29"/>
  <c r="J1082" i="29" s="1"/>
  <c r="S1085" i="29"/>
  <c r="E1075" i="29"/>
  <c r="B1075" i="29"/>
  <c r="J1075" i="29" s="1"/>
  <c r="F1065" i="30"/>
  <c r="C1065" i="30"/>
  <c r="C1054" i="30"/>
  <c r="F1054" i="30"/>
  <c r="F1069" i="30"/>
  <c r="C1069" i="30"/>
  <c r="C1063" i="30"/>
  <c r="F1063" i="30"/>
  <c r="B1075" i="30"/>
  <c r="B1073" i="30"/>
  <c r="B1064" i="30"/>
  <c r="B1079" i="30"/>
  <c r="F1070" i="30"/>
  <c r="C1070" i="30"/>
  <c r="F1062" i="30"/>
  <c r="C1062" i="30"/>
  <c r="F1057" i="30"/>
  <c r="C1057" i="30"/>
  <c r="F1058" i="30"/>
  <c r="C1058" i="30"/>
  <c r="C1066" i="30"/>
  <c r="F1066" i="30"/>
  <c r="B1076" i="30"/>
  <c r="F1061" i="30"/>
  <c r="C1061" i="30"/>
  <c r="B1080" i="30"/>
  <c r="B1071" i="30"/>
  <c r="B1072" i="30"/>
  <c r="B1067" i="30"/>
  <c r="B1068" i="30"/>
  <c r="R1076" i="30" l="1"/>
  <c r="N1076" i="30"/>
  <c r="R1068" i="30"/>
  <c r="N1068" i="30"/>
  <c r="R1080" i="30"/>
  <c r="N1080" i="30"/>
  <c r="R1079" i="30"/>
  <c r="N1079" i="30"/>
  <c r="R1067" i="30"/>
  <c r="N1067" i="30"/>
  <c r="R1064" i="30"/>
  <c r="N1064" i="30"/>
  <c r="R1075" i="30"/>
  <c r="N1075" i="30"/>
  <c r="R1072" i="30"/>
  <c r="N1072" i="30"/>
  <c r="R1073" i="30"/>
  <c r="N1073" i="30"/>
  <c r="R1071" i="30"/>
  <c r="N1071" i="30"/>
  <c r="N1079" i="29"/>
  <c r="O1079" i="29" s="1"/>
  <c r="L1079" i="29"/>
  <c r="M1079" i="29" s="1"/>
  <c r="P1079" i="29"/>
  <c r="Q1079" i="29" s="1"/>
  <c r="K1079" i="29"/>
  <c r="H1079" i="29"/>
  <c r="I1079" i="29" s="1"/>
  <c r="S1099" i="29"/>
  <c r="B1089" i="29"/>
  <c r="J1089" i="29" s="1"/>
  <c r="E1089" i="29"/>
  <c r="L1082" i="29"/>
  <c r="M1082" i="29" s="1"/>
  <c r="K1082" i="29"/>
  <c r="H1082" i="29"/>
  <c r="I1082" i="29" s="1"/>
  <c r="P1082" i="29"/>
  <c r="Q1082" i="29" s="1"/>
  <c r="N1082" i="29"/>
  <c r="O1082" i="29" s="1"/>
  <c r="S1107" i="29"/>
  <c r="E1097" i="29"/>
  <c r="B1097" i="29"/>
  <c r="J1097" i="29" s="1"/>
  <c r="P1074" i="29"/>
  <c r="Q1074" i="29" s="1"/>
  <c r="N1074" i="29"/>
  <c r="O1074" i="29" s="1"/>
  <c r="L1074" i="29"/>
  <c r="M1074" i="29" s="1"/>
  <c r="K1074" i="29"/>
  <c r="H1074" i="29"/>
  <c r="I1074" i="29" s="1"/>
  <c r="P1075" i="29"/>
  <c r="Q1075" i="29" s="1"/>
  <c r="N1075" i="29"/>
  <c r="O1075" i="29" s="1"/>
  <c r="L1075" i="29"/>
  <c r="M1075" i="29" s="1"/>
  <c r="K1075" i="29"/>
  <c r="H1075" i="29"/>
  <c r="I1075" i="29" s="1"/>
  <c r="P1090" i="29"/>
  <c r="Q1090" i="29" s="1"/>
  <c r="N1090" i="29"/>
  <c r="O1090" i="29" s="1"/>
  <c r="L1090" i="29"/>
  <c r="M1090" i="29" s="1"/>
  <c r="H1090" i="29"/>
  <c r="I1090" i="29" s="1"/>
  <c r="K1090" i="29"/>
  <c r="S1102" i="29"/>
  <c r="E1092" i="29"/>
  <c r="B1092" i="29"/>
  <c r="J1092" i="29" s="1"/>
  <c r="S1103" i="29"/>
  <c r="E1093" i="29"/>
  <c r="B1093" i="29"/>
  <c r="J1093" i="29" s="1"/>
  <c r="P1091" i="29"/>
  <c r="Q1091" i="29" s="1"/>
  <c r="N1091" i="29"/>
  <c r="O1091" i="29" s="1"/>
  <c r="L1091" i="29"/>
  <c r="M1091" i="29" s="1"/>
  <c r="H1091" i="29"/>
  <c r="I1091" i="29" s="1"/>
  <c r="K1091" i="29"/>
  <c r="N1078" i="29"/>
  <c r="O1078" i="29" s="1"/>
  <c r="L1078" i="29"/>
  <c r="M1078" i="29" s="1"/>
  <c r="K1078" i="29"/>
  <c r="H1078" i="29"/>
  <c r="I1078" i="29" s="1"/>
  <c r="P1078" i="29"/>
  <c r="Q1078" i="29" s="1"/>
  <c r="S1106" i="29"/>
  <c r="E1096" i="29"/>
  <c r="B1096" i="29"/>
  <c r="J1096" i="29" s="1"/>
  <c r="S1095" i="29"/>
  <c r="E1085" i="29"/>
  <c r="B1085" i="29"/>
  <c r="J1085" i="29" s="1"/>
  <c r="K1086" i="29"/>
  <c r="H1086" i="29"/>
  <c r="I1086" i="29" s="1"/>
  <c r="P1086" i="29"/>
  <c r="Q1086" i="29" s="1"/>
  <c r="N1086" i="29"/>
  <c r="O1086" i="29" s="1"/>
  <c r="L1086" i="29"/>
  <c r="M1086" i="29" s="1"/>
  <c r="K1087" i="29"/>
  <c r="H1087" i="29"/>
  <c r="I1087" i="29" s="1"/>
  <c r="P1087" i="29"/>
  <c r="Q1087" i="29" s="1"/>
  <c r="N1087" i="29"/>
  <c r="O1087" i="29" s="1"/>
  <c r="L1087" i="29"/>
  <c r="M1087" i="29" s="1"/>
  <c r="S1110" i="29"/>
  <c r="E1100" i="29"/>
  <c r="B1100" i="29"/>
  <c r="J1100" i="29" s="1"/>
  <c r="S1094" i="29"/>
  <c r="E1084" i="29"/>
  <c r="B1084" i="29"/>
  <c r="J1084" i="29" s="1"/>
  <c r="L1083" i="29"/>
  <c r="M1083" i="29" s="1"/>
  <c r="K1083" i="29"/>
  <c r="H1083" i="29"/>
  <c r="I1083" i="29" s="1"/>
  <c r="P1083" i="29"/>
  <c r="Q1083" i="29" s="1"/>
  <c r="N1083" i="29"/>
  <c r="O1083" i="29" s="1"/>
  <c r="S1111" i="29"/>
  <c r="E1101" i="29"/>
  <c r="B1101" i="29"/>
  <c r="J1101" i="29" s="1"/>
  <c r="S1098" i="29"/>
  <c r="E1088" i="29"/>
  <c r="B1088" i="29"/>
  <c r="J1088" i="29" s="1"/>
  <c r="B1078" i="30"/>
  <c r="B1082" i="30"/>
  <c r="B1090" i="30"/>
  <c r="B1086" i="30"/>
  <c r="B1089" i="30"/>
  <c r="C1068" i="30"/>
  <c r="F1068" i="30"/>
  <c r="F1072" i="30"/>
  <c r="C1072" i="30"/>
  <c r="F1080" i="30"/>
  <c r="C1080" i="30"/>
  <c r="C1076" i="30"/>
  <c r="F1076" i="30"/>
  <c r="F1079" i="30"/>
  <c r="C1079" i="30"/>
  <c r="F1073" i="30"/>
  <c r="C1073" i="30"/>
  <c r="B1083" i="30"/>
  <c r="F1067" i="30"/>
  <c r="C1067" i="30"/>
  <c r="F1075" i="30"/>
  <c r="C1075" i="30"/>
  <c r="F1071" i="30"/>
  <c r="C1071" i="30"/>
  <c r="F1064" i="30"/>
  <c r="C1064" i="30"/>
  <c r="B1077" i="30"/>
  <c r="B1081" i="30"/>
  <c r="B1074" i="30"/>
  <c r="B1085" i="30"/>
  <c r="R1086" i="30" l="1"/>
  <c r="N1086" i="30"/>
  <c r="R1085" i="30"/>
  <c r="N1085" i="30"/>
  <c r="R1082" i="30"/>
  <c r="N1082" i="30"/>
  <c r="R1077" i="30"/>
  <c r="N1077" i="30"/>
  <c r="R1089" i="30"/>
  <c r="N1089" i="30"/>
  <c r="R1090" i="30"/>
  <c r="N1090" i="30"/>
  <c r="R1078" i="30"/>
  <c r="N1078" i="30"/>
  <c r="R1081" i="30"/>
  <c r="N1081" i="30"/>
  <c r="R1083" i="30"/>
  <c r="N1083" i="30"/>
  <c r="R1074" i="30"/>
  <c r="N1074" i="30"/>
  <c r="N1089" i="29"/>
  <c r="O1089" i="29" s="1"/>
  <c r="L1089" i="29"/>
  <c r="M1089" i="29" s="1"/>
  <c r="K1089" i="29"/>
  <c r="P1089" i="29"/>
  <c r="Q1089" i="29" s="1"/>
  <c r="H1089" i="29"/>
  <c r="I1089" i="29" s="1"/>
  <c r="S1109" i="29"/>
  <c r="E1099" i="29"/>
  <c r="B1099" i="29"/>
  <c r="J1099" i="29" s="1"/>
  <c r="P1088" i="29"/>
  <c r="Q1088" i="29" s="1"/>
  <c r="H1088" i="29"/>
  <c r="I1088" i="29" s="1"/>
  <c r="N1088" i="29"/>
  <c r="O1088" i="29" s="1"/>
  <c r="K1088" i="29"/>
  <c r="L1088" i="29"/>
  <c r="M1088" i="29" s="1"/>
  <c r="S1104" i="29"/>
  <c r="E1094" i="29"/>
  <c r="B1094" i="29"/>
  <c r="J1094" i="29" s="1"/>
  <c r="S1113" i="29"/>
  <c r="E1103" i="29"/>
  <c r="B1103" i="29"/>
  <c r="J1103" i="29" s="1"/>
  <c r="S1112" i="29"/>
  <c r="E1102" i="29"/>
  <c r="B1102" i="29"/>
  <c r="J1102" i="29" s="1"/>
  <c r="P1097" i="29"/>
  <c r="Q1097" i="29" s="1"/>
  <c r="L1097" i="29"/>
  <c r="M1097" i="29" s="1"/>
  <c r="N1097" i="29"/>
  <c r="O1097" i="29" s="1"/>
  <c r="K1097" i="29"/>
  <c r="H1097" i="29"/>
  <c r="I1097" i="29" s="1"/>
  <c r="S1105" i="29"/>
  <c r="E1095" i="29"/>
  <c r="B1095" i="29"/>
  <c r="J1095" i="29" s="1"/>
  <c r="S1121" i="29"/>
  <c r="E1111" i="29"/>
  <c r="B1111" i="29"/>
  <c r="J1111" i="29" s="1"/>
  <c r="K1100" i="29"/>
  <c r="H1100" i="29"/>
  <c r="I1100" i="29" s="1"/>
  <c r="L1100" i="29"/>
  <c r="M1100" i="29" s="1"/>
  <c r="P1100" i="29"/>
  <c r="Q1100" i="29" s="1"/>
  <c r="N1100" i="29"/>
  <c r="O1100" i="29" s="1"/>
  <c r="L1096" i="29"/>
  <c r="M1096" i="29" s="1"/>
  <c r="K1096" i="29"/>
  <c r="H1096" i="29"/>
  <c r="I1096" i="29" s="1"/>
  <c r="N1096" i="29"/>
  <c r="O1096" i="29" s="1"/>
  <c r="P1096" i="29"/>
  <c r="Q1096" i="29" s="1"/>
  <c r="S1108" i="29"/>
  <c r="E1098" i="29"/>
  <c r="B1098" i="29"/>
  <c r="J1098" i="29" s="1"/>
  <c r="K1084" i="29"/>
  <c r="H1084" i="29"/>
  <c r="I1084" i="29" s="1"/>
  <c r="P1084" i="29"/>
  <c r="Q1084" i="29" s="1"/>
  <c r="L1084" i="29"/>
  <c r="M1084" i="29" s="1"/>
  <c r="N1084" i="29"/>
  <c r="O1084" i="29" s="1"/>
  <c r="N1085" i="29"/>
  <c r="O1085" i="29" s="1"/>
  <c r="L1085" i="29"/>
  <c r="M1085" i="29" s="1"/>
  <c r="K1085" i="29"/>
  <c r="H1085" i="29"/>
  <c r="I1085" i="29" s="1"/>
  <c r="P1085" i="29"/>
  <c r="Q1085" i="29" s="1"/>
  <c r="K1093" i="29"/>
  <c r="H1093" i="29"/>
  <c r="I1093" i="29" s="1"/>
  <c r="P1093" i="29"/>
  <c r="Q1093" i="29" s="1"/>
  <c r="L1093" i="29"/>
  <c r="M1093" i="29" s="1"/>
  <c r="N1093" i="29"/>
  <c r="O1093" i="29" s="1"/>
  <c r="N1092" i="29"/>
  <c r="O1092" i="29" s="1"/>
  <c r="P1092" i="29"/>
  <c r="Q1092" i="29" s="1"/>
  <c r="L1092" i="29"/>
  <c r="M1092" i="29" s="1"/>
  <c r="K1092" i="29"/>
  <c r="H1092" i="29"/>
  <c r="I1092" i="29" s="1"/>
  <c r="S1117" i="29"/>
  <c r="E1107" i="29"/>
  <c r="B1107" i="29"/>
  <c r="J1107" i="29" s="1"/>
  <c r="N1101" i="29"/>
  <c r="O1101" i="29" s="1"/>
  <c r="L1101" i="29"/>
  <c r="M1101" i="29" s="1"/>
  <c r="K1101" i="29"/>
  <c r="H1101" i="29"/>
  <c r="I1101" i="29" s="1"/>
  <c r="P1101" i="29"/>
  <c r="Q1101" i="29" s="1"/>
  <c r="S1120" i="29"/>
  <c r="E1110" i="29"/>
  <c r="B1110" i="29"/>
  <c r="J1110" i="29" s="1"/>
  <c r="S1116" i="29"/>
  <c r="E1106" i="29"/>
  <c r="B1106" i="29"/>
  <c r="J1106" i="29" s="1"/>
  <c r="F1083" i="30"/>
  <c r="C1083" i="30"/>
  <c r="F1086" i="30"/>
  <c r="C1086" i="30"/>
  <c r="C1082" i="30"/>
  <c r="F1082" i="30"/>
  <c r="B1093" i="30"/>
  <c r="B1096" i="30"/>
  <c r="B1092" i="30"/>
  <c r="F1085" i="30"/>
  <c r="C1085" i="30"/>
  <c r="F1077" i="30"/>
  <c r="C1077" i="30"/>
  <c r="F1089" i="30"/>
  <c r="C1089" i="30"/>
  <c r="F1090" i="30"/>
  <c r="C1090" i="30"/>
  <c r="F1078" i="30"/>
  <c r="C1078" i="30"/>
  <c r="F1081" i="30"/>
  <c r="C1081" i="30"/>
  <c r="B1095" i="30"/>
  <c r="B1091" i="30"/>
  <c r="F1074" i="30"/>
  <c r="C1074" i="30"/>
  <c r="B1084" i="30"/>
  <c r="B1087" i="30"/>
  <c r="B1099" i="30"/>
  <c r="B1100" i="30"/>
  <c r="B1088" i="30"/>
  <c r="R1099" i="30" l="1"/>
  <c r="N1099" i="30"/>
  <c r="R1091" i="30"/>
  <c r="N1091" i="30"/>
  <c r="R1088" i="30"/>
  <c r="N1088" i="30"/>
  <c r="R1092" i="30"/>
  <c r="N1092" i="30"/>
  <c r="R1087" i="30"/>
  <c r="N1087" i="30"/>
  <c r="R1095" i="30"/>
  <c r="N1095" i="30"/>
  <c r="R1096" i="30"/>
  <c r="N1096" i="30"/>
  <c r="R1084" i="30"/>
  <c r="N1084" i="30"/>
  <c r="R1093" i="30"/>
  <c r="N1093" i="30"/>
  <c r="R1100" i="30"/>
  <c r="N1100" i="30"/>
  <c r="H1099" i="29"/>
  <c r="I1099" i="29" s="1"/>
  <c r="P1099" i="29"/>
  <c r="Q1099" i="29" s="1"/>
  <c r="L1099" i="29"/>
  <c r="M1099" i="29" s="1"/>
  <c r="N1099" i="29"/>
  <c r="O1099" i="29" s="1"/>
  <c r="K1099" i="29"/>
  <c r="S1119" i="29"/>
  <c r="E1109" i="29"/>
  <c r="B1109" i="29"/>
  <c r="J1109" i="29" s="1"/>
  <c r="S1115" i="29"/>
  <c r="E1105" i="29"/>
  <c r="B1105" i="29"/>
  <c r="J1105" i="29" s="1"/>
  <c r="S1122" i="29"/>
  <c r="E1112" i="29"/>
  <c r="B1112" i="29"/>
  <c r="J1112" i="29" s="1"/>
  <c r="N1094" i="29"/>
  <c r="O1094" i="29" s="1"/>
  <c r="L1094" i="29"/>
  <c r="M1094" i="29" s="1"/>
  <c r="K1094" i="29"/>
  <c r="H1094" i="29"/>
  <c r="I1094" i="29" s="1"/>
  <c r="P1094" i="29"/>
  <c r="Q1094" i="29" s="1"/>
  <c r="P1106" i="29"/>
  <c r="Q1106" i="29" s="1"/>
  <c r="N1106" i="29"/>
  <c r="O1106" i="29" s="1"/>
  <c r="L1106" i="29"/>
  <c r="M1106" i="29" s="1"/>
  <c r="K1106" i="29"/>
  <c r="H1106" i="29"/>
  <c r="I1106" i="29" s="1"/>
  <c r="P1107" i="29"/>
  <c r="Q1107" i="29" s="1"/>
  <c r="N1107" i="29"/>
  <c r="O1107" i="29" s="1"/>
  <c r="L1107" i="29"/>
  <c r="M1107" i="29" s="1"/>
  <c r="K1107" i="29"/>
  <c r="H1107" i="29"/>
  <c r="I1107" i="29" s="1"/>
  <c r="S1118" i="29"/>
  <c r="E1108" i="29"/>
  <c r="B1108" i="29"/>
  <c r="J1108" i="29" s="1"/>
  <c r="S1131" i="29"/>
  <c r="E1121" i="29"/>
  <c r="B1121" i="29"/>
  <c r="J1121" i="29" s="1"/>
  <c r="K1103" i="29"/>
  <c r="H1103" i="29"/>
  <c r="I1103" i="29" s="1"/>
  <c r="P1103" i="29"/>
  <c r="Q1103" i="29" s="1"/>
  <c r="N1103" i="29"/>
  <c r="O1103" i="29" s="1"/>
  <c r="L1103" i="29"/>
  <c r="M1103" i="29" s="1"/>
  <c r="S1130" i="29"/>
  <c r="E1120" i="29"/>
  <c r="B1120" i="29"/>
  <c r="J1120" i="29" s="1"/>
  <c r="S1126" i="29"/>
  <c r="E1116" i="29"/>
  <c r="B1116" i="29"/>
  <c r="J1116" i="29" s="1"/>
  <c r="S1127" i="29"/>
  <c r="E1117" i="29"/>
  <c r="B1117" i="29"/>
  <c r="J1117" i="29" s="1"/>
  <c r="L1095" i="29"/>
  <c r="M1095" i="29" s="1"/>
  <c r="N1095" i="29"/>
  <c r="O1095" i="29" s="1"/>
  <c r="K1095" i="29"/>
  <c r="H1095" i="29"/>
  <c r="I1095" i="29" s="1"/>
  <c r="P1095" i="29"/>
  <c r="Q1095" i="29" s="1"/>
  <c r="K1102" i="29"/>
  <c r="H1102" i="29"/>
  <c r="I1102" i="29" s="1"/>
  <c r="P1102" i="29"/>
  <c r="Q1102" i="29" s="1"/>
  <c r="N1102" i="29"/>
  <c r="O1102" i="29" s="1"/>
  <c r="L1102" i="29"/>
  <c r="M1102" i="29" s="1"/>
  <c r="S1114" i="29"/>
  <c r="E1104" i="29"/>
  <c r="B1104" i="29"/>
  <c r="J1104" i="29" s="1"/>
  <c r="N1110" i="29"/>
  <c r="O1110" i="29" s="1"/>
  <c r="L1110" i="29"/>
  <c r="M1110" i="29" s="1"/>
  <c r="K1110" i="29"/>
  <c r="H1110" i="29"/>
  <c r="I1110" i="29" s="1"/>
  <c r="P1110" i="29"/>
  <c r="Q1110" i="29" s="1"/>
  <c r="L1098" i="29"/>
  <c r="M1098" i="29" s="1"/>
  <c r="K1098" i="29"/>
  <c r="H1098" i="29"/>
  <c r="I1098" i="29" s="1"/>
  <c r="P1098" i="29"/>
  <c r="Q1098" i="29" s="1"/>
  <c r="N1098" i="29"/>
  <c r="O1098" i="29" s="1"/>
  <c r="L1111" i="29"/>
  <c r="M1111" i="29" s="1"/>
  <c r="N1111" i="29"/>
  <c r="O1111" i="29" s="1"/>
  <c r="K1111" i="29"/>
  <c r="H1111" i="29"/>
  <c r="I1111" i="29" s="1"/>
  <c r="P1111" i="29"/>
  <c r="Q1111" i="29" s="1"/>
  <c r="S1123" i="29"/>
  <c r="E1113" i="29"/>
  <c r="B1113" i="29"/>
  <c r="J1113" i="29" s="1"/>
  <c r="B1109" i="30"/>
  <c r="F1087" i="30"/>
  <c r="C1087" i="30"/>
  <c r="F1088" i="30"/>
  <c r="C1088" i="30"/>
  <c r="F1099" i="30"/>
  <c r="C1099" i="30"/>
  <c r="C1084" i="30"/>
  <c r="F1084" i="30"/>
  <c r="F1091" i="30"/>
  <c r="C1091" i="30"/>
  <c r="C1092" i="30"/>
  <c r="F1092" i="30"/>
  <c r="F1093" i="30"/>
  <c r="C1093" i="30"/>
  <c r="B1101" i="30"/>
  <c r="B1102" i="30"/>
  <c r="B1103" i="30"/>
  <c r="B1098" i="30"/>
  <c r="B1094" i="30"/>
  <c r="C1095" i="30"/>
  <c r="F1095" i="30"/>
  <c r="C1100" i="30"/>
  <c r="F1100" i="30"/>
  <c r="F1096" i="30"/>
  <c r="C1096" i="30"/>
  <c r="B1110" i="30"/>
  <c r="B1097" i="30"/>
  <c r="B1105" i="30"/>
  <c r="B1106" i="30"/>
  <c r="R1106" i="30" l="1"/>
  <c r="N1106" i="30"/>
  <c r="R1097" i="30"/>
  <c r="N1097" i="30"/>
  <c r="R1098" i="30"/>
  <c r="N1098" i="30"/>
  <c r="R1110" i="30"/>
  <c r="N1110" i="30"/>
  <c r="R1094" i="30"/>
  <c r="N1094" i="30"/>
  <c r="R1101" i="30"/>
  <c r="N1101" i="30"/>
  <c r="R1109" i="30"/>
  <c r="N1109" i="30"/>
  <c r="R1102" i="30"/>
  <c r="N1102" i="30"/>
  <c r="R1105" i="30"/>
  <c r="N1105" i="30"/>
  <c r="R1103" i="30"/>
  <c r="N1103" i="30"/>
  <c r="L1109" i="29"/>
  <c r="M1109" i="29" s="1"/>
  <c r="K1109" i="29"/>
  <c r="N1109" i="29"/>
  <c r="O1109" i="29" s="1"/>
  <c r="H1109" i="29"/>
  <c r="I1109" i="29" s="1"/>
  <c r="P1109" i="29"/>
  <c r="Q1109" i="29" s="1"/>
  <c r="S1129" i="29"/>
  <c r="E1119" i="29"/>
  <c r="B1119" i="29"/>
  <c r="J1119" i="29" s="1"/>
  <c r="S1124" i="29"/>
  <c r="E1114" i="29"/>
  <c r="B1114" i="29"/>
  <c r="J1114" i="29" s="1"/>
  <c r="S1137" i="29"/>
  <c r="E1127" i="29"/>
  <c r="B1127" i="29"/>
  <c r="J1127" i="29" s="1"/>
  <c r="P1120" i="29"/>
  <c r="Q1120" i="29" s="1"/>
  <c r="H1120" i="29"/>
  <c r="I1120" i="29" s="1"/>
  <c r="N1120" i="29"/>
  <c r="O1120" i="29" s="1"/>
  <c r="K1120" i="29"/>
  <c r="L1120" i="29"/>
  <c r="M1120" i="29" s="1"/>
  <c r="N1121" i="29"/>
  <c r="O1121" i="29" s="1"/>
  <c r="K1121" i="29"/>
  <c r="H1121" i="29"/>
  <c r="I1121" i="29" s="1"/>
  <c r="P1121" i="29"/>
  <c r="Q1121" i="29" s="1"/>
  <c r="L1121" i="29"/>
  <c r="M1121" i="29" s="1"/>
  <c r="N1105" i="29"/>
  <c r="O1105" i="29" s="1"/>
  <c r="K1105" i="29"/>
  <c r="H1105" i="29"/>
  <c r="I1105" i="29" s="1"/>
  <c r="P1105" i="29"/>
  <c r="Q1105" i="29" s="1"/>
  <c r="L1105" i="29"/>
  <c r="M1105" i="29" s="1"/>
  <c r="K1116" i="29"/>
  <c r="H1116" i="29"/>
  <c r="I1116" i="29" s="1"/>
  <c r="P1116" i="29"/>
  <c r="Q1116" i="29" s="1"/>
  <c r="L1116" i="29"/>
  <c r="M1116" i="29" s="1"/>
  <c r="N1116" i="29"/>
  <c r="O1116" i="29" s="1"/>
  <c r="S1128" i="29"/>
  <c r="E1118" i="29"/>
  <c r="B1118" i="29"/>
  <c r="J1118" i="29" s="1"/>
  <c r="L1112" i="29"/>
  <c r="M1112" i="29" s="1"/>
  <c r="N1112" i="29"/>
  <c r="O1112" i="29" s="1"/>
  <c r="K1112" i="29"/>
  <c r="H1112" i="29"/>
  <c r="I1112" i="29" s="1"/>
  <c r="P1112" i="29"/>
  <c r="Q1112" i="29" s="1"/>
  <c r="P1113" i="29"/>
  <c r="Q1113" i="29" s="1"/>
  <c r="L1113" i="29"/>
  <c r="M1113" i="29" s="1"/>
  <c r="N1113" i="29"/>
  <c r="O1113" i="29" s="1"/>
  <c r="K1113" i="29"/>
  <c r="H1113" i="29"/>
  <c r="I1113" i="29" s="1"/>
  <c r="S1133" i="29"/>
  <c r="E1123" i="29"/>
  <c r="B1123" i="29"/>
  <c r="J1123" i="29" s="1"/>
  <c r="P1104" i="29"/>
  <c r="Q1104" i="29" s="1"/>
  <c r="K1104" i="29"/>
  <c r="N1104" i="29"/>
  <c r="O1104" i="29" s="1"/>
  <c r="H1104" i="29"/>
  <c r="I1104" i="29" s="1"/>
  <c r="L1104" i="29"/>
  <c r="M1104" i="29" s="1"/>
  <c r="N1117" i="29"/>
  <c r="O1117" i="29" s="1"/>
  <c r="L1117" i="29"/>
  <c r="M1117" i="29" s="1"/>
  <c r="K1117" i="29"/>
  <c r="H1117" i="29"/>
  <c r="I1117" i="29" s="1"/>
  <c r="P1117" i="29"/>
  <c r="Q1117" i="29" s="1"/>
  <c r="S1140" i="29"/>
  <c r="E1130" i="29"/>
  <c r="B1130" i="29"/>
  <c r="J1130" i="29" s="1"/>
  <c r="S1141" i="29"/>
  <c r="E1131" i="29"/>
  <c r="B1131" i="29"/>
  <c r="J1131" i="29" s="1"/>
  <c r="S1125" i="29"/>
  <c r="E1115" i="29"/>
  <c r="B1115" i="29"/>
  <c r="J1115" i="29" s="1"/>
  <c r="S1136" i="29"/>
  <c r="E1126" i="29"/>
  <c r="B1126" i="29"/>
  <c r="J1126" i="29" s="1"/>
  <c r="N1108" i="29"/>
  <c r="O1108" i="29" s="1"/>
  <c r="L1108" i="29"/>
  <c r="M1108" i="29" s="1"/>
  <c r="P1108" i="29"/>
  <c r="Q1108" i="29" s="1"/>
  <c r="K1108" i="29"/>
  <c r="H1108" i="29"/>
  <c r="I1108" i="29" s="1"/>
  <c r="S1132" i="29"/>
  <c r="E1122" i="29"/>
  <c r="B1122" i="29"/>
  <c r="J1122" i="29" s="1"/>
  <c r="F1106" i="30"/>
  <c r="C1106" i="30"/>
  <c r="F1102" i="30"/>
  <c r="C1102" i="30"/>
  <c r="B1116" i="30"/>
  <c r="B1107" i="30"/>
  <c r="B1108" i="30"/>
  <c r="B1112" i="30"/>
  <c r="F1097" i="30"/>
  <c r="C1097" i="30"/>
  <c r="C1098" i="30"/>
  <c r="F1098" i="30"/>
  <c r="F1105" i="30"/>
  <c r="C1105" i="30"/>
  <c r="F1110" i="30"/>
  <c r="C1110" i="30"/>
  <c r="F1094" i="30"/>
  <c r="C1094" i="30"/>
  <c r="F1101" i="30"/>
  <c r="C1101" i="30"/>
  <c r="F1109" i="30"/>
  <c r="C1109" i="30"/>
  <c r="F1103" i="30"/>
  <c r="C1103" i="30"/>
  <c r="B1115" i="30"/>
  <c r="B1120" i="30"/>
  <c r="B1104" i="30"/>
  <c r="B1113" i="30"/>
  <c r="B1111" i="30"/>
  <c r="B1119" i="30"/>
  <c r="R1107" i="30" l="1"/>
  <c r="N1107" i="30"/>
  <c r="R1119" i="30"/>
  <c r="N1119" i="30"/>
  <c r="R1113" i="30"/>
  <c r="N1113" i="30"/>
  <c r="R1120" i="30"/>
  <c r="N1120" i="30"/>
  <c r="R1112" i="30"/>
  <c r="N1112" i="30"/>
  <c r="R1111" i="30"/>
  <c r="N1111" i="30"/>
  <c r="R1104" i="30"/>
  <c r="N1104" i="30"/>
  <c r="R1115" i="30"/>
  <c r="N1115" i="30"/>
  <c r="R1108" i="30"/>
  <c r="N1108" i="30"/>
  <c r="R1116" i="30"/>
  <c r="N1116" i="30"/>
  <c r="K1119" i="29"/>
  <c r="L1119" i="29"/>
  <c r="M1119" i="29" s="1"/>
  <c r="H1119" i="29"/>
  <c r="I1119" i="29" s="1"/>
  <c r="P1119" i="29"/>
  <c r="Q1119" i="29" s="1"/>
  <c r="N1119" i="29"/>
  <c r="O1119" i="29" s="1"/>
  <c r="B1129" i="29"/>
  <c r="J1129" i="29" s="1"/>
  <c r="E1129" i="29"/>
  <c r="S1139" i="29"/>
  <c r="S1147" i="29"/>
  <c r="E1137" i="29"/>
  <c r="B1137" i="29"/>
  <c r="J1137" i="29" s="1"/>
  <c r="P1122" i="29"/>
  <c r="Q1122" i="29" s="1"/>
  <c r="N1122" i="29"/>
  <c r="O1122" i="29" s="1"/>
  <c r="L1122" i="29"/>
  <c r="M1122" i="29" s="1"/>
  <c r="K1122" i="29"/>
  <c r="H1122" i="29"/>
  <c r="I1122" i="29" s="1"/>
  <c r="L1115" i="29"/>
  <c r="M1115" i="29" s="1"/>
  <c r="K1115" i="29"/>
  <c r="H1115" i="29"/>
  <c r="I1115" i="29" s="1"/>
  <c r="P1115" i="29"/>
  <c r="Q1115" i="29" s="1"/>
  <c r="N1115" i="29"/>
  <c r="O1115" i="29" s="1"/>
  <c r="S1150" i="29"/>
  <c r="E1140" i="29"/>
  <c r="B1140" i="29"/>
  <c r="J1140" i="29" s="1"/>
  <c r="K1118" i="29"/>
  <c r="H1118" i="29"/>
  <c r="I1118" i="29" s="1"/>
  <c r="P1118" i="29"/>
  <c r="Q1118" i="29" s="1"/>
  <c r="N1118" i="29"/>
  <c r="O1118" i="29" s="1"/>
  <c r="L1118" i="29"/>
  <c r="M1118" i="29" s="1"/>
  <c r="S1151" i="29"/>
  <c r="E1141" i="29"/>
  <c r="B1141" i="29"/>
  <c r="J1141" i="29" s="1"/>
  <c r="S1143" i="29"/>
  <c r="E1133" i="29"/>
  <c r="B1133" i="29"/>
  <c r="J1133" i="29" s="1"/>
  <c r="L1114" i="29"/>
  <c r="M1114" i="29" s="1"/>
  <c r="K1114" i="29"/>
  <c r="H1114" i="29"/>
  <c r="I1114" i="29" s="1"/>
  <c r="P1114" i="29"/>
  <c r="Q1114" i="29" s="1"/>
  <c r="N1114" i="29"/>
  <c r="O1114" i="29" s="1"/>
  <c r="S1142" i="29"/>
  <c r="E1132" i="29"/>
  <c r="B1132" i="29"/>
  <c r="J1132" i="29" s="1"/>
  <c r="S1146" i="29"/>
  <c r="E1136" i="29"/>
  <c r="B1136" i="29"/>
  <c r="J1136" i="29" s="1"/>
  <c r="S1135" i="29"/>
  <c r="E1125" i="29"/>
  <c r="B1125" i="29"/>
  <c r="J1125" i="29" s="1"/>
  <c r="L1130" i="29"/>
  <c r="M1130" i="29" s="1"/>
  <c r="K1130" i="29"/>
  <c r="H1130" i="29"/>
  <c r="I1130" i="29" s="1"/>
  <c r="P1130" i="29"/>
  <c r="Q1130" i="29" s="1"/>
  <c r="N1130" i="29"/>
  <c r="O1130" i="29" s="1"/>
  <c r="S1138" i="29"/>
  <c r="E1128" i="29"/>
  <c r="B1128" i="29"/>
  <c r="J1128" i="29" s="1"/>
  <c r="L1127" i="29"/>
  <c r="M1127" i="29" s="1"/>
  <c r="N1127" i="29"/>
  <c r="O1127" i="29" s="1"/>
  <c r="K1127" i="29"/>
  <c r="H1127" i="29"/>
  <c r="I1127" i="29" s="1"/>
  <c r="P1127" i="29"/>
  <c r="Q1127" i="29" s="1"/>
  <c r="N1126" i="29"/>
  <c r="O1126" i="29" s="1"/>
  <c r="L1126" i="29"/>
  <c r="M1126" i="29" s="1"/>
  <c r="K1126" i="29"/>
  <c r="H1126" i="29"/>
  <c r="I1126" i="29" s="1"/>
  <c r="P1126" i="29"/>
  <c r="Q1126" i="29" s="1"/>
  <c r="L1131" i="29"/>
  <c r="M1131" i="29" s="1"/>
  <c r="K1131" i="29"/>
  <c r="H1131" i="29"/>
  <c r="I1131" i="29" s="1"/>
  <c r="P1131" i="29"/>
  <c r="Q1131" i="29" s="1"/>
  <c r="N1131" i="29"/>
  <c r="O1131" i="29" s="1"/>
  <c r="P1123" i="29"/>
  <c r="Q1123" i="29" s="1"/>
  <c r="N1123" i="29"/>
  <c r="O1123" i="29" s="1"/>
  <c r="L1123" i="29"/>
  <c r="M1123" i="29" s="1"/>
  <c r="K1123" i="29"/>
  <c r="H1123" i="29"/>
  <c r="I1123" i="29" s="1"/>
  <c r="S1134" i="29"/>
  <c r="E1124" i="29"/>
  <c r="B1124" i="29"/>
  <c r="J1124" i="29" s="1"/>
  <c r="F1113" i="30"/>
  <c r="C1113" i="30"/>
  <c r="F1112" i="30"/>
  <c r="C1112" i="30"/>
  <c r="F1107" i="30"/>
  <c r="C1107" i="30"/>
  <c r="B1129" i="30"/>
  <c r="B1123" i="30"/>
  <c r="B1130" i="30"/>
  <c r="B1122" i="30"/>
  <c r="B1117" i="30"/>
  <c r="F1120" i="30"/>
  <c r="C1120" i="30"/>
  <c r="F1104" i="30"/>
  <c r="C1104" i="30"/>
  <c r="F1119" i="30"/>
  <c r="C1119" i="30"/>
  <c r="C1111" i="30"/>
  <c r="F1111" i="30"/>
  <c r="F1115" i="30"/>
  <c r="C1115" i="30"/>
  <c r="C1108" i="30"/>
  <c r="F1108" i="30"/>
  <c r="C1116" i="30"/>
  <c r="F1116" i="30"/>
  <c r="B1121" i="30"/>
  <c r="B1114" i="30"/>
  <c r="B1125" i="30"/>
  <c r="B1118" i="30"/>
  <c r="B1126" i="30"/>
  <c r="R1130" i="30" l="1"/>
  <c r="N1130" i="30"/>
  <c r="R1125" i="30"/>
  <c r="N1125" i="30"/>
  <c r="R1129" i="30"/>
  <c r="N1129" i="30"/>
  <c r="R1121" i="30"/>
  <c r="N1121" i="30"/>
  <c r="R1117" i="30"/>
  <c r="N1117" i="30"/>
  <c r="R1114" i="30"/>
  <c r="N1114" i="30"/>
  <c r="R1122" i="30"/>
  <c r="N1122" i="30"/>
  <c r="R1123" i="30"/>
  <c r="N1123" i="30"/>
  <c r="R1126" i="30"/>
  <c r="N1126" i="30"/>
  <c r="R1118" i="30"/>
  <c r="N1118" i="30"/>
  <c r="S1149" i="29"/>
  <c r="E1139" i="29"/>
  <c r="B1139" i="29"/>
  <c r="J1139" i="29" s="1"/>
  <c r="L1129" i="29"/>
  <c r="M1129" i="29" s="1"/>
  <c r="N1129" i="29"/>
  <c r="O1129" i="29" s="1"/>
  <c r="H1129" i="29"/>
  <c r="I1129" i="29" s="1"/>
  <c r="P1129" i="29"/>
  <c r="Q1129" i="29" s="1"/>
  <c r="K1129" i="29"/>
  <c r="N1124" i="29"/>
  <c r="O1124" i="29" s="1"/>
  <c r="P1124" i="29"/>
  <c r="Q1124" i="29" s="1"/>
  <c r="L1124" i="29"/>
  <c r="M1124" i="29" s="1"/>
  <c r="K1124" i="29"/>
  <c r="H1124" i="29"/>
  <c r="I1124" i="29" s="1"/>
  <c r="S1148" i="29"/>
  <c r="E1138" i="29"/>
  <c r="B1138" i="29"/>
  <c r="J1138" i="29" s="1"/>
  <c r="S1145" i="29"/>
  <c r="B1135" i="29"/>
  <c r="J1135" i="29" s="1"/>
  <c r="E1135" i="29"/>
  <c r="N1132" i="29"/>
  <c r="O1132" i="29" s="1"/>
  <c r="H1132" i="29"/>
  <c r="I1132" i="29" s="1"/>
  <c r="L1132" i="29"/>
  <c r="M1132" i="29" s="1"/>
  <c r="K1132" i="29"/>
  <c r="P1132" i="29"/>
  <c r="Q1132" i="29" s="1"/>
  <c r="N1133" i="29"/>
  <c r="O1133" i="29" s="1"/>
  <c r="L1133" i="29"/>
  <c r="M1133" i="29" s="1"/>
  <c r="K1133" i="29"/>
  <c r="H1133" i="29"/>
  <c r="I1133" i="29" s="1"/>
  <c r="P1133" i="29"/>
  <c r="Q1133" i="29" s="1"/>
  <c r="N1137" i="29"/>
  <c r="O1137" i="29" s="1"/>
  <c r="K1137" i="29"/>
  <c r="H1137" i="29"/>
  <c r="I1137" i="29" s="1"/>
  <c r="P1137" i="29"/>
  <c r="Q1137" i="29" s="1"/>
  <c r="L1137" i="29"/>
  <c r="M1137" i="29" s="1"/>
  <c r="L1136" i="29"/>
  <c r="M1136" i="29" s="1"/>
  <c r="H1136" i="29"/>
  <c r="I1136" i="29" s="1"/>
  <c r="K1136" i="29"/>
  <c r="N1136" i="29"/>
  <c r="O1136" i="29" s="1"/>
  <c r="P1136" i="29"/>
  <c r="Q1136" i="29" s="1"/>
  <c r="S1161" i="29"/>
  <c r="E1151" i="29"/>
  <c r="B1151" i="29"/>
  <c r="J1151" i="29" s="1"/>
  <c r="S1160" i="29"/>
  <c r="E1150" i="29"/>
  <c r="B1150" i="29"/>
  <c r="J1150" i="29" s="1"/>
  <c r="S1144" i="29"/>
  <c r="E1134" i="29"/>
  <c r="B1134" i="29"/>
  <c r="J1134" i="29" s="1"/>
  <c r="L1128" i="29"/>
  <c r="M1128" i="29" s="1"/>
  <c r="K1128" i="29"/>
  <c r="H1128" i="29"/>
  <c r="I1128" i="29" s="1"/>
  <c r="N1128" i="29"/>
  <c r="O1128" i="29" s="1"/>
  <c r="P1128" i="29"/>
  <c r="Q1128" i="29" s="1"/>
  <c r="K1125" i="29"/>
  <c r="H1125" i="29"/>
  <c r="I1125" i="29" s="1"/>
  <c r="P1125" i="29"/>
  <c r="Q1125" i="29" s="1"/>
  <c r="L1125" i="29"/>
  <c r="M1125" i="29" s="1"/>
  <c r="N1125" i="29"/>
  <c r="O1125" i="29" s="1"/>
  <c r="S1152" i="29"/>
  <c r="E1142" i="29"/>
  <c r="B1142" i="29"/>
  <c r="J1142" i="29" s="1"/>
  <c r="S1153" i="29"/>
  <c r="E1143" i="29"/>
  <c r="B1143" i="29"/>
  <c r="J1143" i="29" s="1"/>
  <c r="S1157" i="29"/>
  <c r="E1147" i="29"/>
  <c r="B1147" i="29"/>
  <c r="J1147" i="29" s="1"/>
  <c r="S1156" i="29"/>
  <c r="E1146" i="29"/>
  <c r="B1146" i="29"/>
  <c r="J1146" i="29" s="1"/>
  <c r="K1141" i="29"/>
  <c r="H1141" i="29"/>
  <c r="I1141" i="29" s="1"/>
  <c r="P1141" i="29"/>
  <c r="Q1141" i="29" s="1"/>
  <c r="L1141" i="29"/>
  <c r="M1141" i="29" s="1"/>
  <c r="N1141" i="29"/>
  <c r="O1141" i="29" s="1"/>
  <c r="K1140" i="29"/>
  <c r="H1140" i="29"/>
  <c r="I1140" i="29" s="1"/>
  <c r="L1140" i="29"/>
  <c r="M1140" i="29" s="1"/>
  <c r="N1140" i="29"/>
  <c r="O1140" i="29" s="1"/>
  <c r="P1140" i="29"/>
  <c r="Q1140" i="29" s="1"/>
  <c r="F1125" i="30"/>
  <c r="C1125" i="30"/>
  <c r="F1117" i="30"/>
  <c r="C1117" i="30"/>
  <c r="F1130" i="30"/>
  <c r="C1130" i="30"/>
  <c r="F1129" i="30"/>
  <c r="C1129" i="30"/>
  <c r="B1136" i="30"/>
  <c r="B1135" i="30"/>
  <c r="B1131" i="30"/>
  <c r="B1127" i="30"/>
  <c r="B1140" i="30"/>
  <c r="B1139" i="30"/>
  <c r="F1121" i="30"/>
  <c r="C1121" i="30"/>
  <c r="F1118" i="30"/>
  <c r="C1118" i="30"/>
  <c r="F1126" i="30"/>
  <c r="C1126" i="30"/>
  <c r="C1114" i="30"/>
  <c r="F1114" i="30"/>
  <c r="F1122" i="30"/>
  <c r="C1122" i="30"/>
  <c r="F1123" i="30"/>
  <c r="C1123" i="30"/>
  <c r="B1128" i="30"/>
  <c r="B1124" i="30"/>
  <c r="B1132" i="30"/>
  <c r="B1133" i="30"/>
  <c r="R1133" i="30" l="1"/>
  <c r="N1133" i="30"/>
  <c r="R1127" i="30"/>
  <c r="N1127" i="30"/>
  <c r="R1135" i="30"/>
  <c r="N1135" i="30"/>
  <c r="R1124" i="30"/>
  <c r="N1124" i="30"/>
  <c r="R1139" i="30"/>
  <c r="N1139" i="30"/>
  <c r="R1128" i="30"/>
  <c r="N1128" i="30"/>
  <c r="R1140" i="30"/>
  <c r="N1140" i="30"/>
  <c r="R1131" i="30"/>
  <c r="N1131" i="30"/>
  <c r="R1136" i="30"/>
  <c r="N1136" i="30"/>
  <c r="R1132" i="30"/>
  <c r="N1132" i="30"/>
  <c r="P1139" i="29"/>
  <c r="Q1139" i="29" s="1"/>
  <c r="H1139" i="29"/>
  <c r="I1139" i="29" s="1"/>
  <c r="N1139" i="29"/>
  <c r="O1139" i="29" s="1"/>
  <c r="L1139" i="29"/>
  <c r="M1139" i="29" s="1"/>
  <c r="K1139" i="29"/>
  <c r="B1149" i="29"/>
  <c r="J1149" i="29" s="1"/>
  <c r="S1159" i="29"/>
  <c r="E1149" i="29"/>
  <c r="K1150" i="29"/>
  <c r="H1150" i="29"/>
  <c r="I1150" i="29" s="1"/>
  <c r="P1150" i="29"/>
  <c r="Q1150" i="29" s="1"/>
  <c r="N1150" i="29"/>
  <c r="O1150" i="29" s="1"/>
  <c r="L1150" i="29"/>
  <c r="M1150" i="29" s="1"/>
  <c r="P1138" i="29"/>
  <c r="Q1138" i="29" s="1"/>
  <c r="N1138" i="29"/>
  <c r="O1138" i="29" s="1"/>
  <c r="L1138" i="29"/>
  <c r="M1138" i="29" s="1"/>
  <c r="K1138" i="29"/>
  <c r="H1138" i="29"/>
  <c r="I1138" i="29" s="1"/>
  <c r="S1167" i="29"/>
  <c r="E1157" i="29"/>
  <c r="B1157" i="29"/>
  <c r="J1157" i="29" s="1"/>
  <c r="N1142" i="29"/>
  <c r="O1142" i="29" s="1"/>
  <c r="L1142" i="29"/>
  <c r="M1142" i="29" s="1"/>
  <c r="K1142" i="29"/>
  <c r="H1142" i="29"/>
  <c r="I1142" i="29" s="1"/>
  <c r="P1142" i="29"/>
  <c r="Q1142" i="29" s="1"/>
  <c r="L1143" i="29"/>
  <c r="M1143" i="29" s="1"/>
  <c r="N1143" i="29"/>
  <c r="O1143" i="29" s="1"/>
  <c r="K1143" i="29"/>
  <c r="H1143" i="29"/>
  <c r="I1143" i="29" s="1"/>
  <c r="P1143" i="29"/>
  <c r="Q1143" i="29" s="1"/>
  <c r="K1134" i="29"/>
  <c r="H1134" i="29"/>
  <c r="I1134" i="29" s="1"/>
  <c r="P1134" i="29"/>
  <c r="Q1134" i="29" s="1"/>
  <c r="N1134" i="29"/>
  <c r="O1134" i="29" s="1"/>
  <c r="L1134" i="29"/>
  <c r="M1134" i="29" s="1"/>
  <c r="S1171" i="29"/>
  <c r="E1161" i="29"/>
  <c r="B1161" i="29"/>
  <c r="J1161" i="29" s="1"/>
  <c r="S1166" i="29"/>
  <c r="E1156" i="29"/>
  <c r="B1156" i="29"/>
  <c r="J1156" i="29" s="1"/>
  <c r="L1146" i="29"/>
  <c r="M1146" i="29" s="1"/>
  <c r="K1146" i="29"/>
  <c r="H1146" i="29"/>
  <c r="I1146" i="29" s="1"/>
  <c r="P1146" i="29"/>
  <c r="Q1146" i="29" s="1"/>
  <c r="N1146" i="29"/>
  <c r="O1146" i="29" s="1"/>
  <c r="L1147" i="29"/>
  <c r="M1147" i="29" s="1"/>
  <c r="K1147" i="29"/>
  <c r="H1147" i="29"/>
  <c r="I1147" i="29" s="1"/>
  <c r="P1147" i="29"/>
  <c r="Q1147" i="29" s="1"/>
  <c r="N1147" i="29"/>
  <c r="O1147" i="29" s="1"/>
  <c r="S1162" i="29"/>
  <c r="E1152" i="29"/>
  <c r="B1152" i="29"/>
  <c r="J1152" i="29" s="1"/>
  <c r="S1170" i="29"/>
  <c r="E1160" i="29"/>
  <c r="B1160" i="29"/>
  <c r="J1160" i="29" s="1"/>
  <c r="K1135" i="29"/>
  <c r="H1135" i="29"/>
  <c r="I1135" i="29" s="1"/>
  <c r="P1135" i="29"/>
  <c r="Q1135" i="29" s="1"/>
  <c r="N1135" i="29"/>
  <c r="O1135" i="29" s="1"/>
  <c r="L1135" i="29"/>
  <c r="M1135" i="29" s="1"/>
  <c r="S1158" i="29"/>
  <c r="E1148" i="29"/>
  <c r="B1148" i="29"/>
  <c r="J1148" i="29" s="1"/>
  <c r="S1163" i="29"/>
  <c r="E1153" i="29"/>
  <c r="B1153" i="29"/>
  <c r="J1153" i="29" s="1"/>
  <c r="S1154" i="29"/>
  <c r="E1144" i="29"/>
  <c r="B1144" i="29"/>
  <c r="J1144" i="29" s="1"/>
  <c r="K1151" i="29"/>
  <c r="H1151" i="29"/>
  <c r="I1151" i="29" s="1"/>
  <c r="P1151" i="29"/>
  <c r="Q1151" i="29" s="1"/>
  <c r="N1151" i="29"/>
  <c r="O1151" i="29" s="1"/>
  <c r="L1151" i="29"/>
  <c r="M1151" i="29" s="1"/>
  <c r="S1155" i="29"/>
  <c r="E1145" i="29"/>
  <c r="B1145" i="29"/>
  <c r="J1145" i="29" s="1"/>
  <c r="F1139" i="30"/>
  <c r="C1139" i="30"/>
  <c r="B1143" i="30"/>
  <c r="B1134" i="30"/>
  <c r="B1149" i="30"/>
  <c r="B1137" i="30"/>
  <c r="B1145" i="30"/>
  <c r="F1133" i="30"/>
  <c r="C1133" i="30"/>
  <c r="F1127" i="30"/>
  <c r="C1127" i="30"/>
  <c r="C1132" i="30"/>
  <c r="F1132" i="30"/>
  <c r="F1131" i="30"/>
  <c r="C1131" i="30"/>
  <c r="C1136" i="30"/>
  <c r="F1136" i="30"/>
  <c r="C1124" i="30"/>
  <c r="F1124" i="30"/>
  <c r="F1135" i="30"/>
  <c r="C1135" i="30"/>
  <c r="F1128" i="30"/>
  <c r="C1128" i="30"/>
  <c r="F1140" i="30"/>
  <c r="C1140" i="30"/>
  <c r="B1142" i="30"/>
  <c r="B1138" i="30"/>
  <c r="B1150" i="30"/>
  <c r="B1141" i="30"/>
  <c r="B1146" i="30"/>
  <c r="R1146" i="30" l="1"/>
  <c r="N1146" i="30"/>
  <c r="R1142" i="30"/>
  <c r="N1142" i="30"/>
  <c r="R1145" i="30"/>
  <c r="N1145" i="30"/>
  <c r="R1149" i="30"/>
  <c r="N1149" i="30"/>
  <c r="R1143" i="30"/>
  <c r="N1143" i="30"/>
  <c r="R1150" i="30"/>
  <c r="N1150" i="30"/>
  <c r="R1141" i="30"/>
  <c r="N1141" i="30"/>
  <c r="R1137" i="30"/>
  <c r="N1137" i="30"/>
  <c r="R1134" i="30"/>
  <c r="N1134" i="30"/>
  <c r="R1138" i="30"/>
  <c r="N1138" i="30"/>
  <c r="B1159" i="29"/>
  <c r="J1159" i="29" s="1"/>
  <c r="S1169" i="29"/>
  <c r="E1159" i="29"/>
  <c r="K1149" i="29"/>
  <c r="H1149" i="29"/>
  <c r="I1149" i="29" s="1"/>
  <c r="N1149" i="29"/>
  <c r="O1149" i="29" s="1"/>
  <c r="P1149" i="29"/>
  <c r="Q1149" i="29" s="1"/>
  <c r="L1149" i="29"/>
  <c r="M1149" i="29" s="1"/>
  <c r="S1173" i="29"/>
  <c r="E1163" i="29"/>
  <c r="B1163" i="29"/>
  <c r="J1163" i="29" s="1"/>
  <c r="P1145" i="29"/>
  <c r="Q1145" i="29" s="1"/>
  <c r="L1145" i="29"/>
  <c r="M1145" i="29" s="1"/>
  <c r="N1145" i="29"/>
  <c r="O1145" i="29" s="1"/>
  <c r="K1145" i="29"/>
  <c r="H1145" i="29"/>
  <c r="I1145" i="29" s="1"/>
  <c r="N1153" i="29"/>
  <c r="O1153" i="29" s="1"/>
  <c r="K1153" i="29"/>
  <c r="H1153" i="29"/>
  <c r="I1153" i="29" s="1"/>
  <c r="P1153" i="29"/>
  <c r="Q1153" i="29" s="1"/>
  <c r="L1153" i="29"/>
  <c r="M1153" i="29" s="1"/>
  <c r="S1172" i="29"/>
  <c r="E1162" i="29"/>
  <c r="B1162" i="29"/>
  <c r="J1162" i="29" s="1"/>
  <c r="S1176" i="29"/>
  <c r="E1166" i="29"/>
  <c r="B1166" i="29"/>
  <c r="J1166" i="29" s="1"/>
  <c r="P1161" i="29"/>
  <c r="Q1161" i="29" s="1"/>
  <c r="L1161" i="29"/>
  <c r="M1161" i="29" s="1"/>
  <c r="N1161" i="29"/>
  <c r="O1161" i="29" s="1"/>
  <c r="K1161" i="29"/>
  <c r="H1161" i="29"/>
  <c r="I1161" i="29" s="1"/>
  <c r="S1177" i="29"/>
  <c r="E1167" i="29"/>
  <c r="B1167" i="29"/>
  <c r="J1167" i="29" s="1"/>
  <c r="P1144" i="29"/>
  <c r="Q1144" i="29" s="1"/>
  <c r="L1144" i="29"/>
  <c r="M1144" i="29" s="1"/>
  <c r="H1144" i="29"/>
  <c r="I1144" i="29" s="1"/>
  <c r="N1144" i="29"/>
  <c r="O1144" i="29" s="1"/>
  <c r="K1144" i="29"/>
  <c r="S1168" i="29"/>
  <c r="E1158" i="29"/>
  <c r="B1158" i="29"/>
  <c r="J1158" i="29" s="1"/>
  <c r="S1180" i="29"/>
  <c r="E1170" i="29"/>
  <c r="B1170" i="29"/>
  <c r="J1170" i="29" s="1"/>
  <c r="S1165" i="29"/>
  <c r="E1155" i="29"/>
  <c r="B1155" i="29"/>
  <c r="J1155" i="29" s="1"/>
  <c r="L1152" i="29"/>
  <c r="M1152" i="29" s="1"/>
  <c r="N1152" i="29"/>
  <c r="O1152" i="29" s="1"/>
  <c r="H1152" i="29"/>
  <c r="I1152" i="29" s="1"/>
  <c r="P1152" i="29"/>
  <c r="Q1152" i="29" s="1"/>
  <c r="K1152" i="29"/>
  <c r="S1164" i="29"/>
  <c r="E1154" i="29"/>
  <c r="B1154" i="29"/>
  <c r="J1154" i="29" s="1"/>
  <c r="N1148" i="29"/>
  <c r="O1148" i="29" s="1"/>
  <c r="L1148" i="29"/>
  <c r="M1148" i="29" s="1"/>
  <c r="P1148" i="29"/>
  <c r="Q1148" i="29" s="1"/>
  <c r="H1148" i="29"/>
  <c r="I1148" i="29" s="1"/>
  <c r="K1148" i="29"/>
  <c r="P1160" i="29"/>
  <c r="Q1160" i="29" s="1"/>
  <c r="N1160" i="29"/>
  <c r="O1160" i="29" s="1"/>
  <c r="L1160" i="29"/>
  <c r="M1160" i="29" s="1"/>
  <c r="K1160" i="29"/>
  <c r="H1160" i="29"/>
  <c r="I1160" i="29" s="1"/>
  <c r="K1156" i="29"/>
  <c r="H1156" i="29"/>
  <c r="I1156" i="29" s="1"/>
  <c r="N1156" i="29"/>
  <c r="O1156" i="29" s="1"/>
  <c r="P1156" i="29"/>
  <c r="Q1156" i="29" s="1"/>
  <c r="L1156" i="29"/>
  <c r="M1156" i="29" s="1"/>
  <c r="S1181" i="29"/>
  <c r="E1171" i="29"/>
  <c r="B1171" i="29"/>
  <c r="J1171" i="29" s="1"/>
  <c r="K1157" i="29"/>
  <c r="H1157" i="29"/>
  <c r="I1157" i="29" s="1"/>
  <c r="P1157" i="29"/>
  <c r="Q1157" i="29" s="1"/>
  <c r="L1157" i="29"/>
  <c r="M1157" i="29" s="1"/>
  <c r="N1157" i="29"/>
  <c r="O1157" i="29" s="1"/>
  <c r="F1146" i="30"/>
  <c r="C1146" i="30"/>
  <c r="F1142" i="30"/>
  <c r="C1142" i="30"/>
  <c r="F1145" i="30"/>
  <c r="C1145" i="30"/>
  <c r="C1143" i="30"/>
  <c r="F1143" i="30"/>
  <c r="B1156" i="30"/>
  <c r="B1160" i="30"/>
  <c r="B1152" i="30"/>
  <c r="B1155" i="30"/>
  <c r="B1159" i="30"/>
  <c r="B1153" i="30"/>
  <c r="C1150" i="30"/>
  <c r="F1150" i="30"/>
  <c r="F1149" i="30"/>
  <c r="C1149" i="30"/>
  <c r="F1138" i="30"/>
  <c r="C1138" i="30"/>
  <c r="F1137" i="30"/>
  <c r="C1137" i="30"/>
  <c r="C1134" i="30"/>
  <c r="F1134" i="30"/>
  <c r="F1141" i="30"/>
  <c r="C1141" i="30"/>
  <c r="B1151" i="30"/>
  <c r="B1148" i="30"/>
  <c r="B1147" i="30"/>
  <c r="B1144" i="30"/>
  <c r="R1153" i="30" l="1"/>
  <c r="N1153" i="30"/>
  <c r="R1144" i="30"/>
  <c r="N1144" i="30"/>
  <c r="R1155" i="30"/>
  <c r="N1155" i="30"/>
  <c r="R1151" i="30"/>
  <c r="N1151" i="30"/>
  <c r="R1159" i="30"/>
  <c r="N1159" i="30"/>
  <c r="R1152" i="30"/>
  <c r="N1152" i="30"/>
  <c r="R1156" i="30"/>
  <c r="N1156" i="30"/>
  <c r="R1148" i="30"/>
  <c r="N1148" i="30"/>
  <c r="R1160" i="30"/>
  <c r="N1160" i="30"/>
  <c r="R1147" i="30"/>
  <c r="N1147" i="30"/>
  <c r="E1169" i="29"/>
  <c r="B1169" i="29"/>
  <c r="J1169" i="29" s="1"/>
  <c r="S1179" i="29"/>
  <c r="L1159" i="29"/>
  <c r="M1159" i="29" s="1"/>
  <c r="P1159" i="29"/>
  <c r="Q1159" i="29" s="1"/>
  <c r="H1159" i="29"/>
  <c r="I1159" i="29" s="1"/>
  <c r="N1159" i="29"/>
  <c r="O1159" i="29" s="1"/>
  <c r="K1159" i="29"/>
  <c r="S1187" i="29"/>
  <c r="E1177" i="29"/>
  <c r="B1177" i="29"/>
  <c r="J1177" i="29" s="1"/>
  <c r="S1186" i="29"/>
  <c r="E1176" i="29"/>
  <c r="B1176" i="29"/>
  <c r="J1176" i="29" s="1"/>
  <c r="L1162" i="29"/>
  <c r="M1162" i="29" s="1"/>
  <c r="K1162" i="29"/>
  <c r="H1162" i="29"/>
  <c r="I1162" i="29" s="1"/>
  <c r="P1162" i="29"/>
  <c r="Q1162" i="29" s="1"/>
  <c r="N1162" i="29"/>
  <c r="O1162" i="29" s="1"/>
  <c r="S1174" i="29"/>
  <c r="E1164" i="29"/>
  <c r="B1164" i="29"/>
  <c r="J1164" i="29" s="1"/>
  <c r="S1175" i="29"/>
  <c r="E1165" i="29"/>
  <c r="B1165" i="29"/>
  <c r="J1165" i="29" s="1"/>
  <c r="N1158" i="29"/>
  <c r="O1158" i="29" s="1"/>
  <c r="L1158" i="29"/>
  <c r="M1158" i="29" s="1"/>
  <c r="K1158" i="29"/>
  <c r="H1158" i="29"/>
  <c r="I1158" i="29" s="1"/>
  <c r="P1158" i="29"/>
  <c r="Q1158" i="29" s="1"/>
  <c r="L1163" i="29"/>
  <c r="M1163" i="29" s="1"/>
  <c r="K1163" i="29"/>
  <c r="H1163" i="29"/>
  <c r="I1163" i="29" s="1"/>
  <c r="P1163" i="29"/>
  <c r="Q1163" i="29" s="1"/>
  <c r="N1163" i="29"/>
  <c r="O1163" i="29" s="1"/>
  <c r="S1190" i="29"/>
  <c r="E1180" i="29"/>
  <c r="B1180" i="29"/>
  <c r="J1180" i="29" s="1"/>
  <c r="P1171" i="29"/>
  <c r="Q1171" i="29" s="1"/>
  <c r="N1171" i="29"/>
  <c r="O1171" i="29" s="1"/>
  <c r="L1171" i="29"/>
  <c r="M1171" i="29" s="1"/>
  <c r="K1171" i="29"/>
  <c r="H1171" i="29"/>
  <c r="I1171" i="29" s="1"/>
  <c r="P1170" i="29"/>
  <c r="Q1170" i="29" s="1"/>
  <c r="N1170" i="29"/>
  <c r="O1170" i="29" s="1"/>
  <c r="L1170" i="29"/>
  <c r="M1170" i="29" s="1"/>
  <c r="K1170" i="29"/>
  <c r="H1170" i="29"/>
  <c r="I1170" i="29" s="1"/>
  <c r="K1167" i="29"/>
  <c r="H1167" i="29"/>
  <c r="I1167" i="29" s="1"/>
  <c r="P1167" i="29"/>
  <c r="Q1167" i="29" s="1"/>
  <c r="N1167" i="29"/>
  <c r="O1167" i="29" s="1"/>
  <c r="L1167" i="29"/>
  <c r="M1167" i="29" s="1"/>
  <c r="K1166" i="29"/>
  <c r="H1166" i="29"/>
  <c r="I1166" i="29" s="1"/>
  <c r="P1166" i="29"/>
  <c r="Q1166" i="29" s="1"/>
  <c r="N1166" i="29"/>
  <c r="O1166" i="29" s="1"/>
  <c r="L1166" i="29"/>
  <c r="M1166" i="29" s="1"/>
  <c r="S1182" i="29"/>
  <c r="E1172" i="29"/>
  <c r="B1172" i="29"/>
  <c r="J1172" i="29" s="1"/>
  <c r="S1191" i="29"/>
  <c r="E1181" i="29"/>
  <c r="B1181" i="29"/>
  <c r="J1181" i="29" s="1"/>
  <c r="P1154" i="29"/>
  <c r="Q1154" i="29" s="1"/>
  <c r="N1154" i="29"/>
  <c r="O1154" i="29" s="1"/>
  <c r="L1154" i="29"/>
  <c r="M1154" i="29" s="1"/>
  <c r="H1154" i="29"/>
  <c r="I1154" i="29" s="1"/>
  <c r="K1154" i="29"/>
  <c r="P1155" i="29"/>
  <c r="Q1155" i="29" s="1"/>
  <c r="N1155" i="29"/>
  <c r="O1155" i="29" s="1"/>
  <c r="L1155" i="29"/>
  <c r="M1155" i="29" s="1"/>
  <c r="H1155" i="29"/>
  <c r="I1155" i="29" s="1"/>
  <c r="K1155" i="29"/>
  <c r="S1178" i="29"/>
  <c r="E1168" i="29"/>
  <c r="B1168" i="29"/>
  <c r="J1168" i="29" s="1"/>
  <c r="S1183" i="29"/>
  <c r="E1173" i="29"/>
  <c r="B1173" i="29"/>
  <c r="J1173" i="29" s="1"/>
  <c r="F1148" i="30"/>
  <c r="C1148" i="30"/>
  <c r="B1163" i="30"/>
  <c r="B1165" i="30"/>
  <c r="B1170" i="30"/>
  <c r="F1153" i="30"/>
  <c r="C1153" i="30"/>
  <c r="C1160" i="30"/>
  <c r="F1160" i="30"/>
  <c r="F1147" i="30"/>
  <c r="C1147" i="30"/>
  <c r="C1152" i="30"/>
  <c r="F1152" i="30"/>
  <c r="F1156" i="30"/>
  <c r="C1156" i="30"/>
  <c r="C1144" i="30"/>
  <c r="F1144" i="30"/>
  <c r="F1155" i="30"/>
  <c r="C1155" i="30"/>
  <c r="B1154" i="30"/>
  <c r="B1158" i="30"/>
  <c r="C1151" i="30"/>
  <c r="F1151" i="30"/>
  <c r="C1159" i="30"/>
  <c r="F1159" i="30"/>
  <c r="B1157" i="30"/>
  <c r="B1161" i="30"/>
  <c r="B1169" i="30"/>
  <c r="B1162" i="30"/>
  <c r="B1166" i="30"/>
  <c r="R1157" i="30" l="1"/>
  <c r="N1157" i="30"/>
  <c r="R1163" i="30"/>
  <c r="N1163" i="30"/>
  <c r="R1169" i="30"/>
  <c r="N1169" i="30"/>
  <c r="R1154" i="30"/>
  <c r="N1154" i="30"/>
  <c r="R1161" i="30"/>
  <c r="N1161" i="30"/>
  <c r="R1158" i="30"/>
  <c r="N1158" i="30"/>
  <c r="R1165" i="30"/>
  <c r="N1165" i="30"/>
  <c r="R1166" i="30"/>
  <c r="N1166" i="30"/>
  <c r="R1170" i="30"/>
  <c r="N1170" i="30"/>
  <c r="R1162" i="30"/>
  <c r="N1162" i="30"/>
  <c r="S1189" i="29"/>
  <c r="E1179" i="29"/>
  <c r="B1179" i="29"/>
  <c r="J1179" i="29" s="1"/>
  <c r="H1169" i="29"/>
  <c r="I1169" i="29" s="1"/>
  <c r="P1169" i="29"/>
  <c r="Q1169" i="29" s="1"/>
  <c r="K1169" i="29"/>
  <c r="N1169" i="29"/>
  <c r="O1169" i="29" s="1"/>
  <c r="L1169" i="29"/>
  <c r="M1169" i="29" s="1"/>
  <c r="S1192" i="29"/>
  <c r="E1182" i="29"/>
  <c r="B1182" i="29"/>
  <c r="J1182" i="29" s="1"/>
  <c r="S1184" i="29"/>
  <c r="E1174" i="29"/>
  <c r="B1174" i="29"/>
  <c r="J1174" i="29" s="1"/>
  <c r="S1196" i="29"/>
  <c r="E1186" i="29"/>
  <c r="B1186" i="29"/>
  <c r="J1186" i="29" s="1"/>
  <c r="K1173" i="29"/>
  <c r="H1173" i="29"/>
  <c r="I1173" i="29" s="1"/>
  <c r="P1173" i="29"/>
  <c r="Q1173" i="29" s="1"/>
  <c r="L1173" i="29"/>
  <c r="M1173" i="29" s="1"/>
  <c r="N1173" i="29"/>
  <c r="O1173" i="29" s="1"/>
  <c r="S1188" i="29"/>
  <c r="E1178" i="29"/>
  <c r="B1178" i="29"/>
  <c r="J1178" i="29" s="1"/>
  <c r="N1180" i="29"/>
  <c r="O1180" i="29" s="1"/>
  <c r="K1180" i="29"/>
  <c r="P1180" i="29"/>
  <c r="Q1180" i="29" s="1"/>
  <c r="H1180" i="29"/>
  <c r="I1180" i="29" s="1"/>
  <c r="L1180" i="29"/>
  <c r="M1180" i="29" s="1"/>
  <c r="S1185" i="29"/>
  <c r="E1175" i="29"/>
  <c r="B1175" i="29"/>
  <c r="J1175" i="29" s="1"/>
  <c r="P1177" i="29"/>
  <c r="Q1177" i="29" s="1"/>
  <c r="L1177" i="29"/>
  <c r="M1177" i="29" s="1"/>
  <c r="N1177" i="29"/>
  <c r="O1177" i="29" s="1"/>
  <c r="K1177" i="29"/>
  <c r="H1177" i="29"/>
  <c r="I1177" i="29" s="1"/>
  <c r="S1201" i="29"/>
  <c r="E1191" i="29"/>
  <c r="B1191" i="29"/>
  <c r="J1191" i="29" s="1"/>
  <c r="S1193" i="29"/>
  <c r="E1183" i="29"/>
  <c r="B1183" i="29"/>
  <c r="J1183" i="29" s="1"/>
  <c r="L1168" i="29"/>
  <c r="M1168" i="29" s="1"/>
  <c r="P1168" i="29"/>
  <c r="Q1168" i="29" s="1"/>
  <c r="N1168" i="29"/>
  <c r="O1168" i="29" s="1"/>
  <c r="K1168" i="29"/>
  <c r="H1168" i="29"/>
  <c r="I1168" i="29" s="1"/>
  <c r="N1164" i="29"/>
  <c r="O1164" i="29" s="1"/>
  <c r="P1164" i="29"/>
  <c r="Q1164" i="29" s="1"/>
  <c r="K1164" i="29"/>
  <c r="L1164" i="29"/>
  <c r="M1164" i="29" s="1"/>
  <c r="H1164" i="29"/>
  <c r="I1164" i="29" s="1"/>
  <c r="P1176" i="29"/>
  <c r="Q1176" i="29" s="1"/>
  <c r="K1176" i="29"/>
  <c r="H1176" i="29"/>
  <c r="I1176" i="29" s="1"/>
  <c r="N1176" i="29"/>
  <c r="O1176" i="29" s="1"/>
  <c r="L1176" i="29"/>
  <c r="M1176" i="29" s="1"/>
  <c r="K1172" i="29"/>
  <c r="H1172" i="29"/>
  <c r="I1172" i="29" s="1"/>
  <c r="P1172" i="29"/>
  <c r="Q1172" i="29" s="1"/>
  <c r="N1172" i="29"/>
  <c r="O1172" i="29" s="1"/>
  <c r="L1172" i="29"/>
  <c r="M1172" i="29" s="1"/>
  <c r="N1181" i="29"/>
  <c r="O1181" i="29" s="1"/>
  <c r="L1181" i="29"/>
  <c r="M1181" i="29" s="1"/>
  <c r="K1181" i="29"/>
  <c r="H1181" i="29"/>
  <c r="I1181" i="29" s="1"/>
  <c r="P1181" i="29"/>
  <c r="Q1181" i="29" s="1"/>
  <c r="S1200" i="29"/>
  <c r="E1190" i="29"/>
  <c r="B1190" i="29"/>
  <c r="J1190" i="29" s="1"/>
  <c r="N1165" i="29"/>
  <c r="O1165" i="29" s="1"/>
  <c r="L1165" i="29"/>
  <c r="M1165" i="29" s="1"/>
  <c r="K1165" i="29"/>
  <c r="H1165" i="29"/>
  <c r="I1165" i="29" s="1"/>
  <c r="P1165" i="29"/>
  <c r="Q1165" i="29" s="1"/>
  <c r="S1197" i="29"/>
  <c r="E1187" i="29"/>
  <c r="B1187" i="29"/>
  <c r="J1187" i="29" s="1"/>
  <c r="F1157" i="30"/>
  <c r="C1157" i="30"/>
  <c r="F1154" i="30"/>
  <c r="C1154" i="30"/>
  <c r="F1170" i="30"/>
  <c r="C1170" i="30"/>
  <c r="F1163" i="30"/>
  <c r="C1163" i="30"/>
  <c r="B1176" i="30"/>
  <c r="B1179" i="30"/>
  <c r="B1167" i="30"/>
  <c r="B1164" i="30"/>
  <c r="B1180" i="30"/>
  <c r="B1173" i="30"/>
  <c r="F1166" i="30"/>
  <c r="C1166" i="30"/>
  <c r="F1169" i="30"/>
  <c r="C1169" i="30"/>
  <c r="C1162" i="30"/>
  <c r="F1162" i="30"/>
  <c r="F1161" i="30"/>
  <c r="C1161" i="30"/>
  <c r="F1158" i="30"/>
  <c r="C1158" i="30"/>
  <c r="F1165" i="30"/>
  <c r="C1165" i="30"/>
  <c r="B1172" i="30"/>
  <c r="B1171" i="30"/>
  <c r="B1168" i="30"/>
  <c r="B1175" i="30"/>
  <c r="R1164" i="30" l="1"/>
  <c r="N1164" i="30"/>
  <c r="R1175" i="30"/>
  <c r="N1175" i="30"/>
  <c r="R1179" i="30"/>
  <c r="N1179" i="30"/>
  <c r="R1168" i="30"/>
  <c r="N1168" i="30"/>
  <c r="R1180" i="30"/>
  <c r="N1180" i="30"/>
  <c r="R1167" i="30"/>
  <c r="N1167" i="30"/>
  <c r="R1176" i="30"/>
  <c r="N1176" i="30"/>
  <c r="R1171" i="30"/>
  <c r="N1171" i="30"/>
  <c r="R1173" i="30"/>
  <c r="N1173" i="30"/>
  <c r="R1172" i="30"/>
  <c r="N1172" i="30"/>
  <c r="H1179" i="29"/>
  <c r="I1179" i="29" s="1"/>
  <c r="P1179" i="29"/>
  <c r="Q1179" i="29" s="1"/>
  <c r="L1179" i="29"/>
  <c r="M1179" i="29" s="1"/>
  <c r="N1179" i="29"/>
  <c r="O1179" i="29" s="1"/>
  <c r="K1179" i="29"/>
  <c r="B1189" i="29"/>
  <c r="J1189" i="29" s="1"/>
  <c r="S1199" i="29"/>
  <c r="E1189" i="29"/>
  <c r="P1187" i="29"/>
  <c r="Q1187" i="29" s="1"/>
  <c r="N1187" i="29"/>
  <c r="O1187" i="29" s="1"/>
  <c r="L1187" i="29"/>
  <c r="M1187" i="29" s="1"/>
  <c r="K1187" i="29"/>
  <c r="H1187" i="29"/>
  <c r="I1187" i="29" s="1"/>
  <c r="N1190" i="29"/>
  <c r="O1190" i="29" s="1"/>
  <c r="L1190" i="29"/>
  <c r="M1190" i="29" s="1"/>
  <c r="K1190" i="29"/>
  <c r="H1190" i="29"/>
  <c r="I1190" i="29" s="1"/>
  <c r="P1190" i="29"/>
  <c r="Q1190" i="29" s="1"/>
  <c r="L1191" i="29"/>
  <c r="M1191" i="29" s="1"/>
  <c r="N1191" i="29"/>
  <c r="O1191" i="29" s="1"/>
  <c r="K1191" i="29"/>
  <c r="H1191" i="29"/>
  <c r="I1191" i="29" s="1"/>
  <c r="P1191" i="29"/>
  <c r="Q1191" i="29" s="1"/>
  <c r="S1194" i="29"/>
  <c r="E1184" i="29"/>
  <c r="B1184" i="29"/>
  <c r="J1184" i="29" s="1"/>
  <c r="K1183" i="29"/>
  <c r="H1183" i="29"/>
  <c r="I1183" i="29" s="1"/>
  <c r="P1183" i="29"/>
  <c r="Q1183" i="29" s="1"/>
  <c r="N1183" i="29"/>
  <c r="O1183" i="29" s="1"/>
  <c r="L1183" i="29"/>
  <c r="M1183" i="29" s="1"/>
  <c r="S1198" i="29"/>
  <c r="E1188" i="29"/>
  <c r="B1188" i="29"/>
  <c r="J1188" i="29" s="1"/>
  <c r="S1206" i="29"/>
  <c r="E1196" i="29"/>
  <c r="B1196" i="29"/>
  <c r="J1196" i="29" s="1"/>
  <c r="K1182" i="29"/>
  <c r="H1182" i="29"/>
  <c r="I1182" i="29" s="1"/>
  <c r="P1182" i="29"/>
  <c r="Q1182" i="29" s="1"/>
  <c r="N1182" i="29"/>
  <c r="O1182" i="29" s="1"/>
  <c r="L1182" i="29"/>
  <c r="M1182" i="29" s="1"/>
  <c r="L1175" i="29"/>
  <c r="M1175" i="29" s="1"/>
  <c r="N1175" i="29"/>
  <c r="O1175" i="29" s="1"/>
  <c r="K1175" i="29"/>
  <c r="H1175" i="29"/>
  <c r="I1175" i="29" s="1"/>
  <c r="P1175" i="29"/>
  <c r="Q1175" i="29" s="1"/>
  <c r="S1207" i="29"/>
  <c r="E1197" i="29"/>
  <c r="B1197" i="29"/>
  <c r="J1197" i="29" s="1"/>
  <c r="S1210" i="29"/>
  <c r="E1200" i="29"/>
  <c r="B1200" i="29"/>
  <c r="J1200" i="29" s="1"/>
  <c r="S1211" i="29"/>
  <c r="E1201" i="29"/>
  <c r="B1201" i="29"/>
  <c r="J1201" i="29" s="1"/>
  <c r="S1195" i="29"/>
  <c r="E1185" i="29"/>
  <c r="B1185" i="29"/>
  <c r="J1185" i="29" s="1"/>
  <c r="N1174" i="29"/>
  <c r="O1174" i="29" s="1"/>
  <c r="L1174" i="29"/>
  <c r="M1174" i="29" s="1"/>
  <c r="K1174" i="29"/>
  <c r="H1174" i="29"/>
  <c r="I1174" i="29" s="1"/>
  <c r="P1174" i="29"/>
  <c r="Q1174" i="29" s="1"/>
  <c r="S1203" i="29"/>
  <c r="E1193" i="29"/>
  <c r="B1193" i="29"/>
  <c r="J1193" i="29" s="1"/>
  <c r="L1178" i="29"/>
  <c r="M1178" i="29" s="1"/>
  <c r="K1178" i="29"/>
  <c r="H1178" i="29"/>
  <c r="I1178" i="29" s="1"/>
  <c r="P1178" i="29"/>
  <c r="Q1178" i="29" s="1"/>
  <c r="N1178" i="29"/>
  <c r="O1178" i="29" s="1"/>
  <c r="P1186" i="29"/>
  <c r="Q1186" i="29" s="1"/>
  <c r="N1186" i="29"/>
  <c r="O1186" i="29" s="1"/>
  <c r="L1186" i="29"/>
  <c r="M1186" i="29" s="1"/>
  <c r="K1186" i="29"/>
  <c r="H1186" i="29"/>
  <c r="I1186" i="29" s="1"/>
  <c r="S1202" i="29"/>
  <c r="E1192" i="29"/>
  <c r="B1192" i="29"/>
  <c r="J1192" i="29" s="1"/>
  <c r="C1175" i="30"/>
  <c r="F1175" i="30"/>
  <c r="F1173" i="30"/>
  <c r="C1173" i="30"/>
  <c r="C1164" i="30"/>
  <c r="F1164" i="30"/>
  <c r="B1185" i="30"/>
  <c r="B1181" i="30"/>
  <c r="B1174" i="30"/>
  <c r="B1189" i="30"/>
  <c r="F1172" i="30"/>
  <c r="C1172" i="30"/>
  <c r="F1180" i="30"/>
  <c r="C1180" i="30"/>
  <c r="C1167" i="30"/>
  <c r="F1167" i="30"/>
  <c r="C1176" i="30"/>
  <c r="F1176" i="30"/>
  <c r="F1171" i="30"/>
  <c r="C1171" i="30"/>
  <c r="F1179" i="30"/>
  <c r="C1179" i="30"/>
  <c r="B1183" i="30"/>
  <c r="C1168" i="30"/>
  <c r="F1168" i="30"/>
  <c r="B1178" i="30"/>
  <c r="B1182" i="30"/>
  <c r="B1190" i="30"/>
  <c r="B1177" i="30"/>
  <c r="B1186" i="30"/>
  <c r="R1190" i="30" l="1"/>
  <c r="N1190" i="30"/>
  <c r="R1183" i="30"/>
  <c r="N1183" i="30"/>
  <c r="R1174" i="30"/>
  <c r="N1174" i="30"/>
  <c r="R1185" i="30"/>
  <c r="N1185" i="30"/>
  <c r="R1186" i="30"/>
  <c r="N1186" i="30"/>
  <c r="R1178" i="30"/>
  <c r="N1178" i="30"/>
  <c r="R1177" i="30"/>
  <c r="N1177" i="30"/>
  <c r="R1189" i="30"/>
  <c r="N1189" i="30"/>
  <c r="R1181" i="30"/>
  <c r="N1181" i="30"/>
  <c r="R1182" i="30"/>
  <c r="N1182" i="30"/>
  <c r="S1209" i="29"/>
  <c r="E1199" i="29"/>
  <c r="B1199" i="29"/>
  <c r="J1199" i="29" s="1"/>
  <c r="P1189" i="29"/>
  <c r="Q1189" i="29" s="1"/>
  <c r="L1189" i="29"/>
  <c r="M1189" i="29" s="1"/>
  <c r="K1189" i="29"/>
  <c r="N1189" i="29"/>
  <c r="O1189" i="29" s="1"/>
  <c r="H1189" i="29"/>
  <c r="I1189" i="29" s="1"/>
  <c r="P1192" i="29"/>
  <c r="Q1192" i="29" s="1"/>
  <c r="H1192" i="29"/>
  <c r="I1192" i="29" s="1"/>
  <c r="L1192" i="29"/>
  <c r="M1192" i="29" s="1"/>
  <c r="K1192" i="29"/>
  <c r="N1192" i="29"/>
  <c r="O1192" i="29" s="1"/>
  <c r="N1185" i="29"/>
  <c r="O1185" i="29" s="1"/>
  <c r="K1185" i="29"/>
  <c r="H1185" i="29"/>
  <c r="I1185" i="29" s="1"/>
  <c r="P1185" i="29"/>
  <c r="Q1185" i="29" s="1"/>
  <c r="L1185" i="29"/>
  <c r="M1185" i="29" s="1"/>
  <c r="S1220" i="29"/>
  <c r="E1210" i="29"/>
  <c r="B1210" i="29"/>
  <c r="J1210" i="29" s="1"/>
  <c r="S1208" i="29"/>
  <c r="E1198" i="29"/>
  <c r="B1198" i="29"/>
  <c r="J1198" i="29" s="1"/>
  <c r="S1204" i="29"/>
  <c r="E1194" i="29"/>
  <c r="B1194" i="29"/>
  <c r="J1194" i="29" s="1"/>
  <c r="N1197" i="29"/>
  <c r="O1197" i="29" s="1"/>
  <c r="L1197" i="29"/>
  <c r="M1197" i="29" s="1"/>
  <c r="K1197" i="29"/>
  <c r="H1197" i="29"/>
  <c r="I1197" i="29" s="1"/>
  <c r="P1197" i="29"/>
  <c r="Q1197" i="29" s="1"/>
  <c r="S1216" i="29"/>
  <c r="E1206" i="29"/>
  <c r="B1206" i="29"/>
  <c r="J1206" i="29" s="1"/>
  <c r="P1193" i="29"/>
  <c r="Q1193" i="29" s="1"/>
  <c r="L1193" i="29"/>
  <c r="M1193" i="29" s="1"/>
  <c r="N1193" i="29"/>
  <c r="O1193" i="29" s="1"/>
  <c r="H1193" i="29"/>
  <c r="I1193" i="29" s="1"/>
  <c r="K1193" i="29"/>
  <c r="S1221" i="29"/>
  <c r="E1211" i="29"/>
  <c r="B1211" i="29"/>
  <c r="J1211" i="29" s="1"/>
  <c r="S1205" i="29"/>
  <c r="E1195" i="29"/>
  <c r="B1195" i="29"/>
  <c r="J1195" i="29" s="1"/>
  <c r="L1200" i="29"/>
  <c r="M1200" i="29" s="1"/>
  <c r="H1200" i="29"/>
  <c r="I1200" i="29" s="1"/>
  <c r="N1200" i="29"/>
  <c r="O1200" i="29" s="1"/>
  <c r="K1200" i="29"/>
  <c r="P1200" i="29"/>
  <c r="Q1200" i="29" s="1"/>
  <c r="K1188" i="29"/>
  <c r="H1188" i="29"/>
  <c r="I1188" i="29" s="1"/>
  <c r="P1188" i="29"/>
  <c r="Q1188" i="29" s="1"/>
  <c r="L1188" i="29"/>
  <c r="M1188" i="29" s="1"/>
  <c r="N1188" i="29"/>
  <c r="O1188" i="29" s="1"/>
  <c r="L1184" i="29"/>
  <c r="M1184" i="29" s="1"/>
  <c r="K1184" i="29"/>
  <c r="H1184" i="29"/>
  <c r="I1184" i="29" s="1"/>
  <c r="P1184" i="29"/>
  <c r="Q1184" i="29" s="1"/>
  <c r="N1184" i="29"/>
  <c r="O1184" i="29" s="1"/>
  <c r="S1212" i="29"/>
  <c r="E1202" i="29"/>
  <c r="B1202" i="29"/>
  <c r="J1202" i="29" s="1"/>
  <c r="S1213" i="29"/>
  <c r="E1203" i="29"/>
  <c r="B1203" i="29"/>
  <c r="J1203" i="29" s="1"/>
  <c r="N1201" i="29"/>
  <c r="O1201" i="29" s="1"/>
  <c r="K1201" i="29"/>
  <c r="H1201" i="29"/>
  <c r="I1201" i="29" s="1"/>
  <c r="P1201" i="29"/>
  <c r="Q1201" i="29" s="1"/>
  <c r="L1201" i="29"/>
  <c r="M1201" i="29" s="1"/>
  <c r="S1217" i="29"/>
  <c r="E1207" i="29"/>
  <c r="B1207" i="29"/>
  <c r="J1207" i="29" s="1"/>
  <c r="N1196" i="29"/>
  <c r="O1196" i="29" s="1"/>
  <c r="H1196" i="29"/>
  <c r="I1196" i="29" s="1"/>
  <c r="K1196" i="29"/>
  <c r="L1196" i="29"/>
  <c r="M1196" i="29" s="1"/>
  <c r="P1196" i="29"/>
  <c r="Q1196" i="29" s="1"/>
  <c r="F1186" i="30"/>
  <c r="C1186" i="30"/>
  <c r="C1178" i="30"/>
  <c r="F1178" i="30"/>
  <c r="F1174" i="30"/>
  <c r="C1174" i="30"/>
  <c r="F1185" i="30"/>
  <c r="C1185" i="30"/>
  <c r="C1183" i="30"/>
  <c r="F1183" i="30"/>
  <c r="B1196" i="30"/>
  <c r="B1200" i="30"/>
  <c r="B1188" i="30"/>
  <c r="B1193" i="30"/>
  <c r="B1184" i="30"/>
  <c r="B1195" i="30"/>
  <c r="F1190" i="30"/>
  <c r="C1190" i="30"/>
  <c r="F1182" i="30"/>
  <c r="C1182" i="30"/>
  <c r="F1189" i="30"/>
  <c r="C1189" i="30"/>
  <c r="F1181" i="30"/>
  <c r="C1181" i="30"/>
  <c r="F1177" i="30"/>
  <c r="C1177" i="30"/>
  <c r="B1187" i="30"/>
  <c r="B1192" i="30"/>
  <c r="B1199" i="30"/>
  <c r="B1191" i="30"/>
  <c r="R1191" i="30" l="1"/>
  <c r="N1191" i="30"/>
  <c r="R1188" i="30"/>
  <c r="N1188" i="30"/>
  <c r="R1196" i="30"/>
  <c r="N1196" i="30"/>
  <c r="R1192" i="30"/>
  <c r="N1192" i="30"/>
  <c r="R1184" i="30"/>
  <c r="N1184" i="30"/>
  <c r="R1199" i="30"/>
  <c r="N1199" i="30"/>
  <c r="R1195" i="30"/>
  <c r="N1195" i="30"/>
  <c r="R1193" i="30"/>
  <c r="N1193" i="30"/>
  <c r="R1200" i="30"/>
  <c r="N1200" i="30"/>
  <c r="R1187" i="30"/>
  <c r="N1187" i="30"/>
  <c r="H1199" i="29"/>
  <c r="I1199" i="29" s="1"/>
  <c r="P1199" i="29"/>
  <c r="Q1199" i="29" s="1"/>
  <c r="N1199" i="29"/>
  <c r="O1199" i="29" s="1"/>
  <c r="K1199" i="29"/>
  <c r="L1199" i="29"/>
  <c r="M1199" i="29" s="1"/>
  <c r="S1219" i="29"/>
  <c r="E1209" i="29"/>
  <c r="B1209" i="29"/>
  <c r="J1209" i="29" s="1"/>
  <c r="S1227" i="29"/>
  <c r="E1217" i="29"/>
  <c r="B1217" i="29"/>
  <c r="J1217" i="29" s="1"/>
  <c r="P1202" i="29"/>
  <c r="Q1202" i="29" s="1"/>
  <c r="N1202" i="29"/>
  <c r="O1202" i="29" s="1"/>
  <c r="L1202" i="29"/>
  <c r="M1202" i="29" s="1"/>
  <c r="K1202" i="29"/>
  <c r="H1202" i="29"/>
  <c r="I1202" i="29" s="1"/>
  <c r="L1211" i="29"/>
  <c r="M1211" i="29" s="1"/>
  <c r="K1211" i="29"/>
  <c r="H1211" i="29"/>
  <c r="I1211" i="29" s="1"/>
  <c r="P1211" i="29"/>
  <c r="Q1211" i="29" s="1"/>
  <c r="N1211" i="29"/>
  <c r="O1211" i="29" s="1"/>
  <c r="K1198" i="29"/>
  <c r="H1198" i="29"/>
  <c r="I1198" i="29" s="1"/>
  <c r="P1198" i="29"/>
  <c r="Q1198" i="29" s="1"/>
  <c r="N1198" i="29"/>
  <c r="O1198" i="29" s="1"/>
  <c r="L1198" i="29"/>
  <c r="M1198" i="29" s="1"/>
  <c r="P1203" i="29"/>
  <c r="Q1203" i="29" s="1"/>
  <c r="N1203" i="29"/>
  <c r="O1203" i="29" s="1"/>
  <c r="L1203" i="29"/>
  <c r="M1203" i="29" s="1"/>
  <c r="K1203" i="29"/>
  <c r="H1203" i="29"/>
  <c r="I1203" i="29" s="1"/>
  <c r="L1207" i="29"/>
  <c r="M1207" i="29" s="1"/>
  <c r="N1207" i="29"/>
  <c r="O1207" i="29" s="1"/>
  <c r="K1207" i="29"/>
  <c r="H1207" i="29"/>
  <c r="I1207" i="29" s="1"/>
  <c r="P1207" i="29"/>
  <c r="Q1207" i="29" s="1"/>
  <c r="S1222" i="29"/>
  <c r="E1212" i="29"/>
  <c r="B1212" i="29"/>
  <c r="J1212" i="29" s="1"/>
  <c r="L1195" i="29"/>
  <c r="M1195" i="29" s="1"/>
  <c r="K1195" i="29"/>
  <c r="H1195" i="29"/>
  <c r="I1195" i="29" s="1"/>
  <c r="P1195" i="29"/>
  <c r="Q1195" i="29" s="1"/>
  <c r="N1195" i="29"/>
  <c r="O1195" i="29" s="1"/>
  <c r="N1206" i="29"/>
  <c r="O1206" i="29" s="1"/>
  <c r="L1206" i="29"/>
  <c r="M1206" i="29" s="1"/>
  <c r="K1206" i="29"/>
  <c r="H1206" i="29"/>
  <c r="I1206" i="29" s="1"/>
  <c r="P1206" i="29"/>
  <c r="Q1206" i="29" s="1"/>
  <c r="L1194" i="29"/>
  <c r="M1194" i="29" s="1"/>
  <c r="K1194" i="29"/>
  <c r="H1194" i="29"/>
  <c r="I1194" i="29" s="1"/>
  <c r="P1194" i="29"/>
  <c r="Q1194" i="29" s="1"/>
  <c r="N1194" i="29"/>
  <c r="O1194" i="29" s="1"/>
  <c r="S1230" i="29"/>
  <c r="E1220" i="29"/>
  <c r="B1220" i="29"/>
  <c r="J1220" i="29" s="1"/>
  <c r="S1223" i="29"/>
  <c r="E1213" i="29"/>
  <c r="B1213" i="29"/>
  <c r="J1213" i="29" s="1"/>
  <c r="S1231" i="29"/>
  <c r="E1221" i="29"/>
  <c r="B1221" i="29"/>
  <c r="J1221" i="29" s="1"/>
  <c r="S1218" i="29"/>
  <c r="E1208" i="29"/>
  <c r="B1208" i="29"/>
  <c r="J1208" i="29" s="1"/>
  <c r="S1215" i="29"/>
  <c r="E1205" i="29"/>
  <c r="B1205" i="29"/>
  <c r="J1205" i="29" s="1"/>
  <c r="S1226" i="29"/>
  <c r="E1216" i="29"/>
  <c r="B1216" i="29"/>
  <c r="J1216" i="29" s="1"/>
  <c r="S1214" i="29"/>
  <c r="E1204" i="29"/>
  <c r="B1204" i="29"/>
  <c r="J1204" i="29" s="1"/>
  <c r="L1210" i="29"/>
  <c r="M1210" i="29" s="1"/>
  <c r="K1210" i="29"/>
  <c r="H1210" i="29"/>
  <c r="I1210" i="29" s="1"/>
  <c r="P1210" i="29"/>
  <c r="Q1210" i="29" s="1"/>
  <c r="N1210" i="29"/>
  <c r="O1210" i="29" s="1"/>
  <c r="B1201" i="30"/>
  <c r="B1202" i="30"/>
  <c r="B1209" i="30"/>
  <c r="B1197" i="30"/>
  <c r="B1205" i="30"/>
  <c r="B1203" i="30"/>
  <c r="C1191" i="30"/>
  <c r="F1191" i="30"/>
  <c r="C1192" i="30"/>
  <c r="F1192" i="30"/>
  <c r="C1184" i="30"/>
  <c r="F1184" i="30"/>
  <c r="F1188" i="30"/>
  <c r="C1188" i="30"/>
  <c r="C1196" i="30"/>
  <c r="F1196" i="30"/>
  <c r="B1194" i="30"/>
  <c r="B1198" i="30"/>
  <c r="B1206" i="30"/>
  <c r="C1199" i="30"/>
  <c r="F1199" i="30"/>
  <c r="F1187" i="30"/>
  <c r="C1187" i="30"/>
  <c r="F1195" i="30"/>
  <c r="C1195" i="30"/>
  <c r="F1193" i="30"/>
  <c r="C1193" i="30"/>
  <c r="C1200" i="30"/>
  <c r="F1200" i="30"/>
  <c r="B1210" i="30"/>
  <c r="R1197" i="30" l="1"/>
  <c r="N1197" i="30"/>
  <c r="R1194" i="30"/>
  <c r="N1194" i="30"/>
  <c r="R1203" i="30"/>
  <c r="N1203" i="30"/>
  <c r="R1205" i="30"/>
  <c r="N1205" i="30"/>
  <c r="R1209" i="30"/>
  <c r="N1209" i="30"/>
  <c r="R1201" i="30"/>
  <c r="N1201" i="30"/>
  <c r="R1210" i="30"/>
  <c r="N1210" i="30"/>
  <c r="R1206" i="30"/>
  <c r="N1206" i="30"/>
  <c r="R1202" i="30"/>
  <c r="N1202" i="30"/>
  <c r="R1198" i="30"/>
  <c r="N1198" i="30"/>
  <c r="P1209" i="29"/>
  <c r="Q1209" i="29" s="1"/>
  <c r="H1209" i="29"/>
  <c r="I1209" i="29" s="1"/>
  <c r="L1209" i="29"/>
  <c r="M1209" i="29" s="1"/>
  <c r="N1209" i="29"/>
  <c r="O1209" i="29" s="1"/>
  <c r="K1209" i="29"/>
  <c r="S1229" i="29"/>
  <c r="E1219" i="29"/>
  <c r="B1219" i="29"/>
  <c r="J1219" i="29" s="1"/>
  <c r="L1216" i="29"/>
  <c r="M1216" i="29" s="1"/>
  <c r="N1216" i="29"/>
  <c r="O1216" i="29" s="1"/>
  <c r="P1216" i="29"/>
  <c r="Q1216" i="29" s="1"/>
  <c r="H1216" i="29"/>
  <c r="I1216" i="29" s="1"/>
  <c r="K1216" i="29"/>
  <c r="S1228" i="29"/>
  <c r="E1218" i="29"/>
  <c r="B1218" i="29"/>
  <c r="J1218" i="29" s="1"/>
  <c r="N1213" i="29"/>
  <c r="O1213" i="29" s="1"/>
  <c r="L1213" i="29"/>
  <c r="M1213" i="29" s="1"/>
  <c r="K1213" i="29"/>
  <c r="H1213" i="29"/>
  <c r="I1213" i="29" s="1"/>
  <c r="P1213" i="29"/>
  <c r="Q1213" i="29" s="1"/>
  <c r="K1204" i="29"/>
  <c r="H1204" i="29"/>
  <c r="I1204" i="29" s="1"/>
  <c r="L1204" i="29"/>
  <c r="M1204" i="29" s="1"/>
  <c r="N1204" i="29"/>
  <c r="O1204" i="29" s="1"/>
  <c r="P1204" i="29"/>
  <c r="Q1204" i="29" s="1"/>
  <c r="S1225" i="29"/>
  <c r="E1215" i="29"/>
  <c r="B1215" i="29"/>
  <c r="J1215" i="29" s="1"/>
  <c r="K1221" i="29"/>
  <c r="H1221" i="29"/>
  <c r="I1221" i="29" s="1"/>
  <c r="P1221" i="29"/>
  <c r="Q1221" i="29" s="1"/>
  <c r="L1221" i="29"/>
  <c r="M1221" i="29" s="1"/>
  <c r="N1221" i="29"/>
  <c r="O1221" i="29" s="1"/>
  <c r="S1240" i="29"/>
  <c r="E1230" i="29"/>
  <c r="B1230" i="29"/>
  <c r="J1230" i="29" s="1"/>
  <c r="N1217" i="29"/>
  <c r="O1217" i="29" s="1"/>
  <c r="K1217" i="29"/>
  <c r="H1217" i="29"/>
  <c r="I1217" i="29" s="1"/>
  <c r="P1217" i="29"/>
  <c r="Q1217" i="29" s="1"/>
  <c r="L1217" i="29"/>
  <c r="M1217" i="29" s="1"/>
  <c r="N1212" i="29"/>
  <c r="O1212" i="29" s="1"/>
  <c r="L1212" i="29"/>
  <c r="M1212" i="29" s="1"/>
  <c r="H1212" i="29"/>
  <c r="I1212" i="29" s="1"/>
  <c r="P1212" i="29"/>
  <c r="Q1212" i="29" s="1"/>
  <c r="K1212" i="29"/>
  <c r="S1236" i="29"/>
  <c r="E1226" i="29"/>
  <c r="B1226" i="29"/>
  <c r="J1226" i="29" s="1"/>
  <c r="P1208" i="29"/>
  <c r="Q1208" i="29" s="1"/>
  <c r="L1208" i="29"/>
  <c r="M1208" i="29" s="1"/>
  <c r="N1208" i="29"/>
  <c r="O1208" i="29" s="1"/>
  <c r="H1208" i="29"/>
  <c r="I1208" i="29" s="1"/>
  <c r="K1208" i="29"/>
  <c r="S1233" i="29"/>
  <c r="E1223" i="29"/>
  <c r="B1223" i="29"/>
  <c r="J1223" i="29" s="1"/>
  <c r="S1224" i="29"/>
  <c r="E1214" i="29"/>
  <c r="B1214" i="29"/>
  <c r="J1214" i="29" s="1"/>
  <c r="K1205" i="29"/>
  <c r="H1205" i="29"/>
  <c r="I1205" i="29" s="1"/>
  <c r="P1205" i="29"/>
  <c r="Q1205" i="29" s="1"/>
  <c r="L1205" i="29"/>
  <c r="M1205" i="29" s="1"/>
  <c r="N1205" i="29"/>
  <c r="O1205" i="29" s="1"/>
  <c r="S1241" i="29"/>
  <c r="E1231" i="29"/>
  <c r="B1231" i="29"/>
  <c r="J1231" i="29" s="1"/>
  <c r="K1220" i="29"/>
  <c r="H1220" i="29"/>
  <c r="I1220" i="29" s="1"/>
  <c r="N1220" i="29"/>
  <c r="O1220" i="29" s="1"/>
  <c r="L1220" i="29"/>
  <c r="M1220" i="29" s="1"/>
  <c r="P1220" i="29"/>
  <c r="Q1220" i="29" s="1"/>
  <c r="S1232" i="29"/>
  <c r="E1222" i="29"/>
  <c r="B1222" i="29"/>
  <c r="J1222" i="29" s="1"/>
  <c r="S1237" i="29"/>
  <c r="E1227" i="29"/>
  <c r="B1227" i="29"/>
  <c r="J1227" i="29" s="1"/>
  <c r="F1206" i="30"/>
  <c r="C1206" i="30"/>
  <c r="F1203" i="30"/>
  <c r="C1203" i="30"/>
  <c r="F1197" i="30"/>
  <c r="C1197" i="30"/>
  <c r="F1202" i="30"/>
  <c r="C1202" i="30"/>
  <c r="B1220" i="30"/>
  <c r="B1216" i="30"/>
  <c r="B1204" i="30"/>
  <c r="B1213" i="30"/>
  <c r="B1207" i="30"/>
  <c r="B1212" i="30"/>
  <c r="C1210" i="30"/>
  <c r="F1210" i="30"/>
  <c r="F1198" i="30"/>
  <c r="C1198" i="30"/>
  <c r="F1205" i="30"/>
  <c r="C1205" i="30"/>
  <c r="F1201" i="30"/>
  <c r="C1201" i="30"/>
  <c r="C1194" i="30"/>
  <c r="F1194" i="30"/>
  <c r="F1209" i="30"/>
  <c r="C1209" i="30"/>
  <c r="B1208" i="30"/>
  <c r="B1215" i="30"/>
  <c r="B1219" i="30"/>
  <c r="B1211" i="30"/>
  <c r="R1215" i="30" l="1"/>
  <c r="N1215" i="30"/>
  <c r="R1212" i="30"/>
  <c r="N1212" i="30"/>
  <c r="R1213" i="30"/>
  <c r="N1213" i="30"/>
  <c r="R1211" i="30"/>
  <c r="N1211" i="30"/>
  <c r="R1216" i="30"/>
  <c r="N1216" i="30"/>
  <c r="R1220" i="30"/>
  <c r="N1220" i="30"/>
  <c r="R1219" i="30"/>
  <c r="N1219" i="30"/>
  <c r="R1208" i="30"/>
  <c r="N1208" i="30"/>
  <c r="R1207" i="30"/>
  <c r="N1207" i="30"/>
  <c r="R1204" i="30"/>
  <c r="N1204" i="30"/>
  <c r="N1219" i="29"/>
  <c r="O1219" i="29" s="1"/>
  <c r="H1219" i="29"/>
  <c r="I1219" i="29" s="1"/>
  <c r="P1219" i="29"/>
  <c r="Q1219" i="29" s="1"/>
  <c r="K1219" i="29"/>
  <c r="L1219" i="29"/>
  <c r="M1219" i="29" s="1"/>
  <c r="E1229" i="29"/>
  <c r="B1229" i="29"/>
  <c r="J1229" i="29" s="1"/>
  <c r="S1239" i="29"/>
  <c r="K1230" i="29"/>
  <c r="H1230" i="29"/>
  <c r="I1230" i="29" s="1"/>
  <c r="P1230" i="29"/>
  <c r="Q1230" i="29" s="1"/>
  <c r="N1230" i="29"/>
  <c r="O1230" i="29" s="1"/>
  <c r="L1230" i="29"/>
  <c r="M1230" i="29" s="1"/>
  <c r="K1215" i="29"/>
  <c r="H1215" i="29"/>
  <c r="I1215" i="29" s="1"/>
  <c r="P1215" i="29"/>
  <c r="Q1215" i="29" s="1"/>
  <c r="N1215" i="29"/>
  <c r="O1215" i="29" s="1"/>
  <c r="L1215" i="29"/>
  <c r="M1215" i="29" s="1"/>
  <c r="P1218" i="29"/>
  <c r="Q1218" i="29" s="1"/>
  <c r="N1218" i="29"/>
  <c r="O1218" i="29" s="1"/>
  <c r="L1218" i="29"/>
  <c r="M1218" i="29" s="1"/>
  <c r="H1218" i="29"/>
  <c r="I1218" i="29" s="1"/>
  <c r="K1218" i="29"/>
  <c r="K1231" i="29"/>
  <c r="H1231" i="29"/>
  <c r="I1231" i="29" s="1"/>
  <c r="P1231" i="29"/>
  <c r="Q1231" i="29" s="1"/>
  <c r="N1231" i="29"/>
  <c r="O1231" i="29" s="1"/>
  <c r="L1231" i="29"/>
  <c r="M1231" i="29" s="1"/>
  <c r="L1223" i="29"/>
  <c r="M1223" i="29" s="1"/>
  <c r="N1223" i="29"/>
  <c r="O1223" i="29" s="1"/>
  <c r="K1223" i="29"/>
  <c r="H1223" i="29"/>
  <c r="I1223" i="29" s="1"/>
  <c r="P1223" i="29"/>
  <c r="Q1223" i="29" s="1"/>
  <c r="L1226" i="29"/>
  <c r="M1226" i="29" s="1"/>
  <c r="K1226" i="29"/>
  <c r="H1226" i="29"/>
  <c r="I1226" i="29" s="1"/>
  <c r="P1226" i="29"/>
  <c r="Q1226" i="29" s="1"/>
  <c r="N1226" i="29"/>
  <c r="O1226" i="29" s="1"/>
  <c r="L1227" i="29"/>
  <c r="M1227" i="29" s="1"/>
  <c r="K1227" i="29"/>
  <c r="H1227" i="29"/>
  <c r="I1227" i="29" s="1"/>
  <c r="P1227" i="29"/>
  <c r="Q1227" i="29" s="1"/>
  <c r="N1227" i="29"/>
  <c r="O1227" i="29" s="1"/>
  <c r="S1242" i="29"/>
  <c r="E1232" i="29"/>
  <c r="B1232" i="29"/>
  <c r="J1232" i="29" s="1"/>
  <c r="S1251" i="29"/>
  <c r="E1241" i="29"/>
  <c r="B1241" i="29"/>
  <c r="J1241" i="29" s="1"/>
  <c r="S1234" i="29"/>
  <c r="B1224" i="29"/>
  <c r="J1224" i="29" s="1"/>
  <c r="E1224" i="29"/>
  <c r="S1243" i="29"/>
  <c r="E1233" i="29"/>
  <c r="B1233" i="29"/>
  <c r="J1233" i="29" s="1"/>
  <c r="S1246" i="29"/>
  <c r="E1236" i="29"/>
  <c r="B1236" i="29"/>
  <c r="J1236" i="29" s="1"/>
  <c r="N1222" i="29"/>
  <c r="O1222" i="29" s="1"/>
  <c r="L1222" i="29"/>
  <c r="M1222" i="29" s="1"/>
  <c r="K1222" i="29"/>
  <c r="H1222" i="29"/>
  <c r="I1222" i="29" s="1"/>
  <c r="P1222" i="29"/>
  <c r="Q1222" i="29" s="1"/>
  <c r="K1214" i="29"/>
  <c r="H1214" i="29"/>
  <c r="I1214" i="29" s="1"/>
  <c r="P1214" i="29"/>
  <c r="Q1214" i="29" s="1"/>
  <c r="N1214" i="29"/>
  <c r="O1214" i="29" s="1"/>
  <c r="L1214" i="29"/>
  <c r="M1214" i="29" s="1"/>
  <c r="S1247" i="29"/>
  <c r="E1237" i="29"/>
  <c r="B1237" i="29"/>
  <c r="J1237" i="29" s="1"/>
  <c r="S1250" i="29"/>
  <c r="E1240" i="29"/>
  <c r="B1240" i="29"/>
  <c r="J1240" i="29" s="1"/>
  <c r="S1235" i="29"/>
  <c r="E1225" i="29"/>
  <c r="B1225" i="29"/>
  <c r="J1225" i="29" s="1"/>
  <c r="S1238" i="29"/>
  <c r="E1228" i="29"/>
  <c r="B1228" i="29"/>
  <c r="J1228" i="29" s="1"/>
  <c r="C1215" i="30"/>
  <c r="F1215" i="30"/>
  <c r="B1221" i="30"/>
  <c r="B1225" i="30"/>
  <c r="B1222" i="30"/>
  <c r="B1223" i="30"/>
  <c r="B1226" i="30"/>
  <c r="F1212" i="30"/>
  <c r="C1212" i="30"/>
  <c r="C1216" i="30"/>
  <c r="F1216" i="30"/>
  <c r="C1208" i="30"/>
  <c r="F1208" i="30"/>
  <c r="C1207" i="30"/>
  <c r="F1207" i="30"/>
  <c r="F1204" i="30"/>
  <c r="C1204" i="30"/>
  <c r="F1220" i="30"/>
  <c r="C1220" i="30"/>
  <c r="F1211" i="30"/>
  <c r="C1211" i="30"/>
  <c r="F1213" i="30"/>
  <c r="C1213" i="30"/>
  <c r="F1219" i="30"/>
  <c r="C1219" i="30"/>
  <c r="B1229" i="30"/>
  <c r="B1218" i="30"/>
  <c r="B1217" i="30"/>
  <c r="B1214" i="30"/>
  <c r="B1230" i="30"/>
  <c r="R1214" i="30" l="1"/>
  <c r="N1214" i="30"/>
  <c r="R1226" i="30"/>
  <c r="N1226" i="30"/>
  <c r="R1222" i="30"/>
  <c r="N1222" i="30"/>
  <c r="R1221" i="30"/>
  <c r="N1221" i="30"/>
  <c r="R1218" i="30"/>
  <c r="N1218" i="30"/>
  <c r="R1230" i="30"/>
  <c r="N1230" i="30"/>
  <c r="R1217" i="30"/>
  <c r="N1217" i="30"/>
  <c r="R1229" i="30"/>
  <c r="N1229" i="30"/>
  <c r="R1223" i="30"/>
  <c r="N1223" i="30"/>
  <c r="R1225" i="30"/>
  <c r="N1225" i="30"/>
  <c r="S1249" i="29"/>
  <c r="E1239" i="29"/>
  <c r="B1239" i="29"/>
  <c r="J1239" i="29" s="1"/>
  <c r="N1229" i="29"/>
  <c r="O1229" i="29" s="1"/>
  <c r="P1229" i="29"/>
  <c r="Q1229" i="29" s="1"/>
  <c r="L1229" i="29"/>
  <c r="M1229" i="29" s="1"/>
  <c r="H1229" i="29"/>
  <c r="I1229" i="29" s="1"/>
  <c r="K1229" i="29"/>
  <c r="S1245" i="29"/>
  <c r="E1235" i="29"/>
  <c r="B1235" i="29"/>
  <c r="J1235" i="29" s="1"/>
  <c r="N1233" i="29"/>
  <c r="O1233" i="29" s="1"/>
  <c r="K1233" i="29"/>
  <c r="H1233" i="29"/>
  <c r="I1233" i="29" s="1"/>
  <c r="P1233" i="29"/>
  <c r="Q1233" i="29" s="1"/>
  <c r="L1233" i="29"/>
  <c r="M1233" i="29" s="1"/>
  <c r="S1261" i="29"/>
  <c r="E1251" i="29"/>
  <c r="B1251" i="29"/>
  <c r="J1251" i="29" s="1"/>
  <c r="P1224" i="29"/>
  <c r="Q1224" i="29" s="1"/>
  <c r="N1224" i="29"/>
  <c r="O1224" i="29" s="1"/>
  <c r="K1224" i="29"/>
  <c r="L1224" i="29"/>
  <c r="M1224" i="29" s="1"/>
  <c r="H1224" i="29"/>
  <c r="I1224" i="29" s="1"/>
  <c r="P1240" i="29"/>
  <c r="Q1240" i="29" s="1"/>
  <c r="K1240" i="29"/>
  <c r="H1240" i="29"/>
  <c r="I1240" i="29" s="1"/>
  <c r="N1240" i="29"/>
  <c r="O1240" i="29" s="1"/>
  <c r="L1240" i="29"/>
  <c r="M1240" i="29" s="1"/>
  <c r="K1236" i="29"/>
  <c r="H1236" i="29"/>
  <c r="I1236" i="29" s="1"/>
  <c r="P1236" i="29"/>
  <c r="Q1236" i="29" s="1"/>
  <c r="N1236" i="29"/>
  <c r="O1236" i="29" s="1"/>
  <c r="L1236" i="29"/>
  <c r="M1236" i="29" s="1"/>
  <c r="S1248" i="29"/>
  <c r="E1238" i="29"/>
  <c r="B1238" i="29"/>
  <c r="J1238" i="29" s="1"/>
  <c r="P1225" i="29"/>
  <c r="Q1225" i="29" s="1"/>
  <c r="L1225" i="29"/>
  <c r="M1225" i="29" s="1"/>
  <c r="N1225" i="29"/>
  <c r="O1225" i="29" s="1"/>
  <c r="K1225" i="29"/>
  <c r="H1225" i="29"/>
  <c r="I1225" i="29" s="1"/>
  <c r="S1257" i="29"/>
  <c r="E1247" i="29"/>
  <c r="B1247" i="29"/>
  <c r="J1247" i="29" s="1"/>
  <c r="S1253" i="29"/>
  <c r="E1243" i="29"/>
  <c r="B1243" i="29"/>
  <c r="J1243" i="29" s="1"/>
  <c r="P1241" i="29"/>
  <c r="Q1241" i="29" s="1"/>
  <c r="L1241" i="29"/>
  <c r="M1241" i="29" s="1"/>
  <c r="N1241" i="29"/>
  <c r="O1241" i="29" s="1"/>
  <c r="K1241" i="29"/>
  <c r="H1241" i="29"/>
  <c r="I1241" i="29" s="1"/>
  <c r="N1228" i="29"/>
  <c r="O1228" i="29" s="1"/>
  <c r="P1228" i="29"/>
  <c r="Q1228" i="29" s="1"/>
  <c r="L1228" i="29"/>
  <c r="M1228" i="29" s="1"/>
  <c r="K1228" i="29"/>
  <c r="H1228" i="29"/>
  <c r="I1228" i="29" s="1"/>
  <c r="K1237" i="29"/>
  <c r="H1237" i="29"/>
  <c r="I1237" i="29" s="1"/>
  <c r="P1237" i="29"/>
  <c r="Q1237" i="29" s="1"/>
  <c r="L1237" i="29"/>
  <c r="M1237" i="29" s="1"/>
  <c r="N1237" i="29"/>
  <c r="O1237" i="29" s="1"/>
  <c r="S1244" i="29"/>
  <c r="E1234" i="29"/>
  <c r="B1234" i="29"/>
  <c r="J1234" i="29" s="1"/>
  <c r="L1232" i="29"/>
  <c r="M1232" i="29" s="1"/>
  <c r="P1232" i="29"/>
  <c r="Q1232" i="29" s="1"/>
  <c r="K1232" i="29"/>
  <c r="N1232" i="29"/>
  <c r="O1232" i="29" s="1"/>
  <c r="H1232" i="29"/>
  <c r="I1232" i="29" s="1"/>
  <c r="S1260" i="29"/>
  <c r="E1250" i="29"/>
  <c r="B1250" i="29"/>
  <c r="J1250" i="29" s="1"/>
  <c r="S1256" i="29"/>
  <c r="E1246" i="29"/>
  <c r="B1246" i="29"/>
  <c r="J1246" i="29" s="1"/>
  <c r="S1252" i="29"/>
  <c r="E1242" i="29"/>
  <c r="B1242" i="29"/>
  <c r="J1242" i="29" s="1"/>
  <c r="F1222" i="30"/>
  <c r="C1222" i="30"/>
  <c r="F1217" i="30"/>
  <c r="C1217" i="30"/>
  <c r="F1226" i="30"/>
  <c r="C1226" i="30"/>
  <c r="F1221" i="30"/>
  <c r="C1221" i="30"/>
  <c r="B1240" i="30"/>
  <c r="B1227" i="30"/>
  <c r="B1239" i="30"/>
  <c r="B1236" i="30"/>
  <c r="B1232" i="30"/>
  <c r="B1231" i="30"/>
  <c r="F1218" i="30"/>
  <c r="C1218" i="30"/>
  <c r="C1223" i="30"/>
  <c r="F1223" i="30"/>
  <c r="F1225" i="30"/>
  <c r="C1225" i="30"/>
  <c r="C1230" i="30"/>
  <c r="F1230" i="30"/>
  <c r="F1229" i="30"/>
  <c r="C1229" i="30"/>
  <c r="F1214" i="30"/>
  <c r="C1214" i="30"/>
  <c r="B1224" i="30"/>
  <c r="B1228" i="30"/>
  <c r="B1233" i="30"/>
  <c r="B1235" i="30"/>
  <c r="R1235" i="30" l="1"/>
  <c r="N1235" i="30"/>
  <c r="R1228" i="30"/>
  <c r="N1228" i="30"/>
  <c r="R1231" i="30"/>
  <c r="N1231" i="30"/>
  <c r="R1236" i="30"/>
  <c r="N1236" i="30"/>
  <c r="R1227" i="30"/>
  <c r="N1227" i="30"/>
  <c r="R1224" i="30"/>
  <c r="N1224" i="30"/>
  <c r="R1239" i="30"/>
  <c r="N1239" i="30"/>
  <c r="R1233" i="30"/>
  <c r="N1233" i="30"/>
  <c r="R1232" i="30"/>
  <c r="N1232" i="30"/>
  <c r="R1240" i="30"/>
  <c r="N1240" i="30"/>
  <c r="K1239" i="29"/>
  <c r="H1239" i="29"/>
  <c r="I1239" i="29" s="1"/>
  <c r="L1239" i="29"/>
  <c r="M1239" i="29" s="1"/>
  <c r="P1239" i="29"/>
  <c r="Q1239" i="29" s="1"/>
  <c r="N1239" i="29"/>
  <c r="O1239" i="29" s="1"/>
  <c r="E1249" i="29"/>
  <c r="S1259" i="29"/>
  <c r="B1249" i="29"/>
  <c r="J1249" i="29" s="1"/>
  <c r="L1242" i="29"/>
  <c r="M1242" i="29" s="1"/>
  <c r="K1242" i="29"/>
  <c r="H1242" i="29"/>
  <c r="I1242" i="29" s="1"/>
  <c r="P1242" i="29"/>
  <c r="Q1242" i="29" s="1"/>
  <c r="N1242" i="29"/>
  <c r="O1242" i="29" s="1"/>
  <c r="S1270" i="29"/>
  <c r="E1260" i="29"/>
  <c r="B1260" i="29"/>
  <c r="J1260" i="29" s="1"/>
  <c r="K1247" i="29"/>
  <c r="H1247" i="29"/>
  <c r="I1247" i="29" s="1"/>
  <c r="P1247" i="29"/>
  <c r="Q1247" i="29" s="1"/>
  <c r="N1247" i="29"/>
  <c r="O1247" i="29" s="1"/>
  <c r="L1247" i="29"/>
  <c r="M1247" i="29" s="1"/>
  <c r="N1238" i="29"/>
  <c r="O1238" i="29" s="1"/>
  <c r="L1238" i="29"/>
  <c r="M1238" i="29" s="1"/>
  <c r="K1238" i="29"/>
  <c r="H1238" i="29"/>
  <c r="I1238" i="29" s="1"/>
  <c r="P1238" i="29"/>
  <c r="Q1238" i="29" s="1"/>
  <c r="S1254" i="29"/>
  <c r="E1244" i="29"/>
  <c r="B1244" i="29"/>
  <c r="J1244" i="29" s="1"/>
  <c r="L1243" i="29"/>
  <c r="M1243" i="29" s="1"/>
  <c r="K1243" i="29"/>
  <c r="H1243" i="29"/>
  <c r="I1243" i="29" s="1"/>
  <c r="P1243" i="29"/>
  <c r="Q1243" i="29" s="1"/>
  <c r="N1243" i="29"/>
  <c r="O1243" i="29" s="1"/>
  <c r="P1251" i="29"/>
  <c r="Q1251" i="29" s="1"/>
  <c r="N1251" i="29"/>
  <c r="O1251" i="29" s="1"/>
  <c r="L1251" i="29"/>
  <c r="M1251" i="29" s="1"/>
  <c r="K1251" i="29"/>
  <c r="H1251" i="29"/>
  <c r="I1251" i="29" s="1"/>
  <c r="P1235" i="29"/>
  <c r="Q1235" i="29" s="1"/>
  <c r="N1235" i="29"/>
  <c r="O1235" i="29" s="1"/>
  <c r="L1235" i="29"/>
  <c r="M1235" i="29" s="1"/>
  <c r="K1235" i="29"/>
  <c r="H1235" i="29"/>
  <c r="I1235" i="29" s="1"/>
  <c r="S1262" i="29"/>
  <c r="E1252" i="29"/>
  <c r="B1252" i="29"/>
  <c r="J1252" i="29" s="1"/>
  <c r="P1250" i="29"/>
  <c r="Q1250" i="29" s="1"/>
  <c r="N1250" i="29"/>
  <c r="O1250" i="29" s="1"/>
  <c r="L1250" i="29"/>
  <c r="M1250" i="29" s="1"/>
  <c r="K1250" i="29"/>
  <c r="H1250" i="29"/>
  <c r="I1250" i="29" s="1"/>
  <c r="S1267" i="29"/>
  <c r="E1257" i="29"/>
  <c r="B1257" i="29"/>
  <c r="J1257" i="29" s="1"/>
  <c r="S1258" i="29"/>
  <c r="E1248" i="29"/>
  <c r="B1248" i="29"/>
  <c r="J1248" i="29" s="1"/>
  <c r="S1266" i="29"/>
  <c r="B1256" i="29"/>
  <c r="J1256" i="29" s="1"/>
  <c r="E1256" i="29"/>
  <c r="K1246" i="29"/>
  <c r="H1246" i="29"/>
  <c r="I1246" i="29" s="1"/>
  <c r="P1246" i="29"/>
  <c r="Q1246" i="29" s="1"/>
  <c r="N1246" i="29"/>
  <c r="O1246" i="29" s="1"/>
  <c r="L1246" i="29"/>
  <c r="M1246" i="29" s="1"/>
  <c r="P1234" i="29"/>
  <c r="Q1234" i="29" s="1"/>
  <c r="N1234" i="29"/>
  <c r="O1234" i="29" s="1"/>
  <c r="L1234" i="29"/>
  <c r="M1234" i="29" s="1"/>
  <c r="K1234" i="29"/>
  <c r="H1234" i="29"/>
  <c r="I1234" i="29" s="1"/>
  <c r="S1263" i="29"/>
  <c r="E1253" i="29"/>
  <c r="B1253" i="29"/>
  <c r="J1253" i="29" s="1"/>
  <c r="S1271" i="29"/>
  <c r="E1261" i="29"/>
  <c r="B1261" i="29"/>
  <c r="J1261" i="29" s="1"/>
  <c r="S1255" i="29"/>
  <c r="E1245" i="29"/>
  <c r="B1245" i="29"/>
  <c r="J1245" i="29" s="1"/>
  <c r="B1241" i="30"/>
  <c r="F1233" i="30"/>
  <c r="C1233" i="30"/>
  <c r="F1235" i="30"/>
  <c r="C1235" i="30"/>
  <c r="C1228" i="30"/>
  <c r="F1228" i="30"/>
  <c r="C1231" i="30"/>
  <c r="F1231" i="30"/>
  <c r="F1236" i="30"/>
  <c r="C1236" i="30"/>
  <c r="F1227" i="30"/>
  <c r="C1227" i="30"/>
  <c r="B1245" i="30"/>
  <c r="B1238" i="30"/>
  <c r="C1224" i="30"/>
  <c r="F1224" i="30"/>
  <c r="C1239" i="30"/>
  <c r="F1239" i="30"/>
  <c r="B1246" i="30"/>
  <c r="B1237" i="30"/>
  <c r="C1232" i="30"/>
  <c r="F1232" i="30"/>
  <c r="C1240" i="30"/>
  <c r="F1240" i="30"/>
  <c r="B1243" i="30"/>
  <c r="B1234" i="30"/>
  <c r="B1242" i="30"/>
  <c r="B1249" i="30"/>
  <c r="B1250" i="30"/>
  <c r="R1249" i="30" l="1"/>
  <c r="N1249" i="30"/>
  <c r="R1237" i="30"/>
  <c r="N1237" i="30"/>
  <c r="R1238" i="30"/>
  <c r="N1238" i="30"/>
  <c r="R1250" i="30"/>
  <c r="N1250" i="30"/>
  <c r="R1242" i="30"/>
  <c r="N1242" i="30"/>
  <c r="R1243" i="30"/>
  <c r="N1243" i="30"/>
  <c r="R1246" i="30"/>
  <c r="N1246" i="30"/>
  <c r="R1245" i="30"/>
  <c r="N1245" i="30"/>
  <c r="R1234" i="30"/>
  <c r="N1234" i="30"/>
  <c r="R1241" i="30"/>
  <c r="N1241" i="30"/>
  <c r="H1249" i="29"/>
  <c r="I1249" i="29" s="1"/>
  <c r="P1249" i="29"/>
  <c r="Q1249" i="29" s="1"/>
  <c r="N1249" i="29"/>
  <c r="O1249" i="29" s="1"/>
  <c r="L1249" i="29"/>
  <c r="M1249" i="29" s="1"/>
  <c r="K1249" i="29"/>
  <c r="S1269" i="29"/>
  <c r="E1259" i="29"/>
  <c r="B1259" i="29"/>
  <c r="J1259" i="29" s="1"/>
  <c r="S1272" i="29"/>
  <c r="E1262" i="29"/>
  <c r="B1262" i="29"/>
  <c r="J1262" i="29" s="1"/>
  <c r="N1261" i="29"/>
  <c r="O1261" i="29" s="1"/>
  <c r="L1261" i="29"/>
  <c r="M1261" i="29" s="1"/>
  <c r="K1261" i="29"/>
  <c r="H1261" i="29"/>
  <c r="I1261" i="29" s="1"/>
  <c r="P1261" i="29"/>
  <c r="Q1261" i="29" s="1"/>
  <c r="S1273" i="29"/>
  <c r="E1263" i="29"/>
  <c r="B1263" i="29"/>
  <c r="J1263" i="29" s="1"/>
  <c r="P1256" i="29"/>
  <c r="Q1256" i="29" s="1"/>
  <c r="H1256" i="29"/>
  <c r="I1256" i="29" s="1"/>
  <c r="L1256" i="29"/>
  <c r="M1256" i="29" s="1"/>
  <c r="K1256" i="29"/>
  <c r="N1256" i="29"/>
  <c r="O1256" i="29" s="1"/>
  <c r="S1268" i="29"/>
  <c r="E1258" i="29"/>
  <c r="B1258" i="29"/>
  <c r="J1258" i="29" s="1"/>
  <c r="N1245" i="29"/>
  <c r="O1245" i="29" s="1"/>
  <c r="L1245" i="29"/>
  <c r="M1245" i="29" s="1"/>
  <c r="K1245" i="29"/>
  <c r="H1245" i="29"/>
  <c r="I1245" i="29" s="1"/>
  <c r="P1245" i="29"/>
  <c r="Q1245" i="29" s="1"/>
  <c r="S1276" i="29"/>
  <c r="E1266" i="29"/>
  <c r="B1266" i="29"/>
  <c r="J1266" i="29" s="1"/>
  <c r="P1257" i="29"/>
  <c r="Q1257" i="29" s="1"/>
  <c r="L1257" i="29"/>
  <c r="M1257" i="29" s="1"/>
  <c r="N1257" i="29"/>
  <c r="O1257" i="29" s="1"/>
  <c r="H1257" i="29"/>
  <c r="I1257" i="29" s="1"/>
  <c r="K1257" i="29"/>
  <c r="K1252" i="29"/>
  <c r="H1252" i="29"/>
  <c r="I1252" i="29" s="1"/>
  <c r="P1252" i="29"/>
  <c r="Q1252" i="29" s="1"/>
  <c r="L1252" i="29"/>
  <c r="M1252" i="29" s="1"/>
  <c r="N1252" i="29"/>
  <c r="O1252" i="29" s="1"/>
  <c r="N1260" i="29"/>
  <c r="O1260" i="29" s="1"/>
  <c r="H1260" i="29"/>
  <c r="I1260" i="29" s="1"/>
  <c r="K1260" i="29"/>
  <c r="L1260" i="29"/>
  <c r="M1260" i="29" s="1"/>
  <c r="P1260" i="29"/>
  <c r="Q1260" i="29" s="1"/>
  <c r="S1265" i="29"/>
  <c r="E1255" i="29"/>
  <c r="B1255" i="29"/>
  <c r="J1255" i="29" s="1"/>
  <c r="S1281" i="29"/>
  <c r="E1271" i="29"/>
  <c r="B1271" i="29"/>
  <c r="J1271" i="29" s="1"/>
  <c r="K1253" i="29"/>
  <c r="H1253" i="29"/>
  <c r="I1253" i="29" s="1"/>
  <c r="P1253" i="29"/>
  <c r="Q1253" i="29" s="1"/>
  <c r="L1253" i="29"/>
  <c r="M1253" i="29" s="1"/>
  <c r="N1253" i="29"/>
  <c r="O1253" i="29" s="1"/>
  <c r="L1248" i="29"/>
  <c r="M1248" i="29" s="1"/>
  <c r="K1248" i="29"/>
  <c r="H1248" i="29"/>
  <c r="I1248" i="29" s="1"/>
  <c r="P1248" i="29"/>
  <c r="Q1248" i="29" s="1"/>
  <c r="N1248" i="29"/>
  <c r="O1248" i="29" s="1"/>
  <c r="S1264" i="29"/>
  <c r="E1254" i="29"/>
  <c r="B1254" i="29"/>
  <c r="J1254" i="29" s="1"/>
  <c r="S1280" i="29"/>
  <c r="E1270" i="29"/>
  <c r="B1270" i="29"/>
  <c r="J1270" i="29" s="1"/>
  <c r="S1277" i="29"/>
  <c r="E1267" i="29"/>
  <c r="B1267" i="29"/>
  <c r="J1267" i="29" s="1"/>
  <c r="N1244" i="29"/>
  <c r="O1244" i="29" s="1"/>
  <c r="K1244" i="29"/>
  <c r="P1244" i="29"/>
  <c r="Q1244" i="29" s="1"/>
  <c r="H1244" i="29"/>
  <c r="I1244" i="29" s="1"/>
  <c r="L1244" i="29"/>
  <c r="M1244" i="29" s="1"/>
  <c r="C1242" i="30"/>
  <c r="F1242" i="30"/>
  <c r="F1243" i="30"/>
  <c r="C1243" i="30"/>
  <c r="F1246" i="30"/>
  <c r="C1246" i="30"/>
  <c r="F1245" i="30"/>
  <c r="C1245" i="30"/>
  <c r="B1248" i="30"/>
  <c r="B1256" i="30"/>
  <c r="B1255" i="30"/>
  <c r="F1250" i="30"/>
  <c r="C1250" i="30"/>
  <c r="B1260" i="30"/>
  <c r="B1252" i="30"/>
  <c r="B1253" i="30"/>
  <c r="F1249" i="30"/>
  <c r="C1249" i="30"/>
  <c r="F1234" i="30"/>
  <c r="C1234" i="30"/>
  <c r="F1237" i="30"/>
  <c r="C1237" i="30"/>
  <c r="F1238" i="30"/>
  <c r="C1238" i="30"/>
  <c r="F1241" i="30"/>
  <c r="C1241" i="30"/>
  <c r="B1259" i="30"/>
  <c r="B1244" i="30"/>
  <c r="B1247" i="30"/>
  <c r="B1251" i="30"/>
  <c r="R1259" i="30" l="1"/>
  <c r="N1259" i="30"/>
  <c r="R1251" i="30"/>
  <c r="N1251" i="30"/>
  <c r="R1252" i="30"/>
  <c r="N1252" i="30"/>
  <c r="R1256" i="30"/>
  <c r="N1256" i="30"/>
  <c r="R1244" i="30"/>
  <c r="N1244" i="30"/>
  <c r="R1253" i="30"/>
  <c r="N1253" i="30"/>
  <c r="R1260" i="30"/>
  <c r="N1260" i="30"/>
  <c r="R1248" i="30"/>
  <c r="N1248" i="30"/>
  <c r="R1247" i="30"/>
  <c r="N1247" i="30"/>
  <c r="R1255" i="30"/>
  <c r="N1255" i="30"/>
  <c r="H1259" i="29"/>
  <c r="I1259" i="29" s="1"/>
  <c r="P1259" i="29"/>
  <c r="Q1259" i="29" s="1"/>
  <c r="L1259" i="29"/>
  <c r="M1259" i="29" s="1"/>
  <c r="N1259" i="29"/>
  <c r="O1259" i="29" s="1"/>
  <c r="K1259" i="29"/>
  <c r="E1269" i="29"/>
  <c r="B1269" i="29"/>
  <c r="J1269" i="29" s="1"/>
  <c r="S1279" i="29"/>
  <c r="N1270" i="29"/>
  <c r="O1270" i="29" s="1"/>
  <c r="L1270" i="29"/>
  <c r="M1270" i="29" s="1"/>
  <c r="K1270" i="29"/>
  <c r="H1270" i="29"/>
  <c r="I1270" i="29" s="1"/>
  <c r="P1270" i="29"/>
  <c r="Q1270" i="29" s="1"/>
  <c r="L1271" i="29"/>
  <c r="M1271" i="29" s="1"/>
  <c r="N1271" i="29"/>
  <c r="O1271" i="29" s="1"/>
  <c r="K1271" i="29"/>
  <c r="H1271" i="29"/>
  <c r="I1271" i="29" s="1"/>
  <c r="P1271" i="29"/>
  <c r="Q1271" i="29" s="1"/>
  <c r="L1255" i="29"/>
  <c r="M1255" i="29" s="1"/>
  <c r="N1255" i="29"/>
  <c r="O1255" i="29" s="1"/>
  <c r="K1255" i="29"/>
  <c r="H1255" i="29"/>
  <c r="I1255" i="29" s="1"/>
  <c r="P1255" i="29"/>
  <c r="Q1255" i="29" s="1"/>
  <c r="S1286" i="29"/>
  <c r="E1276" i="29"/>
  <c r="B1276" i="29"/>
  <c r="J1276" i="29" s="1"/>
  <c r="P1267" i="29"/>
  <c r="Q1267" i="29" s="1"/>
  <c r="N1267" i="29"/>
  <c r="O1267" i="29" s="1"/>
  <c r="L1267" i="29"/>
  <c r="M1267" i="29" s="1"/>
  <c r="K1267" i="29"/>
  <c r="H1267" i="29"/>
  <c r="I1267" i="29" s="1"/>
  <c r="S1274" i="29"/>
  <c r="E1264" i="29"/>
  <c r="B1264" i="29"/>
  <c r="J1264" i="29" s="1"/>
  <c r="L1258" i="29"/>
  <c r="M1258" i="29" s="1"/>
  <c r="K1258" i="29"/>
  <c r="H1258" i="29"/>
  <c r="I1258" i="29" s="1"/>
  <c r="P1258" i="29"/>
  <c r="Q1258" i="29" s="1"/>
  <c r="N1258" i="29"/>
  <c r="O1258" i="29" s="1"/>
  <c r="K1263" i="29"/>
  <c r="H1263" i="29"/>
  <c r="I1263" i="29" s="1"/>
  <c r="P1263" i="29"/>
  <c r="Q1263" i="29" s="1"/>
  <c r="N1263" i="29"/>
  <c r="O1263" i="29" s="1"/>
  <c r="L1263" i="29"/>
  <c r="M1263" i="29" s="1"/>
  <c r="K1262" i="29"/>
  <c r="H1262" i="29"/>
  <c r="I1262" i="29" s="1"/>
  <c r="P1262" i="29"/>
  <c r="Q1262" i="29" s="1"/>
  <c r="N1262" i="29"/>
  <c r="O1262" i="29" s="1"/>
  <c r="L1262" i="29"/>
  <c r="M1262" i="29" s="1"/>
  <c r="S1287" i="29"/>
  <c r="E1277" i="29"/>
  <c r="B1277" i="29"/>
  <c r="J1277" i="29" s="1"/>
  <c r="N1254" i="29"/>
  <c r="O1254" i="29" s="1"/>
  <c r="L1254" i="29"/>
  <c r="M1254" i="29" s="1"/>
  <c r="K1254" i="29"/>
  <c r="H1254" i="29"/>
  <c r="I1254" i="29" s="1"/>
  <c r="P1254" i="29"/>
  <c r="Q1254" i="29" s="1"/>
  <c r="S1290" i="29"/>
  <c r="E1280" i="29"/>
  <c r="B1280" i="29"/>
  <c r="J1280" i="29" s="1"/>
  <c r="S1291" i="29"/>
  <c r="E1281" i="29"/>
  <c r="B1281" i="29"/>
  <c r="J1281" i="29" s="1"/>
  <c r="S1275" i="29"/>
  <c r="E1265" i="29"/>
  <c r="B1265" i="29"/>
  <c r="J1265" i="29" s="1"/>
  <c r="P1266" i="29"/>
  <c r="Q1266" i="29" s="1"/>
  <c r="N1266" i="29"/>
  <c r="O1266" i="29" s="1"/>
  <c r="L1266" i="29"/>
  <c r="M1266" i="29" s="1"/>
  <c r="K1266" i="29"/>
  <c r="H1266" i="29"/>
  <c r="I1266" i="29" s="1"/>
  <c r="S1278" i="29"/>
  <c r="E1268" i="29"/>
  <c r="B1268" i="29"/>
  <c r="J1268" i="29" s="1"/>
  <c r="S1283" i="29"/>
  <c r="E1273" i="29"/>
  <c r="B1273" i="29"/>
  <c r="J1273" i="29" s="1"/>
  <c r="S1282" i="29"/>
  <c r="E1272" i="29"/>
  <c r="B1272" i="29"/>
  <c r="J1272" i="29" s="1"/>
  <c r="F1244" i="30"/>
  <c r="C1244" i="30"/>
  <c r="F1252" i="30"/>
  <c r="C1252" i="30"/>
  <c r="C1256" i="30"/>
  <c r="F1256" i="30"/>
  <c r="B1261" i="30"/>
  <c r="B1266" i="30"/>
  <c r="F1251" i="30"/>
  <c r="C1251" i="30"/>
  <c r="B1254" i="30"/>
  <c r="B1262" i="30"/>
  <c r="F1259" i="30"/>
  <c r="C1259" i="30"/>
  <c r="C1260" i="30"/>
  <c r="F1260" i="30"/>
  <c r="C1255" i="30"/>
  <c r="F1255" i="30"/>
  <c r="C1248" i="30"/>
  <c r="F1248" i="30"/>
  <c r="C1247" i="30"/>
  <c r="F1247" i="30"/>
  <c r="F1253" i="30"/>
  <c r="C1253" i="30"/>
  <c r="B1257" i="30"/>
  <c r="B1269" i="30"/>
  <c r="B1263" i="30"/>
  <c r="B1270" i="30"/>
  <c r="B1265" i="30"/>
  <c r="B1258" i="30"/>
  <c r="R1265" i="30" l="1"/>
  <c r="N1265" i="30"/>
  <c r="R1254" i="30"/>
  <c r="N1254" i="30"/>
  <c r="R1258" i="30"/>
  <c r="N1258" i="30"/>
  <c r="R1270" i="30"/>
  <c r="N1270" i="30"/>
  <c r="R1262" i="30"/>
  <c r="N1262" i="30"/>
  <c r="R1261" i="30"/>
  <c r="N1261" i="30"/>
  <c r="R1257" i="30"/>
  <c r="N1257" i="30"/>
  <c r="R1266" i="30"/>
  <c r="N1266" i="30"/>
  <c r="R1269" i="30"/>
  <c r="N1269" i="30"/>
  <c r="R1263" i="30"/>
  <c r="N1263" i="30"/>
  <c r="S1289" i="29"/>
  <c r="E1279" i="29"/>
  <c r="B1279" i="29"/>
  <c r="J1279" i="29" s="1"/>
  <c r="K1269" i="29"/>
  <c r="N1269" i="29"/>
  <c r="O1269" i="29" s="1"/>
  <c r="H1269" i="29"/>
  <c r="I1269" i="29" s="1"/>
  <c r="P1269" i="29"/>
  <c r="Q1269" i="29" s="1"/>
  <c r="L1269" i="29"/>
  <c r="M1269" i="29" s="1"/>
  <c r="S1293" i="29"/>
  <c r="E1283" i="29"/>
  <c r="B1283" i="29"/>
  <c r="J1283" i="29" s="1"/>
  <c r="S1300" i="29"/>
  <c r="E1290" i="29"/>
  <c r="B1290" i="29"/>
  <c r="J1290" i="29" s="1"/>
  <c r="S1292" i="29"/>
  <c r="E1282" i="29"/>
  <c r="B1282" i="29"/>
  <c r="J1282" i="29" s="1"/>
  <c r="P1272" i="29"/>
  <c r="Q1272" i="29" s="1"/>
  <c r="L1272" i="29"/>
  <c r="M1272" i="29" s="1"/>
  <c r="N1272" i="29"/>
  <c r="O1272" i="29" s="1"/>
  <c r="H1272" i="29"/>
  <c r="I1272" i="29" s="1"/>
  <c r="K1272" i="29"/>
  <c r="S1288" i="29"/>
  <c r="E1278" i="29"/>
  <c r="B1278" i="29"/>
  <c r="J1278" i="29" s="1"/>
  <c r="N1281" i="29"/>
  <c r="O1281" i="29" s="1"/>
  <c r="K1281" i="29"/>
  <c r="H1281" i="29"/>
  <c r="I1281" i="29" s="1"/>
  <c r="P1281" i="29"/>
  <c r="Q1281" i="29" s="1"/>
  <c r="L1281" i="29"/>
  <c r="M1281" i="29" s="1"/>
  <c r="S1284" i="29"/>
  <c r="E1274" i="29"/>
  <c r="B1274" i="29"/>
  <c r="J1274" i="29" s="1"/>
  <c r="S1296" i="29"/>
  <c r="E1286" i="29"/>
  <c r="B1286" i="29"/>
  <c r="J1286" i="29" s="1"/>
  <c r="S1297" i="29"/>
  <c r="E1287" i="29"/>
  <c r="B1287" i="29"/>
  <c r="J1287" i="29" s="1"/>
  <c r="S1301" i="29"/>
  <c r="E1291" i="29"/>
  <c r="B1291" i="29"/>
  <c r="J1291" i="29" s="1"/>
  <c r="L1264" i="29"/>
  <c r="M1264" i="29" s="1"/>
  <c r="H1264" i="29"/>
  <c r="I1264" i="29" s="1"/>
  <c r="N1264" i="29"/>
  <c r="O1264" i="29" s="1"/>
  <c r="K1264" i="29"/>
  <c r="P1264" i="29"/>
  <c r="Q1264" i="29" s="1"/>
  <c r="N1276" i="29"/>
  <c r="O1276" i="29" s="1"/>
  <c r="L1276" i="29"/>
  <c r="M1276" i="29" s="1"/>
  <c r="H1276" i="29"/>
  <c r="I1276" i="29" s="1"/>
  <c r="P1276" i="29"/>
  <c r="Q1276" i="29" s="1"/>
  <c r="K1276" i="29"/>
  <c r="N1265" i="29"/>
  <c r="O1265" i="29" s="1"/>
  <c r="K1265" i="29"/>
  <c r="H1265" i="29"/>
  <c r="I1265" i="29" s="1"/>
  <c r="P1265" i="29"/>
  <c r="Q1265" i="29" s="1"/>
  <c r="L1265" i="29"/>
  <c r="M1265" i="29" s="1"/>
  <c r="K1268" i="29"/>
  <c r="H1268" i="29"/>
  <c r="I1268" i="29" s="1"/>
  <c r="L1268" i="29"/>
  <c r="M1268" i="29" s="1"/>
  <c r="N1268" i="29"/>
  <c r="O1268" i="29" s="1"/>
  <c r="P1268" i="29"/>
  <c r="Q1268" i="29" s="1"/>
  <c r="P1273" i="29"/>
  <c r="Q1273" i="29" s="1"/>
  <c r="L1273" i="29"/>
  <c r="M1273" i="29" s="1"/>
  <c r="N1273" i="29"/>
  <c r="O1273" i="29" s="1"/>
  <c r="K1273" i="29"/>
  <c r="H1273" i="29"/>
  <c r="I1273" i="29" s="1"/>
  <c r="S1285" i="29"/>
  <c r="E1275" i="29"/>
  <c r="B1275" i="29"/>
  <c r="J1275" i="29" s="1"/>
  <c r="L1280" i="29"/>
  <c r="M1280" i="29" s="1"/>
  <c r="N1280" i="29"/>
  <c r="O1280" i="29" s="1"/>
  <c r="P1280" i="29"/>
  <c r="Q1280" i="29" s="1"/>
  <c r="H1280" i="29"/>
  <c r="I1280" i="29" s="1"/>
  <c r="K1280" i="29"/>
  <c r="N1277" i="29"/>
  <c r="O1277" i="29" s="1"/>
  <c r="L1277" i="29"/>
  <c r="M1277" i="29" s="1"/>
  <c r="K1277" i="29"/>
  <c r="H1277" i="29"/>
  <c r="I1277" i="29" s="1"/>
  <c r="P1277" i="29"/>
  <c r="Q1277" i="29" s="1"/>
  <c r="F1269" i="30"/>
  <c r="C1269" i="30"/>
  <c r="C1262" i="30"/>
  <c r="F1262" i="30"/>
  <c r="F1261" i="30"/>
  <c r="C1261" i="30"/>
  <c r="F1258" i="30"/>
  <c r="C1258" i="30"/>
  <c r="B1280" i="30"/>
  <c r="B1272" i="30"/>
  <c r="B1271" i="30"/>
  <c r="F1265" i="30"/>
  <c r="C1265" i="30"/>
  <c r="F1257" i="30"/>
  <c r="C1257" i="30"/>
  <c r="F1254" i="30"/>
  <c r="C1254" i="30"/>
  <c r="F1266" i="30"/>
  <c r="C1266" i="30"/>
  <c r="F1270" i="30"/>
  <c r="C1270" i="30"/>
  <c r="B1268" i="30"/>
  <c r="B1279" i="30"/>
  <c r="C1263" i="30"/>
  <c r="F1263" i="30"/>
  <c r="B1275" i="30"/>
  <c r="B1273" i="30"/>
  <c r="B1267" i="30"/>
  <c r="B1264" i="30"/>
  <c r="B1276" i="30"/>
  <c r="R1268" i="30" l="1"/>
  <c r="N1268" i="30"/>
  <c r="R1280" i="30"/>
  <c r="N1280" i="30"/>
  <c r="R1276" i="30"/>
  <c r="N1276" i="30"/>
  <c r="R1267" i="30"/>
  <c r="N1267" i="30"/>
  <c r="R1279" i="30"/>
  <c r="N1279" i="30"/>
  <c r="R1272" i="30"/>
  <c r="N1272" i="30"/>
  <c r="R1264" i="30"/>
  <c r="N1264" i="30"/>
  <c r="R1275" i="30"/>
  <c r="N1275" i="30"/>
  <c r="R1271" i="30"/>
  <c r="N1271" i="30"/>
  <c r="R1273" i="30"/>
  <c r="N1273" i="30"/>
  <c r="P1279" i="29"/>
  <c r="Q1279" i="29" s="1"/>
  <c r="N1279" i="29"/>
  <c r="O1279" i="29" s="1"/>
  <c r="K1279" i="29"/>
  <c r="L1279" i="29"/>
  <c r="M1279" i="29" s="1"/>
  <c r="H1279" i="29"/>
  <c r="I1279" i="29" s="1"/>
  <c r="S1299" i="29"/>
  <c r="E1289" i="29"/>
  <c r="B1289" i="29"/>
  <c r="J1289" i="29" s="1"/>
  <c r="S1295" i="29"/>
  <c r="E1285" i="29"/>
  <c r="B1285" i="29"/>
  <c r="J1285" i="29" s="1"/>
  <c r="S1311" i="29"/>
  <c r="E1301" i="29"/>
  <c r="B1301" i="29"/>
  <c r="J1301" i="29" s="1"/>
  <c r="N1286" i="29"/>
  <c r="O1286" i="29" s="1"/>
  <c r="L1286" i="29"/>
  <c r="M1286" i="29" s="1"/>
  <c r="K1286" i="29"/>
  <c r="H1286" i="29"/>
  <c r="I1286" i="29" s="1"/>
  <c r="P1286" i="29"/>
  <c r="Q1286" i="29" s="1"/>
  <c r="S1310" i="29"/>
  <c r="E1300" i="29"/>
  <c r="B1300" i="29"/>
  <c r="J1300" i="29" s="1"/>
  <c r="L1287" i="29"/>
  <c r="M1287" i="29" s="1"/>
  <c r="N1287" i="29"/>
  <c r="O1287" i="29" s="1"/>
  <c r="K1287" i="29"/>
  <c r="H1287" i="29"/>
  <c r="I1287" i="29" s="1"/>
  <c r="P1287" i="29"/>
  <c r="Q1287" i="29" s="1"/>
  <c r="S1294" i="29"/>
  <c r="E1284" i="29"/>
  <c r="B1284" i="29"/>
  <c r="J1284" i="29" s="1"/>
  <c r="S1298" i="29"/>
  <c r="B1288" i="29"/>
  <c r="J1288" i="29" s="1"/>
  <c r="E1288" i="29"/>
  <c r="S1302" i="29"/>
  <c r="E1292" i="29"/>
  <c r="B1292" i="29"/>
  <c r="J1292" i="29" s="1"/>
  <c r="P1283" i="29"/>
  <c r="Q1283" i="29" s="1"/>
  <c r="N1283" i="29"/>
  <c r="O1283" i="29" s="1"/>
  <c r="L1283" i="29"/>
  <c r="M1283" i="29" s="1"/>
  <c r="H1283" i="29"/>
  <c r="I1283" i="29" s="1"/>
  <c r="K1283" i="29"/>
  <c r="L1275" i="29"/>
  <c r="M1275" i="29" s="1"/>
  <c r="K1275" i="29"/>
  <c r="H1275" i="29"/>
  <c r="I1275" i="29" s="1"/>
  <c r="P1275" i="29"/>
  <c r="Q1275" i="29" s="1"/>
  <c r="N1275" i="29"/>
  <c r="O1275" i="29" s="1"/>
  <c r="L1291" i="29"/>
  <c r="M1291" i="29" s="1"/>
  <c r="K1291" i="29"/>
  <c r="H1291" i="29"/>
  <c r="I1291" i="29" s="1"/>
  <c r="P1291" i="29"/>
  <c r="Q1291" i="29" s="1"/>
  <c r="N1291" i="29"/>
  <c r="O1291" i="29" s="1"/>
  <c r="S1306" i="29"/>
  <c r="E1296" i="29"/>
  <c r="B1296" i="29"/>
  <c r="J1296" i="29" s="1"/>
  <c r="L1290" i="29"/>
  <c r="M1290" i="29" s="1"/>
  <c r="K1290" i="29"/>
  <c r="H1290" i="29"/>
  <c r="I1290" i="29" s="1"/>
  <c r="P1290" i="29"/>
  <c r="Q1290" i="29" s="1"/>
  <c r="N1290" i="29"/>
  <c r="O1290" i="29" s="1"/>
  <c r="S1307" i="29"/>
  <c r="E1297" i="29"/>
  <c r="B1297" i="29"/>
  <c r="J1297" i="29" s="1"/>
  <c r="L1274" i="29"/>
  <c r="M1274" i="29" s="1"/>
  <c r="K1274" i="29"/>
  <c r="H1274" i="29"/>
  <c r="I1274" i="29" s="1"/>
  <c r="P1274" i="29"/>
  <c r="Q1274" i="29" s="1"/>
  <c r="N1274" i="29"/>
  <c r="O1274" i="29" s="1"/>
  <c r="K1278" i="29"/>
  <c r="H1278" i="29"/>
  <c r="I1278" i="29" s="1"/>
  <c r="P1278" i="29"/>
  <c r="Q1278" i="29" s="1"/>
  <c r="N1278" i="29"/>
  <c r="O1278" i="29" s="1"/>
  <c r="L1278" i="29"/>
  <c r="M1278" i="29" s="1"/>
  <c r="P1282" i="29"/>
  <c r="Q1282" i="29" s="1"/>
  <c r="N1282" i="29"/>
  <c r="O1282" i="29" s="1"/>
  <c r="L1282" i="29"/>
  <c r="M1282" i="29" s="1"/>
  <c r="H1282" i="29"/>
  <c r="I1282" i="29" s="1"/>
  <c r="K1282" i="29"/>
  <c r="S1303" i="29"/>
  <c r="E1293" i="29"/>
  <c r="B1293" i="29"/>
  <c r="J1293" i="29" s="1"/>
  <c r="F1276" i="30"/>
  <c r="C1276" i="30"/>
  <c r="F1267" i="30"/>
  <c r="C1267" i="30"/>
  <c r="F1275" i="30"/>
  <c r="C1275" i="30"/>
  <c r="C1279" i="30"/>
  <c r="F1279" i="30"/>
  <c r="C1272" i="30"/>
  <c r="F1272" i="30"/>
  <c r="B1286" i="30"/>
  <c r="B1277" i="30"/>
  <c r="B1285" i="30"/>
  <c r="B1289" i="30"/>
  <c r="B1282" i="30"/>
  <c r="C1264" i="30"/>
  <c r="F1264" i="30"/>
  <c r="F1273" i="30"/>
  <c r="C1273" i="30"/>
  <c r="F1268" i="30"/>
  <c r="C1268" i="30"/>
  <c r="C1271" i="30"/>
  <c r="F1271" i="30"/>
  <c r="C1280" i="30"/>
  <c r="F1280" i="30"/>
  <c r="B1274" i="30"/>
  <c r="B1283" i="30"/>
  <c r="B1278" i="30"/>
  <c r="B1281" i="30"/>
  <c r="B1290" i="30"/>
  <c r="R1281" i="30" l="1"/>
  <c r="N1281" i="30"/>
  <c r="R1289" i="30"/>
  <c r="N1289" i="30"/>
  <c r="R1290" i="30"/>
  <c r="N1290" i="30"/>
  <c r="R1278" i="30"/>
  <c r="N1278" i="30"/>
  <c r="R1274" i="30"/>
  <c r="N1274" i="30"/>
  <c r="R1282" i="30"/>
  <c r="N1282" i="30"/>
  <c r="R1285" i="30"/>
  <c r="N1285" i="30"/>
  <c r="R1286" i="30"/>
  <c r="N1286" i="30"/>
  <c r="R1283" i="30"/>
  <c r="N1283" i="30"/>
  <c r="R1277" i="30"/>
  <c r="N1277" i="30"/>
  <c r="P1289" i="29"/>
  <c r="Q1289" i="29" s="1"/>
  <c r="H1289" i="29"/>
  <c r="I1289" i="29" s="1"/>
  <c r="L1289" i="29"/>
  <c r="M1289" i="29" s="1"/>
  <c r="N1289" i="29"/>
  <c r="O1289" i="29" s="1"/>
  <c r="K1289" i="29"/>
  <c r="S1309" i="29"/>
  <c r="E1299" i="29"/>
  <c r="B1299" i="29"/>
  <c r="J1299" i="29" s="1"/>
  <c r="N1293" i="29"/>
  <c r="O1293" i="29" s="1"/>
  <c r="L1293" i="29"/>
  <c r="M1293" i="29" s="1"/>
  <c r="K1293" i="29"/>
  <c r="H1293" i="29"/>
  <c r="I1293" i="29" s="1"/>
  <c r="P1293" i="29"/>
  <c r="Q1293" i="29" s="1"/>
  <c r="S1317" i="29"/>
  <c r="E1307" i="29"/>
  <c r="B1307" i="29"/>
  <c r="J1307" i="29" s="1"/>
  <c r="S1316" i="29"/>
  <c r="E1306" i="29"/>
  <c r="B1306" i="29"/>
  <c r="J1306" i="29" s="1"/>
  <c r="N1292" i="29"/>
  <c r="O1292" i="29" s="1"/>
  <c r="P1292" i="29"/>
  <c r="Q1292" i="29" s="1"/>
  <c r="L1292" i="29"/>
  <c r="M1292" i="29" s="1"/>
  <c r="K1292" i="29"/>
  <c r="H1292" i="29"/>
  <c r="I1292" i="29" s="1"/>
  <c r="P1288" i="29"/>
  <c r="Q1288" i="29" s="1"/>
  <c r="N1288" i="29"/>
  <c r="O1288" i="29" s="1"/>
  <c r="K1288" i="29"/>
  <c r="L1288" i="29"/>
  <c r="M1288" i="29" s="1"/>
  <c r="H1288" i="29"/>
  <c r="I1288" i="29" s="1"/>
  <c r="S1304" i="29"/>
  <c r="E1294" i="29"/>
  <c r="B1294" i="29"/>
  <c r="J1294" i="29" s="1"/>
  <c r="S1320" i="29"/>
  <c r="E1310" i="29"/>
  <c r="B1310" i="29"/>
  <c r="J1310" i="29" s="1"/>
  <c r="S1321" i="29"/>
  <c r="E1311" i="29"/>
  <c r="B1311" i="29"/>
  <c r="J1311" i="29" s="1"/>
  <c r="S1308" i="29"/>
  <c r="E1298" i="29"/>
  <c r="B1298" i="29"/>
  <c r="J1298" i="29" s="1"/>
  <c r="K1285" i="29"/>
  <c r="H1285" i="29"/>
  <c r="I1285" i="29" s="1"/>
  <c r="P1285" i="29"/>
  <c r="Q1285" i="29" s="1"/>
  <c r="L1285" i="29"/>
  <c r="M1285" i="29" s="1"/>
  <c r="N1285" i="29"/>
  <c r="O1285" i="29" s="1"/>
  <c r="N1297" i="29"/>
  <c r="O1297" i="29" s="1"/>
  <c r="K1297" i="29"/>
  <c r="H1297" i="29"/>
  <c r="I1297" i="29" s="1"/>
  <c r="P1297" i="29"/>
  <c r="Q1297" i="29" s="1"/>
  <c r="L1297" i="29"/>
  <c r="M1297" i="29" s="1"/>
  <c r="S1312" i="29"/>
  <c r="E1302" i="29"/>
  <c r="B1302" i="29"/>
  <c r="J1302" i="29" s="1"/>
  <c r="K1284" i="29"/>
  <c r="H1284" i="29"/>
  <c r="I1284" i="29" s="1"/>
  <c r="N1284" i="29"/>
  <c r="O1284" i="29" s="1"/>
  <c r="L1284" i="29"/>
  <c r="M1284" i="29" s="1"/>
  <c r="P1284" i="29"/>
  <c r="Q1284" i="29" s="1"/>
  <c r="K1300" i="29"/>
  <c r="H1300" i="29"/>
  <c r="I1300" i="29" s="1"/>
  <c r="P1300" i="29"/>
  <c r="Q1300" i="29" s="1"/>
  <c r="N1300" i="29"/>
  <c r="O1300" i="29" s="1"/>
  <c r="L1300" i="29"/>
  <c r="M1300" i="29" s="1"/>
  <c r="K1301" i="29"/>
  <c r="H1301" i="29"/>
  <c r="I1301" i="29" s="1"/>
  <c r="P1301" i="29"/>
  <c r="Q1301" i="29" s="1"/>
  <c r="L1301" i="29"/>
  <c r="M1301" i="29" s="1"/>
  <c r="N1301" i="29"/>
  <c r="O1301" i="29" s="1"/>
  <c r="S1313" i="29"/>
  <c r="E1303" i="29"/>
  <c r="B1303" i="29"/>
  <c r="J1303" i="29" s="1"/>
  <c r="L1296" i="29"/>
  <c r="M1296" i="29" s="1"/>
  <c r="P1296" i="29"/>
  <c r="Q1296" i="29" s="1"/>
  <c r="K1296" i="29"/>
  <c r="N1296" i="29"/>
  <c r="O1296" i="29" s="1"/>
  <c r="H1296" i="29"/>
  <c r="I1296" i="29" s="1"/>
  <c r="S1305" i="29"/>
  <c r="E1295" i="29"/>
  <c r="B1295" i="29"/>
  <c r="J1295" i="29" s="1"/>
  <c r="F1285" i="30"/>
  <c r="C1285" i="30"/>
  <c r="B1292" i="30"/>
  <c r="B1295" i="30"/>
  <c r="B1296" i="30"/>
  <c r="F1290" i="30"/>
  <c r="C1290" i="30"/>
  <c r="F1274" i="30"/>
  <c r="C1274" i="30"/>
  <c r="F1282" i="30"/>
  <c r="C1282" i="30"/>
  <c r="F1286" i="30"/>
  <c r="C1286" i="30"/>
  <c r="B1288" i="30"/>
  <c r="B1284" i="30"/>
  <c r="F1283" i="30"/>
  <c r="C1283" i="30"/>
  <c r="F1289" i="30"/>
  <c r="C1289" i="30"/>
  <c r="F1277" i="30"/>
  <c r="C1277" i="30"/>
  <c r="C1278" i="30"/>
  <c r="F1278" i="30"/>
  <c r="B1300" i="30"/>
  <c r="F1281" i="30"/>
  <c r="C1281" i="30"/>
  <c r="B1291" i="30"/>
  <c r="B1293" i="30"/>
  <c r="B1299" i="30"/>
  <c r="B1287" i="30"/>
  <c r="R1299" i="30" l="1"/>
  <c r="N1299" i="30"/>
  <c r="R1300" i="30"/>
  <c r="N1300" i="30"/>
  <c r="R1288" i="30"/>
  <c r="N1288" i="30"/>
  <c r="R1287" i="30"/>
  <c r="N1287" i="30"/>
  <c r="R1293" i="30"/>
  <c r="N1293" i="30"/>
  <c r="R1284" i="30"/>
  <c r="N1284" i="30"/>
  <c r="R1296" i="30"/>
  <c r="N1296" i="30"/>
  <c r="R1292" i="30"/>
  <c r="N1292" i="30"/>
  <c r="R1291" i="30"/>
  <c r="N1291" i="30"/>
  <c r="R1295" i="30"/>
  <c r="N1295" i="30"/>
  <c r="K1299" i="29"/>
  <c r="P1299" i="29"/>
  <c r="Q1299" i="29" s="1"/>
  <c r="H1299" i="29"/>
  <c r="I1299" i="29" s="1"/>
  <c r="N1299" i="29"/>
  <c r="O1299" i="29" s="1"/>
  <c r="L1299" i="29"/>
  <c r="M1299" i="29" s="1"/>
  <c r="B1309" i="29"/>
  <c r="J1309" i="29" s="1"/>
  <c r="S1319" i="29"/>
  <c r="E1309" i="29"/>
  <c r="S1323" i="29"/>
  <c r="E1313" i="29"/>
  <c r="B1313" i="29"/>
  <c r="J1313" i="29" s="1"/>
  <c r="L1307" i="29"/>
  <c r="M1307" i="29" s="1"/>
  <c r="K1307" i="29"/>
  <c r="H1307" i="29"/>
  <c r="I1307" i="29" s="1"/>
  <c r="P1307" i="29"/>
  <c r="Q1307" i="29" s="1"/>
  <c r="N1307" i="29"/>
  <c r="O1307" i="29" s="1"/>
  <c r="K1295" i="29"/>
  <c r="H1295" i="29"/>
  <c r="I1295" i="29" s="1"/>
  <c r="P1295" i="29"/>
  <c r="Q1295" i="29" s="1"/>
  <c r="N1295" i="29"/>
  <c r="O1295" i="29" s="1"/>
  <c r="L1295" i="29"/>
  <c r="M1295" i="29" s="1"/>
  <c r="S1331" i="29"/>
  <c r="E1321" i="29"/>
  <c r="B1321" i="29"/>
  <c r="J1321" i="29" s="1"/>
  <c r="K1294" i="29"/>
  <c r="H1294" i="29"/>
  <c r="I1294" i="29" s="1"/>
  <c r="P1294" i="29"/>
  <c r="Q1294" i="29" s="1"/>
  <c r="N1294" i="29"/>
  <c r="O1294" i="29" s="1"/>
  <c r="L1294" i="29"/>
  <c r="M1294" i="29" s="1"/>
  <c r="L1303" i="29"/>
  <c r="M1303" i="29" s="1"/>
  <c r="N1303" i="29"/>
  <c r="O1303" i="29" s="1"/>
  <c r="K1303" i="29"/>
  <c r="H1303" i="29"/>
  <c r="I1303" i="29" s="1"/>
  <c r="P1303" i="29"/>
  <c r="Q1303" i="29" s="1"/>
  <c r="S1322" i="29"/>
  <c r="E1312" i="29"/>
  <c r="B1312" i="29"/>
  <c r="J1312" i="29" s="1"/>
  <c r="S1318" i="29"/>
  <c r="E1308" i="29"/>
  <c r="B1308" i="29"/>
  <c r="J1308" i="29" s="1"/>
  <c r="K1310" i="29"/>
  <c r="H1310" i="29"/>
  <c r="I1310" i="29" s="1"/>
  <c r="P1310" i="29"/>
  <c r="Q1310" i="29" s="1"/>
  <c r="N1310" i="29"/>
  <c r="O1310" i="29" s="1"/>
  <c r="L1310" i="29"/>
  <c r="M1310" i="29" s="1"/>
  <c r="L1306" i="29"/>
  <c r="M1306" i="29" s="1"/>
  <c r="K1306" i="29"/>
  <c r="H1306" i="29"/>
  <c r="I1306" i="29" s="1"/>
  <c r="P1306" i="29"/>
  <c r="Q1306" i="29" s="1"/>
  <c r="N1306" i="29"/>
  <c r="O1306" i="29" s="1"/>
  <c r="S1315" i="29"/>
  <c r="E1305" i="29"/>
  <c r="B1305" i="29"/>
  <c r="J1305" i="29" s="1"/>
  <c r="K1311" i="29"/>
  <c r="H1311" i="29"/>
  <c r="I1311" i="29" s="1"/>
  <c r="P1311" i="29"/>
  <c r="Q1311" i="29" s="1"/>
  <c r="N1311" i="29"/>
  <c r="O1311" i="29" s="1"/>
  <c r="L1311" i="29"/>
  <c r="M1311" i="29" s="1"/>
  <c r="S1314" i="29"/>
  <c r="E1304" i="29"/>
  <c r="B1304" i="29"/>
  <c r="J1304" i="29" s="1"/>
  <c r="S1327" i="29"/>
  <c r="E1317" i="29"/>
  <c r="B1317" i="29"/>
  <c r="J1317" i="29" s="1"/>
  <c r="N1302" i="29"/>
  <c r="O1302" i="29" s="1"/>
  <c r="L1302" i="29"/>
  <c r="M1302" i="29" s="1"/>
  <c r="K1302" i="29"/>
  <c r="H1302" i="29"/>
  <c r="I1302" i="29" s="1"/>
  <c r="P1302" i="29"/>
  <c r="Q1302" i="29" s="1"/>
  <c r="P1298" i="29"/>
  <c r="Q1298" i="29" s="1"/>
  <c r="N1298" i="29"/>
  <c r="O1298" i="29" s="1"/>
  <c r="L1298" i="29"/>
  <c r="M1298" i="29" s="1"/>
  <c r="K1298" i="29"/>
  <c r="H1298" i="29"/>
  <c r="I1298" i="29" s="1"/>
  <c r="S1330" i="29"/>
  <c r="E1320" i="29"/>
  <c r="B1320" i="29"/>
  <c r="J1320" i="29" s="1"/>
  <c r="S1326" i="29"/>
  <c r="E1316" i="29"/>
  <c r="B1316" i="29"/>
  <c r="J1316" i="29" s="1"/>
  <c r="F1293" i="30"/>
  <c r="C1293" i="30"/>
  <c r="C1296" i="30"/>
  <c r="F1296" i="30"/>
  <c r="C1292" i="30"/>
  <c r="F1292" i="30"/>
  <c r="B1297" i="30"/>
  <c r="B1303" i="30"/>
  <c r="B1294" i="30"/>
  <c r="B1306" i="30"/>
  <c r="B1302" i="30"/>
  <c r="F1284" i="30"/>
  <c r="C1284" i="30"/>
  <c r="F1291" i="30"/>
  <c r="C1291" i="30"/>
  <c r="F1300" i="30"/>
  <c r="C1300" i="30"/>
  <c r="C1288" i="30"/>
  <c r="F1288" i="30"/>
  <c r="C1295" i="30"/>
  <c r="F1295" i="30"/>
  <c r="C1287" i="30"/>
  <c r="F1287" i="30"/>
  <c r="F1299" i="30"/>
  <c r="C1299" i="30"/>
  <c r="B1309" i="30"/>
  <c r="B1301" i="30"/>
  <c r="B1310" i="30"/>
  <c r="B1298" i="30"/>
  <c r="B1305" i="30"/>
  <c r="R1301" i="30" l="1"/>
  <c r="N1301" i="30"/>
  <c r="R1305" i="30"/>
  <c r="N1305" i="30"/>
  <c r="R1309" i="30"/>
  <c r="N1309" i="30"/>
  <c r="R1302" i="30"/>
  <c r="N1302" i="30"/>
  <c r="R1294" i="30"/>
  <c r="N1294" i="30"/>
  <c r="R1297" i="30"/>
  <c r="N1297" i="30"/>
  <c r="R1310" i="30"/>
  <c r="N1310" i="30"/>
  <c r="R1298" i="30"/>
  <c r="N1298" i="30"/>
  <c r="R1303" i="30"/>
  <c r="N1303" i="30"/>
  <c r="R1306" i="30"/>
  <c r="N1306" i="30"/>
  <c r="S1329" i="29"/>
  <c r="E1319" i="29"/>
  <c r="B1319" i="29"/>
  <c r="J1319" i="29" s="1"/>
  <c r="K1309" i="29"/>
  <c r="N1309" i="29"/>
  <c r="O1309" i="29" s="1"/>
  <c r="P1309" i="29"/>
  <c r="Q1309" i="29" s="1"/>
  <c r="H1309" i="29"/>
  <c r="I1309" i="29" s="1"/>
  <c r="L1309" i="29"/>
  <c r="M1309" i="29" s="1"/>
  <c r="K1317" i="29"/>
  <c r="H1317" i="29"/>
  <c r="I1317" i="29" s="1"/>
  <c r="P1317" i="29"/>
  <c r="Q1317" i="29" s="1"/>
  <c r="L1317" i="29"/>
  <c r="M1317" i="29" s="1"/>
  <c r="N1317" i="29"/>
  <c r="O1317" i="29" s="1"/>
  <c r="K1316" i="29"/>
  <c r="H1316" i="29"/>
  <c r="I1316" i="29" s="1"/>
  <c r="L1316" i="29"/>
  <c r="M1316" i="29" s="1"/>
  <c r="P1316" i="29"/>
  <c r="Q1316" i="29" s="1"/>
  <c r="N1316" i="29"/>
  <c r="O1316" i="29" s="1"/>
  <c r="S1340" i="29"/>
  <c r="E1330" i="29"/>
  <c r="B1330" i="29"/>
  <c r="J1330" i="29" s="1"/>
  <c r="S1328" i="29"/>
  <c r="E1318" i="29"/>
  <c r="B1318" i="29"/>
  <c r="J1318" i="29" s="1"/>
  <c r="S1341" i="29"/>
  <c r="E1331" i="29"/>
  <c r="B1331" i="29"/>
  <c r="J1331" i="29" s="1"/>
  <c r="N1313" i="29"/>
  <c r="O1313" i="29" s="1"/>
  <c r="K1313" i="29"/>
  <c r="H1313" i="29"/>
  <c r="I1313" i="29" s="1"/>
  <c r="P1313" i="29"/>
  <c r="Q1313" i="29" s="1"/>
  <c r="L1313" i="29"/>
  <c r="M1313" i="29" s="1"/>
  <c r="S1325" i="29"/>
  <c r="E1315" i="29"/>
  <c r="B1315" i="29"/>
  <c r="J1315" i="29" s="1"/>
  <c r="S1324" i="29"/>
  <c r="E1314" i="29"/>
  <c r="B1314" i="29"/>
  <c r="J1314" i="29" s="1"/>
  <c r="S1336" i="29"/>
  <c r="E1326" i="29"/>
  <c r="B1326" i="29"/>
  <c r="J1326" i="29" s="1"/>
  <c r="S1337" i="29"/>
  <c r="E1327" i="29"/>
  <c r="B1327" i="29"/>
  <c r="J1327" i="29" s="1"/>
  <c r="P1305" i="29"/>
  <c r="Q1305" i="29" s="1"/>
  <c r="L1305" i="29"/>
  <c r="M1305" i="29" s="1"/>
  <c r="N1305" i="29"/>
  <c r="O1305" i="29" s="1"/>
  <c r="K1305" i="29"/>
  <c r="H1305" i="29"/>
  <c r="I1305" i="29" s="1"/>
  <c r="L1312" i="29"/>
  <c r="M1312" i="29" s="1"/>
  <c r="K1312" i="29"/>
  <c r="P1312" i="29"/>
  <c r="Q1312" i="29" s="1"/>
  <c r="H1312" i="29"/>
  <c r="I1312" i="29" s="1"/>
  <c r="N1312" i="29"/>
  <c r="O1312" i="29" s="1"/>
  <c r="S1332" i="29"/>
  <c r="E1322" i="29"/>
  <c r="B1322" i="29"/>
  <c r="J1322" i="29" s="1"/>
  <c r="P1320" i="29"/>
  <c r="Q1320" i="29" s="1"/>
  <c r="H1320" i="29"/>
  <c r="I1320" i="29" s="1"/>
  <c r="L1320" i="29"/>
  <c r="M1320" i="29" s="1"/>
  <c r="K1320" i="29"/>
  <c r="N1320" i="29"/>
  <c r="O1320" i="29" s="1"/>
  <c r="P1304" i="29"/>
  <c r="Q1304" i="29" s="1"/>
  <c r="K1304" i="29"/>
  <c r="N1304" i="29"/>
  <c r="O1304" i="29" s="1"/>
  <c r="H1304" i="29"/>
  <c r="I1304" i="29" s="1"/>
  <c r="L1304" i="29"/>
  <c r="M1304" i="29" s="1"/>
  <c r="N1308" i="29"/>
  <c r="O1308" i="29" s="1"/>
  <c r="K1308" i="29"/>
  <c r="H1308" i="29"/>
  <c r="I1308" i="29" s="1"/>
  <c r="P1308" i="29"/>
  <c r="Q1308" i="29" s="1"/>
  <c r="L1308" i="29"/>
  <c r="M1308" i="29" s="1"/>
  <c r="P1321" i="29"/>
  <c r="Q1321" i="29" s="1"/>
  <c r="L1321" i="29"/>
  <c r="M1321" i="29" s="1"/>
  <c r="N1321" i="29"/>
  <c r="O1321" i="29" s="1"/>
  <c r="H1321" i="29"/>
  <c r="I1321" i="29" s="1"/>
  <c r="K1321" i="29"/>
  <c r="S1333" i="29"/>
  <c r="E1323" i="29"/>
  <c r="B1323" i="29"/>
  <c r="J1323" i="29" s="1"/>
  <c r="F1310" i="30"/>
  <c r="C1310" i="30"/>
  <c r="C1309" i="30"/>
  <c r="F1309" i="30"/>
  <c r="F1302" i="30"/>
  <c r="C1302" i="30"/>
  <c r="C1294" i="30"/>
  <c r="F1294" i="30"/>
  <c r="F1297" i="30"/>
  <c r="C1297" i="30"/>
  <c r="B1315" i="30"/>
  <c r="B1320" i="30"/>
  <c r="B1319" i="30"/>
  <c r="B1312" i="30"/>
  <c r="B1304" i="30"/>
  <c r="B1307" i="30"/>
  <c r="F1305" i="30"/>
  <c r="C1305" i="30"/>
  <c r="F1301" i="30"/>
  <c r="C1301" i="30"/>
  <c r="C1303" i="30"/>
  <c r="F1303" i="30"/>
  <c r="F1298" i="30"/>
  <c r="C1298" i="30"/>
  <c r="C1306" i="30"/>
  <c r="F1306" i="30"/>
  <c r="B1308" i="30"/>
  <c r="B1311" i="30"/>
  <c r="B1316" i="30"/>
  <c r="B1313" i="30"/>
  <c r="R1311" i="30" l="1"/>
  <c r="N1311" i="30"/>
  <c r="R1304" i="30"/>
  <c r="N1304" i="30"/>
  <c r="R1315" i="30"/>
  <c r="N1315" i="30"/>
  <c r="R1316" i="30"/>
  <c r="N1316" i="30"/>
  <c r="R1313" i="30"/>
  <c r="N1313" i="30"/>
  <c r="R1319" i="30"/>
  <c r="N1319" i="30"/>
  <c r="R1308" i="30"/>
  <c r="N1308" i="30"/>
  <c r="R1307" i="30"/>
  <c r="N1307" i="30"/>
  <c r="R1320" i="30"/>
  <c r="N1320" i="30"/>
  <c r="R1312" i="30"/>
  <c r="N1312" i="30"/>
  <c r="H1319" i="29"/>
  <c r="I1319" i="29" s="1"/>
  <c r="L1319" i="29"/>
  <c r="M1319" i="29" s="1"/>
  <c r="P1319" i="29"/>
  <c r="Q1319" i="29" s="1"/>
  <c r="N1319" i="29"/>
  <c r="O1319" i="29" s="1"/>
  <c r="K1319" i="29"/>
  <c r="B1329" i="29"/>
  <c r="J1329" i="29" s="1"/>
  <c r="S1339" i="29"/>
  <c r="E1329" i="29"/>
  <c r="L1323" i="29"/>
  <c r="M1323" i="29" s="1"/>
  <c r="K1323" i="29"/>
  <c r="H1323" i="29"/>
  <c r="I1323" i="29" s="1"/>
  <c r="P1323" i="29"/>
  <c r="Q1323" i="29" s="1"/>
  <c r="N1323" i="29"/>
  <c r="O1323" i="29" s="1"/>
  <c r="N1322" i="29"/>
  <c r="O1322" i="29" s="1"/>
  <c r="L1322" i="29"/>
  <c r="M1322" i="29" s="1"/>
  <c r="H1322" i="29"/>
  <c r="I1322" i="29" s="1"/>
  <c r="K1322" i="29"/>
  <c r="P1322" i="29"/>
  <c r="Q1322" i="29" s="1"/>
  <c r="L1326" i="29"/>
  <c r="M1326" i="29" s="1"/>
  <c r="N1326" i="29"/>
  <c r="O1326" i="29" s="1"/>
  <c r="H1326" i="29"/>
  <c r="I1326" i="29" s="1"/>
  <c r="K1326" i="29"/>
  <c r="P1326" i="29"/>
  <c r="Q1326" i="29" s="1"/>
  <c r="S1334" i="29"/>
  <c r="E1324" i="29"/>
  <c r="B1324" i="29"/>
  <c r="J1324" i="29" s="1"/>
  <c r="N1318" i="29"/>
  <c r="O1318" i="29" s="1"/>
  <c r="L1318" i="29"/>
  <c r="M1318" i="29" s="1"/>
  <c r="K1318" i="29"/>
  <c r="H1318" i="29"/>
  <c r="I1318" i="29" s="1"/>
  <c r="P1318" i="29"/>
  <c r="Q1318" i="29" s="1"/>
  <c r="K1327" i="29"/>
  <c r="H1327" i="29"/>
  <c r="I1327" i="29" s="1"/>
  <c r="P1327" i="29"/>
  <c r="Q1327" i="29" s="1"/>
  <c r="N1327" i="29"/>
  <c r="O1327" i="29" s="1"/>
  <c r="L1327" i="29"/>
  <c r="M1327" i="29" s="1"/>
  <c r="P1315" i="29"/>
  <c r="Q1315" i="29" s="1"/>
  <c r="N1315" i="29"/>
  <c r="O1315" i="29" s="1"/>
  <c r="L1315" i="29"/>
  <c r="M1315" i="29" s="1"/>
  <c r="K1315" i="29"/>
  <c r="H1315" i="29"/>
  <c r="I1315" i="29" s="1"/>
  <c r="P1331" i="29"/>
  <c r="Q1331" i="29" s="1"/>
  <c r="N1331" i="29"/>
  <c r="O1331" i="29" s="1"/>
  <c r="L1331" i="29"/>
  <c r="M1331" i="29" s="1"/>
  <c r="K1331" i="29"/>
  <c r="H1331" i="29"/>
  <c r="I1331" i="29" s="1"/>
  <c r="S1350" i="29"/>
  <c r="E1340" i="29"/>
  <c r="B1340" i="29"/>
  <c r="J1340" i="29" s="1"/>
  <c r="S1343" i="29"/>
  <c r="E1333" i="29"/>
  <c r="B1333" i="29"/>
  <c r="J1333" i="29" s="1"/>
  <c r="S1342" i="29"/>
  <c r="E1332" i="29"/>
  <c r="B1332" i="29"/>
  <c r="J1332" i="29" s="1"/>
  <c r="S1346" i="29"/>
  <c r="E1336" i="29"/>
  <c r="B1336" i="29"/>
  <c r="J1336" i="29" s="1"/>
  <c r="P1314" i="29"/>
  <c r="Q1314" i="29" s="1"/>
  <c r="N1314" i="29"/>
  <c r="O1314" i="29" s="1"/>
  <c r="L1314" i="29"/>
  <c r="M1314" i="29" s="1"/>
  <c r="K1314" i="29"/>
  <c r="H1314" i="29"/>
  <c r="I1314" i="29" s="1"/>
  <c r="S1338" i="29"/>
  <c r="E1328" i="29"/>
  <c r="B1328" i="29"/>
  <c r="J1328" i="29" s="1"/>
  <c r="S1347" i="29"/>
  <c r="E1337" i="29"/>
  <c r="B1337" i="29"/>
  <c r="J1337" i="29" s="1"/>
  <c r="S1335" i="29"/>
  <c r="E1325" i="29"/>
  <c r="B1325" i="29"/>
  <c r="J1325" i="29" s="1"/>
  <c r="S1351" i="29"/>
  <c r="E1341" i="29"/>
  <c r="B1341" i="29"/>
  <c r="J1341" i="29" s="1"/>
  <c r="K1330" i="29"/>
  <c r="H1330" i="29"/>
  <c r="I1330" i="29" s="1"/>
  <c r="N1330" i="29"/>
  <c r="O1330" i="29" s="1"/>
  <c r="L1330" i="29"/>
  <c r="M1330" i="29" s="1"/>
  <c r="P1330" i="29"/>
  <c r="Q1330" i="29" s="1"/>
  <c r="C1311" i="30"/>
  <c r="F1311" i="30"/>
  <c r="C1319" i="30"/>
  <c r="F1319" i="30"/>
  <c r="B1323" i="30"/>
  <c r="B1321" i="30"/>
  <c r="B1314" i="30"/>
  <c r="B1329" i="30"/>
  <c r="B1325" i="30"/>
  <c r="C1304" i="30"/>
  <c r="F1304" i="30"/>
  <c r="F1316" i="30"/>
  <c r="C1316" i="30"/>
  <c r="F1307" i="30"/>
  <c r="C1307" i="30"/>
  <c r="C1320" i="30"/>
  <c r="F1320" i="30"/>
  <c r="F1313" i="30"/>
  <c r="C1313" i="30"/>
  <c r="F1315" i="30"/>
  <c r="C1315" i="30"/>
  <c r="F1308" i="30"/>
  <c r="C1308" i="30"/>
  <c r="C1312" i="30"/>
  <c r="F1312" i="30"/>
  <c r="B1326" i="30"/>
  <c r="B1318" i="30"/>
  <c r="B1317" i="30"/>
  <c r="B1322" i="30"/>
  <c r="B1330" i="30"/>
  <c r="R1318" i="30" l="1"/>
  <c r="N1318" i="30"/>
  <c r="R1317" i="30"/>
  <c r="N1317" i="30"/>
  <c r="R1321" i="30"/>
  <c r="N1321" i="30"/>
  <c r="R1330" i="30"/>
  <c r="N1330" i="30"/>
  <c r="R1326" i="30"/>
  <c r="N1326" i="30"/>
  <c r="R1329" i="30"/>
  <c r="N1329" i="30"/>
  <c r="R1322" i="30"/>
  <c r="N1322" i="30"/>
  <c r="R1325" i="30"/>
  <c r="N1325" i="30"/>
  <c r="R1323" i="30"/>
  <c r="N1323" i="30"/>
  <c r="R1314" i="30"/>
  <c r="N1314" i="30"/>
  <c r="B1339" i="29"/>
  <c r="J1339" i="29" s="1"/>
  <c r="S1349" i="29"/>
  <c r="E1339" i="29"/>
  <c r="H1329" i="29"/>
  <c r="I1329" i="29" s="1"/>
  <c r="P1329" i="29"/>
  <c r="Q1329" i="29" s="1"/>
  <c r="N1329" i="29"/>
  <c r="O1329" i="29" s="1"/>
  <c r="L1329" i="29"/>
  <c r="M1329" i="29" s="1"/>
  <c r="K1329" i="29"/>
  <c r="P1337" i="29"/>
  <c r="Q1337" i="29" s="1"/>
  <c r="L1337" i="29"/>
  <c r="M1337" i="29" s="1"/>
  <c r="N1337" i="29"/>
  <c r="O1337" i="29" s="1"/>
  <c r="K1337" i="29"/>
  <c r="H1337" i="29"/>
  <c r="I1337" i="29" s="1"/>
  <c r="S1352" i="29"/>
  <c r="E1342" i="29"/>
  <c r="B1342" i="29"/>
  <c r="J1342" i="29" s="1"/>
  <c r="N1340" i="29"/>
  <c r="O1340" i="29" s="1"/>
  <c r="L1340" i="29"/>
  <c r="M1340" i="29" s="1"/>
  <c r="P1340" i="29"/>
  <c r="Q1340" i="29" s="1"/>
  <c r="H1340" i="29"/>
  <c r="I1340" i="29" s="1"/>
  <c r="K1340" i="29"/>
  <c r="S1344" i="29"/>
  <c r="E1334" i="29"/>
  <c r="B1334" i="29"/>
  <c r="J1334" i="29" s="1"/>
  <c r="N1325" i="29"/>
  <c r="O1325" i="29" s="1"/>
  <c r="L1325" i="29"/>
  <c r="M1325" i="29" s="1"/>
  <c r="K1325" i="29"/>
  <c r="H1325" i="29"/>
  <c r="I1325" i="29" s="1"/>
  <c r="P1325" i="29"/>
  <c r="Q1325" i="29" s="1"/>
  <c r="N1341" i="29"/>
  <c r="O1341" i="29" s="1"/>
  <c r="L1341" i="29"/>
  <c r="M1341" i="29" s="1"/>
  <c r="K1341" i="29"/>
  <c r="H1341" i="29"/>
  <c r="I1341" i="29" s="1"/>
  <c r="P1341" i="29"/>
  <c r="Q1341" i="29" s="1"/>
  <c r="S1348" i="29"/>
  <c r="E1338" i="29"/>
  <c r="B1338" i="29"/>
  <c r="J1338" i="29" s="1"/>
  <c r="S1345" i="29"/>
  <c r="E1335" i="29"/>
  <c r="B1335" i="29"/>
  <c r="J1335" i="29" s="1"/>
  <c r="S1357" i="29"/>
  <c r="E1347" i="29"/>
  <c r="B1347" i="29"/>
  <c r="J1347" i="29" s="1"/>
  <c r="K1332" i="29"/>
  <c r="H1332" i="29"/>
  <c r="I1332" i="29" s="1"/>
  <c r="L1332" i="29"/>
  <c r="M1332" i="29" s="1"/>
  <c r="N1332" i="29"/>
  <c r="O1332" i="29" s="1"/>
  <c r="P1332" i="29"/>
  <c r="Q1332" i="29" s="1"/>
  <c r="S1360" i="29"/>
  <c r="E1350" i="29"/>
  <c r="B1350" i="29"/>
  <c r="J1350" i="29" s="1"/>
  <c r="N1324" i="29"/>
  <c r="O1324" i="29" s="1"/>
  <c r="H1324" i="29"/>
  <c r="I1324" i="29" s="1"/>
  <c r="L1324" i="29"/>
  <c r="M1324" i="29" s="1"/>
  <c r="K1324" i="29"/>
  <c r="P1324" i="29"/>
  <c r="Q1324" i="29" s="1"/>
  <c r="S1356" i="29"/>
  <c r="E1346" i="29"/>
  <c r="B1346" i="29"/>
  <c r="J1346" i="29" s="1"/>
  <c r="K1333" i="29"/>
  <c r="H1333" i="29"/>
  <c r="I1333" i="29" s="1"/>
  <c r="P1333" i="29"/>
  <c r="Q1333" i="29" s="1"/>
  <c r="L1333" i="29"/>
  <c r="M1333" i="29" s="1"/>
  <c r="N1333" i="29"/>
  <c r="O1333" i="29" s="1"/>
  <c r="S1361" i="29"/>
  <c r="E1351" i="29"/>
  <c r="B1351" i="29"/>
  <c r="J1351" i="29" s="1"/>
  <c r="L1328" i="29"/>
  <c r="M1328" i="29" s="1"/>
  <c r="H1328" i="29"/>
  <c r="I1328" i="29" s="1"/>
  <c r="K1328" i="29"/>
  <c r="N1328" i="29"/>
  <c r="O1328" i="29" s="1"/>
  <c r="P1328" i="29"/>
  <c r="Q1328" i="29" s="1"/>
  <c r="P1336" i="29"/>
  <c r="Q1336" i="29" s="1"/>
  <c r="L1336" i="29"/>
  <c r="M1336" i="29" s="1"/>
  <c r="N1336" i="29"/>
  <c r="O1336" i="29" s="1"/>
  <c r="H1336" i="29"/>
  <c r="I1336" i="29" s="1"/>
  <c r="K1336" i="29"/>
  <c r="S1353" i="29"/>
  <c r="E1343" i="29"/>
  <c r="B1343" i="29"/>
  <c r="J1343" i="29" s="1"/>
  <c r="F1317" i="30"/>
  <c r="C1317" i="30"/>
  <c r="F1329" i="30"/>
  <c r="C1329" i="30"/>
  <c r="F1321" i="30"/>
  <c r="C1321" i="30"/>
  <c r="F1326" i="30"/>
  <c r="C1326" i="30"/>
  <c r="B1340" i="30"/>
  <c r="B1327" i="30"/>
  <c r="B1336" i="30"/>
  <c r="B1339" i="30"/>
  <c r="B1331" i="30"/>
  <c r="F1330" i="30"/>
  <c r="C1330" i="30"/>
  <c r="F1318" i="30"/>
  <c r="C1318" i="30"/>
  <c r="C1325" i="30"/>
  <c r="F1325" i="30"/>
  <c r="F1314" i="30"/>
  <c r="C1314" i="30"/>
  <c r="F1323" i="30"/>
  <c r="C1323" i="30"/>
  <c r="C1322" i="30"/>
  <c r="F1322" i="30"/>
  <c r="B1332" i="30"/>
  <c r="B1328" i="30"/>
  <c r="B1335" i="30"/>
  <c r="B1324" i="30"/>
  <c r="B1333" i="30"/>
  <c r="R1333" i="30" l="1"/>
  <c r="N1333" i="30"/>
  <c r="R1332" i="30"/>
  <c r="N1332" i="30"/>
  <c r="R1327" i="30"/>
  <c r="N1327" i="30"/>
  <c r="R1328" i="30"/>
  <c r="N1328" i="30"/>
  <c r="R1335" i="30"/>
  <c r="N1335" i="30"/>
  <c r="R1339" i="30"/>
  <c r="N1339" i="30"/>
  <c r="R1331" i="30"/>
  <c r="N1331" i="30"/>
  <c r="R1340" i="30"/>
  <c r="N1340" i="30"/>
  <c r="R1324" i="30"/>
  <c r="N1324" i="30"/>
  <c r="R1336" i="30"/>
  <c r="N1336" i="30"/>
  <c r="S1359" i="29"/>
  <c r="B1349" i="29"/>
  <c r="J1349" i="29" s="1"/>
  <c r="E1349" i="29"/>
  <c r="L1339" i="29"/>
  <c r="M1339" i="29" s="1"/>
  <c r="N1339" i="29"/>
  <c r="O1339" i="29" s="1"/>
  <c r="K1339" i="29"/>
  <c r="P1339" i="29"/>
  <c r="Q1339" i="29" s="1"/>
  <c r="H1339" i="29"/>
  <c r="I1339" i="29" s="1"/>
  <c r="K1343" i="29"/>
  <c r="H1343" i="29"/>
  <c r="I1343" i="29" s="1"/>
  <c r="P1343" i="29"/>
  <c r="Q1343" i="29" s="1"/>
  <c r="N1343" i="29"/>
  <c r="O1343" i="29" s="1"/>
  <c r="L1343" i="29"/>
  <c r="M1343" i="29" s="1"/>
  <c r="K1346" i="29"/>
  <c r="H1346" i="29"/>
  <c r="I1346" i="29" s="1"/>
  <c r="P1346" i="29"/>
  <c r="Q1346" i="29" s="1"/>
  <c r="N1346" i="29"/>
  <c r="O1346" i="29" s="1"/>
  <c r="L1346" i="29"/>
  <c r="M1346" i="29" s="1"/>
  <c r="P1350" i="29"/>
  <c r="Q1350" i="29" s="1"/>
  <c r="K1350" i="29"/>
  <c r="N1350" i="29"/>
  <c r="O1350" i="29" s="1"/>
  <c r="L1350" i="29"/>
  <c r="M1350" i="29" s="1"/>
  <c r="H1350" i="29"/>
  <c r="I1350" i="29" s="1"/>
  <c r="P1347" i="29"/>
  <c r="Q1347" i="29" s="1"/>
  <c r="N1347" i="29"/>
  <c r="O1347" i="29" s="1"/>
  <c r="L1347" i="29"/>
  <c r="M1347" i="29" s="1"/>
  <c r="H1347" i="29"/>
  <c r="I1347" i="29" s="1"/>
  <c r="K1347" i="29"/>
  <c r="S1358" i="29"/>
  <c r="E1348" i="29"/>
  <c r="B1348" i="29"/>
  <c r="J1348" i="29" s="1"/>
  <c r="P1334" i="29"/>
  <c r="Q1334" i="29" s="1"/>
  <c r="N1334" i="29"/>
  <c r="O1334" i="29" s="1"/>
  <c r="L1334" i="29"/>
  <c r="M1334" i="29" s="1"/>
  <c r="H1334" i="29"/>
  <c r="I1334" i="29" s="1"/>
  <c r="K1334" i="29"/>
  <c r="L1342" i="29"/>
  <c r="M1342" i="29" s="1"/>
  <c r="P1342" i="29"/>
  <c r="Q1342" i="29" s="1"/>
  <c r="N1342" i="29"/>
  <c r="O1342" i="29" s="1"/>
  <c r="H1342" i="29"/>
  <c r="I1342" i="29" s="1"/>
  <c r="K1342" i="29"/>
  <c r="L1351" i="29"/>
  <c r="M1351" i="29" s="1"/>
  <c r="N1351" i="29"/>
  <c r="O1351" i="29" s="1"/>
  <c r="K1351" i="29"/>
  <c r="H1351" i="29"/>
  <c r="I1351" i="29" s="1"/>
  <c r="P1351" i="29"/>
  <c r="Q1351" i="29" s="1"/>
  <c r="S1363" i="29"/>
  <c r="E1353" i="29"/>
  <c r="B1353" i="29"/>
  <c r="J1353" i="29" s="1"/>
  <c r="S1355" i="29"/>
  <c r="E1345" i="29"/>
  <c r="B1345" i="29"/>
  <c r="J1345" i="29" s="1"/>
  <c r="S1371" i="29"/>
  <c r="E1361" i="29"/>
  <c r="B1361" i="29"/>
  <c r="J1361" i="29" s="1"/>
  <c r="S1366" i="29"/>
  <c r="E1356" i="29"/>
  <c r="B1356" i="29"/>
  <c r="J1356" i="29" s="1"/>
  <c r="S1370" i="29"/>
  <c r="E1360" i="29"/>
  <c r="B1360" i="29"/>
  <c r="J1360" i="29" s="1"/>
  <c r="S1367" i="29"/>
  <c r="E1357" i="29"/>
  <c r="B1357" i="29"/>
  <c r="J1357" i="29" s="1"/>
  <c r="N1338" i="29"/>
  <c r="O1338" i="29" s="1"/>
  <c r="P1338" i="29"/>
  <c r="Q1338" i="29" s="1"/>
  <c r="L1338" i="29"/>
  <c r="M1338" i="29" s="1"/>
  <c r="H1338" i="29"/>
  <c r="I1338" i="29" s="1"/>
  <c r="K1338" i="29"/>
  <c r="S1354" i="29"/>
  <c r="E1344" i="29"/>
  <c r="B1344" i="29"/>
  <c r="J1344" i="29" s="1"/>
  <c r="S1362" i="29"/>
  <c r="E1352" i="29"/>
  <c r="B1352" i="29"/>
  <c r="J1352" i="29" s="1"/>
  <c r="L1335" i="29"/>
  <c r="M1335" i="29" s="1"/>
  <c r="N1335" i="29"/>
  <c r="O1335" i="29" s="1"/>
  <c r="K1335" i="29"/>
  <c r="H1335" i="29"/>
  <c r="I1335" i="29" s="1"/>
  <c r="P1335" i="29"/>
  <c r="Q1335" i="29" s="1"/>
  <c r="C1324" i="30"/>
  <c r="F1324" i="30"/>
  <c r="C1328" i="30"/>
  <c r="F1328" i="30"/>
  <c r="F1333" i="30"/>
  <c r="C1333" i="30"/>
  <c r="C1335" i="30"/>
  <c r="F1335" i="30"/>
  <c r="F1332" i="30"/>
  <c r="C1332" i="30"/>
  <c r="F1339" i="30"/>
  <c r="C1339" i="30"/>
  <c r="C1327" i="30"/>
  <c r="F1327" i="30"/>
  <c r="B1343" i="30"/>
  <c r="B1345" i="30"/>
  <c r="B1342" i="30"/>
  <c r="B1349" i="30"/>
  <c r="B1337" i="30"/>
  <c r="F1331" i="30"/>
  <c r="C1331" i="30"/>
  <c r="C1336" i="30"/>
  <c r="F1336" i="30"/>
  <c r="F1340" i="30"/>
  <c r="C1340" i="30"/>
  <c r="B1334" i="30"/>
  <c r="B1338" i="30"/>
  <c r="B1341" i="30"/>
  <c r="B1346" i="30"/>
  <c r="B1350" i="30"/>
  <c r="R1350" i="30" l="1"/>
  <c r="N1350" i="30"/>
  <c r="R1334" i="30"/>
  <c r="N1334" i="30"/>
  <c r="R1337" i="30"/>
  <c r="N1337" i="30"/>
  <c r="R1343" i="30"/>
  <c r="N1343" i="30"/>
  <c r="R1341" i="30"/>
  <c r="N1341" i="30"/>
  <c r="R1342" i="30"/>
  <c r="N1342" i="30"/>
  <c r="R1346" i="30"/>
  <c r="N1346" i="30"/>
  <c r="R1349" i="30"/>
  <c r="N1349" i="30"/>
  <c r="R1338" i="30"/>
  <c r="N1338" i="30"/>
  <c r="R1345" i="30"/>
  <c r="N1345" i="30"/>
  <c r="K1349" i="29"/>
  <c r="N1349" i="29"/>
  <c r="O1349" i="29" s="1"/>
  <c r="H1349" i="29"/>
  <c r="I1349" i="29" s="1"/>
  <c r="P1349" i="29"/>
  <c r="Q1349" i="29" s="1"/>
  <c r="L1349" i="29"/>
  <c r="M1349" i="29" s="1"/>
  <c r="S1369" i="29"/>
  <c r="E1359" i="29"/>
  <c r="B1359" i="29"/>
  <c r="J1359" i="29" s="1"/>
  <c r="P1352" i="29"/>
  <c r="Q1352" i="29" s="1"/>
  <c r="N1352" i="29"/>
  <c r="O1352" i="29" s="1"/>
  <c r="K1352" i="29"/>
  <c r="L1352" i="29"/>
  <c r="M1352" i="29" s="1"/>
  <c r="H1352" i="29"/>
  <c r="I1352" i="29" s="1"/>
  <c r="L1344" i="29"/>
  <c r="M1344" i="29" s="1"/>
  <c r="N1344" i="29"/>
  <c r="O1344" i="29" s="1"/>
  <c r="P1344" i="29"/>
  <c r="Q1344" i="29" s="1"/>
  <c r="H1344" i="29"/>
  <c r="I1344" i="29" s="1"/>
  <c r="K1344" i="29"/>
  <c r="N1357" i="29"/>
  <c r="O1357" i="29" s="1"/>
  <c r="L1357" i="29"/>
  <c r="M1357" i="29" s="1"/>
  <c r="K1357" i="29"/>
  <c r="H1357" i="29"/>
  <c r="I1357" i="29" s="1"/>
  <c r="P1357" i="29"/>
  <c r="Q1357" i="29" s="1"/>
  <c r="S1376" i="29"/>
  <c r="E1366" i="29"/>
  <c r="B1366" i="29"/>
  <c r="J1366" i="29" s="1"/>
  <c r="S1373" i="29"/>
  <c r="E1363" i="29"/>
  <c r="B1363" i="29"/>
  <c r="J1363" i="29" s="1"/>
  <c r="K1348" i="29"/>
  <c r="H1348" i="29"/>
  <c r="I1348" i="29" s="1"/>
  <c r="N1348" i="29"/>
  <c r="O1348" i="29" s="1"/>
  <c r="P1348" i="29"/>
  <c r="Q1348" i="29" s="1"/>
  <c r="L1348" i="29"/>
  <c r="M1348" i="29" s="1"/>
  <c r="S1380" i="29"/>
  <c r="E1370" i="29"/>
  <c r="B1370" i="29"/>
  <c r="J1370" i="29" s="1"/>
  <c r="N1361" i="29"/>
  <c r="O1361" i="29" s="1"/>
  <c r="K1361" i="29"/>
  <c r="H1361" i="29"/>
  <c r="I1361" i="29" s="1"/>
  <c r="P1361" i="29"/>
  <c r="Q1361" i="29" s="1"/>
  <c r="L1361" i="29"/>
  <c r="M1361" i="29" s="1"/>
  <c r="S1365" i="29"/>
  <c r="E1355" i="29"/>
  <c r="B1355" i="29"/>
  <c r="J1355" i="29" s="1"/>
  <c r="S1364" i="29"/>
  <c r="E1354" i="29"/>
  <c r="B1354" i="29"/>
  <c r="J1354" i="29" s="1"/>
  <c r="S1377" i="29"/>
  <c r="E1367" i="29"/>
  <c r="B1367" i="29"/>
  <c r="J1367" i="29" s="1"/>
  <c r="N1356" i="29"/>
  <c r="O1356" i="29" s="1"/>
  <c r="P1356" i="29"/>
  <c r="Q1356" i="29" s="1"/>
  <c r="L1356" i="29"/>
  <c r="M1356" i="29" s="1"/>
  <c r="K1356" i="29"/>
  <c r="H1356" i="29"/>
  <c r="I1356" i="29" s="1"/>
  <c r="P1353" i="29"/>
  <c r="Q1353" i="29" s="1"/>
  <c r="L1353" i="29"/>
  <c r="M1353" i="29" s="1"/>
  <c r="N1353" i="29"/>
  <c r="O1353" i="29" s="1"/>
  <c r="K1353" i="29"/>
  <c r="H1353" i="29"/>
  <c r="I1353" i="29" s="1"/>
  <c r="S1368" i="29"/>
  <c r="E1358" i="29"/>
  <c r="B1358" i="29"/>
  <c r="J1358" i="29" s="1"/>
  <c r="S1372" i="29"/>
  <c r="E1362" i="29"/>
  <c r="B1362" i="29"/>
  <c r="J1362" i="29" s="1"/>
  <c r="L1360" i="29"/>
  <c r="M1360" i="29" s="1"/>
  <c r="P1360" i="29"/>
  <c r="Q1360" i="29" s="1"/>
  <c r="K1360" i="29"/>
  <c r="N1360" i="29"/>
  <c r="O1360" i="29" s="1"/>
  <c r="H1360" i="29"/>
  <c r="I1360" i="29" s="1"/>
  <c r="S1381" i="29"/>
  <c r="E1371" i="29"/>
  <c r="B1371" i="29"/>
  <c r="J1371" i="29" s="1"/>
  <c r="N1345" i="29"/>
  <c r="O1345" i="29" s="1"/>
  <c r="K1345" i="29"/>
  <c r="H1345" i="29"/>
  <c r="I1345" i="29" s="1"/>
  <c r="P1345" i="29"/>
  <c r="Q1345" i="29" s="1"/>
  <c r="L1345" i="29"/>
  <c r="M1345" i="29" s="1"/>
  <c r="C1341" i="30"/>
  <c r="F1341" i="30"/>
  <c r="F1337" i="30"/>
  <c r="C1337" i="30"/>
  <c r="B1360" i="30"/>
  <c r="B1351" i="30"/>
  <c r="B1344" i="30"/>
  <c r="B1347" i="30"/>
  <c r="B1352" i="30"/>
  <c r="B1353" i="30"/>
  <c r="C1343" i="30"/>
  <c r="F1343" i="30"/>
  <c r="F1338" i="30"/>
  <c r="C1338" i="30"/>
  <c r="F1345" i="30"/>
  <c r="C1345" i="30"/>
  <c r="F1350" i="30"/>
  <c r="C1350" i="30"/>
  <c r="F1334" i="30"/>
  <c r="C1334" i="30"/>
  <c r="C1342" i="30"/>
  <c r="F1342" i="30"/>
  <c r="F1346" i="30"/>
  <c r="C1346" i="30"/>
  <c r="F1349" i="30"/>
  <c r="C1349" i="30"/>
  <c r="B1356" i="30"/>
  <c r="B1348" i="30"/>
  <c r="B1359" i="30"/>
  <c r="B1355" i="30"/>
  <c r="R1356" i="30" l="1"/>
  <c r="N1356" i="30"/>
  <c r="R1348" i="30"/>
  <c r="N1348" i="30"/>
  <c r="R1353" i="30"/>
  <c r="N1353" i="30"/>
  <c r="R1351" i="30"/>
  <c r="N1351" i="30"/>
  <c r="R1355" i="30"/>
  <c r="N1355" i="30"/>
  <c r="R1347" i="30"/>
  <c r="N1347" i="30"/>
  <c r="R1359" i="30"/>
  <c r="N1359" i="30"/>
  <c r="R1352" i="30"/>
  <c r="N1352" i="30"/>
  <c r="R1360" i="30"/>
  <c r="N1360" i="30"/>
  <c r="R1344" i="30"/>
  <c r="N1344" i="30"/>
  <c r="N1359" i="29"/>
  <c r="O1359" i="29" s="1"/>
  <c r="K1359" i="29"/>
  <c r="L1359" i="29"/>
  <c r="M1359" i="29" s="1"/>
  <c r="H1359" i="29"/>
  <c r="I1359" i="29" s="1"/>
  <c r="P1359" i="29"/>
  <c r="Q1359" i="29" s="1"/>
  <c r="S1379" i="29"/>
  <c r="E1369" i="29"/>
  <c r="B1369" i="29"/>
  <c r="J1369" i="29" s="1"/>
  <c r="L1358" i="29"/>
  <c r="M1358" i="29" s="1"/>
  <c r="K1358" i="29"/>
  <c r="P1358" i="29"/>
  <c r="Q1358" i="29" s="1"/>
  <c r="N1358" i="29"/>
  <c r="O1358" i="29" s="1"/>
  <c r="H1358" i="29"/>
  <c r="I1358" i="29" s="1"/>
  <c r="L1367" i="29"/>
  <c r="M1367" i="29" s="1"/>
  <c r="N1367" i="29"/>
  <c r="O1367" i="29" s="1"/>
  <c r="K1367" i="29"/>
  <c r="H1367" i="29"/>
  <c r="I1367" i="29" s="1"/>
  <c r="P1367" i="29"/>
  <c r="Q1367" i="29" s="1"/>
  <c r="S1375" i="29"/>
  <c r="E1365" i="29"/>
  <c r="B1365" i="29"/>
  <c r="J1365" i="29" s="1"/>
  <c r="S1390" i="29"/>
  <c r="E1380" i="29"/>
  <c r="B1380" i="29"/>
  <c r="J1380" i="29" s="1"/>
  <c r="S1383" i="29"/>
  <c r="E1373" i="29"/>
  <c r="B1373" i="29"/>
  <c r="J1373" i="29" s="1"/>
  <c r="S1386" i="29"/>
  <c r="E1376" i="29"/>
  <c r="B1376" i="29"/>
  <c r="J1376" i="29" s="1"/>
  <c r="K1362" i="29"/>
  <c r="H1362" i="29"/>
  <c r="I1362" i="29" s="1"/>
  <c r="P1362" i="29"/>
  <c r="Q1362" i="29" s="1"/>
  <c r="N1362" i="29"/>
  <c r="O1362" i="29" s="1"/>
  <c r="L1362" i="29"/>
  <c r="M1362" i="29" s="1"/>
  <c r="L1371" i="29"/>
  <c r="M1371" i="29" s="1"/>
  <c r="K1371" i="29"/>
  <c r="H1371" i="29"/>
  <c r="I1371" i="29" s="1"/>
  <c r="P1371" i="29"/>
  <c r="Q1371" i="29" s="1"/>
  <c r="N1371" i="29"/>
  <c r="O1371" i="29" s="1"/>
  <c r="S1374" i="29"/>
  <c r="E1364" i="29"/>
  <c r="B1364" i="29"/>
  <c r="J1364" i="29" s="1"/>
  <c r="S1378" i="29"/>
  <c r="B1368" i="29"/>
  <c r="J1368" i="29" s="1"/>
  <c r="E1368" i="29"/>
  <c r="S1387" i="29"/>
  <c r="E1377" i="29"/>
  <c r="B1377" i="29"/>
  <c r="J1377" i="29" s="1"/>
  <c r="L1355" i="29"/>
  <c r="M1355" i="29" s="1"/>
  <c r="K1355" i="29"/>
  <c r="H1355" i="29"/>
  <c r="I1355" i="29" s="1"/>
  <c r="P1355" i="29"/>
  <c r="Q1355" i="29" s="1"/>
  <c r="N1355" i="29"/>
  <c r="O1355" i="29" s="1"/>
  <c r="N1370" i="29"/>
  <c r="O1370" i="29" s="1"/>
  <c r="H1370" i="29"/>
  <c r="I1370" i="29" s="1"/>
  <c r="K1370" i="29"/>
  <c r="P1370" i="29"/>
  <c r="Q1370" i="29" s="1"/>
  <c r="L1370" i="29"/>
  <c r="M1370" i="29" s="1"/>
  <c r="P1363" i="29"/>
  <c r="Q1363" i="29" s="1"/>
  <c r="N1363" i="29"/>
  <c r="O1363" i="29" s="1"/>
  <c r="L1363" i="29"/>
  <c r="M1363" i="29" s="1"/>
  <c r="K1363" i="29"/>
  <c r="H1363" i="29"/>
  <c r="I1363" i="29" s="1"/>
  <c r="P1366" i="29"/>
  <c r="Q1366" i="29" s="1"/>
  <c r="H1366" i="29"/>
  <c r="I1366" i="29" s="1"/>
  <c r="K1366" i="29"/>
  <c r="N1366" i="29"/>
  <c r="O1366" i="29" s="1"/>
  <c r="L1366" i="29"/>
  <c r="M1366" i="29" s="1"/>
  <c r="S1391" i="29"/>
  <c r="E1381" i="29"/>
  <c r="B1381" i="29"/>
  <c r="J1381" i="29" s="1"/>
  <c r="S1382" i="29"/>
  <c r="E1372" i="29"/>
  <c r="B1372" i="29"/>
  <c r="J1372" i="29" s="1"/>
  <c r="N1354" i="29"/>
  <c r="O1354" i="29" s="1"/>
  <c r="K1354" i="29"/>
  <c r="P1354" i="29"/>
  <c r="Q1354" i="29" s="1"/>
  <c r="L1354" i="29"/>
  <c r="M1354" i="29" s="1"/>
  <c r="H1354" i="29"/>
  <c r="I1354" i="29" s="1"/>
  <c r="F1348" i="30"/>
  <c r="C1348" i="30"/>
  <c r="F1347" i="30"/>
  <c r="C1347" i="30"/>
  <c r="B1363" i="30"/>
  <c r="B1357" i="30"/>
  <c r="B1361" i="30"/>
  <c r="B1365" i="30"/>
  <c r="B1358" i="30"/>
  <c r="C1356" i="30"/>
  <c r="F1356" i="30"/>
  <c r="C1352" i="30"/>
  <c r="F1352" i="30"/>
  <c r="C1344" i="30"/>
  <c r="F1344" i="30"/>
  <c r="C1360" i="30"/>
  <c r="F1360" i="30"/>
  <c r="F1355" i="30"/>
  <c r="C1355" i="30"/>
  <c r="F1353" i="30"/>
  <c r="C1353" i="30"/>
  <c r="C1351" i="30"/>
  <c r="F1351" i="30"/>
  <c r="C1359" i="30"/>
  <c r="F1359" i="30"/>
  <c r="B1369" i="30"/>
  <c r="B1366" i="30"/>
  <c r="B1362" i="30"/>
  <c r="B1354" i="30"/>
  <c r="B1370" i="30"/>
  <c r="R1354" i="30" l="1"/>
  <c r="N1354" i="30"/>
  <c r="R1370" i="30"/>
  <c r="N1370" i="30"/>
  <c r="R1369" i="30"/>
  <c r="N1369" i="30"/>
  <c r="R1365" i="30"/>
  <c r="N1365" i="30"/>
  <c r="R1357" i="30"/>
  <c r="N1357" i="30"/>
  <c r="R1362" i="30"/>
  <c r="N1362" i="30"/>
  <c r="R1366" i="30"/>
  <c r="N1366" i="30"/>
  <c r="R1358" i="30"/>
  <c r="N1358" i="30"/>
  <c r="R1363" i="30"/>
  <c r="N1363" i="30"/>
  <c r="R1361" i="30"/>
  <c r="N1361" i="30"/>
  <c r="N1369" i="29"/>
  <c r="O1369" i="29" s="1"/>
  <c r="K1369" i="29"/>
  <c r="P1369" i="29"/>
  <c r="Q1369" i="29" s="1"/>
  <c r="H1369" i="29"/>
  <c r="I1369" i="29" s="1"/>
  <c r="L1369" i="29"/>
  <c r="M1369" i="29" s="1"/>
  <c r="E1379" i="29"/>
  <c r="S1389" i="29"/>
  <c r="B1379" i="29"/>
  <c r="J1379" i="29" s="1"/>
  <c r="N1373" i="29"/>
  <c r="O1373" i="29" s="1"/>
  <c r="L1373" i="29"/>
  <c r="M1373" i="29" s="1"/>
  <c r="K1373" i="29"/>
  <c r="H1373" i="29"/>
  <c r="I1373" i="29" s="1"/>
  <c r="P1373" i="29"/>
  <c r="Q1373" i="29" s="1"/>
  <c r="S1385" i="29"/>
  <c r="E1375" i="29"/>
  <c r="B1375" i="29"/>
  <c r="J1375" i="29" s="1"/>
  <c r="K1364" i="29"/>
  <c r="H1364" i="29"/>
  <c r="I1364" i="29" s="1"/>
  <c r="P1364" i="29"/>
  <c r="Q1364" i="29" s="1"/>
  <c r="N1364" i="29"/>
  <c r="O1364" i="29" s="1"/>
  <c r="L1364" i="29"/>
  <c r="M1364" i="29" s="1"/>
  <c r="S1397" i="29"/>
  <c r="E1387" i="29"/>
  <c r="B1387" i="29"/>
  <c r="J1387" i="29" s="1"/>
  <c r="L1376" i="29"/>
  <c r="M1376" i="29" s="1"/>
  <c r="K1376" i="29"/>
  <c r="H1376" i="29"/>
  <c r="I1376" i="29" s="1"/>
  <c r="P1376" i="29"/>
  <c r="Q1376" i="29" s="1"/>
  <c r="N1376" i="29"/>
  <c r="O1376" i="29" s="1"/>
  <c r="S1400" i="29"/>
  <c r="E1390" i="29"/>
  <c r="B1390" i="29"/>
  <c r="J1390" i="29" s="1"/>
  <c r="K1381" i="29"/>
  <c r="H1381" i="29"/>
  <c r="I1381" i="29" s="1"/>
  <c r="P1381" i="29"/>
  <c r="Q1381" i="29" s="1"/>
  <c r="L1381" i="29"/>
  <c r="M1381" i="29" s="1"/>
  <c r="N1381" i="29"/>
  <c r="O1381" i="29" s="1"/>
  <c r="P1368" i="29"/>
  <c r="Q1368" i="29" s="1"/>
  <c r="K1368" i="29"/>
  <c r="H1368" i="29"/>
  <c r="I1368" i="29" s="1"/>
  <c r="N1368" i="29"/>
  <c r="O1368" i="29" s="1"/>
  <c r="L1368" i="29"/>
  <c r="M1368" i="29" s="1"/>
  <c r="S1384" i="29"/>
  <c r="E1374" i="29"/>
  <c r="B1374" i="29"/>
  <c r="J1374" i="29" s="1"/>
  <c r="S1393" i="29"/>
  <c r="E1383" i="29"/>
  <c r="B1383" i="29"/>
  <c r="J1383" i="29" s="1"/>
  <c r="K1365" i="29"/>
  <c r="H1365" i="29"/>
  <c r="I1365" i="29" s="1"/>
  <c r="P1365" i="29"/>
  <c r="Q1365" i="29" s="1"/>
  <c r="L1365" i="29"/>
  <c r="M1365" i="29" s="1"/>
  <c r="N1365" i="29"/>
  <c r="O1365" i="29" s="1"/>
  <c r="N1372" i="29"/>
  <c r="O1372" i="29" s="1"/>
  <c r="K1372" i="29"/>
  <c r="H1372" i="29"/>
  <c r="I1372" i="29" s="1"/>
  <c r="P1372" i="29"/>
  <c r="Q1372" i="29" s="1"/>
  <c r="L1372" i="29"/>
  <c r="M1372" i="29" s="1"/>
  <c r="S1401" i="29"/>
  <c r="E1391" i="29"/>
  <c r="B1391" i="29"/>
  <c r="J1391" i="29" s="1"/>
  <c r="S1392" i="29"/>
  <c r="E1382" i="29"/>
  <c r="B1382" i="29"/>
  <c r="J1382" i="29" s="1"/>
  <c r="N1377" i="29"/>
  <c r="O1377" i="29" s="1"/>
  <c r="K1377" i="29"/>
  <c r="H1377" i="29"/>
  <c r="I1377" i="29" s="1"/>
  <c r="P1377" i="29"/>
  <c r="Q1377" i="29" s="1"/>
  <c r="L1377" i="29"/>
  <c r="M1377" i="29" s="1"/>
  <c r="S1388" i="29"/>
  <c r="E1378" i="29"/>
  <c r="B1378" i="29"/>
  <c r="J1378" i="29" s="1"/>
  <c r="S1396" i="29"/>
  <c r="E1386" i="29"/>
  <c r="B1386" i="29"/>
  <c r="J1386" i="29" s="1"/>
  <c r="K1380" i="29"/>
  <c r="H1380" i="29"/>
  <c r="I1380" i="29" s="1"/>
  <c r="L1380" i="29"/>
  <c r="M1380" i="29" s="1"/>
  <c r="P1380" i="29"/>
  <c r="Q1380" i="29" s="1"/>
  <c r="N1380" i="29"/>
  <c r="O1380" i="29" s="1"/>
  <c r="F1369" i="30"/>
  <c r="C1369" i="30"/>
  <c r="F1365" i="30"/>
  <c r="C1365" i="30"/>
  <c r="C1357" i="30"/>
  <c r="F1357" i="30"/>
  <c r="B1380" i="30"/>
  <c r="B1372" i="30"/>
  <c r="B1379" i="30"/>
  <c r="B1375" i="30"/>
  <c r="B1367" i="30"/>
  <c r="C1370" i="30"/>
  <c r="F1370" i="30"/>
  <c r="F1354" i="30"/>
  <c r="C1354" i="30"/>
  <c r="F1361" i="30"/>
  <c r="C1361" i="30"/>
  <c r="F1362" i="30"/>
  <c r="C1362" i="30"/>
  <c r="F1366" i="30"/>
  <c r="C1366" i="30"/>
  <c r="C1358" i="30"/>
  <c r="F1358" i="30"/>
  <c r="F1363" i="30"/>
  <c r="C1363" i="30"/>
  <c r="B1364" i="30"/>
  <c r="B1376" i="30"/>
  <c r="B1368" i="30"/>
  <c r="B1371" i="30"/>
  <c r="B1373" i="30"/>
  <c r="R1373" i="30" l="1"/>
  <c r="N1373" i="30"/>
  <c r="R1379" i="30"/>
  <c r="N1379" i="30"/>
  <c r="R1380" i="30"/>
  <c r="N1380" i="30"/>
  <c r="R1367" i="30"/>
  <c r="N1367" i="30"/>
  <c r="R1364" i="30"/>
  <c r="N1364" i="30"/>
  <c r="R1376" i="30"/>
  <c r="N1376" i="30"/>
  <c r="R1372" i="30"/>
  <c r="N1372" i="30"/>
  <c r="R1368" i="30"/>
  <c r="N1368" i="30"/>
  <c r="R1371" i="30"/>
  <c r="N1371" i="30"/>
  <c r="R1375" i="30"/>
  <c r="N1375" i="30"/>
  <c r="K1379" i="29"/>
  <c r="P1379" i="29"/>
  <c r="Q1379" i="29" s="1"/>
  <c r="H1379" i="29"/>
  <c r="I1379" i="29" s="1"/>
  <c r="N1379" i="29"/>
  <c r="O1379" i="29" s="1"/>
  <c r="L1379" i="29"/>
  <c r="M1379" i="29" s="1"/>
  <c r="B1389" i="29"/>
  <c r="J1389" i="29" s="1"/>
  <c r="E1389" i="29"/>
  <c r="S1399" i="29"/>
  <c r="K1391" i="29"/>
  <c r="H1391" i="29"/>
  <c r="I1391" i="29" s="1"/>
  <c r="P1391" i="29"/>
  <c r="Q1391" i="29" s="1"/>
  <c r="N1391" i="29"/>
  <c r="O1391" i="29" s="1"/>
  <c r="L1391" i="29"/>
  <c r="M1391" i="29" s="1"/>
  <c r="P1382" i="29"/>
  <c r="Q1382" i="29" s="1"/>
  <c r="L1382" i="29"/>
  <c r="M1382" i="29" s="1"/>
  <c r="H1382" i="29"/>
  <c r="I1382" i="29" s="1"/>
  <c r="K1382" i="29"/>
  <c r="N1382" i="29"/>
  <c r="O1382" i="29" s="1"/>
  <c r="L1383" i="29"/>
  <c r="M1383" i="29" s="1"/>
  <c r="N1383" i="29"/>
  <c r="O1383" i="29" s="1"/>
  <c r="K1383" i="29"/>
  <c r="H1383" i="29"/>
  <c r="I1383" i="29" s="1"/>
  <c r="P1383" i="29"/>
  <c r="Q1383" i="29" s="1"/>
  <c r="L1390" i="29"/>
  <c r="M1390" i="29" s="1"/>
  <c r="N1390" i="29"/>
  <c r="O1390" i="29" s="1"/>
  <c r="H1390" i="29"/>
  <c r="I1390" i="29" s="1"/>
  <c r="K1390" i="29"/>
  <c r="P1390" i="29"/>
  <c r="Q1390" i="29" s="1"/>
  <c r="L1387" i="29"/>
  <c r="M1387" i="29" s="1"/>
  <c r="K1387" i="29"/>
  <c r="H1387" i="29"/>
  <c r="I1387" i="29" s="1"/>
  <c r="P1387" i="29"/>
  <c r="Q1387" i="29" s="1"/>
  <c r="N1387" i="29"/>
  <c r="O1387" i="29" s="1"/>
  <c r="K1375" i="29"/>
  <c r="H1375" i="29"/>
  <c r="I1375" i="29" s="1"/>
  <c r="P1375" i="29"/>
  <c r="Q1375" i="29" s="1"/>
  <c r="N1375" i="29"/>
  <c r="O1375" i="29" s="1"/>
  <c r="L1375" i="29"/>
  <c r="M1375" i="29" s="1"/>
  <c r="K1378" i="29"/>
  <c r="H1378" i="29"/>
  <c r="I1378" i="29" s="1"/>
  <c r="L1378" i="29"/>
  <c r="M1378" i="29" s="1"/>
  <c r="P1378" i="29"/>
  <c r="Q1378" i="29" s="1"/>
  <c r="N1378" i="29"/>
  <c r="O1378" i="29" s="1"/>
  <c r="L1374" i="29"/>
  <c r="M1374" i="29" s="1"/>
  <c r="H1374" i="29"/>
  <c r="I1374" i="29" s="1"/>
  <c r="K1374" i="29"/>
  <c r="P1374" i="29"/>
  <c r="Q1374" i="29" s="1"/>
  <c r="N1374" i="29"/>
  <c r="O1374" i="29" s="1"/>
  <c r="N1386" i="29"/>
  <c r="O1386" i="29" s="1"/>
  <c r="L1386" i="29"/>
  <c r="M1386" i="29" s="1"/>
  <c r="H1386" i="29"/>
  <c r="I1386" i="29" s="1"/>
  <c r="K1386" i="29"/>
  <c r="P1386" i="29"/>
  <c r="Q1386" i="29" s="1"/>
  <c r="S1398" i="29"/>
  <c r="E1388" i="29"/>
  <c r="B1388" i="29"/>
  <c r="J1388" i="29" s="1"/>
  <c r="S1411" i="29"/>
  <c r="E1401" i="29"/>
  <c r="B1401" i="29"/>
  <c r="J1401" i="29" s="1"/>
  <c r="S1394" i="29"/>
  <c r="E1384" i="29"/>
  <c r="B1384" i="29"/>
  <c r="J1384" i="29" s="1"/>
  <c r="S1406" i="29"/>
  <c r="E1396" i="29"/>
  <c r="B1396" i="29"/>
  <c r="J1396" i="29" s="1"/>
  <c r="S1402" i="29"/>
  <c r="E1392" i="29"/>
  <c r="B1392" i="29"/>
  <c r="J1392" i="29" s="1"/>
  <c r="S1403" i="29"/>
  <c r="E1393" i="29"/>
  <c r="B1393" i="29"/>
  <c r="J1393" i="29" s="1"/>
  <c r="S1410" i="29"/>
  <c r="E1400" i="29"/>
  <c r="B1400" i="29"/>
  <c r="J1400" i="29" s="1"/>
  <c r="S1407" i="29"/>
  <c r="E1397" i="29"/>
  <c r="B1397" i="29"/>
  <c r="J1397" i="29" s="1"/>
  <c r="S1395" i="29"/>
  <c r="E1385" i="29"/>
  <c r="B1385" i="29"/>
  <c r="J1385" i="29" s="1"/>
  <c r="C1373" i="30"/>
  <c r="F1373" i="30"/>
  <c r="C1367" i="30"/>
  <c r="F1367" i="30"/>
  <c r="F1379" i="30"/>
  <c r="C1379" i="30"/>
  <c r="C1380" i="30"/>
  <c r="F1380" i="30"/>
  <c r="B1383" i="30"/>
  <c r="B1378" i="30"/>
  <c r="B1374" i="30"/>
  <c r="B1377" i="30"/>
  <c r="B1389" i="30"/>
  <c r="B1390" i="30"/>
  <c r="C1368" i="30"/>
  <c r="F1368" i="30"/>
  <c r="F1371" i="30"/>
  <c r="C1371" i="30"/>
  <c r="C1375" i="30"/>
  <c r="F1375" i="30"/>
  <c r="F1364" i="30"/>
  <c r="C1364" i="30"/>
  <c r="F1376" i="30"/>
  <c r="C1376" i="30"/>
  <c r="F1372" i="30"/>
  <c r="C1372" i="30"/>
  <c r="B1381" i="30"/>
  <c r="B1386" i="30"/>
  <c r="B1385" i="30"/>
  <c r="B1382" i="30"/>
  <c r="R1377" i="30" l="1"/>
  <c r="N1377" i="30"/>
  <c r="R1378" i="30"/>
  <c r="N1378" i="30"/>
  <c r="R1390" i="30"/>
  <c r="N1390" i="30"/>
  <c r="R1382" i="30"/>
  <c r="N1382" i="30"/>
  <c r="R1385" i="30"/>
  <c r="N1385" i="30"/>
  <c r="R1389" i="30"/>
  <c r="N1389" i="30"/>
  <c r="R1383" i="30"/>
  <c r="N1383" i="30"/>
  <c r="R1386" i="30"/>
  <c r="N1386" i="30"/>
  <c r="R1381" i="30"/>
  <c r="N1381" i="30"/>
  <c r="R1374" i="30"/>
  <c r="N1374" i="30"/>
  <c r="S1409" i="29"/>
  <c r="E1399" i="29"/>
  <c r="B1399" i="29"/>
  <c r="J1399" i="29" s="1"/>
  <c r="L1389" i="29"/>
  <c r="M1389" i="29" s="1"/>
  <c r="K1389" i="29"/>
  <c r="H1389" i="29"/>
  <c r="I1389" i="29" s="1"/>
  <c r="N1389" i="29"/>
  <c r="O1389" i="29" s="1"/>
  <c r="P1389" i="29"/>
  <c r="Q1389" i="29" s="1"/>
  <c r="P1401" i="29"/>
  <c r="Q1401" i="29" s="1"/>
  <c r="L1401" i="29"/>
  <c r="M1401" i="29" s="1"/>
  <c r="N1401" i="29"/>
  <c r="O1401" i="29" s="1"/>
  <c r="K1401" i="29"/>
  <c r="H1401" i="29"/>
  <c r="I1401" i="29" s="1"/>
  <c r="S1405" i="29"/>
  <c r="E1395" i="29"/>
  <c r="B1395" i="29"/>
  <c r="J1395" i="29" s="1"/>
  <c r="P1384" i="29"/>
  <c r="Q1384" i="29" s="1"/>
  <c r="H1384" i="29"/>
  <c r="I1384" i="29" s="1"/>
  <c r="L1384" i="29"/>
  <c r="M1384" i="29" s="1"/>
  <c r="K1384" i="29"/>
  <c r="N1384" i="29"/>
  <c r="O1384" i="29" s="1"/>
  <c r="S1417" i="29"/>
  <c r="E1407" i="29"/>
  <c r="B1407" i="29"/>
  <c r="J1407" i="29" s="1"/>
  <c r="P1400" i="29"/>
  <c r="Q1400" i="29" s="1"/>
  <c r="L1400" i="29"/>
  <c r="M1400" i="29" s="1"/>
  <c r="N1400" i="29"/>
  <c r="O1400" i="29" s="1"/>
  <c r="H1400" i="29"/>
  <c r="I1400" i="29" s="1"/>
  <c r="K1400" i="29"/>
  <c r="S1412" i="29"/>
  <c r="E1402" i="29"/>
  <c r="B1402" i="29"/>
  <c r="J1402" i="29" s="1"/>
  <c r="S1408" i="29"/>
  <c r="E1398" i="29"/>
  <c r="B1398" i="29"/>
  <c r="J1398" i="29" s="1"/>
  <c r="K1397" i="29"/>
  <c r="H1397" i="29"/>
  <c r="I1397" i="29" s="1"/>
  <c r="P1397" i="29"/>
  <c r="Q1397" i="29" s="1"/>
  <c r="L1397" i="29"/>
  <c r="M1397" i="29" s="1"/>
  <c r="N1397" i="29"/>
  <c r="O1397" i="29" s="1"/>
  <c r="S1413" i="29"/>
  <c r="E1403" i="29"/>
  <c r="B1403" i="29"/>
  <c r="J1403" i="29" s="1"/>
  <c r="K1396" i="29"/>
  <c r="H1396" i="29"/>
  <c r="I1396" i="29" s="1"/>
  <c r="L1396" i="29"/>
  <c r="M1396" i="29" s="1"/>
  <c r="N1396" i="29"/>
  <c r="O1396" i="29" s="1"/>
  <c r="P1396" i="29"/>
  <c r="Q1396" i="29" s="1"/>
  <c r="S1421" i="29"/>
  <c r="E1411" i="29"/>
  <c r="B1411" i="29"/>
  <c r="J1411" i="29" s="1"/>
  <c r="N1393" i="29"/>
  <c r="O1393" i="29" s="1"/>
  <c r="K1393" i="29"/>
  <c r="H1393" i="29"/>
  <c r="I1393" i="29" s="1"/>
  <c r="P1393" i="29"/>
  <c r="Q1393" i="29" s="1"/>
  <c r="L1393" i="29"/>
  <c r="M1393" i="29" s="1"/>
  <c r="S1416" i="29"/>
  <c r="E1406" i="29"/>
  <c r="B1406" i="29"/>
  <c r="J1406" i="29" s="1"/>
  <c r="P1385" i="29"/>
  <c r="Q1385" i="29" s="1"/>
  <c r="L1385" i="29"/>
  <c r="M1385" i="29" s="1"/>
  <c r="N1385" i="29"/>
  <c r="O1385" i="29" s="1"/>
  <c r="H1385" i="29"/>
  <c r="I1385" i="29" s="1"/>
  <c r="K1385" i="29"/>
  <c r="S1420" i="29"/>
  <c r="E1410" i="29"/>
  <c r="B1410" i="29"/>
  <c r="J1410" i="29" s="1"/>
  <c r="L1392" i="29"/>
  <c r="M1392" i="29" s="1"/>
  <c r="H1392" i="29"/>
  <c r="I1392" i="29" s="1"/>
  <c r="N1392" i="29"/>
  <c r="O1392" i="29" s="1"/>
  <c r="K1392" i="29"/>
  <c r="P1392" i="29"/>
  <c r="Q1392" i="29" s="1"/>
  <c r="S1404" i="29"/>
  <c r="E1394" i="29"/>
  <c r="B1394" i="29"/>
  <c r="J1394" i="29" s="1"/>
  <c r="N1388" i="29"/>
  <c r="O1388" i="29" s="1"/>
  <c r="H1388" i="29"/>
  <c r="I1388" i="29" s="1"/>
  <c r="L1388" i="29"/>
  <c r="M1388" i="29" s="1"/>
  <c r="K1388" i="29"/>
  <c r="P1388" i="29"/>
  <c r="Q1388" i="29" s="1"/>
  <c r="F1382" i="30"/>
  <c r="C1382" i="30"/>
  <c r="F1377" i="30"/>
  <c r="C1377" i="30"/>
  <c r="F1378" i="30"/>
  <c r="C1378" i="30"/>
  <c r="B1392" i="30"/>
  <c r="B1396" i="30"/>
  <c r="B1400" i="30"/>
  <c r="B1387" i="30"/>
  <c r="B1388" i="30"/>
  <c r="F1390" i="30"/>
  <c r="C1390" i="30"/>
  <c r="F1374" i="30"/>
  <c r="C1374" i="30"/>
  <c r="C1386" i="30"/>
  <c r="F1386" i="30"/>
  <c r="F1385" i="30"/>
  <c r="C1385" i="30"/>
  <c r="F1381" i="30"/>
  <c r="C1381" i="30"/>
  <c r="C1389" i="30"/>
  <c r="F1389" i="30"/>
  <c r="C1383" i="30"/>
  <c r="F1383" i="30"/>
  <c r="B1395" i="30"/>
  <c r="B1391" i="30"/>
  <c r="B1399" i="30"/>
  <c r="B1384" i="30"/>
  <c r="B1393" i="30"/>
  <c r="R1391" i="30" l="1"/>
  <c r="N1391" i="30"/>
  <c r="R1393" i="30"/>
  <c r="N1393" i="30"/>
  <c r="R1399" i="30"/>
  <c r="N1399" i="30"/>
  <c r="R1388" i="30"/>
  <c r="N1388" i="30"/>
  <c r="R1400" i="30"/>
  <c r="N1400" i="30"/>
  <c r="R1392" i="30"/>
  <c r="N1392" i="30"/>
  <c r="R1395" i="30"/>
  <c r="N1395" i="30"/>
  <c r="R1384" i="30"/>
  <c r="N1384" i="30"/>
  <c r="R1387" i="30"/>
  <c r="N1387" i="30"/>
  <c r="R1396" i="30"/>
  <c r="N1396" i="30"/>
  <c r="K1399" i="29"/>
  <c r="H1399" i="29"/>
  <c r="I1399" i="29" s="1"/>
  <c r="N1399" i="29"/>
  <c r="O1399" i="29" s="1"/>
  <c r="L1399" i="29"/>
  <c r="M1399" i="29" s="1"/>
  <c r="P1399" i="29"/>
  <c r="Q1399" i="29" s="1"/>
  <c r="S1419" i="29"/>
  <c r="E1409" i="29"/>
  <c r="B1409" i="29"/>
  <c r="J1409" i="29" s="1"/>
  <c r="S1431" i="29"/>
  <c r="E1421" i="29"/>
  <c r="B1421" i="29"/>
  <c r="J1421" i="29" s="1"/>
  <c r="S1423" i="29"/>
  <c r="E1413" i="29"/>
  <c r="B1413" i="29"/>
  <c r="J1413" i="29" s="1"/>
  <c r="N1402" i="29"/>
  <c r="O1402" i="29" s="1"/>
  <c r="P1402" i="29"/>
  <c r="Q1402" i="29" s="1"/>
  <c r="L1402" i="29"/>
  <c r="M1402" i="29" s="1"/>
  <c r="H1402" i="29"/>
  <c r="I1402" i="29" s="1"/>
  <c r="K1402" i="29"/>
  <c r="K1407" i="29"/>
  <c r="H1407" i="29"/>
  <c r="I1407" i="29" s="1"/>
  <c r="P1407" i="29"/>
  <c r="Q1407" i="29" s="1"/>
  <c r="N1407" i="29"/>
  <c r="O1407" i="29" s="1"/>
  <c r="L1407" i="29"/>
  <c r="M1407" i="29" s="1"/>
  <c r="P1395" i="29"/>
  <c r="Q1395" i="29" s="1"/>
  <c r="N1395" i="29"/>
  <c r="O1395" i="29" s="1"/>
  <c r="L1395" i="29"/>
  <c r="M1395" i="29" s="1"/>
  <c r="K1395" i="29"/>
  <c r="H1395" i="29"/>
  <c r="I1395" i="29" s="1"/>
  <c r="P1398" i="29"/>
  <c r="Q1398" i="29" s="1"/>
  <c r="N1398" i="29"/>
  <c r="O1398" i="29" s="1"/>
  <c r="L1398" i="29"/>
  <c r="M1398" i="29" s="1"/>
  <c r="H1398" i="29"/>
  <c r="I1398" i="29" s="1"/>
  <c r="K1398" i="29"/>
  <c r="K1394" i="29"/>
  <c r="H1394" i="29"/>
  <c r="I1394" i="29" s="1"/>
  <c r="N1394" i="29"/>
  <c r="O1394" i="29" s="1"/>
  <c r="L1394" i="29"/>
  <c r="M1394" i="29" s="1"/>
  <c r="P1394" i="29"/>
  <c r="Q1394" i="29" s="1"/>
  <c r="K1410" i="29"/>
  <c r="H1410" i="29"/>
  <c r="I1410" i="29" s="1"/>
  <c r="P1410" i="29"/>
  <c r="Q1410" i="29" s="1"/>
  <c r="N1410" i="29"/>
  <c r="O1410" i="29" s="1"/>
  <c r="L1410" i="29"/>
  <c r="M1410" i="29" s="1"/>
  <c r="L1406" i="29"/>
  <c r="M1406" i="29" s="1"/>
  <c r="P1406" i="29"/>
  <c r="Q1406" i="29" s="1"/>
  <c r="N1406" i="29"/>
  <c r="O1406" i="29" s="1"/>
  <c r="H1406" i="29"/>
  <c r="I1406" i="29" s="1"/>
  <c r="K1406" i="29"/>
  <c r="P1411" i="29"/>
  <c r="Q1411" i="29" s="1"/>
  <c r="N1411" i="29"/>
  <c r="O1411" i="29" s="1"/>
  <c r="L1411" i="29"/>
  <c r="M1411" i="29" s="1"/>
  <c r="H1411" i="29"/>
  <c r="I1411" i="29" s="1"/>
  <c r="K1411" i="29"/>
  <c r="L1403" i="29"/>
  <c r="M1403" i="29" s="1"/>
  <c r="K1403" i="29"/>
  <c r="H1403" i="29"/>
  <c r="I1403" i="29" s="1"/>
  <c r="P1403" i="29"/>
  <c r="Q1403" i="29" s="1"/>
  <c r="N1403" i="29"/>
  <c r="O1403" i="29" s="1"/>
  <c r="S1422" i="29"/>
  <c r="E1412" i="29"/>
  <c r="B1412" i="29"/>
  <c r="J1412" i="29" s="1"/>
  <c r="S1427" i="29"/>
  <c r="E1417" i="29"/>
  <c r="B1417" i="29"/>
  <c r="J1417" i="29" s="1"/>
  <c r="S1415" i="29"/>
  <c r="E1405" i="29"/>
  <c r="B1405" i="29"/>
  <c r="J1405" i="29" s="1"/>
  <c r="S1414" i="29"/>
  <c r="E1404" i="29"/>
  <c r="B1404" i="29"/>
  <c r="J1404" i="29" s="1"/>
  <c r="S1430" i="29"/>
  <c r="E1420" i="29"/>
  <c r="B1420" i="29"/>
  <c r="J1420" i="29" s="1"/>
  <c r="S1426" i="29"/>
  <c r="E1416" i="29"/>
  <c r="B1416" i="29"/>
  <c r="J1416" i="29" s="1"/>
  <c r="S1418" i="29"/>
  <c r="E1408" i="29"/>
  <c r="B1408" i="29"/>
  <c r="J1408" i="29" s="1"/>
  <c r="C1399" i="30"/>
  <c r="F1399" i="30"/>
  <c r="F1388" i="30"/>
  <c r="C1388" i="30"/>
  <c r="F1400" i="30"/>
  <c r="C1400" i="30"/>
  <c r="F1392" i="30"/>
  <c r="C1392" i="30"/>
  <c r="B1403" i="30"/>
  <c r="B1409" i="30"/>
  <c r="B1405" i="30"/>
  <c r="B1398" i="30"/>
  <c r="B1410" i="30"/>
  <c r="B1402" i="30"/>
  <c r="F1395" i="30"/>
  <c r="C1395" i="30"/>
  <c r="C1391" i="30"/>
  <c r="F1391" i="30"/>
  <c r="F1387" i="30"/>
  <c r="C1387" i="30"/>
  <c r="C1396" i="30"/>
  <c r="F1396" i="30"/>
  <c r="F1393" i="30"/>
  <c r="C1393" i="30"/>
  <c r="F1384" i="30"/>
  <c r="C1384" i="30"/>
  <c r="B1394" i="30"/>
  <c r="B1401" i="30"/>
  <c r="B1397" i="30"/>
  <c r="B1406" i="30"/>
  <c r="R1406" i="30" l="1"/>
  <c r="N1406" i="30"/>
  <c r="R1401" i="30"/>
  <c r="N1401" i="30"/>
  <c r="R1402" i="30"/>
  <c r="N1402" i="30"/>
  <c r="R1398" i="30"/>
  <c r="N1398" i="30"/>
  <c r="R1409" i="30"/>
  <c r="N1409" i="30"/>
  <c r="R1394" i="30"/>
  <c r="N1394" i="30"/>
  <c r="R1405" i="30"/>
  <c r="N1405" i="30"/>
  <c r="R1397" i="30"/>
  <c r="N1397" i="30"/>
  <c r="R1410" i="30"/>
  <c r="N1410" i="30"/>
  <c r="R1403" i="30"/>
  <c r="N1403" i="30"/>
  <c r="H1409" i="29"/>
  <c r="I1409" i="29" s="1"/>
  <c r="P1409" i="29"/>
  <c r="Q1409" i="29" s="1"/>
  <c r="N1409" i="29"/>
  <c r="O1409" i="29" s="1"/>
  <c r="L1409" i="29"/>
  <c r="M1409" i="29" s="1"/>
  <c r="K1409" i="29"/>
  <c r="E1419" i="29"/>
  <c r="B1419" i="29"/>
  <c r="J1419" i="29" s="1"/>
  <c r="S1429" i="29"/>
  <c r="P1416" i="29"/>
  <c r="Q1416" i="29" s="1"/>
  <c r="N1416" i="29"/>
  <c r="O1416" i="29" s="1"/>
  <c r="K1416" i="29"/>
  <c r="L1416" i="29"/>
  <c r="M1416" i="29" s="1"/>
  <c r="H1416" i="29"/>
  <c r="I1416" i="29" s="1"/>
  <c r="P1417" i="29"/>
  <c r="Q1417" i="29" s="1"/>
  <c r="L1417" i="29"/>
  <c r="M1417" i="29" s="1"/>
  <c r="N1417" i="29"/>
  <c r="O1417" i="29" s="1"/>
  <c r="K1417" i="29"/>
  <c r="H1417" i="29"/>
  <c r="I1417" i="29" s="1"/>
  <c r="S1433" i="29"/>
  <c r="E1423" i="29"/>
  <c r="B1423" i="29"/>
  <c r="J1423" i="29" s="1"/>
  <c r="S1428" i="29"/>
  <c r="E1418" i="29"/>
  <c r="B1418" i="29"/>
  <c r="J1418" i="29" s="1"/>
  <c r="N1420" i="29"/>
  <c r="O1420" i="29" s="1"/>
  <c r="P1420" i="29"/>
  <c r="Q1420" i="29" s="1"/>
  <c r="K1420" i="29"/>
  <c r="L1420" i="29"/>
  <c r="M1420" i="29" s="1"/>
  <c r="H1420" i="29"/>
  <c r="I1420" i="29" s="1"/>
  <c r="S1425" i="29"/>
  <c r="E1415" i="29"/>
  <c r="B1415" i="29"/>
  <c r="J1415" i="29" s="1"/>
  <c r="K1412" i="29"/>
  <c r="H1412" i="29"/>
  <c r="I1412" i="29" s="1"/>
  <c r="N1412" i="29"/>
  <c r="O1412" i="29" s="1"/>
  <c r="P1412" i="29"/>
  <c r="Q1412" i="29" s="1"/>
  <c r="L1412" i="29"/>
  <c r="M1412" i="29" s="1"/>
  <c r="L1408" i="29"/>
  <c r="M1408" i="29" s="1"/>
  <c r="N1408" i="29"/>
  <c r="O1408" i="29" s="1"/>
  <c r="P1408" i="29"/>
  <c r="Q1408" i="29" s="1"/>
  <c r="H1408" i="29"/>
  <c r="I1408" i="29" s="1"/>
  <c r="K1408" i="29"/>
  <c r="E1430" i="29"/>
  <c r="S1440" i="29"/>
  <c r="E1440" i="29" s="1"/>
  <c r="N1405" i="29"/>
  <c r="O1405" i="29" s="1"/>
  <c r="L1405" i="29"/>
  <c r="M1405" i="29" s="1"/>
  <c r="K1405" i="29"/>
  <c r="H1405" i="29"/>
  <c r="I1405" i="29" s="1"/>
  <c r="P1405" i="29"/>
  <c r="Q1405" i="29" s="1"/>
  <c r="S1432" i="29"/>
  <c r="E1422" i="29"/>
  <c r="B1422" i="29"/>
  <c r="J1422" i="29" s="1"/>
  <c r="N1421" i="29"/>
  <c r="O1421" i="29" s="1"/>
  <c r="L1421" i="29"/>
  <c r="M1421" i="29" s="1"/>
  <c r="K1421" i="29"/>
  <c r="H1421" i="29"/>
  <c r="I1421" i="29" s="1"/>
  <c r="P1421" i="29"/>
  <c r="Q1421" i="29" s="1"/>
  <c r="S1424" i="29"/>
  <c r="E1414" i="29"/>
  <c r="B1414" i="29"/>
  <c r="J1414" i="29" s="1"/>
  <c r="E1426" i="29"/>
  <c r="S1436" i="29"/>
  <c r="N1404" i="29"/>
  <c r="O1404" i="29" s="1"/>
  <c r="L1404" i="29"/>
  <c r="M1404" i="29" s="1"/>
  <c r="P1404" i="29"/>
  <c r="Q1404" i="29" s="1"/>
  <c r="H1404" i="29"/>
  <c r="I1404" i="29" s="1"/>
  <c r="K1404" i="29"/>
  <c r="E1427" i="29"/>
  <c r="S1437" i="29"/>
  <c r="K1413" i="29"/>
  <c r="H1413" i="29"/>
  <c r="I1413" i="29" s="1"/>
  <c r="P1413" i="29"/>
  <c r="Q1413" i="29" s="1"/>
  <c r="L1413" i="29"/>
  <c r="M1413" i="29" s="1"/>
  <c r="N1413" i="29"/>
  <c r="O1413" i="29" s="1"/>
  <c r="S1441" i="29"/>
  <c r="E1441" i="29" s="1"/>
  <c r="E1431" i="29"/>
  <c r="F1402" i="30"/>
  <c r="C1402" i="30"/>
  <c r="F1409" i="30"/>
  <c r="C1409" i="30"/>
  <c r="B1416" i="30"/>
  <c r="B1411" i="30"/>
  <c r="B1412" i="30"/>
  <c r="B1408" i="30"/>
  <c r="B1419" i="30"/>
  <c r="F1406" i="30"/>
  <c r="C1406" i="30"/>
  <c r="F1398" i="30"/>
  <c r="C1398" i="30"/>
  <c r="F1394" i="30"/>
  <c r="C1394" i="30"/>
  <c r="F1410" i="30"/>
  <c r="C1410" i="30"/>
  <c r="F1403" i="30"/>
  <c r="C1403" i="30"/>
  <c r="F1401" i="30"/>
  <c r="C1401" i="30"/>
  <c r="F1397" i="30"/>
  <c r="C1397" i="30"/>
  <c r="C1405" i="30"/>
  <c r="F1405" i="30"/>
  <c r="B1407" i="30"/>
  <c r="B1404" i="30"/>
  <c r="B1420" i="30"/>
  <c r="B1415" i="30"/>
  <c r="B1413" i="30"/>
  <c r="R1413" i="30" l="1"/>
  <c r="N1413" i="30"/>
  <c r="R1420" i="30"/>
  <c r="N1420" i="30"/>
  <c r="R1407" i="30"/>
  <c r="N1407" i="30"/>
  <c r="R1408" i="30"/>
  <c r="N1408" i="30"/>
  <c r="R1411" i="30"/>
  <c r="N1411" i="30"/>
  <c r="R1415" i="30"/>
  <c r="N1415" i="30"/>
  <c r="R1404" i="30"/>
  <c r="N1404" i="30"/>
  <c r="R1419" i="30"/>
  <c r="N1419" i="30"/>
  <c r="R1412" i="30"/>
  <c r="N1412" i="30"/>
  <c r="R1416" i="30"/>
  <c r="N1416" i="30"/>
  <c r="E1429" i="29"/>
  <c r="S1439" i="29"/>
  <c r="E1439" i="29" s="1"/>
  <c r="L1419" i="29"/>
  <c r="M1419" i="29" s="1"/>
  <c r="N1419" i="29"/>
  <c r="O1419" i="29" s="1"/>
  <c r="H1419" i="29"/>
  <c r="I1419" i="29" s="1"/>
  <c r="K1419" i="29"/>
  <c r="P1419" i="29"/>
  <c r="Q1419" i="29" s="1"/>
  <c r="N1418" i="29"/>
  <c r="O1418" i="29" s="1"/>
  <c r="K1418" i="29"/>
  <c r="P1418" i="29"/>
  <c r="Q1418" i="29" s="1"/>
  <c r="L1418" i="29"/>
  <c r="M1418" i="29" s="1"/>
  <c r="H1418" i="29"/>
  <c r="I1418" i="29" s="1"/>
  <c r="E1437" i="29"/>
  <c r="L1415" i="29"/>
  <c r="M1415" i="29" s="1"/>
  <c r="N1415" i="29"/>
  <c r="O1415" i="29" s="1"/>
  <c r="K1415" i="29"/>
  <c r="H1415" i="29"/>
  <c r="I1415" i="29" s="1"/>
  <c r="P1415" i="29"/>
  <c r="Q1415" i="29" s="1"/>
  <c r="E1433" i="29"/>
  <c r="S1443" i="29"/>
  <c r="E1443" i="29" s="1"/>
  <c r="P1414" i="29"/>
  <c r="Q1414" i="29" s="1"/>
  <c r="K1414" i="29"/>
  <c r="N1414" i="29"/>
  <c r="O1414" i="29" s="1"/>
  <c r="L1414" i="29"/>
  <c r="M1414" i="29" s="1"/>
  <c r="H1414" i="29"/>
  <c r="I1414" i="29" s="1"/>
  <c r="L1422" i="29"/>
  <c r="M1422" i="29" s="1"/>
  <c r="K1422" i="29"/>
  <c r="H1422" i="29"/>
  <c r="I1422" i="29" s="1"/>
  <c r="P1422" i="29"/>
  <c r="Q1422" i="29" s="1"/>
  <c r="N1422" i="29"/>
  <c r="O1422" i="29" s="1"/>
  <c r="E1436" i="29"/>
  <c r="S1434" i="29"/>
  <c r="E1434" i="29" s="1"/>
  <c r="E1424" i="29"/>
  <c r="S1442" i="29"/>
  <c r="E1442" i="29" s="1"/>
  <c r="E1432" i="29"/>
  <c r="S1435" i="29"/>
  <c r="E1435" i="29" s="1"/>
  <c r="E1425" i="29"/>
  <c r="S1438" i="29"/>
  <c r="E1438" i="29" s="1"/>
  <c r="E1428" i="29"/>
  <c r="K1423" i="29"/>
  <c r="H1423" i="29"/>
  <c r="I1423" i="29" s="1"/>
  <c r="P1423" i="29"/>
  <c r="Q1423" i="29" s="1"/>
  <c r="N1423" i="29"/>
  <c r="O1423" i="29" s="1"/>
  <c r="L1423" i="29"/>
  <c r="M1423" i="29" s="1"/>
  <c r="C1407" i="30"/>
  <c r="F1407" i="30"/>
  <c r="F1411" i="30"/>
  <c r="C1411" i="30"/>
  <c r="B1423" i="30"/>
  <c r="B1430" i="30"/>
  <c r="B1417" i="30"/>
  <c r="B1418" i="30"/>
  <c r="B1421" i="30"/>
  <c r="F1413" i="30"/>
  <c r="C1413" i="30"/>
  <c r="C1415" i="30"/>
  <c r="F1415" i="30"/>
  <c r="C1412" i="30"/>
  <c r="F1412" i="30"/>
  <c r="F1420" i="30"/>
  <c r="C1420" i="30"/>
  <c r="F1408" i="30"/>
  <c r="C1408" i="30"/>
  <c r="F1404" i="30"/>
  <c r="C1404" i="30"/>
  <c r="F1419" i="30"/>
  <c r="C1419" i="30"/>
  <c r="F1416" i="30"/>
  <c r="C1416" i="30"/>
  <c r="B1425" i="30"/>
  <c r="B1414" i="30"/>
  <c r="B1429" i="30"/>
  <c r="B1422" i="30"/>
  <c r="B1426" i="30"/>
  <c r="R1414" i="30" l="1"/>
  <c r="N1414" i="30"/>
  <c r="R1426" i="30"/>
  <c r="N1426" i="30"/>
  <c r="R1425" i="30"/>
  <c r="N1425" i="30"/>
  <c r="R1418" i="30"/>
  <c r="N1418" i="30"/>
  <c r="R1430" i="30"/>
  <c r="N1430" i="30"/>
  <c r="R1429" i="30"/>
  <c r="N1429" i="30"/>
  <c r="R1422" i="30"/>
  <c r="N1422" i="30"/>
  <c r="R1421" i="30"/>
  <c r="N1421" i="30"/>
  <c r="R1423" i="30"/>
  <c r="N1423" i="30"/>
  <c r="R1417" i="30"/>
  <c r="N1417" i="30"/>
  <c r="F1426" i="30"/>
  <c r="C1426" i="30"/>
  <c r="F1430" i="30"/>
  <c r="C1430" i="30"/>
  <c r="F1429" i="30"/>
  <c r="C1429" i="30"/>
  <c r="B1436" i="30"/>
  <c r="B1435" i="30"/>
  <c r="B1428" i="30"/>
  <c r="B1440" i="30"/>
  <c r="F1418" i="30"/>
  <c r="C1418" i="30"/>
  <c r="B1439" i="30"/>
  <c r="F1414" i="30"/>
  <c r="C1414" i="30"/>
  <c r="C1421" i="30"/>
  <c r="F1421" i="30"/>
  <c r="F1417" i="30"/>
  <c r="C1417" i="30"/>
  <c r="C1423" i="30"/>
  <c r="F1423" i="30"/>
  <c r="F1425" i="30"/>
  <c r="C1425" i="30"/>
  <c r="F1422" i="30"/>
  <c r="C1422" i="30"/>
  <c r="B1432" i="30"/>
  <c r="B1424" i="30"/>
  <c r="B1431" i="30"/>
  <c r="B1427" i="30"/>
  <c r="B1433" i="30"/>
  <c r="R1424" i="30" l="1"/>
  <c r="N1424" i="30"/>
  <c r="R1433" i="30"/>
  <c r="N1433" i="30"/>
  <c r="R1432" i="30"/>
  <c r="N1432" i="30"/>
  <c r="R1428" i="30"/>
  <c r="N1428" i="30"/>
  <c r="R1436" i="30"/>
  <c r="N1436" i="30"/>
  <c r="R1431" i="30"/>
  <c r="N1431" i="30"/>
  <c r="R1427" i="30"/>
  <c r="N1427" i="30"/>
  <c r="R1439" i="30"/>
  <c r="N1439" i="30"/>
  <c r="R1435" i="30"/>
  <c r="N1435" i="30"/>
  <c r="R1440" i="30"/>
  <c r="N1440" i="30"/>
  <c r="C1428" i="30"/>
  <c r="F1428" i="30"/>
  <c r="F1436" i="30"/>
  <c r="C1436" i="30"/>
  <c r="C1431" i="30"/>
  <c r="F1431" i="30"/>
  <c r="B1438" i="30"/>
  <c r="B1446" i="30"/>
  <c r="F1432" i="30"/>
  <c r="C1432" i="30"/>
  <c r="B1443" i="30"/>
  <c r="B1441" i="30"/>
  <c r="B1442" i="30"/>
  <c r="C1439" i="30"/>
  <c r="F1439" i="30"/>
  <c r="F1440" i="30"/>
  <c r="C1440" i="30"/>
  <c r="F1435" i="30"/>
  <c r="C1435" i="30"/>
  <c r="F1433" i="30"/>
  <c r="C1433" i="30"/>
  <c r="F1427" i="30"/>
  <c r="C1427" i="30"/>
  <c r="F1424" i="30"/>
  <c r="C1424" i="30"/>
  <c r="B1437" i="30"/>
  <c r="B1434" i="30"/>
  <c r="B1449" i="30"/>
  <c r="B1450" i="30"/>
  <c r="B1445" i="30"/>
  <c r="R1450" i="30" l="1"/>
  <c r="N1450" i="30"/>
  <c r="R1449" i="30"/>
  <c r="N1449" i="30"/>
  <c r="R1437" i="30"/>
  <c r="N1437" i="30"/>
  <c r="R1441" i="30"/>
  <c r="N1441" i="30"/>
  <c r="R1438" i="30"/>
  <c r="N1438" i="30"/>
  <c r="R1445" i="30"/>
  <c r="N1445" i="30"/>
  <c r="R1442" i="30"/>
  <c r="N1442" i="30"/>
  <c r="R1446" i="30"/>
  <c r="N1446" i="30"/>
  <c r="R1434" i="30"/>
  <c r="N1434" i="30"/>
  <c r="R1443" i="30"/>
  <c r="N1443" i="30"/>
  <c r="F1437" i="30"/>
  <c r="C1437" i="30"/>
  <c r="F1438" i="30"/>
  <c r="C1438" i="30"/>
  <c r="B1455" i="30"/>
  <c r="B1459" i="30"/>
  <c r="B1447" i="30"/>
  <c r="B1451" i="30"/>
  <c r="B1448" i="30"/>
  <c r="C1449" i="30"/>
  <c r="F1449" i="30"/>
  <c r="F1450" i="30"/>
  <c r="C1450" i="30"/>
  <c r="F1443" i="30"/>
  <c r="C1443" i="30"/>
  <c r="F1445" i="30"/>
  <c r="C1445" i="30"/>
  <c r="C1441" i="30"/>
  <c r="F1441" i="30"/>
  <c r="F1434" i="30"/>
  <c r="C1434" i="30"/>
  <c r="F1442" i="30"/>
  <c r="C1442" i="30"/>
  <c r="F1446" i="30"/>
  <c r="C1446" i="30"/>
  <c r="B1460" i="30"/>
  <c r="B1444" i="30"/>
  <c r="B1452" i="30"/>
  <c r="B1453" i="30"/>
  <c r="B1456" i="30"/>
  <c r="R1448" i="30" l="1"/>
  <c r="N1448" i="30"/>
  <c r="R1447" i="30"/>
  <c r="N1447" i="30"/>
  <c r="R1456" i="30"/>
  <c r="N1456" i="30"/>
  <c r="R1452" i="30"/>
  <c r="N1452" i="30"/>
  <c r="R1451" i="30"/>
  <c r="N1451" i="30"/>
  <c r="R1459" i="30"/>
  <c r="N1459" i="30"/>
  <c r="R1444" i="30"/>
  <c r="N1444" i="30"/>
  <c r="R1460" i="30"/>
  <c r="N1460" i="30"/>
  <c r="R1453" i="30"/>
  <c r="N1453" i="30"/>
  <c r="R1455" i="30"/>
  <c r="N1455" i="30"/>
  <c r="F1456" i="30"/>
  <c r="C1456" i="30"/>
  <c r="C1460" i="30"/>
  <c r="F1460" i="30"/>
  <c r="B1462" i="30"/>
  <c r="B1461" i="30"/>
  <c r="B1469" i="30"/>
  <c r="F1452" i="30"/>
  <c r="C1452" i="30"/>
  <c r="F1451" i="30"/>
  <c r="C1451" i="30"/>
  <c r="F1453" i="30"/>
  <c r="C1453" i="30"/>
  <c r="C1444" i="30"/>
  <c r="F1444" i="30"/>
  <c r="F1448" i="30"/>
  <c r="C1448" i="30"/>
  <c r="C1447" i="30"/>
  <c r="F1447" i="30"/>
  <c r="C1455" i="30"/>
  <c r="F1455" i="30"/>
  <c r="F1459" i="30"/>
  <c r="C1459" i="30"/>
  <c r="B1466" i="30"/>
  <c r="B1470" i="30"/>
  <c r="B1463" i="30"/>
  <c r="B1454" i="30"/>
  <c r="B1458" i="30"/>
  <c r="B1457" i="30"/>
  <c r="B1465" i="30"/>
  <c r="R1457" i="30" l="1"/>
  <c r="N1457" i="30"/>
  <c r="R1469" i="30"/>
  <c r="N1469" i="30"/>
  <c r="R1462" i="30"/>
  <c r="N1462" i="30"/>
  <c r="R1465" i="30"/>
  <c r="N1465" i="30"/>
  <c r="R1458" i="30"/>
  <c r="N1458" i="30"/>
  <c r="R1463" i="30"/>
  <c r="N1463" i="30"/>
  <c r="R1466" i="30"/>
  <c r="N1466" i="30"/>
  <c r="R1461" i="30"/>
  <c r="N1461" i="30"/>
  <c r="R1470" i="30"/>
  <c r="N1470" i="30"/>
  <c r="R1454" i="30"/>
  <c r="N1454" i="30"/>
  <c r="F1470" i="30"/>
  <c r="C1470" i="30"/>
  <c r="C1458" i="30"/>
  <c r="F1458" i="30"/>
  <c r="F1466" i="30"/>
  <c r="C1466" i="30"/>
  <c r="F1461" i="30"/>
  <c r="C1461" i="30"/>
  <c r="F1457" i="30"/>
  <c r="C1457" i="30"/>
  <c r="F1465" i="30"/>
  <c r="C1465" i="30"/>
  <c r="C1463" i="30"/>
  <c r="F1463" i="30"/>
  <c r="B1475" i="30"/>
  <c r="B1468" i="30"/>
  <c r="B1473" i="30"/>
  <c r="B1476" i="30"/>
  <c r="B1471" i="30"/>
  <c r="F1469" i="30"/>
  <c r="C1469" i="30"/>
  <c r="F1454" i="30"/>
  <c r="C1454" i="30"/>
  <c r="F1462" i="30"/>
  <c r="C1462" i="30"/>
  <c r="B1467" i="30"/>
  <c r="B1464" i="30"/>
  <c r="B1480" i="30"/>
  <c r="B1479" i="30"/>
  <c r="B1472" i="30"/>
  <c r="R1472" i="30" l="1"/>
  <c r="N1472" i="30"/>
  <c r="R1480" i="30"/>
  <c r="N1480" i="30"/>
  <c r="R1467" i="30"/>
  <c r="N1467" i="30"/>
  <c r="R1471" i="30"/>
  <c r="N1471" i="30"/>
  <c r="R1473" i="30"/>
  <c r="N1473" i="30"/>
  <c r="R1475" i="30"/>
  <c r="N1475" i="30"/>
  <c r="R1479" i="30"/>
  <c r="N1479" i="30"/>
  <c r="R1464" i="30"/>
  <c r="N1464" i="30"/>
  <c r="R1476" i="30"/>
  <c r="N1476" i="30"/>
  <c r="R1468" i="30"/>
  <c r="N1468" i="30"/>
  <c r="F1464" i="30"/>
  <c r="C1464" i="30"/>
  <c r="C1476" i="30"/>
  <c r="F1476" i="30"/>
  <c r="F1472" i="30"/>
  <c r="C1472" i="30"/>
  <c r="F1480" i="30"/>
  <c r="C1480" i="30"/>
  <c r="F1467" i="30"/>
  <c r="C1467" i="30"/>
  <c r="C1471" i="30"/>
  <c r="F1471" i="30"/>
  <c r="F1473" i="30"/>
  <c r="C1473" i="30"/>
  <c r="F1475" i="30"/>
  <c r="C1475" i="30"/>
  <c r="B1490" i="30"/>
  <c r="B1485" i="30"/>
  <c r="F1468" i="30"/>
  <c r="C1468" i="30"/>
  <c r="B1482" i="30"/>
  <c r="B1477" i="30"/>
  <c r="B1481" i="30"/>
  <c r="B1483" i="30"/>
  <c r="C1479" i="30"/>
  <c r="F1479" i="30"/>
  <c r="B1489" i="30"/>
  <c r="B1474" i="30"/>
  <c r="B1486" i="30"/>
  <c r="B1478" i="30"/>
  <c r="R1489" i="30" l="1"/>
  <c r="N1489" i="30"/>
  <c r="R1483" i="30"/>
  <c r="N1483" i="30"/>
  <c r="R1490" i="30"/>
  <c r="N1490" i="30"/>
  <c r="R1478" i="30"/>
  <c r="N1478" i="30"/>
  <c r="R1474" i="30"/>
  <c r="N1474" i="30"/>
  <c r="R1481" i="30"/>
  <c r="N1481" i="30"/>
  <c r="R1482" i="30"/>
  <c r="N1482" i="30"/>
  <c r="R1485" i="30"/>
  <c r="N1485" i="30"/>
  <c r="R1477" i="30"/>
  <c r="N1477" i="30"/>
  <c r="R1486" i="30"/>
  <c r="N1486" i="30"/>
  <c r="C1482" i="30"/>
  <c r="F1482" i="30"/>
  <c r="F1485" i="30"/>
  <c r="C1485" i="30"/>
  <c r="F1474" i="30"/>
  <c r="C1474" i="30"/>
  <c r="C1481" i="30"/>
  <c r="F1481" i="30"/>
  <c r="B1488" i="30"/>
  <c r="B1484" i="30"/>
  <c r="B1491" i="30"/>
  <c r="B1492" i="30"/>
  <c r="B1495" i="30"/>
  <c r="F1486" i="30"/>
  <c r="C1486" i="30"/>
  <c r="F1483" i="30"/>
  <c r="C1483" i="30"/>
  <c r="F1477" i="30"/>
  <c r="C1477" i="30"/>
  <c r="F1490" i="30"/>
  <c r="C1490" i="30"/>
  <c r="F1478" i="30"/>
  <c r="C1478" i="30"/>
  <c r="F1489" i="30"/>
  <c r="C1489" i="30"/>
  <c r="B1496" i="30"/>
  <c r="B1499" i="30"/>
  <c r="B1493" i="30"/>
  <c r="B1487" i="30"/>
  <c r="B1500" i="30"/>
  <c r="R1500" i="30" l="1"/>
  <c r="N1500" i="30"/>
  <c r="R1493" i="30"/>
  <c r="N1493" i="30"/>
  <c r="R1496" i="30"/>
  <c r="N1496" i="30"/>
  <c r="R1492" i="30"/>
  <c r="N1492" i="30"/>
  <c r="R1484" i="30"/>
  <c r="N1484" i="30"/>
  <c r="R1487" i="30"/>
  <c r="N1487" i="30"/>
  <c r="R1495" i="30"/>
  <c r="N1495" i="30"/>
  <c r="R1488" i="30"/>
  <c r="N1488" i="30"/>
  <c r="R1499" i="30"/>
  <c r="N1499" i="30"/>
  <c r="R1491" i="30"/>
  <c r="N1491" i="30"/>
  <c r="F1500" i="30"/>
  <c r="C1500" i="30"/>
  <c r="F1493" i="30"/>
  <c r="C1493" i="30"/>
  <c r="F1496" i="30"/>
  <c r="C1496" i="30"/>
  <c r="C1492" i="30"/>
  <c r="F1492" i="30"/>
  <c r="F1484" i="30"/>
  <c r="C1484" i="30"/>
  <c r="B1510" i="30"/>
  <c r="B1503" i="30"/>
  <c r="B1506" i="30"/>
  <c r="B1502" i="30"/>
  <c r="B1494" i="30"/>
  <c r="C1487" i="30"/>
  <c r="F1487" i="30"/>
  <c r="C1495" i="30"/>
  <c r="F1495" i="30"/>
  <c r="F1491" i="30"/>
  <c r="C1491" i="30"/>
  <c r="F1488" i="30"/>
  <c r="C1488" i="30"/>
  <c r="F1499" i="30"/>
  <c r="C1499" i="30"/>
  <c r="B1497" i="30"/>
  <c r="B1509" i="30"/>
  <c r="B1505" i="30"/>
  <c r="B1501" i="30"/>
  <c r="B1498" i="30"/>
  <c r="R1498" i="30" l="1"/>
  <c r="N1498" i="30"/>
  <c r="R1505" i="30"/>
  <c r="N1505" i="30"/>
  <c r="R1497" i="30"/>
  <c r="N1497" i="30"/>
  <c r="R1494" i="30"/>
  <c r="N1494" i="30"/>
  <c r="R1506" i="30"/>
  <c r="N1506" i="30"/>
  <c r="R1510" i="30"/>
  <c r="N1510" i="30"/>
  <c r="R1501" i="30"/>
  <c r="N1501" i="30"/>
  <c r="R1509" i="30"/>
  <c r="N1509" i="30"/>
  <c r="R1502" i="30"/>
  <c r="N1502" i="30"/>
  <c r="R1503" i="30"/>
  <c r="N1503" i="30"/>
  <c r="F1505" i="30"/>
  <c r="C1505" i="30"/>
  <c r="F1497" i="30"/>
  <c r="C1497" i="30"/>
  <c r="F1494" i="30"/>
  <c r="C1494" i="30"/>
  <c r="F1506" i="30"/>
  <c r="C1506" i="30"/>
  <c r="F1510" i="30"/>
  <c r="C1510" i="30"/>
  <c r="C1498" i="30"/>
  <c r="F1498" i="30"/>
  <c r="B1515" i="30"/>
  <c r="B1507" i="30"/>
  <c r="B1504" i="30"/>
  <c r="B1516" i="30"/>
  <c r="B1520" i="30"/>
  <c r="B1508" i="30"/>
  <c r="F1501" i="30"/>
  <c r="C1501" i="30"/>
  <c r="F1502" i="30"/>
  <c r="C1502" i="30"/>
  <c r="C1503" i="30"/>
  <c r="F1503" i="30"/>
  <c r="F1509" i="30"/>
  <c r="C1509" i="30"/>
  <c r="B1511" i="30"/>
  <c r="B1519" i="30"/>
  <c r="B1512" i="30"/>
  <c r="B1513" i="30"/>
  <c r="R1513" i="30" l="1"/>
  <c r="N1513" i="30"/>
  <c r="R1519" i="30"/>
  <c r="N1519" i="30"/>
  <c r="R1508" i="30"/>
  <c r="N1508" i="30"/>
  <c r="R1516" i="30"/>
  <c r="N1516" i="30"/>
  <c r="R1507" i="30"/>
  <c r="N1507" i="30"/>
  <c r="R1512" i="30"/>
  <c r="N1512" i="30"/>
  <c r="R1520" i="30"/>
  <c r="N1520" i="30"/>
  <c r="R1504" i="30"/>
  <c r="N1504" i="30"/>
  <c r="R1511" i="30"/>
  <c r="N1511" i="30"/>
  <c r="R1515" i="30"/>
  <c r="N1515" i="30"/>
  <c r="C1513" i="30"/>
  <c r="F1513" i="30"/>
  <c r="C1508" i="30"/>
  <c r="F1508" i="30"/>
  <c r="F1516" i="30"/>
  <c r="C1516" i="30"/>
  <c r="F1507" i="30"/>
  <c r="C1507" i="30"/>
  <c r="F1512" i="30"/>
  <c r="C1512" i="30"/>
  <c r="C1519" i="30"/>
  <c r="F1519" i="30"/>
  <c r="B1523" i="30"/>
  <c r="B1529" i="30"/>
  <c r="B1518" i="30"/>
  <c r="B1526" i="30"/>
  <c r="B1517" i="30"/>
  <c r="F1520" i="30"/>
  <c r="C1520" i="30"/>
  <c r="C1511" i="30"/>
  <c r="F1511" i="30"/>
  <c r="F1504" i="30"/>
  <c r="C1504" i="30"/>
  <c r="F1515" i="30"/>
  <c r="C1515" i="30"/>
  <c r="B1522" i="30"/>
  <c r="B1521" i="30"/>
  <c r="B1530" i="30"/>
  <c r="B1514" i="30"/>
  <c r="B1525" i="30"/>
  <c r="R1525" i="30" l="1"/>
  <c r="N1525" i="30"/>
  <c r="R1530" i="30"/>
  <c r="N1530" i="30"/>
  <c r="R1522" i="30"/>
  <c r="N1522" i="30"/>
  <c r="R1526" i="30"/>
  <c r="N1526" i="30"/>
  <c r="R1529" i="30"/>
  <c r="N1529" i="30"/>
  <c r="R1514" i="30"/>
  <c r="N1514" i="30"/>
  <c r="R1521" i="30"/>
  <c r="N1521" i="30"/>
  <c r="R1517" i="30"/>
  <c r="N1517" i="30"/>
  <c r="R1518" i="30"/>
  <c r="N1518" i="30"/>
  <c r="R1523" i="30"/>
  <c r="N1523" i="30"/>
  <c r="F1525" i="30"/>
  <c r="C1525" i="30"/>
  <c r="F1522" i="30"/>
  <c r="C1522" i="30"/>
  <c r="F1526" i="30"/>
  <c r="C1526" i="30"/>
  <c r="F1529" i="30"/>
  <c r="C1529" i="30"/>
  <c r="C1530" i="30"/>
  <c r="F1530" i="30"/>
  <c r="B1535" i="30"/>
  <c r="B1540" i="30"/>
  <c r="B1532" i="30"/>
  <c r="B1536" i="30"/>
  <c r="B1539" i="30"/>
  <c r="C1514" i="30"/>
  <c r="F1514" i="30"/>
  <c r="F1517" i="30"/>
  <c r="C1517" i="30"/>
  <c r="F1523" i="30"/>
  <c r="C1523" i="30"/>
  <c r="F1521" i="30"/>
  <c r="C1521" i="30"/>
  <c r="F1518" i="30"/>
  <c r="C1518" i="30"/>
  <c r="B1524" i="30"/>
  <c r="B1531" i="30"/>
  <c r="B1527" i="30"/>
  <c r="B1528" i="30"/>
  <c r="B1533" i="30"/>
  <c r="R1533" i="30" l="1"/>
  <c r="N1533" i="30"/>
  <c r="R1539" i="30"/>
  <c r="N1539" i="30"/>
  <c r="R1535" i="30"/>
  <c r="N1535" i="30"/>
  <c r="R1527" i="30"/>
  <c r="N1527" i="30"/>
  <c r="R1532" i="30"/>
  <c r="N1532" i="30"/>
  <c r="R1524" i="30"/>
  <c r="N1524" i="30"/>
  <c r="R1528" i="30"/>
  <c r="N1528" i="30"/>
  <c r="R1531" i="30"/>
  <c r="N1531" i="30"/>
  <c r="R1540" i="30"/>
  <c r="N1540" i="30"/>
  <c r="R1536" i="30"/>
  <c r="N1536" i="30"/>
  <c r="F1528" i="30"/>
  <c r="C1528" i="30"/>
  <c r="C1527" i="30"/>
  <c r="F1527" i="30"/>
  <c r="F1539" i="30"/>
  <c r="C1539" i="30"/>
  <c r="F1532" i="30"/>
  <c r="C1532" i="30"/>
  <c r="C1535" i="30"/>
  <c r="F1535" i="30"/>
  <c r="F1531" i="30"/>
  <c r="C1531" i="30"/>
  <c r="F1533" i="30"/>
  <c r="C1533" i="30"/>
  <c r="C1524" i="30"/>
  <c r="F1524" i="30"/>
  <c r="B1543" i="30"/>
  <c r="B1537" i="30"/>
  <c r="B1534" i="30"/>
  <c r="B1549" i="30"/>
  <c r="B1542" i="30"/>
  <c r="B1545" i="30"/>
  <c r="C1540" i="30"/>
  <c r="F1540" i="30"/>
  <c r="F1536" i="30"/>
  <c r="C1536" i="30"/>
  <c r="B1538" i="30"/>
  <c r="B1541" i="30"/>
  <c r="B1546" i="30"/>
  <c r="B1550" i="30"/>
  <c r="R1550" i="30" l="1"/>
  <c r="N1550" i="30"/>
  <c r="R1541" i="30"/>
  <c r="N1541" i="30"/>
  <c r="R1549" i="30"/>
  <c r="N1549" i="30"/>
  <c r="R1537" i="30"/>
  <c r="N1537" i="30"/>
  <c r="R1538" i="30"/>
  <c r="N1538" i="30"/>
  <c r="R1542" i="30"/>
  <c r="N1542" i="30"/>
  <c r="R1545" i="30"/>
  <c r="N1545" i="30"/>
  <c r="R1534" i="30"/>
  <c r="N1534" i="30"/>
  <c r="R1546" i="30"/>
  <c r="N1546" i="30"/>
  <c r="R1543" i="30"/>
  <c r="N1543" i="30"/>
  <c r="F1537" i="30"/>
  <c r="C1537" i="30"/>
  <c r="B1555" i="30"/>
  <c r="B1559" i="30"/>
  <c r="B1547" i="30"/>
  <c r="F1550" i="30"/>
  <c r="C1550" i="30"/>
  <c r="C1545" i="30"/>
  <c r="F1545" i="30"/>
  <c r="B1560" i="30"/>
  <c r="B1551" i="30"/>
  <c r="F1538" i="30"/>
  <c r="C1538" i="30"/>
  <c r="F1542" i="30"/>
  <c r="C1542" i="30"/>
  <c r="F1534" i="30"/>
  <c r="C1534" i="30"/>
  <c r="C1543" i="30"/>
  <c r="F1543" i="30"/>
  <c r="F1541" i="30"/>
  <c r="C1541" i="30"/>
  <c r="F1549" i="30"/>
  <c r="C1549" i="30"/>
  <c r="C1546" i="30"/>
  <c r="F1546" i="30"/>
  <c r="B1556" i="30"/>
  <c r="B1548" i="30"/>
  <c r="B1552" i="30"/>
  <c r="B1544" i="30"/>
  <c r="B1553" i="30"/>
  <c r="R1552" i="30" l="1"/>
  <c r="N1552" i="30"/>
  <c r="R1551" i="30"/>
  <c r="N1551" i="30"/>
  <c r="R1555" i="30"/>
  <c r="N1555" i="30"/>
  <c r="R1553" i="30"/>
  <c r="N1553" i="30"/>
  <c r="R1556" i="30"/>
  <c r="N1556" i="30"/>
  <c r="R1547" i="30"/>
  <c r="N1547" i="30"/>
  <c r="R1544" i="30"/>
  <c r="N1544" i="30"/>
  <c r="R1559" i="30"/>
  <c r="N1559" i="30"/>
  <c r="R1548" i="30"/>
  <c r="N1548" i="30"/>
  <c r="R1560" i="30"/>
  <c r="N1560" i="30"/>
  <c r="C1556" i="30"/>
  <c r="F1556" i="30"/>
  <c r="F1547" i="30"/>
  <c r="C1547" i="30"/>
  <c r="F1555" i="30"/>
  <c r="C1555" i="30"/>
  <c r="B1563" i="30"/>
  <c r="B1562" i="30"/>
  <c r="B1566" i="30"/>
  <c r="B1561" i="30"/>
  <c r="B1557" i="30"/>
  <c r="B1565" i="30"/>
  <c r="F1552" i="30"/>
  <c r="C1552" i="30"/>
  <c r="F1544" i="30"/>
  <c r="C1544" i="30"/>
  <c r="F1560" i="30"/>
  <c r="C1560" i="30"/>
  <c r="C1559" i="30"/>
  <c r="F1559" i="30"/>
  <c r="F1553" i="30"/>
  <c r="C1553" i="30"/>
  <c r="C1551" i="30"/>
  <c r="F1551" i="30"/>
  <c r="F1548" i="30"/>
  <c r="C1548" i="30"/>
  <c r="B1554" i="30"/>
  <c r="B1558" i="30"/>
  <c r="B1570" i="30"/>
  <c r="B1569" i="30"/>
  <c r="R1557" i="30" l="1"/>
  <c r="N1557" i="30"/>
  <c r="R1566" i="30"/>
  <c r="N1566" i="30"/>
  <c r="R1563" i="30"/>
  <c r="N1563" i="30"/>
  <c r="R1569" i="30"/>
  <c r="N1569" i="30"/>
  <c r="R1554" i="30"/>
  <c r="N1554" i="30"/>
  <c r="R1565" i="30"/>
  <c r="N1565" i="30"/>
  <c r="R1562" i="30"/>
  <c r="N1562" i="30"/>
  <c r="R1558" i="30"/>
  <c r="N1558" i="30"/>
  <c r="R1570" i="30"/>
  <c r="N1570" i="30"/>
  <c r="R1561" i="30"/>
  <c r="N1561" i="30"/>
  <c r="F1557" i="30"/>
  <c r="C1557" i="30"/>
  <c r="F1566" i="30"/>
  <c r="C1566" i="30"/>
  <c r="F1563" i="30"/>
  <c r="C1563" i="30"/>
  <c r="B1579" i="30"/>
  <c r="B1568" i="30"/>
  <c r="B1567" i="30"/>
  <c r="B1576" i="30"/>
  <c r="B1573" i="30"/>
  <c r="F1569" i="30"/>
  <c r="C1569" i="30"/>
  <c r="F1570" i="30"/>
  <c r="C1570" i="30"/>
  <c r="F1561" i="30"/>
  <c r="C1561" i="30"/>
  <c r="F1558" i="30"/>
  <c r="C1558" i="30"/>
  <c r="F1554" i="30"/>
  <c r="C1554" i="30"/>
  <c r="F1565" i="30"/>
  <c r="C1565" i="30"/>
  <c r="C1562" i="30"/>
  <c r="F1562" i="30"/>
  <c r="B1580" i="30"/>
  <c r="B1564" i="30"/>
  <c r="B1575" i="30"/>
  <c r="B1571" i="30"/>
  <c r="B1572" i="30"/>
  <c r="R1572" i="30" l="1"/>
  <c r="N1572" i="30"/>
  <c r="R1580" i="30"/>
  <c r="N1580" i="30"/>
  <c r="R1567" i="30"/>
  <c r="N1567" i="30"/>
  <c r="R1579" i="30"/>
  <c r="N1579" i="30"/>
  <c r="R1564" i="30"/>
  <c r="N1564" i="30"/>
  <c r="R1575" i="30"/>
  <c r="N1575" i="30"/>
  <c r="R1573" i="30"/>
  <c r="N1573" i="30"/>
  <c r="R1576" i="30"/>
  <c r="N1576" i="30"/>
  <c r="R1571" i="30"/>
  <c r="N1571" i="30"/>
  <c r="R1568" i="30"/>
  <c r="N1568" i="30"/>
  <c r="C1572" i="30"/>
  <c r="F1572" i="30"/>
  <c r="F1580" i="30"/>
  <c r="C1580" i="30"/>
  <c r="F1579" i="30"/>
  <c r="C1579" i="30"/>
  <c r="B1582" i="30"/>
  <c r="B1585" i="30"/>
  <c r="B1590" i="30"/>
  <c r="B1583" i="30"/>
  <c r="B1577" i="30"/>
  <c r="B1589" i="30"/>
  <c r="F1573" i="30"/>
  <c r="C1573" i="30"/>
  <c r="F1571" i="30"/>
  <c r="C1571" i="30"/>
  <c r="F1576" i="30"/>
  <c r="C1576" i="30"/>
  <c r="F1568" i="30"/>
  <c r="C1568" i="30"/>
  <c r="C1575" i="30"/>
  <c r="F1575" i="30"/>
  <c r="C1567" i="30"/>
  <c r="F1567" i="30"/>
  <c r="F1564" i="30"/>
  <c r="C1564" i="30"/>
  <c r="B1581" i="30"/>
  <c r="B1574" i="30"/>
  <c r="B1586" i="30"/>
  <c r="B1578" i="30"/>
  <c r="R1581" i="30" l="1"/>
  <c r="N1581" i="30"/>
  <c r="R1583" i="30"/>
  <c r="N1583" i="30"/>
  <c r="R1574" i="30"/>
  <c r="N1574" i="30"/>
  <c r="R1577" i="30"/>
  <c r="N1577" i="30"/>
  <c r="R1582" i="30"/>
  <c r="N1582" i="30"/>
  <c r="R1586" i="30"/>
  <c r="N1586" i="30"/>
  <c r="R1589" i="30"/>
  <c r="N1589" i="30"/>
  <c r="R1578" i="30"/>
  <c r="N1578" i="30"/>
  <c r="R1590" i="30"/>
  <c r="N1590" i="30"/>
  <c r="R1585" i="30"/>
  <c r="N1585" i="30"/>
  <c r="C1578" i="30"/>
  <c r="F1578" i="30"/>
  <c r="C1577" i="30"/>
  <c r="F1577" i="30"/>
  <c r="F1582" i="30"/>
  <c r="C1582" i="30"/>
  <c r="B1588" i="30"/>
  <c r="B1587" i="30"/>
  <c r="B1600" i="30"/>
  <c r="B1592" i="30"/>
  <c r="F1574" i="30"/>
  <c r="C1574" i="30"/>
  <c r="F1590" i="30"/>
  <c r="C1590" i="30"/>
  <c r="F1586" i="30"/>
  <c r="C1586" i="30"/>
  <c r="C1583" i="30"/>
  <c r="F1583" i="30"/>
  <c r="F1585" i="30"/>
  <c r="C1585" i="30"/>
  <c r="B1584" i="30"/>
  <c r="F1581" i="30"/>
  <c r="C1581" i="30"/>
  <c r="F1589" i="30"/>
  <c r="C1589" i="30"/>
  <c r="B1596" i="30"/>
  <c r="B1591" i="30"/>
  <c r="B1599" i="30"/>
  <c r="B1593" i="30"/>
  <c r="B1595" i="30"/>
  <c r="R1593" i="30" l="1"/>
  <c r="N1593" i="30"/>
  <c r="R1584" i="30"/>
  <c r="N1584" i="30"/>
  <c r="R1587" i="30"/>
  <c r="N1587" i="30"/>
  <c r="R1596" i="30"/>
  <c r="N1596" i="30"/>
  <c r="R1600" i="30"/>
  <c r="N1600" i="30"/>
  <c r="R1591" i="30"/>
  <c r="N1591" i="30"/>
  <c r="R1592" i="30"/>
  <c r="N1592" i="30"/>
  <c r="R1595" i="30"/>
  <c r="N1595" i="30"/>
  <c r="R1599" i="30"/>
  <c r="N1599" i="30"/>
  <c r="R1588" i="30"/>
  <c r="N1588" i="30"/>
  <c r="C1599" i="30"/>
  <c r="F1599" i="30"/>
  <c r="F1600" i="30"/>
  <c r="C1600" i="30"/>
  <c r="C1588" i="30"/>
  <c r="F1588" i="30"/>
  <c r="B1605" i="30"/>
  <c r="B1609" i="30"/>
  <c r="B1606" i="30"/>
  <c r="B1610" i="30"/>
  <c r="B1598" i="30"/>
  <c r="F1595" i="30"/>
  <c r="C1595" i="30"/>
  <c r="C1591" i="30"/>
  <c r="F1591" i="30"/>
  <c r="F1584" i="30"/>
  <c r="C1584" i="30"/>
  <c r="F1587" i="30"/>
  <c r="C1587" i="30"/>
  <c r="F1596" i="30"/>
  <c r="C1596" i="30"/>
  <c r="F1593" i="30"/>
  <c r="C1593" i="30"/>
  <c r="F1592" i="30"/>
  <c r="C1592" i="30"/>
  <c r="B1603" i="30"/>
  <c r="B1601" i="30"/>
  <c r="B1594" i="30"/>
  <c r="B1602" i="30"/>
  <c r="B1597" i="30"/>
  <c r="R1601" i="30" l="1"/>
  <c r="N1601" i="30"/>
  <c r="R1609" i="30"/>
  <c r="N1609" i="30"/>
  <c r="R1603" i="30"/>
  <c r="N1603" i="30"/>
  <c r="R1605" i="30"/>
  <c r="N1605" i="30"/>
  <c r="R1602" i="30"/>
  <c r="N1602" i="30"/>
  <c r="R1610" i="30"/>
  <c r="N1610" i="30"/>
  <c r="R1597" i="30"/>
  <c r="N1597" i="30"/>
  <c r="R1594" i="30"/>
  <c r="N1594" i="30"/>
  <c r="R1598" i="30"/>
  <c r="N1598" i="30"/>
  <c r="R1606" i="30"/>
  <c r="N1606" i="30"/>
  <c r="F1597" i="30"/>
  <c r="C1597" i="30"/>
  <c r="F1605" i="30"/>
  <c r="C1605" i="30"/>
  <c r="F1603" i="30"/>
  <c r="C1603" i="30"/>
  <c r="F1598" i="30"/>
  <c r="C1598" i="30"/>
  <c r="B1608" i="30"/>
  <c r="B1616" i="30"/>
  <c r="B1615" i="30"/>
  <c r="F1606" i="30"/>
  <c r="C1606" i="30"/>
  <c r="B1607" i="30"/>
  <c r="B1604" i="30"/>
  <c r="B1613" i="30"/>
  <c r="F1602" i="30"/>
  <c r="C1602" i="30"/>
  <c r="C1610" i="30"/>
  <c r="F1610" i="30"/>
  <c r="C1609" i="30"/>
  <c r="F1609" i="30"/>
  <c r="C1594" i="30"/>
  <c r="F1594" i="30"/>
  <c r="F1601" i="30"/>
  <c r="C1601" i="30"/>
  <c r="B1612" i="30"/>
  <c r="B1611" i="30"/>
  <c r="B1620" i="30"/>
  <c r="B1619" i="30"/>
  <c r="R1612" i="30" l="1"/>
  <c r="N1612" i="30"/>
  <c r="R1613" i="30"/>
  <c r="N1613" i="30"/>
  <c r="R1615" i="30"/>
  <c r="N1615" i="30"/>
  <c r="R1619" i="30"/>
  <c r="N1619" i="30"/>
  <c r="R1604" i="30"/>
  <c r="N1604" i="30"/>
  <c r="R1620" i="30"/>
  <c r="N1620" i="30"/>
  <c r="R1607" i="30"/>
  <c r="N1607" i="30"/>
  <c r="R1608" i="30"/>
  <c r="N1608" i="30"/>
  <c r="R1611" i="30"/>
  <c r="N1611" i="30"/>
  <c r="R1616" i="30"/>
  <c r="N1616" i="30"/>
  <c r="F1619" i="30"/>
  <c r="C1619" i="30"/>
  <c r="C1604" i="30"/>
  <c r="F1604" i="30"/>
  <c r="F1616" i="30"/>
  <c r="C1616" i="30"/>
  <c r="F1611" i="30"/>
  <c r="C1611" i="30"/>
  <c r="B1614" i="30"/>
  <c r="B1626" i="30"/>
  <c r="F1612" i="30"/>
  <c r="C1612" i="30"/>
  <c r="F1613" i="30"/>
  <c r="C1613" i="30"/>
  <c r="C1607" i="30"/>
  <c r="F1607" i="30"/>
  <c r="C1615" i="30"/>
  <c r="F1615" i="30"/>
  <c r="F1608" i="30"/>
  <c r="C1608" i="30"/>
  <c r="B1629" i="30"/>
  <c r="B1621" i="30"/>
  <c r="C1620" i="30"/>
  <c r="F1620" i="30"/>
  <c r="B1630" i="30"/>
  <c r="B1622" i="30"/>
  <c r="B1623" i="30"/>
  <c r="B1617" i="30"/>
  <c r="B1625" i="30"/>
  <c r="B1618" i="30"/>
  <c r="R1629" i="30" l="1"/>
  <c r="N1629" i="30"/>
  <c r="R1618" i="30"/>
  <c r="N1618" i="30"/>
  <c r="R1617" i="30"/>
  <c r="N1617" i="30"/>
  <c r="R1622" i="30"/>
  <c r="N1622" i="30"/>
  <c r="R1626" i="30"/>
  <c r="N1626" i="30"/>
  <c r="R1625" i="30"/>
  <c r="N1625" i="30"/>
  <c r="R1623" i="30"/>
  <c r="N1623" i="30"/>
  <c r="R1630" i="30"/>
  <c r="N1630" i="30"/>
  <c r="R1621" i="30"/>
  <c r="N1621" i="30"/>
  <c r="R1614" i="30"/>
  <c r="N1614" i="30"/>
  <c r="C1617" i="30"/>
  <c r="F1617" i="30"/>
  <c r="C1629" i="30"/>
  <c r="F1629" i="30"/>
  <c r="F1626" i="30"/>
  <c r="C1626" i="30"/>
  <c r="B1628" i="30"/>
  <c r="B1627" i="30"/>
  <c r="B1632" i="30"/>
  <c r="B1639" i="30"/>
  <c r="B1636" i="30"/>
  <c r="C1625" i="30"/>
  <c r="F1625" i="30"/>
  <c r="F1630" i="30"/>
  <c r="C1630" i="30"/>
  <c r="F1618" i="30"/>
  <c r="C1618" i="30"/>
  <c r="F1622" i="30"/>
  <c r="C1622" i="30"/>
  <c r="C1623" i="30"/>
  <c r="F1623" i="30"/>
  <c r="F1621" i="30"/>
  <c r="C1621" i="30"/>
  <c r="F1614" i="30"/>
  <c r="C1614" i="30"/>
  <c r="B1635" i="30"/>
  <c r="B1633" i="30"/>
  <c r="B1640" i="30"/>
  <c r="B1631" i="30"/>
  <c r="B1624" i="30"/>
  <c r="R1624" i="30" l="1"/>
  <c r="N1624" i="30"/>
  <c r="R1635" i="30"/>
  <c r="N1635" i="30"/>
  <c r="R1636" i="30"/>
  <c r="N1636" i="30"/>
  <c r="R1628" i="30"/>
  <c r="N1628" i="30"/>
  <c r="R1640" i="30"/>
  <c r="N1640" i="30"/>
  <c r="R1632" i="30"/>
  <c r="N1632" i="30"/>
  <c r="R1631" i="30"/>
  <c r="N1631" i="30"/>
  <c r="R1633" i="30"/>
  <c r="N1633" i="30"/>
  <c r="R1639" i="30"/>
  <c r="N1639" i="30"/>
  <c r="R1627" i="30"/>
  <c r="N1627" i="30"/>
  <c r="F1635" i="30"/>
  <c r="C1635" i="30"/>
  <c r="C1636" i="30"/>
  <c r="F1636" i="30"/>
  <c r="F1632" i="30"/>
  <c r="C1632" i="30"/>
  <c r="F1628" i="30"/>
  <c r="C1628" i="30"/>
  <c r="B1634" i="30"/>
  <c r="B1650" i="30"/>
  <c r="B1645" i="30"/>
  <c r="B1646" i="30"/>
  <c r="B1642" i="30"/>
  <c r="B1638" i="30"/>
  <c r="F1624" i="30"/>
  <c r="C1624" i="30"/>
  <c r="C1631" i="30"/>
  <c r="F1631" i="30"/>
  <c r="C1639" i="30"/>
  <c r="F1639" i="30"/>
  <c r="F1627" i="30"/>
  <c r="C1627" i="30"/>
  <c r="F1640" i="30"/>
  <c r="C1640" i="30"/>
  <c r="C1633" i="30"/>
  <c r="F1633" i="30"/>
  <c r="B1641" i="30"/>
  <c r="B1643" i="30"/>
  <c r="B1649" i="30"/>
  <c r="B1637" i="30"/>
  <c r="R1643" i="30" l="1"/>
  <c r="N1643" i="30"/>
  <c r="R1638" i="30"/>
  <c r="N1638" i="30"/>
  <c r="R1650" i="30"/>
  <c r="N1650" i="30"/>
  <c r="R1637" i="30"/>
  <c r="N1637" i="30"/>
  <c r="R1646" i="30"/>
  <c r="N1646" i="30"/>
  <c r="R1649" i="30"/>
  <c r="N1649" i="30"/>
  <c r="R1641" i="30"/>
  <c r="N1641" i="30"/>
  <c r="R1642" i="30"/>
  <c r="N1642" i="30"/>
  <c r="R1645" i="30"/>
  <c r="N1645" i="30"/>
  <c r="R1634" i="30"/>
  <c r="N1634" i="30"/>
  <c r="F1650" i="30"/>
  <c r="C1650" i="30"/>
  <c r="F1643" i="30"/>
  <c r="C1643" i="30"/>
  <c r="F1638" i="30"/>
  <c r="C1638" i="30"/>
  <c r="B1647" i="30"/>
  <c r="B1653" i="30"/>
  <c r="B1648" i="30"/>
  <c r="B1656" i="30"/>
  <c r="B1660" i="30"/>
  <c r="F1646" i="30"/>
  <c r="C1646" i="30"/>
  <c r="C1641" i="30"/>
  <c r="F1641" i="30"/>
  <c r="F1642" i="30"/>
  <c r="C1642" i="30"/>
  <c r="F1645" i="30"/>
  <c r="C1645" i="30"/>
  <c r="F1634" i="30"/>
  <c r="C1634" i="30"/>
  <c r="F1637" i="30"/>
  <c r="C1637" i="30"/>
  <c r="C1649" i="30"/>
  <c r="F1649" i="30"/>
  <c r="B1659" i="30"/>
  <c r="B1651" i="30"/>
  <c r="B1652" i="30"/>
  <c r="B1655" i="30"/>
  <c r="B1644" i="30"/>
  <c r="R1652" i="30" l="1"/>
  <c r="N1652" i="30"/>
  <c r="R1660" i="30"/>
  <c r="N1660" i="30"/>
  <c r="R1647" i="30"/>
  <c r="N1647" i="30"/>
  <c r="R1644" i="30"/>
  <c r="N1644" i="30"/>
  <c r="R1659" i="30"/>
  <c r="N1659" i="30"/>
  <c r="R1648" i="30"/>
  <c r="N1648" i="30"/>
  <c r="R1655" i="30"/>
  <c r="N1655" i="30"/>
  <c r="R1651" i="30"/>
  <c r="N1651" i="30"/>
  <c r="R1656" i="30"/>
  <c r="N1656" i="30"/>
  <c r="R1653" i="30"/>
  <c r="N1653" i="30"/>
  <c r="F1644" i="30"/>
  <c r="C1644" i="30"/>
  <c r="F1659" i="30"/>
  <c r="C1659" i="30"/>
  <c r="F1660" i="30"/>
  <c r="C1660" i="30"/>
  <c r="F1648" i="30"/>
  <c r="C1648" i="30"/>
  <c r="C1647" i="30"/>
  <c r="F1647" i="30"/>
  <c r="F1651" i="30"/>
  <c r="C1651" i="30"/>
  <c r="B1665" i="30"/>
  <c r="B1661" i="30"/>
  <c r="C1652" i="30"/>
  <c r="F1652" i="30"/>
  <c r="B1654" i="30"/>
  <c r="B1662" i="30"/>
  <c r="B1669" i="30"/>
  <c r="B1670" i="30"/>
  <c r="B1658" i="30"/>
  <c r="B1657" i="30"/>
  <c r="C1655" i="30"/>
  <c r="F1655" i="30"/>
  <c r="F1656" i="30"/>
  <c r="C1656" i="30"/>
  <c r="F1653" i="30"/>
  <c r="C1653" i="30"/>
  <c r="B1666" i="30"/>
  <c r="B1663" i="30"/>
  <c r="R1669" i="30" l="1"/>
  <c r="N1669" i="30"/>
  <c r="R1661" i="30"/>
  <c r="N1661" i="30"/>
  <c r="R1658" i="30"/>
  <c r="N1658" i="30"/>
  <c r="R1654" i="30"/>
  <c r="N1654" i="30"/>
  <c r="R1666" i="30"/>
  <c r="N1666" i="30"/>
  <c r="R1657" i="30"/>
  <c r="N1657" i="30"/>
  <c r="R1670" i="30"/>
  <c r="N1670" i="30"/>
  <c r="R1665" i="30"/>
  <c r="N1665" i="30"/>
  <c r="R1663" i="30"/>
  <c r="N1663" i="30"/>
  <c r="R1662" i="30"/>
  <c r="N1662" i="30"/>
  <c r="F1658" i="30"/>
  <c r="C1658" i="30"/>
  <c r="F1669" i="30"/>
  <c r="C1669" i="30"/>
  <c r="F1654" i="30"/>
  <c r="C1654" i="30"/>
  <c r="F1661" i="30"/>
  <c r="C1661" i="30"/>
  <c r="B1673" i="30"/>
  <c r="B1668" i="30"/>
  <c r="B1679" i="30"/>
  <c r="B1664" i="30"/>
  <c r="B1671" i="30"/>
  <c r="C1663" i="30"/>
  <c r="F1663" i="30"/>
  <c r="F1666" i="30"/>
  <c r="C1666" i="30"/>
  <c r="C1657" i="30"/>
  <c r="F1657" i="30"/>
  <c r="F1662" i="30"/>
  <c r="C1662" i="30"/>
  <c r="C1665" i="30"/>
  <c r="F1665" i="30"/>
  <c r="F1670" i="30"/>
  <c r="C1670" i="30"/>
  <c r="B1676" i="30"/>
  <c r="B1667" i="30"/>
  <c r="B1680" i="30"/>
  <c r="B1672" i="30"/>
  <c r="B1675" i="30"/>
  <c r="R1668" i="30" l="1"/>
  <c r="N1668" i="30"/>
  <c r="R1680" i="30"/>
  <c r="N1680" i="30"/>
  <c r="R1664" i="30"/>
  <c r="N1664" i="30"/>
  <c r="R1676" i="30"/>
  <c r="N1676" i="30"/>
  <c r="R1672" i="30"/>
  <c r="N1672" i="30"/>
  <c r="R1671" i="30"/>
  <c r="N1671" i="30"/>
  <c r="R1673" i="30"/>
  <c r="N1673" i="30"/>
  <c r="R1675" i="30"/>
  <c r="N1675" i="30"/>
  <c r="R1667" i="30"/>
  <c r="N1667" i="30"/>
  <c r="R1679" i="30"/>
  <c r="N1679" i="30"/>
  <c r="F1676" i="30"/>
  <c r="C1676" i="30"/>
  <c r="F1664" i="30"/>
  <c r="C1664" i="30"/>
  <c r="C1668" i="30"/>
  <c r="F1668" i="30"/>
  <c r="B1674" i="30"/>
  <c r="B1678" i="30"/>
  <c r="F1675" i="30"/>
  <c r="C1675" i="30"/>
  <c r="F1672" i="30"/>
  <c r="C1672" i="30"/>
  <c r="C1679" i="30"/>
  <c r="F1679" i="30"/>
  <c r="C1673" i="30"/>
  <c r="F1673" i="30"/>
  <c r="F1680" i="30"/>
  <c r="C1680" i="30"/>
  <c r="B1685" i="30"/>
  <c r="B1690" i="30"/>
  <c r="B1686" i="30"/>
  <c r="F1667" i="30"/>
  <c r="C1667" i="30"/>
  <c r="C1671" i="30"/>
  <c r="F1671" i="30"/>
  <c r="B1682" i="30"/>
  <c r="B1677" i="30"/>
  <c r="B1681" i="30"/>
  <c r="B1689" i="30"/>
  <c r="B1683" i="30"/>
  <c r="R1683" i="30" l="1"/>
  <c r="N1683" i="30"/>
  <c r="R1690" i="30"/>
  <c r="N1690" i="30"/>
  <c r="R1674" i="30"/>
  <c r="N1674" i="30"/>
  <c r="R1681" i="30"/>
  <c r="N1681" i="30"/>
  <c r="R1682" i="30"/>
  <c r="N1682" i="30"/>
  <c r="R1677" i="30"/>
  <c r="N1677" i="30"/>
  <c r="R1686" i="30"/>
  <c r="N1686" i="30"/>
  <c r="R1678" i="30"/>
  <c r="N1678" i="30"/>
  <c r="R1689" i="30"/>
  <c r="N1689" i="30"/>
  <c r="R1685" i="30"/>
  <c r="N1685" i="30"/>
  <c r="F1683" i="30"/>
  <c r="C1683" i="30"/>
  <c r="C1681" i="30"/>
  <c r="F1681" i="30"/>
  <c r="F1682" i="30"/>
  <c r="C1682" i="30"/>
  <c r="F1690" i="30"/>
  <c r="C1690" i="30"/>
  <c r="C1674" i="30"/>
  <c r="F1674" i="30"/>
  <c r="B1693" i="30"/>
  <c r="B1684" i="30"/>
  <c r="B1691" i="30"/>
  <c r="B1692" i="30"/>
  <c r="F1686" i="30"/>
  <c r="C1686" i="30"/>
  <c r="F1685" i="30"/>
  <c r="C1685" i="30"/>
  <c r="F1678" i="30"/>
  <c r="C1678" i="30"/>
  <c r="B1700" i="30"/>
  <c r="C1689" i="30"/>
  <c r="F1689" i="30"/>
  <c r="F1677" i="30"/>
  <c r="C1677" i="30"/>
  <c r="B1699" i="30"/>
  <c r="B1687" i="30"/>
  <c r="B1696" i="30"/>
  <c r="B1695" i="30"/>
  <c r="B1688" i="30"/>
  <c r="R1693" i="30" l="1"/>
  <c r="N1693" i="30"/>
  <c r="R1688" i="30"/>
  <c r="N1688" i="30"/>
  <c r="R1691" i="30"/>
  <c r="N1691" i="30"/>
  <c r="R1696" i="30"/>
  <c r="N1696" i="30"/>
  <c r="R1695" i="30"/>
  <c r="N1695" i="30"/>
  <c r="R1700" i="30"/>
  <c r="N1700" i="30"/>
  <c r="R1684" i="30"/>
  <c r="N1684" i="30"/>
  <c r="R1699" i="30"/>
  <c r="N1699" i="30"/>
  <c r="R1687" i="30"/>
  <c r="N1687" i="30"/>
  <c r="R1692" i="30"/>
  <c r="N1692" i="30"/>
  <c r="F1696" i="30"/>
  <c r="C1696" i="30"/>
  <c r="F1691" i="30"/>
  <c r="C1691" i="30"/>
  <c r="C1693" i="30"/>
  <c r="F1693" i="30"/>
  <c r="F1688" i="30"/>
  <c r="C1688" i="30"/>
  <c r="F1699" i="30"/>
  <c r="C1699" i="30"/>
  <c r="B1698" i="30"/>
  <c r="B1706" i="30"/>
  <c r="B1709" i="30"/>
  <c r="B1701" i="30"/>
  <c r="B1703" i="30"/>
  <c r="C1695" i="30"/>
  <c r="F1695" i="30"/>
  <c r="C1684" i="30"/>
  <c r="F1684" i="30"/>
  <c r="C1687" i="30"/>
  <c r="F1687" i="30"/>
  <c r="C1700" i="30"/>
  <c r="F1700" i="30"/>
  <c r="F1692" i="30"/>
  <c r="C1692" i="30"/>
  <c r="B1705" i="30"/>
  <c r="B1697" i="30"/>
  <c r="B1710" i="30"/>
  <c r="B1702" i="30"/>
  <c r="B1694" i="30"/>
  <c r="R1703" i="30" l="1"/>
  <c r="N1703" i="30"/>
  <c r="R1698" i="30"/>
  <c r="N1698" i="30"/>
  <c r="R1694" i="30"/>
  <c r="N1694" i="30"/>
  <c r="R1709" i="30"/>
  <c r="N1709" i="30"/>
  <c r="R1710" i="30"/>
  <c r="N1710" i="30"/>
  <c r="R1702" i="30"/>
  <c r="N1702" i="30"/>
  <c r="R1706" i="30"/>
  <c r="N1706" i="30"/>
  <c r="R1705" i="30"/>
  <c r="N1705" i="30"/>
  <c r="R1697" i="30"/>
  <c r="N1697" i="30"/>
  <c r="R1701" i="30"/>
  <c r="N1701" i="30"/>
  <c r="F1710" i="30"/>
  <c r="C1710" i="30"/>
  <c r="C1705" i="30"/>
  <c r="F1705" i="30"/>
  <c r="C1703" i="30"/>
  <c r="F1703" i="30"/>
  <c r="F1709" i="30"/>
  <c r="C1709" i="30"/>
  <c r="C1698" i="30"/>
  <c r="F1698" i="30"/>
  <c r="F1694" i="30"/>
  <c r="C1694" i="30"/>
  <c r="B1704" i="30"/>
  <c r="B1720" i="30"/>
  <c r="B1715" i="30"/>
  <c r="B1713" i="30"/>
  <c r="B1719" i="30"/>
  <c r="B1708" i="30"/>
  <c r="C1697" i="30"/>
  <c r="F1697" i="30"/>
  <c r="F1701" i="30"/>
  <c r="C1701" i="30"/>
  <c r="F1706" i="30"/>
  <c r="C1706" i="30"/>
  <c r="F1702" i="30"/>
  <c r="C1702" i="30"/>
  <c r="B1712" i="30"/>
  <c r="B1707" i="30"/>
  <c r="B1711" i="30"/>
  <c r="B1716" i="30"/>
  <c r="R1720" i="30" l="1"/>
  <c r="N1720" i="30"/>
  <c r="R1707" i="30"/>
  <c r="N1707" i="30"/>
  <c r="R1713" i="30"/>
  <c r="N1713" i="30"/>
  <c r="R1716" i="30"/>
  <c r="N1716" i="30"/>
  <c r="R1712" i="30"/>
  <c r="N1712" i="30"/>
  <c r="R1719" i="30"/>
  <c r="N1719" i="30"/>
  <c r="R1704" i="30"/>
  <c r="N1704" i="30"/>
  <c r="R1708" i="30"/>
  <c r="N1708" i="30"/>
  <c r="R1711" i="30"/>
  <c r="N1711" i="30"/>
  <c r="R1715" i="30"/>
  <c r="N1715" i="30"/>
  <c r="F1707" i="30"/>
  <c r="C1707" i="30"/>
  <c r="F1708" i="30"/>
  <c r="C1708" i="30"/>
  <c r="C1713" i="30"/>
  <c r="F1713" i="30"/>
  <c r="F1720" i="30"/>
  <c r="C1720" i="30"/>
  <c r="B1726" i="30"/>
  <c r="B1717" i="30"/>
  <c r="B1718" i="30"/>
  <c r="B1723" i="30"/>
  <c r="B1730" i="30"/>
  <c r="C1716" i="30"/>
  <c r="F1716" i="30"/>
  <c r="F1712" i="30"/>
  <c r="C1712" i="30"/>
  <c r="C1719" i="30"/>
  <c r="F1719" i="30"/>
  <c r="F1704" i="30"/>
  <c r="C1704" i="30"/>
  <c r="C1711" i="30"/>
  <c r="F1711" i="30"/>
  <c r="F1715" i="30"/>
  <c r="C1715" i="30"/>
  <c r="B1721" i="30"/>
  <c r="B1722" i="30"/>
  <c r="B1729" i="30"/>
  <c r="B1725" i="30"/>
  <c r="B1714" i="30"/>
  <c r="R1714" i="30" l="1"/>
  <c r="N1714" i="30"/>
  <c r="R1717" i="30"/>
  <c r="N1717" i="30"/>
  <c r="R1723" i="30"/>
  <c r="N1723" i="30"/>
  <c r="R1729" i="30"/>
  <c r="N1729" i="30"/>
  <c r="R1722" i="30"/>
  <c r="N1722" i="30"/>
  <c r="R1730" i="30"/>
  <c r="N1730" i="30"/>
  <c r="R1726" i="30"/>
  <c r="N1726" i="30"/>
  <c r="R1721" i="30"/>
  <c r="N1721" i="30"/>
  <c r="R1725" i="30"/>
  <c r="N1725" i="30"/>
  <c r="R1718" i="30"/>
  <c r="N1718" i="30"/>
  <c r="C1729" i="30"/>
  <c r="F1729" i="30"/>
  <c r="C1721" i="30"/>
  <c r="F1721" i="30"/>
  <c r="F1723" i="30"/>
  <c r="C1723" i="30"/>
  <c r="F1717" i="30"/>
  <c r="C1717" i="30"/>
  <c r="B1724" i="30"/>
  <c r="B1727" i="30"/>
  <c r="F1725" i="30"/>
  <c r="C1725" i="30"/>
  <c r="C1730" i="30"/>
  <c r="F1730" i="30"/>
  <c r="F1718" i="30"/>
  <c r="C1718" i="30"/>
  <c r="F1726" i="30"/>
  <c r="C1726" i="30"/>
  <c r="C1714" i="30"/>
  <c r="F1714" i="30"/>
  <c r="B1739" i="30"/>
  <c r="B1731" i="30"/>
  <c r="B1733" i="30"/>
  <c r="F1722" i="30"/>
  <c r="C1722" i="30"/>
  <c r="B1735" i="30"/>
  <c r="B1732" i="30"/>
  <c r="B1740" i="30"/>
  <c r="B1728" i="30"/>
  <c r="B1736" i="30"/>
  <c r="R1728" i="30" l="1"/>
  <c r="N1728" i="30"/>
  <c r="R1736" i="30"/>
  <c r="N1736" i="30"/>
  <c r="R1735" i="30"/>
  <c r="N1735" i="30"/>
  <c r="R1733" i="30"/>
  <c r="N1733" i="30"/>
  <c r="R1727" i="30"/>
  <c r="N1727" i="30"/>
  <c r="R1731" i="30"/>
  <c r="N1731" i="30"/>
  <c r="R1740" i="30"/>
  <c r="N1740" i="30"/>
  <c r="R1739" i="30"/>
  <c r="N1739" i="30"/>
  <c r="R1732" i="30"/>
  <c r="N1732" i="30"/>
  <c r="R1724" i="30"/>
  <c r="N1724" i="30"/>
  <c r="F1740" i="30"/>
  <c r="C1740" i="30"/>
  <c r="F1733" i="30"/>
  <c r="C1733" i="30"/>
  <c r="C1727" i="30"/>
  <c r="F1727" i="30"/>
  <c r="F1728" i="30"/>
  <c r="C1728" i="30"/>
  <c r="F1736" i="30"/>
  <c r="C1736" i="30"/>
  <c r="C1735" i="30"/>
  <c r="F1735" i="30"/>
  <c r="F1739" i="30"/>
  <c r="C1739" i="30"/>
  <c r="B1746" i="30"/>
  <c r="B1750" i="30"/>
  <c r="B1745" i="30"/>
  <c r="B1743" i="30"/>
  <c r="B1749" i="30"/>
  <c r="B1737" i="30"/>
  <c r="F1724" i="30"/>
  <c r="C1724" i="30"/>
  <c r="C1732" i="30"/>
  <c r="F1732" i="30"/>
  <c r="F1731" i="30"/>
  <c r="C1731" i="30"/>
  <c r="B1738" i="30"/>
  <c r="B1742" i="30"/>
  <c r="B1741" i="30"/>
  <c r="B1734" i="30"/>
  <c r="R1734" i="30" l="1"/>
  <c r="N1734" i="30"/>
  <c r="R1749" i="30"/>
  <c r="N1749" i="30"/>
  <c r="R1746" i="30"/>
  <c r="N1746" i="30"/>
  <c r="R1742" i="30"/>
  <c r="N1742" i="30"/>
  <c r="R1745" i="30"/>
  <c r="N1745" i="30"/>
  <c r="R1738" i="30"/>
  <c r="N1738" i="30"/>
  <c r="R1743" i="30"/>
  <c r="N1743" i="30"/>
  <c r="R1741" i="30"/>
  <c r="N1741" i="30"/>
  <c r="R1737" i="30"/>
  <c r="N1737" i="30"/>
  <c r="R1750" i="30"/>
  <c r="N1750" i="30"/>
  <c r="F1742" i="30"/>
  <c r="C1742" i="30"/>
  <c r="F1749" i="30"/>
  <c r="C1749" i="30"/>
  <c r="B1744" i="30"/>
  <c r="B1752" i="30"/>
  <c r="B1759" i="30"/>
  <c r="B1755" i="30"/>
  <c r="B1756" i="30"/>
  <c r="F1734" i="30"/>
  <c r="C1734" i="30"/>
  <c r="F1746" i="30"/>
  <c r="C1746" i="30"/>
  <c r="F1741" i="30"/>
  <c r="C1741" i="30"/>
  <c r="F1738" i="30"/>
  <c r="C1738" i="30"/>
  <c r="C1737" i="30"/>
  <c r="F1737" i="30"/>
  <c r="C1743" i="30"/>
  <c r="F1743" i="30"/>
  <c r="F1750" i="30"/>
  <c r="C1750" i="30"/>
  <c r="C1745" i="30"/>
  <c r="F1745" i="30"/>
  <c r="B1751" i="30"/>
  <c r="B1748" i="30"/>
  <c r="B1747" i="30"/>
  <c r="B1753" i="30"/>
  <c r="B1760" i="30"/>
  <c r="R1756" i="30" l="1"/>
  <c r="N1756" i="30"/>
  <c r="R1747" i="30"/>
  <c r="N1747" i="30"/>
  <c r="R1752" i="30"/>
  <c r="N1752" i="30"/>
  <c r="R1748" i="30"/>
  <c r="N1748" i="30"/>
  <c r="R1760" i="30"/>
  <c r="N1760" i="30"/>
  <c r="R1751" i="30"/>
  <c r="N1751" i="30"/>
  <c r="R1755" i="30"/>
  <c r="N1755" i="30"/>
  <c r="R1753" i="30"/>
  <c r="N1753" i="30"/>
  <c r="R1759" i="30"/>
  <c r="N1759" i="30"/>
  <c r="R1744" i="30"/>
  <c r="N1744" i="30"/>
  <c r="F1760" i="30"/>
  <c r="C1760" i="30"/>
  <c r="F1752" i="30"/>
  <c r="C1752" i="30"/>
  <c r="B1765" i="30"/>
  <c r="B1762" i="30"/>
  <c r="F1747" i="30"/>
  <c r="C1747" i="30"/>
  <c r="F1755" i="30"/>
  <c r="C1755" i="30"/>
  <c r="C1753" i="30"/>
  <c r="F1753" i="30"/>
  <c r="C1748" i="30"/>
  <c r="F1748" i="30"/>
  <c r="F1756" i="30"/>
  <c r="C1756" i="30"/>
  <c r="C1759" i="30"/>
  <c r="F1759" i="30"/>
  <c r="F1744" i="30"/>
  <c r="C1744" i="30"/>
  <c r="C1751" i="30"/>
  <c r="F1751" i="30"/>
  <c r="B1770" i="30"/>
  <c r="B1757" i="30"/>
  <c r="B1761" i="30"/>
  <c r="B1763" i="30"/>
  <c r="B1758" i="30"/>
  <c r="B1766" i="30"/>
  <c r="B1769" i="30"/>
  <c r="B1754" i="30"/>
  <c r="R1754" i="30" l="1"/>
  <c r="N1754" i="30"/>
  <c r="R1766" i="30"/>
  <c r="N1766" i="30"/>
  <c r="R1757" i="30"/>
  <c r="N1757" i="30"/>
  <c r="R1762" i="30"/>
  <c r="N1762" i="30"/>
  <c r="R1763" i="30"/>
  <c r="N1763" i="30"/>
  <c r="R1770" i="30"/>
  <c r="N1770" i="30"/>
  <c r="R1769" i="30"/>
  <c r="N1769" i="30"/>
  <c r="R1758" i="30"/>
  <c r="N1758" i="30"/>
  <c r="R1761" i="30"/>
  <c r="N1761" i="30"/>
  <c r="R1765" i="30"/>
  <c r="N1765" i="30"/>
  <c r="F1754" i="30"/>
  <c r="C1754" i="30"/>
  <c r="C1757" i="30"/>
  <c r="F1757" i="30"/>
  <c r="B1764" i="30"/>
  <c r="B1776" i="30"/>
  <c r="B1773" i="30"/>
  <c r="B1767" i="30"/>
  <c r="B1772" i="30"/>
  <c r="F1763" i="30"/>
  <c r="C1763" i="30"/>
  <c r="C1762" i="30"/>
  <c r="F1762" i="30"/>
  <c r="F1758" i="30"/>
  <c r="C1758" i="30"/>
  <c r="F1770" i="30"/>
  <c r="C1770" i="30"/>
  <c r="F1765" i="30"/>
  <c r="C1765" i="30"/>
  <c r="F1766" i="30"/>
  <c r="C1766" i="30"/>
  <c r="C1769" i="30"/>
  <c r="F1769" i="30"/>
  <c r="C1761" i="30"/>
  <c r="F1761" i="30"/>
  <c r="B1779" i="30"/>
  <c r="B1768" i="30"/>
  <c r="B1771" i="30"/>
  <c r="B1780" i="30"/>
  <c r="B1775" i="30"/>
  <c r="R1771" i="30" l="1"/>
  <c r="N1771" i="30"/>
  <c r="R1776" i="30"/>
  <c r="N1776" i="30"/>
  <c r="R1775" i="30"/>
  <c r="N1775" i="30"/>
  <c r="N1767" i="30"/>
  <c r="R1767" i="30"/>
  <c r="R1779" i="30"/>
  <c r="N1779" i="30"/>
  <c r="R1780" i="30"/>
  <c r="N1780" i="30"/>
  <c r="R1772" i="30"/>
  <c r="N1772" i="30"/>
  <c r="R1764" i="30"/>
  <c r="N1764" i="30"/>
  <c r="R1768" i="30"/>
  <c r="N1768" i="30"/>
  <c r="R1773" i="30"/>
  <c r="N1773" i="30"/>
  <c r="C1775" i="30"/>
  <c r="F1775" i="30"/>
  <c r="F1776" i="30"/>
  <c r="C1776" i="30"/>
  <c r="B1785" i="30"/>
  <c r="B1781" i="30"/>
  <c r="B1789" i="30"/>
  <c r="B1777" i="30"/>
  <c r="B1786" i="30"/>
  <c r="F1779" i="30"/>
  <c r="C1779" i="30"/>
  <c r="F1772" i="30"/>
  <c r="C1772" i="30"/>
  <c r="F1773" i="30"/>
  <c r="C1773" i="30"/>
  <c r="C1764" i="30"/>
  <c r="F1764" i="30"/>
  <c r="F1771" i="30"/>
  <c r="C1771" i="30"/>
  <c r="C1767" i="30"/>
  <c r="F1767" i="30"/>
  <c r="C1780" i="30"/>
  <c r="F1780" i="30"/>
  <c r="F1768" i="30"/>
  <c r="C1768" i="30"/>
  <c r="B1790" i="30"/>
  <c r="B1778" i="30"/>
  <c r="B1782" i="30"/>
  <c r="B1783" i="30"/>
  <c r="B1774" i="30"/>
  <c r="R1781" i="30" l="1"/>
  <c r="N1781" i="30"/>
  <c r="R1774" i="30"/>
  <c r="N1774" i="30"/>
  <c r="R1777" i="30"/>
  <c r="N1777" i="30"/>
  <c r="R1790" i="30"/>
  <c r="N1790" i="30"/>
  <c r="R1783" i="30"/>
  <c r="N1783" i="30"/>
  <c r="R1786" i="30"/>
  <c r="N1786" i="30"/>
  <c r="R1785" i="30"/>
  <c r="N1785" i="30"/>
  <c r="R1782" i="30"/>
  <c r="N1782" i="30"/>
  <c r="R1778" i="30"/>
  <c r="N1778" i="30"/>
  <c r="R1789" i="30"/>
  <c r="N1789" i="30"/>
  <c r="F1774" i="30"/>
  <c r="C1774" i="30"/>
  <c r="F1781" i="30"/>
  <c r="C1781" i="30"/>
  <c r="C1777" i="30"/>
  <c r="F1777" i="30"/>
  <c r="B1792" i="30"/>
  <c r="B1800" i="30"/>
  <c r="B1787" i="30"/>
  <c r="B1791" i="30"/>
  <c r="F1790" i="30"/>
  <c r="C1790" i="30"/>
  <c r="B1784" i="30"/>
  <c r="F1778" i="30"/>
  <c r="C1778" i="30"/>
  <c r="F1786" i="30"/>
  <c r="C1786" i="30"/>
  <c r="F1789" i="30"/>
  <c r="C1789" i="30"/>
  <c r="C1785" i="30"/>
  <c r="F1785" i="30"/>
  <c r="C1782" i="30"/>
  <c r="F1782" i="30"/>
  <c r="C1783" i="30"/>
  <c r="F1783" i="30"/>
  <c r="B1793" i="30"/>
  <c r="B1788" i="30"/>
  <c r="B1796" i="30"/>
  <c r="B1799" i="30"/>
  <c r="B1795" i="30"/>
  <c r="R1793" i="30" l="1"/>
  <c r="N1793" i="30"/>
  <c r="R1792" i="30"/>
  <c r="N1792" i="30"/>
  <c r="R1787" i="30"/>
  <c r="N1787" i="30"/>
  <c r="R1796" i="30"/>
  <c r="N1796" i="30"/>
  <c r="R1799" i="30"/>
  <c r="N1799" i="30"/>
  <c r="R1784" i="30"/>
  <c r="N1784" i="30"/>
  <c r="R1800" i="30"/>
  <c r="N1800" i="30"/>
  <c r="R1795" i="30"/>
  <c r="N1795" i="30"/>
  <c r="R1788" i="30"/>
  <c r="N1788" i="30"/>
  <c r="R1791" i="30"/>
  <c r="N1791" i="30"/>
  <c r="C1793" i="30"/>
  <c r="F1793" i="30"/>
  <c r="F1787" i="30"/>
  <c r="C1787" i="30"/>
  <c r="F1792" i="30"/>
  <c r="C1792" i="30"/>
  <c r="F1795" i="30"/>
  <c r="C1795" i="30"/>
  <c r="B1805" i="30"/>
  <c r="B1806" i="30"/>
  <c r="B1803" i="30"/>
  <c r="B1797" i="30"/>
  <c r="B1802" i="30"/>
  <c r="C1799" i="30"/>
  <c r="F1799" i="30"/>
  <c r="C1791" i="30"/>
  <c r="F1791" i="30"/>
  <c r="F1800" i="30"/>
  <c r="C1800" i="30"/>
  <c r="C1796" i="30"/>
  <c r="F1796" i="30"/>
  <c r="F1788" i="30"/>
  <c r="C1788" i="30"/>
  <c r="F1784" i="30"/>
  <c r="C1784" i="30"/>
  <c r="B1809" i="30"/>
  <c r="B1798" i="30"/>
  <c r="B1794" i="30"/>
  <c r="B1801" i="30"/>
  <c r="B1810" i="30"/>
  <c r="R1798" i="30" l="1"/>
  <c r="N1798" i="30"/>
  <c r="R1802" i="30"/>
  <c r="N1802" i="30"/>
  <c r="R1810" i="30"/>
  <c r="N1810" i="30"/>
  <c r="R1809" i="30"/>
  <c r="N1809" i="30"/>
  <c r="R1797" i="30"/>
  <c r="N1797" i="30"/>
  <c r="R1806" i="30"/>
  <c r="N1806" i="30"/>
  <c r="R1801" i="30"/>
  <c r="N1801" i="30"/>
  <c r="R1794" i="30"/>
  <c r="N1794" i="30"/>
  <c r="R1803" i="30"/>
  <c r="N1803" i="30"/>
  <c r="R1805" i="30"/>
  <c r="N1805" i="30"/>
  <c r="F1794" i="30"/>
  <c r="C1794" i="30"/>
  <c r="F1797" i="30"/>
  <c r="C1797" i="30"/>
  <c r="B1820" i="30"/>
  <c r="B1804" i="30"/>
  <c r="B1819" i="30"/>
  <c r="B1807" i="30"/>
  <c r="B1816" i="30"/>
  <c r="C1809" i="30"/>
  <c r="F1809" i="30"/>
  <c r="F1802" i="30"/>
  <c r="C1802" i="30"/>
  <c r="F1803" i="30"/>
  <c r="C1803" i="30"/>
  <c r="F1805" i="30"/>
  <c r="C1805" i="30"/>
  <c r="F1810" i="30"/>
  <c r="C1810" i="30"/>
  <c r="F1806" i="30"/>
  <c r="C1806" i="30"/>
  <c r="C1801" i="30"/>
  <c r="F1801" i="30"/>
  <c r="C1798" i="30"/>
  <c r="F1798" i="30"/>
  <c r="B1811" i="30"/>
  <c r="B1808" i="30"/>
  <c r="B1812" i="30"/>
  <c r="B1813" i="30"/>
  <c r="B1815" i="30"/>
  <c r="R1813" i="30" l="1"/>
  <c r="N1813" i="30"/>
  <c r="N1815" i="30"/>
  <c r="R1815" i="30"/>
  <c r="R1811" i="30"/>
  <c r="N1811" i="30"/>
  <c r="R1804" i="30"/>
  <c r="N1804" i="30"/>
  <c r="R1819" i="30"/>
  <c r="N1819" i="30"/>
  <c r="R1812" i="30"/>
  <c r="N1812" i="30"/>
  <c r="R1807" i="30"/>
  <c r="N1807" i="30"/>
  <c r="R1808" i="30"/>
  <c r="N1808" i="30"/>
  <c r="R1816" i="30"/>
  <c r="N1816" i="30"/>
  <c r="R1820" i="30"/>
  <c r="N1820" i="30"/>
  <c r="C1812" i="30"/>
  <c r="F1812" i="30"/>
  <c r="C1807" i="30"/>
  <c r="F1807" i="30"/>
  <c r="B1817" i="30"/>
  <c r="B1814" i="30"/>
  <c r="F1811" i="30"/>
  <c r="C1811" i="30"/>
  <c r="F1804" i="30"/>
  <c r="C1804" i="30"/>
  <c r="F1813" i="30"/>
  <c r="C1813" i="30"/>
  <c r="F1816" i="30"/>
  <c r="C1816" i="30"/>
  <c r="C1815" i="30"/>
  <c r="F1815" i="30"/>
  <c r="B1825" i="30"/>
  <c r="B1822" i="30"/>
  <c r="B1821" i="30"/>
  <c r="F1808" i="30"/>
  <c r="C1808" i="30"/>
  <c r="F1819" i="30"/>
  <c r="C1819" i="30"/>
  <c r="F1820" i="30"/>
  <c r="C1820" i="30"/>
  <c r="B1823" i="30"/>
  <c r="B1818" i="30"/>
  <c r="B1826" i="30"/>
  <c r="B1829" i="30"/>
  <c r="B1830" i="30"/>
  <c r="R1826" i="30" l="1"/>
  <c r="N1826" i="30"/>
  <c r="R1823" i="30"/>
  <c r="N1823" i="30"/>
  <c r="R1825" i="30"/>
  <c r="N1825" i="30"/>
  <c r="R1814" i="30"/>
  <c r="N1814" i="30"/>
  <c r="R1830" i="30"/>
  <c r="N1830" i="30"/>
  <c r="R1821" i="30"/>
  <c r="N1821" i="30"/>
  <c r="R1829" i="30"/>
  <c r="N1829" i="30"/>
  <c r="R1817" i="30"/>
  <c r="N1817" i="30"/>
  <c r="R1818" i="30"/>
  <c r="N1818" i="30"/>
  <c r="R1822" i="30"/>
  <c r="N1822" i="30"/>
  <c r="C1830" i="30"/>
  <c r="F1830" i="30"/>
  <c r="C1823" i="30"/>
  <c r="F1823" i="30"/>
  <c r="C1814" i="30"/>
  <c r="F1814" i="30"/>
  <c r="B1840" i="30"/>
  <c r="B1836" i="30"/>
  <c r="B1833" i="30"/>
  <c r="B1831" i="30"/>
  <c r="B1835" i="30"/>
  <c r="B1824" i="30"/>
  <c r="F1826" i="30"/>
  <c r="C1826" i="30"/>
  <c r="F1821" i="30"/>
  <c r="C1821" i="30"/>
  <c r="F1829" i="30"/>
  <c r="C1829" i="30"/>
  <c r="F1822" i="30"/>
  <c r="C1822" i="30"/>
  <c r="C1825" i="30"/>
  <c r="F1825" i="30"/>
  <c r="F1818" i="30"/>
  <c r="C1818" i="30"/>
  <c r="C1817" i="30"/>
  <c r="F1817" i="30"/>
  <c r="B1839" i="30"/>
  <c r="B1828" i="30"/>
  <c r="B1832" i="30"/>
  <c r="B1827" i="30"/>
  <c r="R1828" i="30" l="1"/>
  <c r="N1828" i="30"/>
  <c r="R1835" i="30"/>
  <c r="N1835" i="30"/>
  <c r="R1840" i="30"/>
  <c r="N1840" i="30"/>
  <c r="R1827" i="30"/>
  <c r="N1827" i="30"/>
  <c r="R1833" i="30"/>
  <c r="N1833" i="30"/>
  <c r="R1839" i="30"/>
  <c r="N1839" i="30"/>
  <c r="N1836" i="30"/>
  <c r="R1836" i="30"/>
  <c r="R1832" i="30"/>
  <c r="N1832" i="30"/>
  <c r="R1824" i="30"/>
  <c r="N1824" i="30"/>
  <c r="R1831" i="30"/>
  <c r="N1831" i="30"/>
  <c r="F1827" i="30"/>
  <c r="C1827" i="30"/>
  <c r="F1835" i="30"/>
  <c r="C1835" i="30"/>
  <c r="F1840" i="30"/>
  <c r="C1840" i="30"/>
  <c r="B1837" i="30"/>
  <c r="B1838" i="30"/>
  <c r="B1845" i="30"/>
  <c r="B1843" i="30"/>
  <c r="B1850" i="30"/>
  <c r="C1828" i="30"/>
  <c r="F1828" i="30"/>
  <c r="F1833" i="30"/>
  <c r="C1833" i="30"/>
  <c r="C1839" i="30"/>
  <c r="F1839" i="30"/>
  <c r="F1824" i="30"/>
  <c r="C1824" i="30"/>
  <c r="F1836" i="30"/>
  <c r="C1836" i="30"/>
  <c r="F1832" i="30"/>
  <c r="C1832" i="30"/>
  <c r="C1831" i="30"/>
  <c r="F1831" i="30"/>
  <c r="B1842" i="30"/>
  <c r="B1849" i="30"/>
  <c r="B1834" i="30"/>
  <c r="B1841" i="30"/>
  <c r="B1846" i="30"/>
  <c r="R1834" i="30" l="1"/>
  <c r="N1834" i="30"/>
  <c r="R1850" i="30"/>
  <c r="N1850" i="30"/>
  <c r="R1837" i="30"/>
  <c r="N1837" i="30"/>
  <c r="R1842" i="30"/>
  <c r="N1842" i="30"/>
  <c r="R1845" i="30"/>
  <c r="N1845" i="30"/>
  <c r="R1841" i="30"/>
  <c r="N1841" i="30"/>
  <c r="R1838" i="30"/>
  <c r="N1838" i="30"/>
  <c r="R1846" i="30"/>
  <c r="N1846" i="30"/>
  <c r="R1849" i="30"/>
  <c r="N1849" i="30"/>
  <c r="R1843" i="30"/>
  <c r="N1843" i="30"/>
  <c r="F1834" i="30"/>
  <c r="C1834" i="30"/>
  <c r="F1845" i="30"/>
  <c r="C1845" i="30"/>
  <c r="F1837" i="30"/>
  <c r="C1837" i="30"/>
  <c r="B1856" i="30"/>
  <c r="B1844" i="30"/>
  <c r="B1852" i="30"/>
  <c r="B1860" i="30"/>
  <c r="B1855" i="30"/>
  <c r="B1847" i="30"/>
  <c r="F1846" i="30"/>
  <c r="C1846" i="30"/>
  <c r="F1850" i="30"/>
  <c r="C1850" i="30"/>
  <c r="F1849" i="30"/>
  <c r="C1849" i="30"/>
  <c r="F1843" i="30"/>
  <c r="C1843" i="30"/>
  <c r="F1838" i="30"/>
  <c r="C1838" i="30"/>
  <c r="F1842" i="30"/>
  <c r="C1842" i="30"/>
  <c r="F1841" i="30"/>
  <c r="C1841" i="30"/>
  <c r="B1851" i="30"/>
  <c r="B1859" i="30"/>
  <c r="B1853" i="30"/>
  <c r="B1848" i="30"/>
  <c r="R1855" i="30" l="1"/>
  <c r="N1855" i="30"/>
  <c r="R1856" i="30"/>
  <c r="N1856" i="30"/>
  <c r="N1852" i="30"/>
  <c r="R1852" i="30"/>
  <c r="R1848" i="30"/>
  <c r="N1848" i="30"/>
  <c r="R1853" i="30"/>
  <c r="N1853" i="30"/>
  <c r="R1847" i="30"/>
  <c r="N1847" i="30"/>
  <c r="R1844" i="30"/>
  <c r="N1844" i="30"/>
  <c r="R1859" i="30"/>
  <c r="N1859" i="30"/>
  <c r="R1851" i="30"/>
  <c r="N1851" i="30"/>
  <c r="R1860" i="30"/>
  <c r="N1860" i="30"/>
  <c r="F1859" i="30"/>
  <c r="C1859" i="30"/>
  <c r="F1852" i="30"/>
  <c r="C1852" i="30"/>
  <c r="F1856" i="30"/>
  <c r="C1856" i="30"/>
  <c r="B1858" i="30"/>
  <c r="B1869" i="30"/>
  <c r="B1865" i="30"/>
  <c r="B1862" i="30"/>
  <c r="B1866" i="30"/>
  <c r="F1848" i="30"/>
  <c r="C1848" i="30"/>
  <c r="C1855" i="30"/>
  <c r="F1855" i="30"/>
  <c r="F1851" i="30"/>
  <c r="C1851" i="30"/>
  <c r="C1847" i="30"/>
  <c r="F1847" i="30"/>
  <c r="C1844" i="30"/>
  <c r="F1844" i="30"/>
  <c r="F1853" i="30"/>
  <c r="C1853" i="30"/>
  <c r="C1860" i="30"/>
  <c r="F1860" i="30"/>
  <c r="B1863" i="30"/>
  <c r="B1861" i="30"/>
  <c r="B1857" i="30"/>
  <c r="B1870" i="30"/>
  <c r="B1854" i="30"/>
  <c r="R1854" i="30" l="1"/>
  <c r="N1854" i="30"/>
  <c r="R1866" i="30"/>
  <c r="N1866" i="30"/>
  <c r="N1858" i="30"/>
  <c r="R1858" i="30"/>
  <c r="R1863" i="30"/>
  <c r="N1863" i="30"/>
  <c r="R1865" i="30"/>
  <c r="N1865" i="30"/>
  <c r="R1857" i="30"/>
  <c r="N1857" i="30"/>
  <c r="R1861" i="30"/>
  <c r="N1861" i="30"/>
  <c r="R1869" i="30"/>
  <c r="N1869" i="30"/>
  <c r="R1870" i="30"/>
  <c r="N1870" i="30"/>
  <c r="R1862" i="30"/>
  <c r="N1862" i="30"/>
  <c r="F1857" i="30"/>
  <c r="C1857" i="30"/>
  <c r="F1866" i="30"/>
  <c r="C1866" i="30"/>
  <c r="B1876" i="30"/>
  <c r="B1875" i="30"/>
  <c r="B1868" i="30"/>
  <c r="C1863" i="30"/>
  <c r="F1863" i="30"/>
  <c r="F1865" i="30"/>
  <c r="C1865" i="30"/>
  <c r="B1867" i="30"/>
  <c r="F1861" i="30"/>
  <c r="C1861" i="30"/>
  <c r="F1862" i="30"/>
  <c r="C1862" i="30"/>
  <c r="F1869" i="30"/>
  <c r="C1869" i="30"/>
  <c r="F1854" i="30"/>
  <c r="C1854" i="30"/>
  <c r="F1858" i="30"/>
  <c r="C1858" i="30"/>
  <c r="B1864" i="30"/>
  <c r="B1873" i="30"/>
  <c r="F1870" i="30"/>
  <c r="C1870" i="30"/>
  <c r="B1880" i="30"/>
  <c r="B1871" i="30"/>
  <c r="B1872" i="30"/>
  <c r="B1879" i="30"/>
  <c r="R1879" i="30" l="1"/>
  <c r="N1879" i="30"/>
  <c r="R1864" i="30"/>
  <c r="N1864" i="30"/>
  <c r="R1875" i="30"/>
  <c r="N1875" i="30"/>
  <c r="R1871" i="30"/>
  <c r="N1871" i="30"/>
  <c r="R1867" i="30"/>
  <c r="N1867" i="30"/>
  <c r="R1880" i="30"/>
  <c r="N1880" i="30"/>
  <c r="N1868" i="30"/>
  <c r="R1868" i="30"/>
  <c r="N1872" i="30"/>
  <c r="R1872" i="30"/>
  <c r="R1873" i="30"/>
  <c r="N1873" i="30"/>
  <c r="N1876" i="30"/>
  <c r="R1876" i="30"/>
  <c r="B1874" i="30"/>
  <c r="B1877" i="30"/>
  <c r="B1885" i="30"/>
  <c r="C1879" i="30"/>
  <c r="F1879" i="30"/>
  <c r="F1864" i="30"/>
  <c r="C1864" i="30"/>
  <c r="F1867" i="30"/>
  <c r="C1867" i="30"/>
  <c r="F1875" i="30"/>
  <c r="C1875" i="30"/>
  <c r="B1889" i="30"/>
  <c r="B1881" i="30"/>
  <c r="F1880" i="30"/>
  <c r="C1880" i="30"/>
  <c r="F1868" i="30"/>
  <c r="C1868" i="30"/>
  <c r="C1876" i="30"/>
  <c r="F1876" i="30"/>
  <c r="C1871" i="30"/>
  <c r="F1871" i="30"/>
  <c r="F1872" i="30"/>
  <c r="C1872" i="30"/>
  <c r="F1873" i="30"/>
  <c r="C1873" i="30"/>
  <c r="B1882" i="30"/>
  <c r="B1890" i="30"/>
  <c r="B1883" i="30"/>
  <c r="B1878" i="30"/>
  <c r="B1886" i="30"/>
  <c r="R1889" i="30" l="1"/>
  <c r="N1889" i="30"/>
  <c r="R1877" i="30"/>
  <c r="N1877" i="30"/>
  <c r="R1882" i="30"/>
  <c r="N1882" i="30"/>
  <c r="R1883" i="30"/>
  <c r="N1883" i="30"/>
  <c r="R1890" i="30"/>
  <c r="N1890" i="30"/>
  <c r="R1881" i="30"/>
  <c r="N1881" i="30"/>
  <c r="R1874" i="30"/>
  <c r="N1874" i="30"/>
  <c r="R1886" i="30"/>
  <c r="N1886" i="30"/>
  <c r="R1878" i="30"/>
  <c r="N1878" i="30"/>
  <c r="R1885" i="30"/>
  <c r="N1885" i="30"/>
  <c r="F1883" i="30"/>
  <c r="C1883" i="30"/>
  <c r="F1877" i="30"/>
  <c r="C1877" i="30"/>
  <c r="B1896" i="30"/>
  <c r="B1893" i="30"/>
  <c r="B1892" i="30"/>
  <c r="B1899" i="30"/>
  <c r="B1887" i="30"/>
  <c r="F1882" i="30"/>
  <c r="C1882" i="30"/>
  <c r="F1890" i="30"/>
  <c r="C1890" i="30"/>
  <c r="F1881" i="30"/>
  <c r="C1881" i="30"/>
  <c r="F1885" i="30"/>
  <c r="C1885" i="30"/>
  <c r="C1874" i="30"/>
  <c r="F1874" i="30"/>
  <c r="C1886" i="30"/>
  <c r="F1886" i="30"/>
  <c r="F1889" i="30"/>
  <c r="C1889" i="30"/>
  <c r="F1878" i="30"/>
  <c r="C1878" i="30"/>
  <c r="B1888" i="30"/>
  <c r="B1900" i="30"/>
  <c r="B1891" i="30"/>
  <c r="B1895" i="30"/>
  <c r="B1884" i="30"/>
  <c r="R1893" i="30" l="1"/>
  <c r="N1893" i="30"/>
  <c r="N1888" i="30"/>
  <c r="R1888" i="30"/>
  <c r="R1899" i="30"/>
  <c r="N1899" i="30"/>
  <c r="R1891" i="30"/>
  <c r="N1891" i="30"/>
  <c r="R1895" i="30"/>
  <c r="N1895" i="30"/>
  <c r="R1887" i="30"/>
  <c r="N1887" i="30"/>
  <c r="R1896" i="30"/>
  <c r="N1896" i="30"/>
  <c r="N1884" i="30"/>
  <c r="R1884" i="30"/>
  <c r="N1900" i="30"/>
  <c r="R1900" i="30"/>
  <c r="N1892" i="30"/>
  <c r="R1892" i="30"/>
  <c r="F1888" i="30"/>
  <c r="C1888" i="30"/>
  <c r="F1899" i="30"/>
  <c r="C1899" i="30"/>
  <c r="F1893" i="30"/>
  <c r="C1893" i="30"/>
  <c r="B1909" i="30"/>
  <c r="B1903" i="30"/>
  <c r="F1891" i="30"/>
  <c r="C1891" i="30"/>
  <c r="B1894" i="30"/>
  <c r="B1901" i="30"/>
  <c r="B1898" i="30"/>
  <c r="C1895" i="30"/>
  <c r="F1895" i="30"/>
  <c r="C1887" i="30"/>
  <c r="F1887" i="30"/>
  <c r="C1892" i="30"/>
  <c r="F1892" i="30"/>
  <c r="F1896" i="30"/>
  <c r="C1896" i="30"/>
  <c r="F1884" i="30"/>
  <c r="C1884" i="30"/>
  <c r="F1900" i="30"/>
  <c r="C1900" i="30"/>
  <c r="B1905" i="30"/>
  <c r="B1910" i="30"/>
  <c r="B1897" i="30"/>
  <c r="B1902" i="30"/>
  <c r="B1906" i="30"/>
  <c r="R1905" i="30" l="1"/>
  <c r="N1905" i="30"/>
  <c r="R1909" i="30"/>
  <c r="N1909" i="30"/>
  <c r="R1901" i="30"/>
  <c r="N1901" i="30"/>
  <c r="R1906" i="30"/>
  <c r="N1906" i="30"/>
  <c r="R1910" i="30"/>
  <c r="N1910" i="30"/>
  <c r="R1898" i="30"/>
  <c r="N1898" i="30"/>
  <c r="R1903" i="30"/>
  <c r="N1903" i="30"/>
  <c r="R1897" i="30"/>
  <c r="N1897" i="30"/>
  <c r="R1902" i="30"/>
  <c r="N1902" i="30"/>
  <c r="R1894" i="30"/>
  <c r="N1894" i="30"/>
  <c r="F1906" i="30"/>
  <c r="C1906" i="30"/>
  <c r="B1916" i="30"/>
  <c r="B1907" i="30"/>
  <c r="B1915" i="30"/>
  <c r="B1911" i="30"/>
  <c r="B1919" i="30"/>
  <c r="F1905" i="30"/>
  <c r="C1905" i="30"/>
  <c r="F1909" i="30"/>
  <c r="C1909" i="30"/>
  <c r="F1910" i="30"/>
  <c r="C1910" i="30"/>
  <c r="C1898" i="30"/>
  <c r="F1898" i="30"/>
  <c r="F1894" i="30"/>
  <c r="C1894" i="30"/>
  <c r="C1903" i="30"/>
  <c r="F1903" i="30"/>
  <c r="F1897" i="30"/>
  <c r="C1897" i="30"/>
  <c r="F1901" i="30"/>
  <c r="C1901" i="30"/>
  <c r="F1902" i="30"/>
  <c r="C1902" i="30"/>
  <c r="B1912" i="30"/>
  <c r="B1920" i="30"/>
  <c r="B1908" i="30"/>
  <c r="B1904" i="30"/>
  <c r="B1913" i="30"/>
  <c r="R1912" i="30" l="1"/>
  <c r="N1912" i="30"/>
  <c r="R1919" i="30"/>
  <c r="N1919" i="30"/>
  <c r="N1916" i="30"/>
  <c r="R1916" i="30"/>
  <c r="R1915" i="30"/>
  <c r="N1915" i="30"/>
  <c r="R1913" i="30"/>
  <c r="N1913" i="30"/>
  <c r="N1904" i="30"/>
  <c r="R1904" i="30"/>
  <c r="R1907" i="30"/>
  <c r="N1907" i="30"/>
  <c r="N1908" i="30"/>
  <c r="R1908" i="30"/>
  <c r="N1920" i="30"/>
  <c r="R1920" i="30"/>
  <c r="R1911" i="30"/>
  <c r="N1911" i="30"/>
  <c r="F1915" i="30"/>
  <c r="C1915" i="30"/>
  <c r="F1916" i="30"/>
  <c r="C1916" i="30"/>
  <c r="B1923" i="30"/>
  <c r="B1918" i="30"/>
  <c r="B1922" i="30"/>
  <c r="B1929" i="30"/>
  <c r="B1925" i="30"/>
  <c r="B1926" i="30"/>
  <c r="F1913" i="30"/>
  <c r="C1913" i="30"/>
  <c r="F1912" i="30"/>
  <c r="C1912" i="30"/>
  <c r="F1904" i="30"/>
  <c r="C1904" i="30"/>
  <c r="C1911" i="30"/>
  <c r="F1911" i="30"/>
  <c r="F1907" i="30"/>
  <c r="C1907" i="30"/>
  <c r="C1908" i="30"/>
  <c r="F1908" i="30"/>
  <c r="C1919" i="30"/>
  <c r="F1919" i="30"/>
  <c r="F1920" i="30"/>
  <c r="C1920" i="30"/>
  <c r="B1914" i="30"/>
  <c r="B1930" i="30"/>
  <c r="B1921" i="30"/>
  <c r="B1917" i="30"/>
  <c r="R1917" i="30" l="1"/>
  <c r="N1917" i="30"/>
  <c r="R1926" i="30"/>
  <c r="N1926" i="30"/>
  <c r="R1918" i="30"/>
  <c r="N1918" i="30"/>
  <c r="R1929" i="30"/>
  <c r="N1929" i="30"/>
  <c r="R1930" i="30"/>
  <c r="N1930" i="30"/>
  <c r="R1914" i="30"/>
  <c r="N1914" i="30"/>
  <c r="R1925" i="30"/>
  <c r="N1925" i="30"/>
  <c r="R1923" i="30"/>
  <c r="N1923" i="30"/>
  <c r="R1921" i="30"/>
  <c r="N1921" i="30"/>
  <c r="R1922" i="30"/>
  <c r="N1922" i="30"/>
  <c r="F1918" i="30"/>
  <c r="C1918" i="30"/>
  <c r="B1936" i="30"/>
  <c r="B1939" i="30"/>
  <c r="B1928" i="30"/>
  <c r="C1930" i="30"/>
  <c r="F1930" i="30"/>
  <c r="F1929" i="30"/>
  <c r="C1929" i="30"/>
  <c r="C1914" i="30"/>
  <c r="F1914" i="30"/>
  <c r="F1922" i="30"/>
  <c r="C1922" i="30"/>
  <c r="F1923" i="30"/>
  <c r="C1923" i="30"/>
  <c r="F1917" i="30"/>
  <c r="C1917" i="30"/>
  <c r="F1926" i="30"/>
  <c r="C1926" i="30"/>
  <c r="B1927" i="30"/>
  <c r="B1940" i="30"/>
  <c r="F1921" i="30"/>
  <c r="C1921" i="30"/>
  <c r="F1925" i="30"/>
  <c r="C1925" i="30"/>
  <c r="B1931" i="30"/>
  <c r="B1924" i="30"/>
  <c r="B1935" i="30"/>
  <c r="B1932" i="30"/>
  <c r="B1933" i="30"/>
  <c r="R1931" i="30" l="1"/>
  <c r="N1931" i="30"/>
  <c r="N1936" i="30"/>
  <c r="R1936" i="30"/>
  <c r="R1935" i="30"/>
  <c r="N1935" i="30"/>
  <c r="R1927" i="30"/>
  <c r="N1927" i="30"/>
  <c r="R1928" i="30"/>
  <c r="N1928" i="30"/>
  <c r="R1933" i="30"/>
  <c r="N1933" i="30"/>
  <c r="N1924" i="30"/>
  <c r="R1924" i="30"/>
  <c r="R1939" i="30"/>
  <c r="N1939" i="30"/>
  <c r="N1932" i="30"/>
  <c r="R1932" i="30"/>
  <c r="N1940" i="30"/>
  <c r="R1940" i="30"/>
  <c r="C1935" i="30"/>
  <c r="F1935" i="30"/>
  <c r="C1927" i="30"/>
  <c r="F1927" i="30"/>
  <c r="F1928" i="30"/>
  <c r="C1928" i="30"/>
  <c r="F1936" i="30"/>
  <c r="C1936" i="30"/>
  <c r="B1943" i="30"/>
  <c r="B1945" i="30"/>
  <c r="B1941" i="30"/>
  <c r="B1937" i="30"/>
  <c r="B1938" i="30"/>
  <c r="B1946" i="30"/>
  <c r="F1931" i="30"/>
  <c r="C1931" i="30"/>
  <c r="F1932" i="30"/>
  <c r="C1932" i="30"/>
  <c r="F1939" i="30"/>
  <c r="C1939" i="30"/>
  <c r="F1933" i="30"/>
  <c r="C1933" i="30"/>
  <c r="C1924" i="30"/>
  <c r="F1924" i="30"/>
  <c r="C1940" i="30"/>
  <c r="F1940" i="30"/>
  <c r="B1942" i="30"/>
  <c r="B1934" i="30"/>
  <c r="B1950" i="30"/>
  <c r="B1949" i="30"/>
  <c r="R1934" i="30" l="1"/>
  <c r="N1934" i="30"/>
  <c r="R1946" i="30"/>
  <c r="N1946" i="30"/>
  <c r="R1945" i="30"/>
  <c r="N1945" i="30"/>
  <c r="R1949" i="30"/>
  <c r="N1949" i="30"/>
  <c r="R1937" i="30"/>
  <c r="N1937" i="30"/>
  <c r="R1950" i="30"/>
  <c r="N1950" i="30"/>
  <c r="R1941" i="30"/>
  <c r="N1941" i="30"/>
  <c r="R1942" i="30"/>
  <c r="N1942" i="30"/>
  <c r="R1938" i="30"/>
  <c r="N1938" i="30"/>
  <c r="R1943" i="30"/>
  <c r="N1943" i="30"/>
  <c r="C1946" i="30"/>
  <c r="F1946" i="30"/>
  <c r="F1937" i="30"/>
  <c r="C1937" i="30"/>
  <c r="F1945" i="30"/>
  <c r="C1945" i="30"/>
  <c r="B1959" i="30"/>
  <c r="B1944" i="30"/>
  <c r="B1956" i="30"/>
  <c r="B1947" i="30"/>
  <c r="B1955" i="30"/>
  <c r="F1949" i="30"/>
  <c r="C1949" i="30"/>
  <c r="F1942" i="30"/>
  <c r="C1942" i="30"/>
  <c r="F1941" i="30"/>
  <c r="C1941" i="30"/>
  <c r="C1943" i="30"/>
  <c r="F1943" i="30"/>
  <c r="F1934" i="30"/>
  <c r="C1934" i="30"/>
  <c r="F1950" i="30"/>
  <c r="C1950" i="30"/>
  <c r="F1938" i="30"/>
  <c r="C1938" i="30"/>
  <c r="B1960" i="30"/>
  <c r="B1952" i="30"/>
  <c r="B1948" i="30"/>
  <c r="B1951" i="30"/>
  <c r="B1953" i="30"/>
  <c r="N1948" i="30" l="1"/>
  <c r="R1948" i="30"/>
  <c r="R1955" i="30"/>
  <c r="N1955" i="30"/>
  <c r="R1959" i="30"/>
  <c r="N1959" i="30"/>
  <c r="R1953" i="30"/>
  <c r="N1953" i="30"/>
  <c r="R1960" i="30"/>
  <c r="N1960" i="30"/>
  <c r="N1956" i="30"/>
  <c r="R1956" i="30"/>
  <c r="R1951" i="30"/>
  <c r="N1951" i="30"/>
  <c r="R1947" i="30"/>
  <c r="N1947" i="30"/>
  <c r="N1952" i="30"/>
  <c r="R1952" i="30"/>
  <c r="R1944" i="30"/>
  <c r="N1944" i="30"/>
  <c r="F1948" i="30"/>
  <c r="C1948" i="30"/>
  <c r="F1955" i="30"/>
  <c r="C1955" i="30"/>
  <c r="C1956" i="30"/>
  <c r="F1956" i="30"/>
  <c r="C1959" i="30"/>
  <c r="F1959" i="30"/>
  <c r="B1963" i="30"/>
  <c r="B1958" i="30"/>
  <c r="B1970" i="30"/>
  <c r="B1965" i="30"/>
  <c r="B1966" i="30"/>
  <c r="B1969" i="30"/>
  <c r="F1953" i="30"/>
  <c r="C1953" i="30"/>
  <c r="C1951" i="30"/>
  <c r="F1951" i="30"/>
  <c r="F1952" i="30"/>
  <c r="C1952" i="30"/>
  <c r="F1947" i="30"/>
  <c r="C1947" i="30"/>
  <c r="F1944" i="30"/>
  <c r="C1944" i="30"/>
  <c r="F1960" i="30"/>
  <c r="C1960" i="30"/>
  <c r="B1961" i="30"/>
  <c r="B1962" i="30"/>
  <c r="B1957" i="30"/>
  <c r="B1954" i="30"/>
  <c r="R1954" i="30" l="1"/>
  <c r="N1954" i="30"/>
  <c r="R1969" i="30"/>
  <c r="N1969" i="30"/>
  <c r="R1958" i="30"/>
  <c r="N1958" i="30"/>
  <c r="R1962" i="30"/>
  <c r="N1962" i="30"/>
  <c r="R1965" i="30"/>
  <c r="N1965" i="30"/>
  <c r="R1957" i="30"/>
  <c r="N1957" i="30"/>
  <c r="R1970" i="30"/>
  <c r="N1970" i="30"/>
  <c r="R1961" i="30"/>
  <c r="N1961" i="30"/>
  <c r="R1966" i="30"/>
  <c r="N1966" i="30"/>
  <c r="R1963" i="30"/>
  <c r="N1963" i="30"/>
  <c r="F1954" i="30"/>
  <c r="C1954" i="30"/>
  <c r="F1965" i="30"/>
  <c r="C1965" i="30"/>
  <c r="B1964" i="30"/>
  <c r="B1979" i="30"/>
  <c r="B1975" i="30"/>
  <c r="B1968" i="30"/>
  <c r="F1969" i="30"/>
  <c r="C1969" i="30"/>
  <c r="B1972" i="30"/>
  <c r="F1961" i="30"/>
  <c r="C1961" i="30"/>
  <c r="F1966" i="30"/>
  <c r="C1966" i="30"/>
  <c r="F1970" i="30"/>
  <c r="C1970" i="30"/>
  <c r="F1963" i="30"/>
  <c r="C1963" i="30"/>
  <c r="C1962" i="30"/>
  <c r="F1962" i="30"/>
  <c r="F1958" i="30"/>
  <c r="C1958" i="30"/>
  <c r="F1957" i="30"/>
  <c r="C1957" i="30"/>
  <c r="B1967" i="30"/>
  <c r="B1971" i="30"/>
  <c r="B1976" i="30"/>
  <c r="B1980" i="30"/>
  <c r="B1973" i="30"/>
  <c r="R1973" i="30" l="1"/>
  <c r="N1973" i="30"/>
  <c r="R1967" i="30"/>
  <c r="N1967" i="30"/>
  <c r="N1972" i="30"/>
  <c r="R1972" i="30"/>
  <c r="R1979" i="30"/>
  <c r="N1979" i="30"/>
  <c r="R1971" i="30"/>
  <c r="N1971" i="30"/>
  <c r="R1976" i="30"/>
  <c r="N1976" i="30"/>
  <c r="N1968" i="30"/>
  <c r="R1968" i="30"/>
  <c r="N1964" i="30"/>
  <c r="R1964" i="30"/>
  <c r="R1980" i="30"/>
  <c r="N1980" i="30"/>
  <c r="R1975" i="30"/>
  <c r="N1975" i="30"/>
  <c r="C1972" i="30"/>
  <c r="F1972" i="30"/>
  <c r="F1968" i="30"/>
  <c r="C1968" i="30"/>
  <c r="F1979" i="30"/>
  <c r="C1979" i="30"/>
  <c r="B1983" i="30"/>
  <c r="B1986" i="30"/>
  <c r="B1977" i="30"/>
  <c r="B1982" i="30"/>
  <c r="B1978" i="30"/>
  <c r="B1989" i="30"/>
  <c r="F1976" i="30"/>
  <c r="C1976" i="30"/>
  <c r="F1980" i="30"/>
  <c r="C1980" i="30"/>
  <c r="F1971" i="30"/>
  <c r="C1971" i="30"/>
  <c r="C1975" i="30"/>
  <c r="F1975" i="30"/>
  <c r="F1964" i="30"/>
  <c r="C1964" i="30"/>
  <c r="F1973" i="30"/>
  <c r="C1973" i="30"/>
  <c r="C1967" i="30"/>
  <c r="F1967" i="30"/>
  <c r="B1990" i="30"/>
  <c r="B1981" i="30"/>
  <c r="B1985" i="30"/>
  <c r="B1974" i="30"/>
  <c r="R1978" i="30" l="1"/>
  <c r="N1978" i="30"/>
  <c r="R1983" i="30"/>
  <c r="N1983" i="30"/>
  <c r="R1981" i="30"/>
  <c r="N1981" i="30"/>
  <c r="R1977" i="30"/>
  <c r="N1977" i="30"/>
  <c r="R1990" i="30"/>
  <c r="N1990" i="30"/>
  <c r="R1989" i="30"/>
  <c r="N1989" i="30"/>
  <c r="R1986" i="30"/>
  <c r="N1986" i="30"/>
  <c r="R1974" i="30"/>
  <c r="N1974" i="30"/>
  <c r="R1985" i="30"/>
  <c r="N1985" i="30"/>
  <c r="R1982" i="30"/>
  <c r="N1982" i="30"/>
  <c r="F1981" i="30"/>
  <c r="C1981" i="30"/>
  <c r="F1977" i="30"/>
  <c r="C1977" i="30"/>
  <c r="C1983" i="30"/>
  <c r="F1983" i="30"/>
  <c r="B1984" i="30"/>
  <c r="B1991" i="30"/>
  <c r="B1988" i="30"/>
  <c r="B1987" i="30"/>
  <c r="B1993" i="30"/>
  <c r="F1974" i="30"/>
  <c r="C1974" i="30"/>
  <c r="C1978" i="30"/>
  <c r="F1978" i="30"/>
  <c r="F1990" i="30"/>
  <c r="C1990" i="30"/>
  <c r="F1989" i="30"/>
  <c r="C1989" i="30"/>
  <c r="F1986" i="30"/>
  <c r="C1986" i="30"/>
  <c r="F1985" i="30"/>
  <c r="C1985" i="30"/>
  <c r="F1982" i="30"/>
  <c r="C1982" i="30"/>
  <c r="B1995" i="30"/>
  <c r="B2000" i="30"/>
  <c r="B1999" i="30"/>
  <c r="B1992" i="30"/>
  <c r="B1996" i="30"/>
  <c r="R1996" i="30" l="1"/>
  <c r="N1996" i="30"/>
  <c r="R1993" i="30"/>
  <c r="N1993" i="30"/>
  <c r="R1984" i="30"/>
  <c r="N1984" i="30"/>
  <c r="R1988" i="30"/>
  <c r="N1988" i="30"/>
  <c r="R1995" i="30"/>
  <c r="N1995" i="30"/>
  <c r="R1992" i="30"/>
  <c r="N1992" i="30"/>
  <c r="R1991" i="30"/>
  <c r="N1991" i="30"/>
  <c r="R1999" i="30"/>
  <c r="N1999" i="30"/>
  <c r="R2000" i="30"/>
  <c r="N2000" i="30"/>
  <c r="R1987" i="30"/>
  <c r="N1987" i="30"/>
  <c r="C1999" i="30"/>
  <c r="F1999" i="30"/>
  <c r="C1988" i="30"/>
  <c r="F1988" i="30"/>
  <c r="F1984" i="30"/>
  <c r="C1984" i="30"/>
  <c r="F1995" i="30"/>
  <c r="C1995" i="30"/>
  <c r="F1993" i="30"/>
  <c r="C1993" i="30"/>
  <c r="B2006" i="30"/>
  <c r="B2009" i="30"/>
  <c r="B2005" i="30"/>
  <c r="B2003" i="30"/>
  <c r="B1998" i="30"/>
  <c r="B1994" i="30"/>
  <c r="F1996" i="30"/>
  <c r="C1996" i="30"/>
  <c r="F1992" i="30"/>
  <c r="C1992" i="30"/>
  <c r="F2000" i="30"/>
  <c r="C2000" i="30"/>
  <c r="F1987" i="30"/>
  <c r="C1987" i="30"/>
  <c r="C1991" i="30"/>
  <c r="F1991" i="30"/>
  <c r="B2002" i="30"/>
  <c r="B2010" i="30"/>
  <c r="B1997" i="30"/>
  <c r="B2001" i="30"/>
  <c r="R2001" i="30" l="1"/>
  <c r="N2001" i="30"/>
  <c r="R2010" i="30"/>
  <c r="N2010" i="30"/>
  <c r="R2005" i="30"/>
  <c r="N2005" i="30"/>
  <c r="R2006" i="30"/>
  <c r="N2006" i="30"/>
  <c r="R1998" i="30"/>
  <c r="N1998" i="30"/>
  <c r="R2002" i="30"/>
  <c r="N2002" i="30"/>
  <c r="R1994" i="30"/>
  <c r="N1994" i="30"/>
  <c r="R2009" i="30"/>
  <c r="N2009" i="30"/>
  <c r="R1997" i="30"/>
  <c r="N1997" i="30"/>
  <c r="R2003" i="30"/>
  <c r="N2003" i="30"/>
  <c r="F1998" i="30"/>
  <c r="C1998" i="30"/>
  <c r="F2005" i="30"/>
  <c r="C2005" i="30"/>
  <c r="F2006" i="30"/>
  <c r="C2006" i="30"/>
  <c r="B2008" i="30"/>
  <c r="B2015" i="30"/>
  <c r="B2016" i="30"/>
  <c r="F2001" i="30"/>
  <c r="C2001" i="30"/>
  <c r="F2002" i="30"/>
  <c r="C2002" i="30"/>
  <c r="C1994" i="30"/>
  <c r="F1994" i="30"/>
  <c r="F2003" i="30"/>
  <c r="C2003" i="30"/>
  <c r="F2009" i="30"/>
  <c r="C2009" i="30"/>
  <c r="C2010" i="30"/>
  <c r="F2010" i="30"/>
  <c r="B2011" i="30"/>
  <c r="B2020" i="30"/>
  <c r="F1997" i="30"/>
  <c r="C1997" i="30"/>
  <c r="B2007" i="30"/>
  <c r="B2012" i="30"/>
  <c r="B2004" i="30"/>
  <c r="B2013" i="30"/>
  <c r="B2019" i="30"/>
  <c r="R2019" i="30" l="1"/>
  <c r="N2019" i="30"/>
  <c r="R2004" i="30"/>
  <c r="N2004" i="30"/>
  <c r="R2020" i="30"/>
  <c r="N2020" i="30"/>
  <c r="R2016" i="30"/>
  <c r="N2016" i="30"/>
  <c r="R2008" i="30"/>
  <c r="N2008" i="30"/>
  <c r="R2013" i="30"/>
  <c r="N2013" i="30"/>
  <c r="R2007" i="30"/>
  <c r="N2007" i="30"/>
  <c r="R2012" i="30"/>
  <c r="N2012" i="30"/>
  <c r="R2015" i="30"/>
  <c r="N2015" i="30"/>
  <c r="R2011" i="30"/>
  <c r="N2011" i="30"/>
  <c r="C2004" i="30"/>
  <c r="F2004" i="30"/>
  <c r="F2016" i="30"/>
  <c r="C2016" i="30"/>
  <c r="C2007" i="30"/>
  <c r="F2007" i="30"/>
  <c r="B2014" i="30"/>
  <c r="B2030" i="30"/>
  <c r="B2026" i="30"/>
  <c r="B2018" i="30"/>
  <c r="F2013" i="30"/>
  <c r="C2013" i="30"/>
  <c r="F2012" i="30"/>
  <c r="C2012" i="30"/>
  <c r="F2011" i="30"/>
  <c r="C2011" i="30"/>
  <c r="C2015" i="30"/>
  <c r="F2015" i="30"/>
  <c r="F2019" i="30"/>
  <c r="C2019" i="30"/>
  <c r="C2020" i="30"/>
  <c r="F2020" i="30"/>
  <c r="F2008" i="30"/>
  <c r="C2008" i="30"/>
  <c r="B2029" i="30"/>
  <c r="B2017" i="30"/>
  <c r="B2023" i="30"/>
  <c r="B2022" i="30"/>
  <c r="B2021" i="30"/>
  <c r="B2025" i="30"/>
  <c r="R2021" i="30" l="1"/>
  <c r="N2021" i="30"/>
  <c r="R2022" i="30"/>
  <c r="N2022" i="30"/>
  <c r="R2014" i="30"/>
  <c r="N2014" i="30"/>
  <c r="R2025" i="30"/>
  <c r="N2025" i="30"/>
  <c r="R2017" i="30"/>
  <c r="N2017" i="30"/>
  <c r="R2026" i="30"/>
  <c r="N2026" i="30"/>
  <c r="R2023" i="30"/>
  <c r="N2023" i="30"/>
  <c r="R2018" i="30"/>
  <c r="N2018" i="30"/>
  <c r="R2029" i="30"/>
  <c r="N2029" i="30"/>
  <c r="R2030" i="30"/>
  <c r="N2030" i="30"/>
  <c r="F2025" i="30"/>
  <c r="C2025" i="30"/>
  <c r="C2026" i="30"/>
  <c r="F2026" i="30"/>
  <c r="F2014" i="30"/>
  <c r="C2014" i="30"/>
  <c r="B2035" i="30"/>
  <c r="B2032" i="30"/>
  <c r="B2027" i="30"/>
  <c r="B2036" i="30"/>
  <c r="B2024" i="30"/>
  <c r="F2022" i="30"/>
  <c r="C2022" i="30"/>
  <c r="C2023" i="30"/>
  <c r="F2023" i="30"/>
  <c r="F2018" i="30"/>
  <c r="C2018" i="30"/>
  <c r="F2030" i="30"/>
  <c r="C2030" i="30"/>
  <c r="F2017" i="30"/>
  <c r="C2017" i="30"/>
  <c r="F2021" i="30"/>
  <c r="C2021" i="30"/>
  <c r="F2029" i="30"/>
  <c r="C2029" i="30"/>
  <c r="B2031" i="30"/>
  <c r="B2033" i="30"/>
  <c r="B2039" i="30"/>
  <c r="B2028" i="30"/>
  <c r="B2040" i="30"/>
  <c r="R2039" i="30" l="1"/>
  <c r="N2039" i="30"/>
  <c r="R2024" i="30"/>
  <c r="N2024" i="30"/>
  <c r="R2035" i="30"/>
  <c r="N2035" i="30"/>
  <c r="R2040" i="30"/>
  <c r="N2040" i="30"/>
  <c r="R2031" i="30"/>
  <c r="N2031" i="30"/>
  <c r="R2027" i="30"/>
  <c r="N2027" i="30"/>
  <c r="R2033" i="30"/>
  <c r="N2033" i="30"/>
  <c r="N2036" i="30"/>
  <c r="R2036" i="30"/>
  <c r="R2028" i="30"/>
  <c r="N2028" i="30"/>
  <c r="R2032" i="30"/>
  <c r="N2032" i="30"/>
  <c r="F2040" i="30"/>
  <c r="C2040" i="30"/>
  <c r="F2024" i="30"/>
  <c r="C2024" i="30"/>
  <c r="F2027" i="30"/>
  <c r="C2027" i="30"/>
  <c r="F2035" i="30"/>
  <c r="C2035" i="30"/>
  <c r="B2050" i="30"/>
  <c r="B2049" i="30"/>
  <c r="B2041" i="30"/>
  <c r="B2034" i="30"/>
  <c r="B2037" i="30"/>
  <c r="B2045" i="30"/>
  <c r="C2031" i="30"/>
  <c r="F2031" i="30"/>
  <c r="F2033" i="30"/>
  <c r="C2033" i="30"/>
  <c r="F2032" i="30"/>
  <c r="C2032" i="30"/>
  <c r="C2039" i="30"/>
  <c r="F2039" i="30"/>
  <c r="F2028" i="30"/>
  <c r="C2028" i="30"/>
  <c r="C2036" i="30"/>
  <c r="F2036" i="30"/>
  <c r="B2038" i="30"/>
  <c r="B2043" i="30"/>
  <c r="B2046" i="30"/>
  <c r="B2042" i="30"/>
  <c r="R2049" i="30" l="1"/>
  <c r="N2049" i="30"/>
  <c r="R2043" i="30"/>
  <c r="N2043" i="30"/>
  <c r="R2034" i="30"/>
  <c r="N2034" i="30"/>
  <c r="R2042" i="30"/>
  <c r="N2042" i="30"/>
  <c r="R2046" i="30"/>
  <c r="N2046" i="30"/>
  <c r="R2037" i="30"/>
  <c r="N2037" i="30"/>
  <c r="R2050" i="30"/>
  <c r="N2050" i="30"/>
  <c r="R2045" i="30"/>
  <c r="N2045" i="30"/>
  <c r="R2038" i="30"/>
  <c r="N2038" i="30"/>
  <c r="R2041" i="30"/>
  <c r="N2041" i="30"/>
  <c r="C2042" i="30"/>
  <c r="F2042" i="30"/>
  <c r="F2034" i="30"/>
  <c r="C2034" i="30"/>
  <c r="B2052" i="30"/>
  <c r="B2053" i="30"/>
  <c r="B2055" i="30"/>
  <c r="B2044" i="30"/>
  <c r="B2059" i="30"/>
  <c r="F2043" i="30"/>
  <c r="C2043" i="30"/>
  <c r="F2049" i="30"/>
  <c r="C2049" i="30"/>
  <c r="F2038" i="30"/>
  <c r="C2038" i="30"/>
  <c r="F2037" i="30"/>
  <c r="C2037" i="30"/>
  <c r="F2041" i="30"/>
  <c r="C2041" i="30"/>
  <c r="F2050" i="30"/>
  <c r="C2050" i="30"/>
  <c r="F2045" i="30"/>
  <c r="C2045" i="30"/>
  <c r="F2046" i="30"/>
  <c r="C2046" i="30"/>
  <c r="B2056" i="30"/>
  <c r="B2048" i="30"/>
  <c r="B2047" i="30"/>
  <c r="B2051" i="30"/>
  <c r="B2060" i="30"/>
  <c r="R2060" i="30" l="1"/>
  <c r="N2060" i="30"/>
  <c r="R2053" i="30"/>
  <c r="N2053" i="30"/>
  <c r="R2047" i="30"/>
  <c r="N2047" i="30"/>
  <c r="R2044" i="30"/>
  <c r="N2044" i="30"/>
  <c r="R2048" i="30"/>
  <c r="N2048" i="30"/>
  <c r="R2059" i="30"/>
  <c r="N2059" i="30"/>
  <c r="R2052" i="30"/>
  <c r="N2052" i="30"/>
  <c r="R2056" i="30"/>
  <c r="N2056" i="30"/>
  <c r="R2051" i="30"/>
  <c r="N2051" i="30"/>
  <c r="R2055" i="30"/>
  <c r="N2055" i="30"/>
  <c r="F2060" i="30"/>
  <c r="C2060" i="30"/>
  <c r="B2070" i="30"/>
  <c r="B2057" i="30"/>
  <c r="B2066" i="30"/>
  <c r="B2054" i="30"/>
  <c r="B2063" i="30"/>
  <c r="F2056" i="30"/>
  <c r="C2056" i="30"/>
  <c r="F2053" i="30"/>
  <c r="C2053" i="30"/>
  <c r="F2048" i="30"/>
  <c r="C2048" i="30"/>
  <c r="F2059" i="30"/>
  <c r="C2059" i="30"/>
  <c r="C2055" i="30"/>
  <c r="F2055" i="30"/>
  <c r="C2052" i="30"/>
  <c r="F2052" i="30"/>
  <c r="C2047" i="30"/>
  <c r="F2047" i="30"/>
  <c r="F2044" i="30"/>
  <c r="C2044" i="30"/>
  <c r="F2051" i="30"/>
  <c r="C2051" i="30"/>
  <c r="B2061" i="30"/>
  <c r="B2058" i="30"/>
  <c r="B2069" i="30"/>
  <c r="B2065" i="30"/>
  <c r="B2062" i="30"/>
  <c r="R2062" i="30" l="1"/>
  <c r="N2062" i="30"/>
  <c r="R2061" i="30"/>
  <c r="N2061" i="30"/>
  <c r="R2063" i="30"/>
  <c r="N2063" i="30"/>
  <c r="R2070" i="30"/>
  <c r="N2070" i="30"/>
  <c r="R2069" i="30"/>
  <c r="N2069" i="30"/>
  <c r="R2066" i="30"/>
  <c r="N2066" i="30"/>
  <c r="R2065" i="30"/>
  <c r="N2065" i="30"/>
  <c r="R2054" i="30"/>
  <c r="N2054" i="30"/>
  <c r="R2058" i="30"/>
  <c r="N2058" i="30"/>
  <c r="R2057" i="30"/>
  <c r="N2057" i="30"/>
  <c r="F2061" i="30"/>
  <c r="C2061" i="30"/>
  <c r="C2063" i="30"/>
  <c r="F2063" i="30"/>
  <c r="F2066" i="30"/>
  <c r="C2066" i="30"/>
  <c r="F2070" i="30"/>
  <c r="C2070" i="30"/>
  <c r="B2072" i="30"/>
  <c r="B2079" i="30"/>
  <c r="B2071" i="30"/>
  <c r="B2073" i="30"/>
  <c r="B2076" i="30"/>
  <c r="B2080" i="30"/>
  <c r="F2069" i="30"/>
  <c r="C2069" i="30"/>
  <c r="C2058" i="30"/>
  <c r="F2058" i="30"/>
  <c r="F2054" i="30"/>
  <c r="C2054" i="30"/>
  <c r="F2062" i="30"/>
  <c r="C2062" i="30"/>
  <c r="F2065" i="30"/>
  <c r="C2065" i="30"/>
  <c r="F2057" i="30"/>
  <c r="C2057" i="30"/>
  <c r="B2075" i="30"/>
  <c r="B2068" i="30"/>
  <c r="B2064" i="30"/>
  <c r="B2067" i="30"/>
  <c r="R2075" i="30" l="1"/>
  <c r="N2075" i="30"/>
  <c r="R2076" i="30"/>
  <c r="N2076" i="30"/>
  <c r="R2067" i="30"/>
  <c r="N2067" i="30"/>
  <c r="R2080" i="30"/>
  <c r="N2080" i="30"/>
  <c r="R2073" i="30"/>
  <c r="N2073" i="30"/>
  <c r="R2079" i="30"/>
  <c r="N2079" i="30"/>
  <c r="R2068" i="30"/>
  <c r="N2068" i="30"/>
  <c r="R2064" i="30"/>
  <c r="N2064" i="30"/>
  <c r="R2072" i="30"/>
  <c r="N2072" i="30"/>
  <c r="R2071" i="30"/>
  <c r="N2071" i="30"/>
  <c r="F2067" i="30"/>
  <c r="C2067" i="30"/>
  <c r="F2073" i="30"/>
  <c r="C2073" i="30"/>
  <c r="C2079" i="30"/>
  <c r="F2079" i="30"/>
  <c r="B2090" i="30"/>
  <c r="B2083" i="30"/>
  <c r="B2089" i="30"/>
  <c r="C2068" i="30"/>
  <c r="F2068" i="30"/>
  <c r="F2080" i="30"/>
  <c r="C2080" i="30"/>
  <c r="B2077" i="30"/>
  <c r="B2078" i="30"/>
  <c r="F2075" i="30"/>
  <c r="C2075" i="30"/>
  <c r="F2076" i="30"/>
  <c r="C2076" i="30"/>
  <c r="F2072" i="30"/>
  <c r="C2072" i="30"/>
  <c r="F2064" i="30"/>
  <c r="C2064" i="30"/>
  <c r="C2071" i="30"/>
  <c r="F2071" i="30"/>
  <c r="B2074" i="30"/>
  <c r="B2085" i="30"/>
  <c r="B2086" i="30"/>
  <c r="B2081" i="30"/>
  <c r="B2082" i="30"/>
  <c r="R2086" i="30" l="1"/>
  <c r="N2086" i="30"/>
  <c r="R2078" i="30"/>
  <c r="N2078" i="30"/>
  <c r="R2090" i="30"/>
  <c r="N2090" i="30"/>
  <c r="R2082" i="30"/>
  <c r="N2082" i="30"/>
  <c r="R2074" i="30"/>
  <c r="N2074" i="30"/>
  <c r="R2089" i="30"/>
  <c r="N2089" i="30"/>
  <c r="R2081" i="30"/>
  <c r="N2081" i="30"/>
  <c r="R2083" i="30"/>
  <c r="N2083" i="30"/>
  <c r="R2085" i="30"/>
  <c r="N2085" i="30"/>
  <c r="R2077" i="30"/>
  <c r="N2077" i="30"/>
  <c r="F2082" i="30"/>
  <c r="C2082" i="30"/>
  <c r="F2089" i="30"/>
  <c r="C2089" i="30"/>
  <c r="C2090" i="30"/>
  <c r="F2090" i="30"/>
  <c r="B2092" i="30"/>
  <c r="B2096" i="30"/>
  <c r="B2084" i="30"/>
  <c r="B2088" i="30"/>
  <c r="B2099" i="30"/>
  <c r="B2100" i="30"/>
  <c r="C2074" i="30"/>
  <c r="F2074" i="30"/>
  <c r="F2078" i="30"/>
  <c r="C2078" i="30"/>
  <c r="F2081" i="30"/>
  <c r="C2081" i="30"/>
  <c r="F2085" i="30"/>
  <c r="C2085" i="30"/>
  <c r="F2077" i="30"/>
  <c r="C2077" i="30"/>
  <c r="F2083" i="30"/>
  <c r="C2083" i="30"/>
  <c r="F2086" i="30"/>
  <c r="C2086" i="30"/>
  <c r="B2091" i="30"/>
  <c r="B2095" i="30"/>
  <c r="B2087" i="30"/>
  <c r="B2093" i="30"/>
  <c r="R2095" i="30" l="1"/>
  <c r="N2095" i="30"/>
  <c r="R2099" i="30"/>
  <c r="N2099" i="30"/>
  <c r="R2092" i="30"/>
  <c r="N2092" i="30"/>
  <c r="R2093" i="30"/>
  <c r="N2093" i="30"/>
  <c r="R2084" i="30"/>
  <c r="N2084" i="30"/>
  <c r="R2087" i="30"/>
  <c r="N2087" i="30"/>
  <c r="R2088" i="30"/>
  <c r="N2088" i="30"/>
  <c r="R2091" i="30"/>
  <c r="N2091" i="30"/>
  <c r="N2100" i="30"/>
  <c r="R2100" i="30"/>
  <c r="R2096" i="30"/>
  <c r="N2096" i="30"/>
  <c r="C2095" i="30"/>
  <c r="F2095" i="30"/>
  <c r="C2084" i="30"/>
  <c r="F2084" i="30"/>
  <c r="B2103" i="30"/>
  <c r="B2105" i="30"/>
  <c r="B2109" i="30"/>
  <c r="B2094" i="30"/>
  <c r="B2102" i="30"/>
  <c r="F2092" i="30"/>
  <c r="C2092" i="30"/>
  <c r="F2091" i="30"/>
  <c r="C2091" i="30"/>
  <c r="C2100" i="30"/>
  <c r="F2100" i="30"/>
  <c r="F2088" i="30"/>
  <c r="C2088" i="30"/>
  <c r="F2096" i="30"/>
  <c r="C2096" i="30"/>
  <c r="F2093" i="30"/>
  <c r="C2093" i="30"/>
  <c r="F2099" i="30"/>
  <c r="C2099" i="30"/>
  <c r="C2087" i="30"/>
  <c r="F2087" i="30"/>
  <c r="B2097" i="30"/>
  <c r="B2101" i="30"/>
  <c r="B2110" i="30"/>
  <c r="B2098" i="30"/>
  <c r="B2106" i="30"/>
  <c r="R2110" i="30" l="1"/>
  <c r="N2110" i="30"/>
  <c r="R2105" i="30"/>
  <c r="N2105" i="30"/>
  <c r="R2106" i="30"/>
  <c r="N2106" i="30"/>
  <c r="R2097" i="30"/>
  <c r="N2097" i="30"/>
  <c r="R2094" i="30"/>
  <c r="N2094" i="30"/>
  <c r="R2098" i="30"/>
  <c r="N2098" i="30"/>
  <c r="R2109" i="30"/>
  <c r="N2109" i="30"/>
  <c r="R2101" i="30"/>
  <c r="N2101" i="30"/>
  <c r="R2102" i="30"/>
  <c r="N2102" i="30"/>
  <c r="R2103" i="30"/>
  <c r="N2103" i="30"/>
  <c r="C2106" i="30"/>
  <c r="F2106" i="30"/>
  <c r="F2097" i="30"/>
  <c r="C2097" i="30"/>
  <c r="F2094" i="30"/>
  <c r="C2094" i="30"/>
  <c r="F2105" i="30"/>
  <c r="C2105" i="30"/>
  <c r="F2101" i="30"/>
  <c r="C2101" i="30"/>
  <c r="F2110" i="30"/>
  <c r="C2110" i="30"/>
  <c r="B2116" i="30"/>
  <c r="B2120" i="30"/>
  <c r="B2107" i="30"/>
  <c r="B2104" i="30"/>
  <c r="B2115" i="30"/>
  <c r="F2102" i="30"/>
  <c r="C2102" i="30"/>
  <c r="C2103" i="30"/>
  <c r="F2103" i="30"/>
  <c r="F2098" i="30"/>
  <c r="C2098" i="30"/>
  <c r="F2109" i="30"/>
  <c r="C2109" i="30"/>
  <c r="B2108" i="30"/>
  <c r="B2111" i="30"/>
  <c r="B2112" i="30"/>
  <c r="B2119" i="30"/>
  <c r="B2113" i="30"/>
  <c r="R2113" i="30" l="1"/>
  <c r="N2113" i="30"/>
  <c r="R2108" i="30"/>
  <c r="N2108" i="30"/>
  <c r="R2120" i="30"/>
  <c r="N2120" i="30"/>
  <c r="R2111" i="30"/>
  <c r="N2111" i="30"/>
  <c r="R2112" i="30"/>
  <c r="N2112" i="30"/>
  <c r="R2104" i="30"/>
  <c r="N2104" i="30"/>
  <c r="R2119" i="30"/>
  <c r="N2119" i="30"/>
  <c r="R2107" i="30"/>
  <c r="N2107" i="30"/>
  <c r="R2115" i="30"/>
  <c r="N2115" i="30"/>
  <c r="R2116" i="30"/>
  <c r="N2116" i="30"/>
  <c r="F2113" i="30"/>
  <c r="C2113" i="30"/>
  <c r="F2108" i="30"/>
  <c r="C2108" i="30"/>
  <c r="F2104" i="30"/>
  <c r="C2104" i="30"/>
  <c r="F2120" i="30"/>
  <c r="C2120" i="30"/>
  <c r="B2130" i="30"/>
  <c r="B2114" i="30"/>
  <c r="C2111" i="30"/>
  <c r="F2111" i="30"/>
  <c r="F2107" i="30"/>
  <c r="C2107" i="30"/>
  <c r="C2116" i="30"/>
  <c r="F2116" i="30"/>
  <c r="F2112" i="30"/>
  <c r="C2112" i="30"/>
  <c r="B2123" i="30"/>
  <c r="B2122" i="30"/>
  <c r="B2118" i="30"/>
  <c r="C2119" i="30"/>
  <c r="F2119" i="30"/>
  <c r="F2115" i="30"/>
  <c r="C2115" i="30"/>
  <c r="B2129" i="30"/>
  <c r="B2121" i="30"/>
  <c r="B2125" i="30"/>
  <c r="B2117" i="30"/>
  <c r="B2126" i="30"/>
  <c r="R2125" i="30" l="1"/>
  <c r="N2125" i="30"/>
  <c r="R2129" i="30"/>
  <c r="N2129" i="30"/>
  <c r="R2114" i="30"/>
  <c r="N2114" i="30"/>
  <c r="R2126" i="30"/>
  <c r="N2126" i="30"/>
  <c r="R2122" i="30"/>
  <c r="N2122" i="30"/>
  <c r="R2121" i="30"/>
  <c r="N2121" i="30"/>
  <c r="R2118" i="30"/>
  <c r="N2118" i="30"/>
  <c r="R2130" i="30"/>
  <c r="N2130" i="30"/>
  <c r="R2117" i="30"/>
  <c r="N2117" i="30"/>
  <c r="R2123" i="30"/>
  <c r="N2123" i="30"/>
  <c r="F2125" i="30"/>
  <c r="C2125" i="30"/>
  <c r="F2129" i="30"/>
  <c r="C2129" i="30"/>
  <c r="C2122" i="30"/>
  <c r="F2122" i="30"/>
  <c r="F2114" i="30"/>
  <c r="C2114" i="30"/>
  <c r="F2126" i="30"/>
  <c r="C2126" i="30"/>
  <c r="B2135" i="30"/>
  <c r="B2124" i="30"/>
  <c r="B2136" i="30"/>
  <c r="B2139" i="30"/>
  <c r="F2117" i="30"/>
  <c r="C2117" i="30"/>
  <c r="F2123" i="30"/>
  <c r="C2123" i="30"/>
  <c r="F2130" i="30"/>
  <c r="C2130" i="30"/>
  <c r="B2132" i="30"/>
  <c r="F2121" i="30"/>
  <c r="C2121" i="30"/>
  <c r="F2118" i="30"/>
  <c r="C2118" i="30"/>
  <c r="B2127" i="30"/>
  <c r="B2131" i="30"/>
  <c r="B2128" i="30"/>
  <c r="B2133" i="30"/>
  <c r="B2140" i="30"/>
  <c r="R2140" i="30" l="1"/>
  <c r="N2140" i="30"/>
  <c r="R2135" i="30"/>
  <c r="N2135" i="30"/>
  <c r="R2136" i="30"/>
  <c r="N2136" i="30"/>
  <c r="R2128" i="30"/>
  <c r="N2128" i="30"/>
  <c r="R2133" i="30"/>
  <c r="N2133" i="30"/>
  <c r="R2132" i="30"/>
  <c r="N2132" i="30"/>
  <c r="R2124" i="30"/>
  <c r="N2124" i="30"/>
  <c r="R2127" i="30"/>
  <c r="N2127" i="30"/>
  <c r="R2131" i="30"/>
  <c r="N2131" i="30"/>
  <c r="R2139" i="30"/>
  <c r="N2139" i="30"/>
  <c r="F2136" i="30"/>
  <c r="C2136" i="30"/>
  <c r="C2135" i="30"/>
  <c r="F2135" i="30"/>
  <c r="F2140" i="30"/>
  <c r="C2140" i="30"/>
  <c r="C2127" i="30"/>
  <c r="F2127" i="30"/>
  <c r="B2150" i="30"/>
  <c r="B2138" i="30"/>
  <c r="B2137" i="30"/>
  <c r="B2146" i="30"/>
  <c r="B2145" i="30"/>
  <c r="F2133" i="30"/>
  <c r="C2133" i="30"/>
  <c r="F2139" i="30"/>
  <c r="C2139" i="30"/>
  <c r="F2124" i="30"/>
  <c r="C2124" i="30"/>
  <c r="F2128" i="30"/>
  <c r="C2128" i="30"/>
  <c r="F2131" i="30"/>
  <c r="C2131" i="30"/>
  <c r="C2132" i="30"/>
  <c r="F2132" i="30"/>
  <c r="B2143" i="30"/>
  <c r="B2141" i="30"/>
  <c r="B2142" i="30"/>
  <c r="B2149" i="30"/>
  <c r="B2134" i="30"/>
  <c r="R2145" i="30" l="1"/>
  <c r="N2145" i="30"/>
  <c r="R2134" i="30"/>
  <c r="N2134" i="30"/>
  <c r="R2143" i="30"/>
  <c r="N2143" i="30"/>
  <c r="R2146" i="30"/>
  <c r="N2146" i="30"/>
  <c r="R2138" i="30"/>
  <c r="N2138" i="30"/>
  <c r="R2141" i="30"/>
  <c r="N2141" i="30"/>
  <c r="R2142" i="30"/>
  <c r="N2142" i="30"/>
  <c r="R2150" i="30"/>
  <c r="N2150" i="30"/>
  <c r="R2149" i="30"/>
  <c r="N2149" i="30"/>
  <c r="R2137" i="30"/>
  <c r="N2137" i="30"/>
  <c r="F2141" i="30"/>
  <c r="C2141" i="30"/>
  <c r="F2142" i="30"/>
  <c r="C2142" i="30"/>
  <c r="F2146" i="30"/>
  <c r="C2146" i="30"/>
  <c r="C2138" i="30"/>
  <c r="F2138" i="30"/>
  <c r="F2149" i="30"/>
  <c r="C2149" i="30"/>
  <c r="F2134" i="30"/>
  <c r="C2134" i="30"/>
  <c r="C2143" i="30"/>
  <c r="F2143" i="30"/>
  <c r="B2144" i="30"/>
  <c r="B2152" i="30"/>
  <c r="B2153" i="30"/>
  <c r="B2156" i="30"/>
  <c r="B2148" i="30"/>
  <c r="F2145" i="30"/>
  <c r="C2145" i="30"/>
  <c r="F2150" i="30"/>
  <c r="C2150" i="30"/>
  <c r="F2137" i="30"/>
  <c r="C2137" i="30"/>
  <c r="B2159" i="30"/>
  <c r="B2151" i="30"/>
  <c r="B2155" i="30"/>
  <c r="B2147" i="30"/>
  <c r="B2160" i="30"/>
  <c r="R2160" i="30" l="1"/>
  <c r="N2160" i="30"/>
  <c r="R2144" i="30"/>
  <c r="N2144" i="30"/>
  <c r="R2155" i="30"/>
  <c r="N2155" i="30"/>
  <c r="R2153" i="30"/>
  <c r="N2153" i="30"/>
  <c r="R2159" i="30"/>
  <c r="N2159" i="30"/>
  <c r="R2147" i="30"/>
  <c r="N2147" i="30"/>
  <c r="R2152" i="30"/>
  <c r="N2152" i="30"/>
  <c r="R2148" i="30"/>
  <c r="N2148" i="30"/>
  <c r="R2151" i="30"/>
  <c r="N2151" i="30"/>
  <c r="R2156" i="30"/>
  <c r="N2156" i="30"/>
  <c r="F2155" i="30"/>
  <c r="C2155" i="30"/>
  <c r="F2153" i="30"/>
  <c r="C2153" i="30"/>
  <c r="F2144" i="30"/>
  <c r="C2144" i="30"/>
  <c r="F2160" i="30"/>
  <c r="C2160" i="30"/>
  <c r="C2159" i="30"/>
  <c r="F2159" i="30"/>
  <c r="C2148" i="30"/>
  <c r="F2148" i="30"/>
  <c r="B2170" i="30"/>
  <c r="B2165" i="30"/>
  <c r="B2169" i="30"/>
  <c r="B2158" i="30"/>
  <c r="B2163" i="30"/>
  <c r="B2154" i="30"/>
  <c r="F2147" i="30"/>
  <c r="C2147" i="30"/>
  <c r="F2156" i="30"/>
  <c r="C2156" i="30"/>
  <c r="F2152" i="30"/>
  <c r="C2152" i="30"/>
  <c r="C2151" i="30"/>
  <c r="F2151" i="30"/>
  <c r="B2157" i="30"/>
  <c r="B2161" i="30"/>
  <c r="B2166" i="30"/>
  <c r="B2162" i="30"/>
  <c r="R2154" i="30" l="1"/>
  <c r="N2154" i="30"/>
  <c r="R2158" i="30"/>
  <c r="N2158" i="30"/>
  <c r="R2165" i="30"/>
  <c r="N2165" i="30"/>
  <c r="R2161" i="30"/>
  <c r="N2161" i="30"/>
  <c r="R2166" i="30"/>
  <c r="N2166" i="30"/>
  <c r="R2170" i="30"/>
  <c r="N2170" i="30"/>
  <c r="R2162" i="30"/>
  <c r="N2162" i="30"/>
  <c r="R2157" i="30"/>
  <c r="N2157" i="30"/>
  <c r="R2163" i="30"/>
  <c r="N2163" i="30"/>
  <c r="R2169" i="30"/>
  <c r="N2169" i="30"/>
  <c r="F2162" i="30"/>
  <c r="C2162" i="30"/>
  <c r="C2154" i="30"/>
  <c r="F2154" i="30"/>
  <c r="F2158" i="30"/>
  <c r="C2158" i="30"/>
  <c r="F2165" i="30"/>
  <c r="C2165" i="30"/>
  <c r="B2172" i="30"/>
  <c r="B2171" i="30"/>
  <c r="B2164" i="30"/>
  <c r="B2168" i="30"/>
  <c r="B2175" i="30"/>
  <c r="F2166" i="30"/>
  <c r="C2166" i="30"/>
  <c r="F2163" i="30"/>
  <c r="C2163" i="30"/>
  <c r="F2169" i="30"/>
  <c r="C2169" i="30"/>
  <c r="C2170" i="30"/>
  <c r="F2170" i="30"/>
  <c r="F2161" i="30"/>
  <c r="C2161" i="30"/>
  <c r="F2157" i="30"/>
  <c r="C2157" i="30"/>
  <c r="B2176" i="30"/>
  <c r="B2167" i="30"/>
  <c r="B2173" i="30"/>
  <c r="B2179" i="30"/>
  <c r="B2180" i="30"/>
  <c r="R2173" i="30" l="1"/>
  <c r="N2173" i="30"/>
  <c r="R2171" i="30"/>
  <c r="N2171" i="30"/>
  <c r="R2180" i="30"/>
  <c r="N2180" i="30"/>
  <c r="R2176" i="30"/>
  <c r="N2176" i="30"/>
  <c r="R2168" i="30"/>
  <c r="N2168" i="30"/>
  <c r="R2179" i="30"/>
  <c r="N2179" i="30"/>
  <c r="R2175" i="30"/>
  <c r="N2175" i="30"/>
  <c r="R2172" i="30"/>
  <c r="N2172" i="30"/>
  <c r="R2167" i="30"/>
  <c r="N2167" i="30"/>
  <c r="N2164" i="30"/>
  <c r="R2164" i="30"/>
  <c r="F2180" i="30"/>
  <c r="C2180" i="30"/>
  <c r="F2176" i="30"/>
  <c r="C2176" i="30"/>
  <c r="F2168" i="30"/>
  <c r="C2168" i="30"/>
  <c r="F2171" i="30"/>
  <c r="C2171" i="30"/>
  <c r="F2173" i="30"/>
  <c r="C2173" i="30"/>
  <c r="B2190" i="30"/>
  <c r="B2183" i="30"/>
  <c r="B2186" i="30"/>
  <c r="B2178" i="30"/>
  <c r="B2181" i="30"/>
  <c r="F2179" i="30"/>
  <c r="C2179" i="30"/>
  <c r="C2175" i="30"/>
  <c r="F2175" i="30"/>
  <c r="F2164" i="30"/>
  <c r="C2164" i="30"/>
  <c r="F2172" i="30"/>
  <c r="C2172" i="30"/>
  <c r="C2167" i="30"/>
  <c r="F2167" i="30"/>
  <c r="B2189" i="30"/>
  <c r="B2177" i="30"/>
  <c r="B2185" i="30"/>
  <c r="B2174" i="30"/>
  <c r="B2182" i="30"/>
  <c r="R2185" i="30" l="1"/>
  <c r="N2185" i="30"/>
  <c r="R2186" i="30"/>
  <c r="N2186" i="30"/>
  <c r="R2190" i="30"/>
  <c r="N2190" i="30"/>
  <c r="R2181" i="30"/>
  <c r="N2181" i="30"/>
  <c r="R2182" i="30"/>
  <c r="N2182" i="30"/>
  <c r="R2189" i="30"/>
  <c r="N2189" i="30"/>
  <c r="R2174" i="30"/>
  <c r="N2174" i="30"/>
  <c r="R2178" i="30"/>
  <c r="N2178" i="30"/>
  <c r="R2183" i="30"/>
  <c r="N2183" i="30"/>
  <c r="R2177" i="30"/>
  <c r="N2177" i="30"/>
  <c r="F2182" i="30"/>
  <c r="C2182" i="30"/>
  <c r="F2189" i="30"/>
  <c r="C2189" i="30"/>
  <c r="F2181" i="30"/>
  <c r="C2181" i="30"/>
  <c r="C2186" i="30"/>
  <c r="F2186" i="30"/>
  <c r="F2190" i="30"/>
  <c r="C2190" i="30"/>
  <c r="F2185" i="30"/>
  <c r="C2185" i="30"/>
  <c r="B2192" i="30"/>
  <c r="B2195" i="30"/>
  <c r="B2199" i="30"/>
  <c r="B2191" i="30"/>
  <c r="B2196" i="30"/>
  <c r="B2200" i="30"/>
  <c r="F2174" i="30"/>
  <c r="C2174" i="30"/>
  <c r="C2183" i="30"/>
  <c r="F2183" i="30"/>
  <c r="F2177" i="30"/>
  <c r="C2177" i="30"/>
  <c r="F2178" i="30"/>
  <c r="C2178" i="30"/>
  <c r="B2184" i="30"/>
  <c r="B2187" i="30"/>
  <c r="B2188" i="30"/>
  <c r="B2193" i="30"/>
  <c r="R2195" i="30" l="1"/>
  <c r="N2195" i="30"/>
  <c r="R2187" i="30"/>
  <c r="N2187" i="30"/>
  <c r="R2191" i="30"/>
  <c r="N2191" i="30"/>
  <c r="R2200" i="30"/>
  <c r="N2200" i="30"/>
  <c r="R2184" i="30"/>
  <c r="N2184" i="30"/>
  <c r="R2196" i="30"/>
  <c r="N2196" i="30"/>
  <c r="R2192" i="30"/>
  <c r="N2192" i="30"/>
  <c r="R2193" i="30"/>
  <c r="N2193" i="30"/>
  <c r="R2188" i="30"/>
  <c r="N2188" i="30"/>
  <c r="R2199" i="30"/>
  <c r="N2199" i="30"/>
  <c r="F2187" i="30"/>
  <c r="C2187" i="30"/>
  <c r="F2200" i="30"/>
  <c r="C2200" i="30"/>
  <c r="B2203" i="30"/>
  <c r="B2197" i="30"/>
  <c r="B2210" i="30"/>
  <c r="B2201" i="30"/>
  <c r="B2205" i="30"/>
  <c r="F2195" i="30"/>
  <c r="C2195" i="30"/>
  <c r="C2188" i="30"/>
  <c r="F2188" i="30"/>
  <c r="F2184" i="30"/>
  <c r="C2184" i="30"/>
  <c r="F2196" i="30"/>
  <c r="C2196" i="30"/>
  <c r="C2199" i="30"/>
  <c r="F2199" i="30"/>
  <c r="F2192" i="30"/>
  <c r="C2192" i="30"/>
  <c r="F2193" i="30"/>
  <c r="C2193" i="30"/>
  <c r="C2191" i="30"/>
  <c r="F2191" i="30"/>
  <c r="B2198" i="30"/>
  <c r="B2194" i="30"/>
  <c r="B2206" i="30"/>
  <c r="B2209" i="30"/>
  <c r="B2202" i="30"/>
  <c r="R2202" i="30" l="1"/>
  <c r="N2202" i="30"/>
  <c r="R2197" i="30"/>
  <c r="N2197" i="30"/>
  <c r="R2201" i="30"/>
  <c r="N2201" i="30"/>
  <c r="R2206" i="30"/>
  <c r="N2206" i="30"/>
  <c r="R2194" i="30"/>
  <c r="N2194" i="30"/>
  <c r="R2205" i="30"/>
  <c r="N2205" i="30"/>
  <c r="R2203" i="30"/>
  <c r="N2203" i="30"/>
  <c r="R2198" i="30"/>
  <c r="N2198" i="30"/>
  <c r="R2209" i="30"/>
  <c r="N2209" i="30"/>
  <c r="R2210" i="30"/>
  <c r="N2210" i="30"/>
  <c r="F2206" i="30"/>
  <c r="C2206" i="30"/>
  <c r="F2201" i="30"/>
  <c r="C2201" i="30"/>
  <c r="B2212" i="30"/>
  <c r="B2216" i="30"/>
  <c r="B2208" i="30"/>
  <c r="B2211" i="30"/>
  <c r="B2207" i="30"/>
  <c r="F2198" i="30"/>
  <c r="C2198" i="30"/>
  <c r="F2197" i="30"/>
  <c r="C2197" i="30"/>
  <c r="F2194" i="30"/>
  <c r="C2194" i="30"/>
  <c r="F2210" i="30"/>
  <c r="C2210" i="30"/>
  <c r="C2203" i="30"/>
  <c r="F2203" i="30"/>
  <c r="C2202" i="30"/>
  <c r="F2202" i="30"/>
  <c r="F2209" i="30"/>
  <c r="C2209" i="30"/>
  <c r="F2205" i="30"/>
  <c r="C2205" i="30"/>
  <c r="B2219" i="30"/>
  <c r="B2204" i="30"/>
  <c r="B2215" i="30"/>
  <c r="B2220" i="30"/>
  <c r="B2213" i="30"/>
  <c r="R2213" i="30" l="1"/>
  <c r="N2213" i="30"/>
  <c r="R2219" i="30"/>
  <c r="N2219" i="30"/>
  <c r="R2216" i="30"/>
  <c r="N2216" i="30"/>
  <c r="R2215" i="30"/>
  <c r="N2215" i="30"/>
  <c r="R2211" i="30"/>
  <c r="N2211" i="30"/>
  <c r="R2220" i="30"/>
  <c r="N2220" i="30"/>
  <c r="R2208" i="30"/>
  <c r="N2208" i="30"/>
  <c r="R2204" i="30"/>
  <c r="N2204" i="30"/>
  <c r="R2207" i="30"/>
  <c r="N2207" i="30"/>
  <c r="R2212" i="30"/>
  <c r="N2212" i="30"/>
  <c r="F2213" i="30"/>
  <c r="C2213" i="30"/>
  <c r="F2216" i="30"/>
  <c r="C2216" i="30"/>
  <c r="B2223" i="30"/>
  <c r="B2225" i="30"/>
  <c r="B2229" i="30"/>
  <c r="B2221" i="30"/>
  <c r="B2226" i="30"/>
  <c r="C2215" i="30"/>
  <c r="F2215" i="30"/>
  <c r="F2211" i="30"/>
  <c r="C2211" i="30"/>
  <c r="C2207" i="30"/>
  <c r="F2207" i="30"/>
  <c r="F2219" i="30"/>
  <c r="C2219" i="30"/>
  <c r="F2220" i="30"/>
  <c r="C2220" i="30"/>
  <c r="F2204" i="30"/>
  <c r="C2204" i="30"/>
  <c r="F2208" i="30"/>
  <c r="C2208" i="30"/>
  <c r="F2212" i="30"/>
  <c r="C2212" i="30"/>
  <c r="B2230" i="30"/>
  <c r="B2214" i="30"/>
  <c r="B2217" i="30"/>
  <c r="B2218" i="30"/>
  <c r="B2222" i="30"/>
  <c r="R2226" i="30" l="1"/>
  <c r="N2226" i="30"/>
  <c r="R2217" i="30"/>
  <c r="N2217" i="30"/>
  <c r="R2225" i="30"/>
  <c r="N2225" i="30"/>
  <c r="R2214" i="30"/>
  <c r="N2214" i="30"/>
  <c r="R2222" i="30"/>
  <c r="N2222" i="30"/>
  <c r="R2230" i="30"/>
  <c r="N2230" i="30"/>
  <c r="R2221" i="30"/>
  <c r="N2221" i="30"/>
  <c r="R2218" i="30"/>
  <c r="N2218" i="30"/>
  <c r="R2229" i="30"/>
  <c r="N2229" i="30"/>
  <c r="R2223" i="30"/>
  <c r="N2223" i="30"/>
  <c r="F2222" i="30"/>
  <c r="C2222" i="30"/>
  <c r="B2232" i="30"/>
  <c r="B2227" i="30"/>
  <c r="B2240" i="30"/>
  <c r="B2231" i="30"/>
  <c r="B2235" i="30"/>
  <c r="F2217" i="30"/>
  <c r="C2217" i="30"/>
  <c r="F2225" i="30"/>
  <c r="C2225" i="30"/>
  <c r="F2214" i="30"/>
  <c r="C2214" i="30"/>
  <c r="C2226" i="30"/>
  <c r="F2226" i="30"/>
  <c r="F2229" i="30"/>
  <c r="C2229" i="30"/>
  <c r="C2223" i="30"/>
  <c r="F2223" i="30"/>
  <c r="F2230" i="30"/>
  <c r="C2230" i="30"/>
  <c r="F2221" i="30"/>
  <c r="C2221" i="30"/>
  <c r="F2218" i="30"/>
  <c r="C2218" i="30"/>
  <c r="B2228" i="30"/>
  <c r="B2224" i="30"/>
  <c r="B2236" i="30"/>
  <c r="B2239" i="30"/>
  <c r="B2233" i="30"/>
  <c r="R2233" i="30" l="1"/>
  <c r="N2233" i="30"/>
  <c r="N2228" i="30"/>
  <c r="R2228" i="30"/>
  <c r="R2235" i="30"/>
  <c r="N2235" i="30"/>
  <c r="R2232" i="30"/>
  <c r="N2232" i="30"/>
  <c r="R2236" i="30"/>
  <c r="N2236" i="30"/>
  <c r="R2240" i="30"/>
  <c r="N2240" i="30"/>
  <c r="R2224" i="30"/>
  <c r="N2224" i="30"/>
  <c r="R2231" i="30"/>
  <c r="N2231" i="30"/>
  <c r="R2239" i="30"/>
  <c r="N2239" i="30"/>
  <c r="R2227" i="30"/>
  <c r="N2227" i="30"/>
  <c r="F2228" i="30"/>
  <c r="C2228" i="30"/>
  <c r="F2235" i="30"/>
  <c r="C2235" i="30"/>
  <c r="F2240" i="30"/>
  <c r="C2240" i="30"/>
  <c r="F2232" i="30"/>
  <c r="C2232" i="30"/>
  <c r="B2243" i="30"/>
  <c r="B2246" i="30"/>
  <c r="B2238" i="30"/>
  <c r="B2245" i="30"/>
  <c r="B2250" i="30"/>
  <c r="B2242" i="30"/>
  <c r="F2236" i="30"/>
  <c r="C2236" i="30"/>
  <c r="F2224" i="30"/>
  <c r="C2224" i="30"/>
  <c r="C2231" i="30"/>
  <c r="F2231" i="30"/>
  <c r="F2233" i="30"/>
  <c r="C2233" i="30"/>
  <c r="C2239" i="30"/>
  <c r="F2239" i="30"/>
  <c r="F2227" i="30"/>
  <c r="C2227" i="30"/>
  <c r="B2249" i="30"/>
  <c r="B2234" i="30"/>
  <c r="B2241" i="30"/>
  <c r="B2237" i="30"/>
  <c r="R2241" i="30" l="1"/>
  <c r="N2241" i="30"/>
  <c r="R2237" i="30"/>
  <c r="N2237" i="30"/>
  <c r="R2242" i="30"/>
  <c r="N2242" i="30"/>
  <c r="R2245" i="30"/>
  <c r="N2245" i="30"/>
  <c r="R2246" i="30"/>
  <c r="N2246" i="30"/>
  <c r="R2234" i="30"/>
  <c r="N2234" i="30"/>
  <c r="R2238" i="30"/>
  <c r="N2238" i="30"/>
  <c r="R2249" i="30"/>
  <c r="N2249" i="30"/>
  <c r="R2250" i="30"/>
  <c r="N2250" i="30"/>
  <c r="R2243" i="30"/>
  <c r="N2243" i="30"/>
  <c r="F2237" i="30"/>
  <c r="C2237" i="30"/>
  <c r="F2245" i="30"/>
  <c r="C2245" i="30"/>
  <c r="F2246" i="30"/>
  <c r="C2246" i="30"/>
  <c r="C2242" i="30"/>
  <c r="F2242" i="30"/>
  <c r="B2247" i="30"/>
  <c r="B2244" i="30"/>
  <c r="B2252" i="30"/>
  <c r="B2255" i="30"/>
  <c r="B2256" i="30"/>
  <c r="F2249" i="30"/>
  <c r="C2249" i="30"/>
  <c r="C2250" i="30"/>
  <c r="F2250" i="30"/>
  <c r="F2238" i="30"/>
  <c r="C2238" i="30"/>
  <c r="F2243" i="30"/>
  <c r="C2243" i="30"/>
  <c r="C2234" i="30"/>
  <c r="F2234" i="30"/>
  <c r="F2241" i="30"/>
  <c r="C2241" i="30"/>
  <c r="B2251" i="30"/>
  <c r="B2259" i="30"/>
  <c r="B2260" i="30"/>
  <c r="B2248" i="30"/>
  <c r="B2253" i="30"/>
  <c r="R2251" i="30" l="1"/>
  <c r="N2251" i="30"/>
  <c r="R2244" i="30"/>
  <c r="N2244" i="30"/>
  <c r="R2255" i="30"/>
  <c r="N2255" i="30"/>
  <c r="R2260" i="30"/>
  <c r="N2260" i="30"/>
  <c r="R2259" i="30"/>
  <c r="N2259" i="30"/>
  <c r="R2256" i="30"/>
  <c r="N2256" i="30"/>
  <c r="R2247" i="30"/>
  <c r="N2247" i="30"/>
  <c r="R2253" i="30"/>
  <c r="N2253" i="30"/>
  <c r="R2248" i="30"/>
  <c r="N2248" i="30"/>
  <c r="R2252" i="30"/>
  <c r="N2252" i="30"/>
  <c r="F2253" i="30"/>
  <c r="C2253" i="30"/>
  <c r="C2255" i="30"/>
  <c r="F2255" i="30"/>
  <c r="B2263" i="30"/>
  <c r="B2270" i="30"/>
  <c r="B2261" i="30"/>
  <c r="B2265" i="30"/>
  <c r="B2254" i="30"/>
  <c r="F2260" i="30"/>
  <c r="C2260" i="30"/>
  <c r="F2244" i="30"/>
  <c r="C2244" i="30"/>
  <c r="F2248" i="30"/>
  <c r="C2248" i="30"/>
  <c r="F2256" i="30"/>
  <c r="C2256" i="30"/>
  <c r="C2252" i="30"/>
  <c r="F2252" i="30"/>
  <c r="C2247" i="30"/>
  <c r="F2247" i="30"/>
  <c r="F2251" i="30"/>
  <c r="C2251" i="30"/>
  <c r="F2259" i="30"/>
  <c r="C2259" i="30"/>
  <c r="B2258" i="30"/>
  <c r="B2269" i="30"/>
  <c r="B2266" i="30"/>
  <c r="B2262" i="30"/>
  <c r="B2257" i="30"/>
  <c r="R2254" i="30" l="1"/>
  <c r="N2254" i="30"/>
  <c r="R2257" i="30"/>
  <c r="N2257" i="30"/>
  <c r="R2258" i="30"/>
  <c r="N2258" i="30"/>
  <c r="R2265" i="30"/>
  <c r="N2265" i="30"/>
  <c r="R2270" i="30"/>
  <c r="N2270" i="30"/>
  <c r="R2269" i="30"/>
  <c r="N2269" i="30"/>
  <c r="R2266" i="30"/>
  <c r="N2266" i="30"/>
  <c r="R2261" i="30"/>
  <c r="N2261" i="30"/>
  <c r="R2262" i="30"/>
  <c r="N2262" i="30"/>
  <c r="R2263" i="30"/>
  <c r="N2263" i="30"/>
  <c r="C2258" i="30"/>
  <c r="F2258" i="30"/>
  <c r="F2265" i="30"/>
  <c r="C2265" i="30"/>
  <c r="F2270" i="30"/>
  <c r="C2270" i="30"/>
  <c r="B2267" i="30"/>
  <c r="B2276" i="30"/>
  <c r="B2268" i="30"/>
  <c r="B2275" i="30"/>
  <c r="B2280" i="30"/>
  <c r="F2257" i="30"/>
  <c r="C2257" i="30"/>
  <c r="F2269" i="30"/>
  <c r="C2269" i="30"/>
  <c r="F2261" i="30"/>
  <c r="C2261" i="30"/>
  <c r="C2266" i="30"/>
  <c r="F2266" i="30"/>
  <c r="F2262" i="30"/>
  <c r="C2262" i="30"/>
  <c r="F2254" i="30"/>
  <c r="C2254" i="30"/>
  <c r="C2263" i="30"/>
  <c r="F2263" i="30"/>
  <c r="B2272" i="30"/>
  <c r="B2279" i="30"/>
  <c r="B2264" i="30"/>
  <c r="B2271" i="30"/>
  <c r="B2273" i="30"/>
  <c r="R2264" i="30" l="1"/>
  <c r="N2264" i="30"/>
  <c r="R2280" i="30"/>
  <c r="N2280" i="30"/>
  <c r="R2267" i="30"/>
  <c r="N2267" i="30"/>
  <c r="R2273" i="30"/>
  <c r="N2273" i="30"/>
  <c r="R2268" i="30"/>
  <c r="N2268" i="30"/>
  <c r="R2271" i="30"/>
  <c r="N2271" i="30"/>
  <c r="R2276" i="30"/>
  <c r="N2276" i="30"/>
  <c r="R2272" i="30"/>
  <c r="N2272" i="30"/>
  <c r="R2279" i="30"/>
  <c r="N2279" i="30"/>
  <c r="R2275" i="30"/>
  <c r="N2275" i="30"/>
  <c r="F2264" i="30"/>
  <c r="C2264" i="30"/>
  <c r="F2280" i="30"/>
  <c r="C2280" i="30"/>
  <c r="F2268" i="30"/>
  <c r="C2268" i="30"/>
  <c r="C2267" i="30"/>
  <c r="F2267" i="30"/>
  <c r="F2273" i="30"/>
  <c r="C2273" i="30"/>
  <c r="F2272" i="30"/>
  <c r="C2272" i="30"/>
  <c r="B2283" i="30"/>
  <c r="B2274" i="30"/>
  <c r="B2282" i="30"/>
  <c r="B2290" i="30"/>
  <c r="B2278" i="30"/>
  <c r="B2277" i="30"/>
  <c r="C2271" i="30"/>
  <c r="F2271" i="30"/>
  <c r="F2275" i="30"/>
  <c r="C2275" i="30"/>
  <c r="F2276" i="30"/>
  <c r="C2276" i="30"/>
  <c r="C2279" i="30"/>
  <c r="F2279" i="30"/>
  <c r="B2281" i="30"/>
  <c r="B2289" i="30"/>
  <c r="B2285" i="30"/>
  <c r="B2286" i="30"/>
  <c r="R2277" i="30" l="1"/>
  <c r="N2277" i="30"/>
  <c r="R2274" i="30"/>
  <c r="N2274" i="30"/>
  <c r="R2286" i="30"/>
  <c r="N2286" i="30"/>
  <c r="R2290" i="30"/>
  <c r="N2290" i="30"/>
  <c r="R2289" i="30"/>
  <c r="N2289" i="30"/>
  <c r="R2285" i="30"/>
  <c r="N2285" i="30"/>
  <c r="R2278" i="30"/>
  <c r="N2278" i="30"/>
  <c r="R2283" i="30"/>
  <c r="N2283" i="30"/>
  <c r="R2281" i="30"/>
  <c r="N2281" i="30"/>
  <c r="R2282" i="30"/>
  <c r="N2282" i="30"/>
  <c r="F2286" i="30"/>
  <c r="C2286" i="30"/>
  <c r="F2277" i="30"/>
  <c r="C2277" i="30"/>
  <c r="C2290" i="30"/>
  <c r="F2290" i="30"/>
  <c r="C2274" i="30"/>
  <c r="F2274" i="30"/>
  <c r="F2289" i="30"/>
  <c r="C2289" i="30"/>
  <c r="B2296" i="30"/>
  <c r="B2299" i="30"/>
  <c r="B2287" i="30"/>
  <c r="B2300" i="30"/>
  <c r="B2284" i="30"/>
  <c r="F2281" i="30"/>
  <c r="C2281" i="30"/>
  <c r="C2282" i="30"/>
  <c r="F2282" i="30"/>
  <c r="F2285" i="30"/>
  <c r="C2285" i="30"/>
  <c r="F2278" i="30"/>
  <c r="C2278" i="30"/>
  <c r="F2283" i="30"/>
  <c r="C2283" i="30"/>
  <c r="B2295" i="30"/>
  <c r="B2291" i="30"/>
  <c r="B2288" i="30"/>
  <c r="B2292" i="30"/>
  <c r="B2293" i="30"/>
  <c r="R2284" i="30" l="1"/>
  <c r="N2284" i="30"/>
  <c r="R2296" i="30"/>
  <c r="N2296" i="30"/>
  <c r="R2295" i="30"/>
  <c r="N2295" i="30"/>
  <c r="R2287" i="30"/>
  <c r="N2287" i="30"/>
  <c r="R2293" i="30"/>
  <c r="N2293" i="30"/>
  <c r="R2291" i="30"/>
  <c r="N2291" i="30"/>
  <c r="R2299" i="30"/>
  <c r="N2299" i="30"/>
  <c r="R2288" i="30"/>
  <c r="N2288" i="30"/>
  <c r="N2292" i="30"/>
  <c r="R2292" i="30"/>
  <c r="R2300" i="30"/>
  <c r="N2300" i="30"/>
  <c r="F2291" i="30"/>
  <c r="C2291" i="30"/>
  <c r="F2293" i="30"/>
  <c r="C2293" i="30"/>
  <c r="F2288" i="30"/>
  <c r="C2288" i="30"/>
  <c r="C2295" i="30"/>
  <c r="F2295" i="30"/>
  <c r="F2284" i="30"/>
  <c r="C2284" i="30"/>
  <c r="C2287" i="30"/>
  <c r="F2287" i="30"/>
  <c r="F2296" i="30"/>
  <c r="C2296" i="30"/>
  <c r="B2298" i="30"/>
  <c r="B2305" i="30"/>
  <c r="B2303" i="30"/>
  <c r="F2292" i="30"/>
  <c r="C2292" i="30"/>
  <c r="F2300" i="30"/>
  <c r="C2300" i="30"/>
  <c r="B2294" i="30"/>
  <c r="B2297" i="30"/>
  <c r="B2306" i="30"/>
  <c r="F2299" i="30"/>
  <c r="C2299" i="30"/>
  <c r="B2302" i="30"/>
  <c r="B2301" i="30"/>
  <c r="B2310" i="30"/>
  <c r="B2309" i="30"/>
  <c r="R2297" i="30" l="1"/>
  <c r="N2297" i="30"/>
  <c r="R2298" i="30"/>
  <c r="N2298" i="30"/>
  <c r="R2301" i="30"/>
  <c r="N2301" i="30"/>
  <c r="R2303" i="30"/>
  <c r="N2303" i="30"/>
  <c r="R2302" i="30"/>
  <c r="N2302" i="30"/>
  <c r="R2294" i="30"/>
  <c r="N2294" i="30"/>
  <c r="R2309" i="30"/>
  <c r="N2309" i="30"/>
  <c r="R2310" i="30"/>
  <c r="N2310" i="30"/>
  <c r="R2306" i="30"/>
  <c r="N2306" i="30"/>
  <c r="R2305" i="30"/>
  <c r="N2305" i="30"/>
  <c r="F2309" i="30"/>
  <c r="C2309" i="30"/>
  <c r="C2303" i="30"/>
  <c r="F2303" i="30"/>
  <c r="C2298" i="30"/>
  <c r="F2298" i="30"/>
  <c r="F2301" i="30"/>
  <c r="C2301" i="30"/>
  <c r="F2297" i="30"/>
  <c r="C2297" i="30"/>
  <c r="B2319" i="30"/>
  <c r="B2311" i="30"/>
  <c r="B2307" i="30"/>
  <c r="B2313" i="30"/>
  <c r="B2308" i="30"/>
  <c r="F2310" i="30"/>
  <c r="C2310" i="30"/>
  <c r="C2306" i="30"/>
  <c r="F2306" i="30"/>
  <c r="F2302" i="30"/>
  <c r="C2302" i="30"/>
  <c r="F2294" i="30"/>
  <c r="C2294" i="30"/>
  <c r="F2305" i="30"/>
  <c r="C2305" i="30"/>
  <c r="B2320" i="30"/>
  <c r="B2312" i="30"/>
  <c r="B2316" i="30"/>
  <c r="B2304" i="30"/>
  <c r="B2315" i="30"/>
  <c r="R2308" i="30" l="1"/>
  <c r="N2308" i="30"/>
  <c r="R2319" i="30"/>
  <c r="N2319" i="30"/>
  <c r="R2316" i="30"/>
  <c r="N2316" i="30"/>
  <c r="R2307" i="30"/>
  <c r="N2307" i="30"/>
  <c r="R2320" i="30"/>
  <c r="N2320" i="30"/>
  <c r="R2312" i="30"/>
  <c r="N2312" i="30"/>
  <c r="R2311" i="30"/>
  <c r="N2311" i="30"/>
  <c r="R2315" i="30"/>
  <c r="N2315" i="30"/>
  <c r="R2304" i="30"/>
  <c r="N2304" i="30"/>
  <c r="R2313" i="30"/>
  <c r="N2313" i="30"/>
  <c r="F2315" i="30"/>
  <c r="C2315" i="30"/>
  <c r="C2316" i="30"/>
  <c r="F2316" i="30"/>
  <c r="F2320" i="30"/>
  <c r="C2320" i="30"/>
  <c r="F2308" i="30"/>
  <c r="C2308" i="30"/>
  <c r="F2307" i="30"/>
  <c r="C2307" i="30"/>
  <c r="C2319" i="30"/>
  <c r="F2319" i="30"/>
  <c r="B2325" i="30"/>
  <c r="B2326" i="30"/>
  <c r="B2330" i="30"/>
  <c r="B2318" i="30"/>
  <c r="B2317" i="30"/>
  <c r="B2329" i="30"/>
  <c r="F2304" i="30"/>
  <c r="C2304" i="30"/>
  <c r="F2313" i="30"/>
  <c r="C2313" i="30"/>
  <c r="C2311" i="30"/>
  <c r="F2311" i="30"/>
  <c r="F2312" i="30"/>
  <c r="C2312" i="30"/>
  <c r="B2314" i="30"/>
  <c r="B2322" i="30"/>
  <c r="B2323" i="30"/>
  <c r="B2321" i="30"/>
  <c r="R2329" i="30" l="1"/>
  <c r="N2329" i="30"/>
  <c r="R2326" i="30"/>
  <c r="N2326" i="30"/>
  <c r="R2318" i="30"/>
  <c r="N2318" i="30"/>
  <c r="R2322" i="30"/>
  <c r="N2322" i="30"/>
  <c r="R2314" i="30"/>
  <c r="N2314" i="30"/>
  <c r="R2317" i="30"/>
  <c r="N2317" i="30"/>
  <c r="R2325" i="30"/>
  <c r="N2325" i="30"/>
  <c r="R2321" i="30"/>
  <c r="N2321" i="30"/>
  <c r="R2323" i="30"/>
  <c r="N2323" i="30"/>
  <c r="R2330" i="30"/>
  <c r="N2330" i="30"/>
  <c r="C2322" i="30"/>
  <c r="F2322" i="30"/>
  <c r="F2329" i="30"/>
  <c r="C2329" i="30"/>
  <c r="F2318" i="30"/>
  <c r="C2318" i="30"/>
  <c r="F2326" i="30"/>
  <c r="C2326" i="30"/>
  <c r="B2339" i="30"/>
  <c r="B2328" i="30"/>
  <c r="B2336" i="30"/>
  <c r="F2321" i="30"/>
  <c r="C2321" i="30"/>
  <c r="B2331" i="30"/>
  <c r="B2332" i="30"/>
  <c r="F2323" i="30"/>
  <c r="C2323" i="30"/>
  <c r="F2317" i="30"/>
  <c r="C2317" i="30"/>
  <c r="C2330" i="30"/>
  <c r="F2330" i="30"/>
  <c r="F2325" i="30"/>
  <c r="C2325" i="30"/>
  <c r="C2314" i="30"/>
  <c r="F2314" i="30"/>
  <c r="B2333" i="30"/>
  <c r="B2324" i="30"/>
  <c r="B2327" i="30"/>
  <c r="B2340" i="30"/>
  <c r="B2335" i="30"/>
  <c r="R2333" i="30" l="1"/>
  <c r="N2333" i="30"/>
  <c r="R2328" i="30"/>
  <c r="N2328" i="30"/>
  <c r="R2332" i="30"/>
  <c r="N2332" i="30"/>
  <c r="R2327" i="30"/>
  <c r="N2327" i="30"/>
  <c r="R2324" i="30"/>
  <c r="N2324" i="30"/>
  <c r="N2331" i="30"/>
  <c r="R2331" i="30"/>
  <c r="R2339" i="30"/>
  <c r="N2339" i="30"/>
  <c r="R2335" i="30"/>
  <c r="N2335" i="30"/>
  <c r="R2340" i="30"/>
  <c r="N2340" i="30"/>
  <c r="N2336" i="30"/>
  <c r="R2336" i="30"/>
  <c r="F2333" i="30"/>
  <c r="C2333" i="30"/>
  <c r="F2332" i="30"/>
  <c r="C2332" i="30"/>
  <c r="F2328" i="30"/>
  <c r="C2328" i="30"/>
  <c r="C2335" i="30"/>
  <c r="F2335" i="30"/>
  <c r="B2342" i="30"/>
  <c r="B2338" i="30"/>
  <c r="F2324" i="30"/>
  <c r="C2324" i="30"/>
  <c r="F2331" i="30"/>
  <c r="C2331" i="30"/>
  <c r="F2336" i="30"/>
  <c r="C2336" i="30"/>
  <c r="F2339" i="30"/>
  <c r="C2339" i="30"/>
  <c r="C2327" i="30"/>
  <c r="F2327" i="30"/>
  <c r="B2345" i="30"/>
  <c r="B2337" i="30"/>
  <c r="B2343" i="30"/>
  <c r="F2340" i="30"/>
  <c r="C2340" i="30"/>
  <c r="B2350" i="30"/>
  <c r="B2334" i="30"/>
  <c r="B2341" i="30"/>
  <c r="B2346" i="30"/>
  <c r="B2349" i="30"/>
  <c r="R2334" i="30" l="1"/>
  <c r="N2334" i="30"/>
  <c r="N2349" i="30"/>
  <c r="R2349" i="30"/>
  <c r="N2341" i="30"/>
  <c r="R2341" i="30"/>
  <c r="R2350" i="30"/>
  <c r="N2350" i="30"/>
  <c r="N2345" i="30"/>
  <c r="R2345" i="30"/>
  <c r="R2338" i="30"/>
  <c r="N2338" i="30"/>
  <c r="R2343" i="30"/>
  <c r="N2343" i="30"/>
  <c r="R2337" i="30"/>
  <c r="N2337" i="30"/>
  <c r="R2346" i="30"/>
  <c r="N2346" i="30"/>
  <c r="R2342" i="30"/>
  <c r="N2342" i="30"/>
  <c r="C2343" i="30"/>
  <c r="F2343" i="30"/>
  <c r="F2345" i="30"/>
  <c r="C2345" i="30"/>
  <c r="C2338" i="30"/>
  <c r="F2338" i="30"/>
  <c r="C2341" i="30"/>
  <c r="F2341" i="30"/>
  <c r="B2359" i="30"/>
  <c r="B2351" i="30"/>
  <c r="B2353" i="30"/>
  <c r="B2355" i="30"/>
  <c r="B2348" i="30"/>
  <c r="C2349" i="30"/>
  <c r="F2349" i="30"/>
  <c r="C2346" i="30"/>
  <c r="F2346" i="30"/>
  <c r="F2342" i="30"/>
  <c r="C2342" i="30"/>
  <c r="F2350" i="30"/>
  <c r="C2350" i="30"/>
  <c r="B2360" i="30"/>
  <c r="F2334" i="30"/>
  <c r="C2334" i="30"/>
  <c r="F2337" i="30"/>
  <c r="C2337" i="30"/>
  <c r="B2356" i="30"/>
  <c r="B2344" i="30"/>
  <c r="B2347" i="30"/>
  <c r="B2352" i="30"/>
  <c r="R2344" i="30" l="1"/>
  <c r="N2344" i="30"/>
  <c r="R2360" i="30"/>
  <c r="N2360" i="30"/>
  <c r="R2351" i="30"/>
  <c r="N2351" i="30"/>
  <c r="R2352" i="30"/>
  <c r="N2352" i="30"/>
  <c r="R2355" i="30"/>
  <c r="N2355" i="30"/>
  <c r="R2356" i="30"/>
  <c r="N2356" i="30"/>
  <c r="R2359" i="30"/>
  <c r="N2359" i="30"/>
  <c r="R2347" i="30"/>
  <c r="N2347" i="30"/>
  <c r="R2348" i="30"/>
  <c r="N2348" i="30"/>
  <c r="N2353" i="30"/>
  <c r="R2353" i="30"/>
  <c r="F2344" i="30"/>
  <c r="C2344" i="30"/>
  <c r="F2351" i="30"/>
  <c r="C2351" i="30"/>
  <c r="B2362" i="30"/>
  <c r="B2354" i="30"/>
  <c r="B2370" i="30"/>
  <c r="B2365" i="30"/>
  <c r="B2361" i="30"/>
  <c r="F2352" i="30"/>
  <c r="C2352" i="30"/>
  <c r="F2360" i="30"/>
  <c r="C2360" i="30"/>
  <c r="C2355" i="30"/>
  <c r="F2355" i="30"/>
  <c r="F2347" i="30"/>
  <c r="C2347" i="30"/>
  <c r="F2353" i="30"/>
  <c r="C2353" i="30"/>
  <c r="C2359" i="30"/>
  <c r="F2359" i="30"/>
  <c r="F2356" i="30"/>
  <c r="C2356" i="30"/>
  <c r="F2348" i="30"/>
  <c r="C2348" i="30"/>
  <c r="B2357" i="30"/>
  <c r="B2366" i="30"/>
  <c r="B2358" i="30"/>
  <c r="B2363" i="30"/>
  <c r="B2369" i="30"/>
  <c r="R2358" i="30" l="1"/>
  <c r="N2358" i="30"/>
  <c r="R2354" i="30"/>
  <c r="N2354" i="30"/>
  <c r="N2369" i="30"/>
  <c r="R2369" i="30"/>
  <c r="N2357" i="30"/>
  <c r="R2357" i="30"/>
  <c r="N2365" i="30"/>
  <c r="R2365" i="30"/>
  <c r="R2366" i="30"/>
  <c r="N2366" i="30"/>
  <c r="R2362" i="30"/>
  <c r="N2362" i="30"/>
  <c r="R2363" i="30"/>
  <c r="N2363" i="30"/>
  <c r="N2361" i="30"/>
  <c r="R2361" i="30"/>
  <c r="R2370" i="30"/>
  <c r="N2370" i="30"/>
  <c r="F2369" i="30"/>
  <c r="C2369" i="30"/>
  <c r="B2379" i="30"/>
  <c r="B2368" i="30"/>
  <c r="B2367" i="30"/>
  <c r="B2375" i="30"/>
  <c r="B2364" i="30"/>
  <c r="F2357" i="30"/>
  <c r="C2357" i="30"/>
  <c r="C2354" i="30"/>
  <c r="F2354" i="30"/>
  <c r="F2366" i="30"/>
  <c r="C2366" i="30"/>
  <c r="F2361" i="30"/>
  <c r="C2361" i="30"/>
  <c r="C2370" i="30"/>
  <c r="F2370" i="30"/>
  <c r="C2362" i="30"/>
  <c r="F2362" i="30"/>
  <c r="F2358" i="30"/>
  <c r="C2358" i="30"/>
  <c r="F2365" i="30"/>
  <c r="C2365" i="30"/>
  <c r="F2363" i="30"/>
  <c r="C2363" i="30"/>
  <c r="B2373" i="30"/>
  <c r="B2376" i="30"/>
  <c r="B2371" i="30"/>
  <c r="B2380" i="30"/>
  <c r="B2372" i="30"/>
  <c r="R2364" i="30" l="1"/>
  <c r="N2364" i="30"/>
  <c r="R2379" i="30"/>
  <c r="N2379" i="30"/>
  <c r="R2371" i="30"/>
  <c r="N2371" i="30"/>
  <c r="R2367" i="30"/>
  <c r="N2367" i="30"/>
  <c r="R2372" i="30"/>
  <c r="N2372" i="30"/>
  <c r="R2380" i="30"/>
  <c r="N2380" i="30"/>
  <c r="R2368" i="30"/>
  <c r="N2368" i="30"/>
  <c r="N2373" i="30"/>
  <c r="R2373" i="30"/>
  <c r="R2376" i="30"/>
  <c r="N2376" i="30"/>
  <c r="R2375" i="30"/>
  <c r="N2375" i="30"/>
  <c r="C2371" i="30"/>
  <c r="F2371" i="30"/>
  <c r="F2367" i="30"/>
  <c r="C2367" i="30"/>
  <c r="B2382" i="30"/>
  <c r="B2383" i="30"/>
  <c r="B2374" i="30"/>
  <c r="B2377" i="30"/>
  <c r="B2389" i="30"/>
  <c r="F2373" i="30"/>
  <c r="C2373" i="30"/>
  <c r="F2364" i="30"/>
  <c r="C2364" i="30"/>
  <c r="F2380" i="30"/>
  <c r="C2380" i="30"/>
  <c r="F2376" i="30"/>
  <c r="C2376" i="30"/>
  <c r="C2375" i="30"/>
  <c r="F2375" i="30"/>
  <c r="F2368" i="30"/>
  <c r="C2368" i="30"/>
  <c r="F2372" i="30"/>
  <c r="C2372" i="30"/>
  <c r="F2379" i="30"/>
  <c r="C2379" i="30"/>
  <c r="B2381" i="30"/>
  <c r="B2390" i="30"/>
  <c r="B2386" i="30"/>
  <c r="B2385" i="30"/>
  <c r="B2378" i="30"/>
  <c r="R2383" i="30" l="1"/>
  <c r="N2383" i="30"/>
  <c r="R2386" i="30"/>
  <c r="N2386" i="30"/>
  <c r="N2377" i="30"/>
  <c r="R2377" i="30"/>
  <c r="N2381" i="30"/>
  <c r="R2381" i="30"/>
  <c r="R2390" i="30"/>
  <c r="N2390" i="30"/>
  <c r="N2389" i="30"/>
  <c r="R2389" i="30"/>
  <c r="R2382" i="30"/>
  <c r="N2382" i="30"/>
  <c r="R2378" i="30"/>
  <c r="N2378" i="30"/>
  <c r="N2385" i="30"/>
  <c r="R2385" i="30"/>
  <c r="R2374" i="30"/>
  <c r="N2374" i="30"/>
  <c r="C2378" i="30"/>
  <c r="F2378" i="30"/>
  <c r="F2381" i="30"/>
  <c r="C2381" i="30"/>
  <c r="F2377" i="30"/>
  <c r="C2377" i="30"/>
  <c r="F2383" i="30"/>
  <c r="C2383" i="30"/>
  <c r="C2386" i="30"/>
  <c r="F2386" i="30"/>
  <c r="B2388" i="30"/>
  <c r="B2396" i="30"/>
  <c r="B2391" i="30"/>
  <c r="B2387" i="30"/>
  <c r="B2393" i="30"/>
  <c r="F2389" i="30"/>
  <c r="C2389" i="30"/>
  <c r="F2374" i="30"/>
  <c r="C2374" i="30"/>
  <c r="F2382" i="30"/>
  <c r="C2382" i="30"/>
  <c r="F2385" i="30"/>
  <c r="C2385" i="30"/>
  <c r="F2390" i="30"/>
  <c r="C2390" i="30"/>
  <c r="B2395" i="30"/>
  <c r="B2400" i="30"/>
  <c r="B2399" i="30"/>
  <c r="B2384" i="30"/>
  <c r="B2392" i="30"/>
  <c r="N2393" i="30" l="1"/>
  <c r="R2393" i="30"/>
  <c r="R2388" i="30"/>
  <c r="N2388" i="30"/>
  <c r="R2395" i="30"/>
  <c r="N2395" i="30"/>
  <c r="R2391" i="30"/>
  <c r="N2391" i="30"/>
  <c r="R2399" i="30"/>
  <c r="N2399" i="30"/>
  <c r="R2384" i="30"/>
  <c r="N2384" i="30"/>
  <c r="R2396" i="30"/>
  <c r="N2396" i="30"/>
  <c r="R2392" i="30"/>
  <c r="N2392" i="30"/>
  <c r="R2400" i="30"/>
  <c r="N2400" i="30"/>
  <c r="R2387" i="30"/>
  <c r="N2387" i="30"/>
  <c r="F2392" i="30"/>
  <c r="C2392" i="30"/>
  <c r="F2395" i="30"/>
  <c r="C2395" i="30"/>
  <c r="F2393" i="30"/>
  <c r="C2393" i="30"/>
  <c r="C2391" i="30"/>
  <c r="F2391" i="30"/>
  <c r="F2388" i="30"/>
  <c r="C2388" i="30"/>
  <c r="F2384" i="30"/>
  <c r="C2384" i="30"/>
  <c r="B2394" i="30"/>
  <c r="B2410" i="30"/>
  <c r="B2397" i="30"/>
  <c r="B2406" i="30"/>
  <c r="F2399" i="30"/>
  <c r="C2399" i="30"/>
  <c r="B2402" i="30"/>
  <c r="B2409" i="30"/>
  <c r="B2405" i="30"/>
  <c r="B2403" i="30"/>
  <c r="B2401" i="30"/>
  <c r="B2398" i="30"/>
  <c r="F2400" i="30"/>
  <c r="C2400" i="30"/>
  <c r="C2387" i="30"/>
  <c r="F2387" i="30"/>
  <c r="F2396" i="30"/>
  <c r="C2396" i="30"/>
  <c r="N2401" i="30" l="1"/>
  <c r="R2401" i="30"/>
  <c r="R2410" i="30"/>
  <c r="N2410" i="30"/>
  <c r="R2406" i="30"/>
  <c r="N2406" i="30"/>
  <c r="N2405" i="30"/>
  <c r="R2405" i="30"/>
  <c r="R2398" i="30"/>
  <c r="N2398" i="30"/>
  <c r="N2409" i="30"/>
  <c r="R2409" i="30"/>
  <c r="R2394" i="30"/>
  <c r="N2394" i="30"/>
  <c r="R2402" i="30"/>
  <c r="N2402" i="30"/>
  <c r="R2403" i="30"/>
  <c r="N2403" i="30"/>
  <c r="N2397" i="30"/>
  <c r="R2397" i="30"/>
  <c r="F2405" i="30"/>
  <c r="C2405" i="30"/>
  <c r="C2410" i="30"/>
  <c r="F2410" i="30"/>
  <c r="B2411" i="30"/>
  <c r="B2415" i="30"/>
  <c r="B2412" i="30"/>
  <c r="B2416" i="30"/>
  <c r="B2420" i="30"/>
  <c r="F2401" i="30"/>
  <c r="C2401" i="30"/>
  <c r="F2406" i="30"/>
  <c r="C2406" i="30"/>
  <c r="C2403" i="30"/>
  <c r="F2403" i="30"/>
  <c r="C2409" i="30"/>
  <c r="F2409" i="30"/>
  <c r="C2397" i="30"/>
  <c r="F2397" i="30"/>
  <c r="C2394" i="30"/>
  <c r="F2394" i="30"/>
  <c r="C2402" i="30"/>
  <c r="F2402" i="30"/>
  <c r="F2398" i="30"/>
  <c r="C2398" i="30"/>
  <c r="B2408" i="30"/>
  <c r="B2413" i="30"/>
  <c r="B2419" i="30"/>
  <c r="B2407" i="30"/>
  <c r="B2404" i="30"/>
  <c r="R2407" i="30" l="1"/>
  <c r="N2407" i="30"/>
  <c r="R2420" i="30"/>
  <c r="N2420" i="30"/>
  <c r="R2404" i="30"/>
  <c r="N2404" i="30"/>
  <c r="R2419" i="30"/>
  <c r="N2419" i="30"/>
  <c r="R2416" i="30"/>
  <c r="N2416" i="30"/>
  <c r="R2415" i="30"/>
  <c r="N2415" i="30"/>
  <c r="N2413" i="30"/>
  <c r="R2413" i="30"/>
  <c r="R2408" i="30"/>
  <c r="N2408" i="30"/>
  <c r="R2411" i="30"/>
  <c r="N2411" i="30"/>
  <c r="R2412" i="30"/>
  <c r="N2412" i="30"/>
  <c r="F2404" i="30"/>
  <c r="C2404" i="30"/>
  <c r="F2416" i="30"/>
  <c r="C2416" i="30"/>
  <c r="F2415" i="30"/>
  <c r="C2415" i="30"/>
  <c r="B2414" i="30"/>
  <c r="B2429" i="30"/>
  <c r="B2418" i="30"/>
  <c r="B2426" i="30"/>
  <c r="B2425" i="30"/>
  <c r="C2419" i="30"/>
  <c r="F2419" i="30"/>
  <c r="C2407" i="30"/>
  <c r="F2407" i="30"/>
  <c r="F2413" i="30"/>
  <c r="C2413" i="30"/>
  <c r="F2420" i="30"/>
  <c r="C2420" i="30"/>
  <c r="F2412" i="30"/>
  <c r="C2412" i="30"/>
  <c r="F2411" i="30"/>
  <c r="C2411" i="30"/>
  <c r="F2408" i="30"/>
  <c r="C2408" i="30"/>
  <c r="B2417" i="30"/>
  <c r="B2423" i="30"/>
  <c r="B2430" i="30"/>
  <c r="B2422" i="30"/>
  <c r="B2421" i="30"/>
  <c r="R2430" i="30" l="1"/>
  <c r="N2430" i="30"/>
  <c r="N2425" i="30"/>
  <c r="R2425" i="30"/>
  <c r="R2414" i="30"/>
  <c r="N2414" i="30"/>
  <c r="N2421" i="30"/>
  <c r="R2421" i="30"/>
  <c r="R2418" i="30"/>
  <c r="N2418" i="30"/>
  <c r="N2417" i="30"/>
  <c r="R2417" i="30"/>
  <c r="R2422" i="30"/>
  <c r="N2422" i="30"/>
  <c r="R2426" i="30"/>
  <c r="N2426" i="30"/>
  <c r="N2429" i="30"/>
  <c r="R2429" i="30"/>
  <c r="R2423" i="30"/>
  <c r="N2423" i="30"/>
  <c r="C2430" i="30"/>
  <c r="F2430" i="30"/>
  <c r="F2425" i="30"/>
  <c r="C2425" i="30"/>
  <c r="C2418" i="30"/>
  <c r="F2418" i="30"/>
  <c r="F2414" i="30"/>
  <c r="C2414" i="30"/>
  <c r="B2431" i="30"/>
  <c r="B2440" i="30"/>
  <c r="B2427" i="30"/>
  <c r="B2435" i="30"/>
  <c r="B2428" i="30"/>
  <c r="B2424" i="30"/>
  <c r="F2417" i="30"/>
  <c r="C2417" i="30"/>
  <c r="C2423" i="30"/>
  <c r="F2423" i="30"/>
  <c r="F2429" i="30"/>
  <c r="C2429" i="30"/>
  <c r="F2421" i="30"/>
  <c r="C2421" i="30"/>
  <c r="F2422" i="30"/>
  <c r="C2422" i="30"/>
  <c r="F2426" i="30"/>
  <c r="C2426" i="30"/>
  <c r="B2432" i="30"/>
  <c r="B2433" i="30"/>
  <c r="B2436" i="30"/>
  <c r="B2439" i="30"/>
  <c r="R2424" i="30" l="1"/>
  <c r="N2424" i="30"/>
  <c r="R2440" i="30"/>
  <c r="N2440" i="30"/>
  <c r="N2433" i="30"/>
  <c r="R2433" i="30"/>
  <c r="R2435" i="30"/>
  <c r="N2435" i="30"/>
  <c r="R2432" i="30"/>
  <c r="N2432" i="30"/>
  <c r="R2428" i="30"/>
  <c r="N2428" i="30"/>
  <c r="R2431" i="30"/>
  <c r="N2431" i="30"/>
  <c r="R2439" i="30"/>
  <c r="N2439" i="30"/>
  <c r="R2436" i="30"/>
  <c r="N2436" i="30"/>
  <c r="R2427" i="30"/>
  <c r="N2427" i="30"/>
  <c r="F2424" i="30"/>
  <c r="C2424" i="30"/>
  <c r="B2449" i="30"/>
  <c r="B2443" i="30"/>
  <c r="B2434" i="30"/>
  <c r="B2445" i="30"/>
  <c r="B2450" i="30"/>
  <c r="F2433" i="30"/>
  <c r="C2433" i="30"/>
  <c r="F2440" i="30"/>
  <c r="C2440" i="30"/>
  <c r="F2432" i="30"/>
  <c r="C2432" i="30"/>
  <c r="F2428" i="30"/>
  <c r="C2428" i="30"/>
  <c r="C2439" i="30"/>
  <c r="F2439" i="30"/>
  <c r="C2435" i="30"/>
  <c r="F2435" i="30"/>
  <c r="F2436" i="30"/>
  <c r="C2436" i="30"/>
  <c r="F2427" i="30"/>
  <c r="C2427" i="30"/>
  <c r="F2431" i="30"/>
  <c r="C2431" i="30"/>
  <c r="B2446" i="30"/>
  <c r="B2442" i="30"/>
  <c r="B2438" i="30"/>
  <c r="B2437" i="30"/>
  <c r="B2441" i="30"/>
  <c r="R2438" i="30" l="1"/>
  <c r="N2438" i="30"/>
  <c r="R2450" i="30"/>
  <c r="N2450" i="30"/>
  <c r="N2449" i="30"/>
  <c r="R2449" i="30"/>
  <c r="N2441" i="30"/>
  <c r="R2441" i="30"/>
  <c r="R2434" i="30"/>
  <c r="N2434" i="30"/>
  <c r="R2446" i="30"/>
  <c r="N2446" i="30"/>
  <c r="R2442" i="30"/>
  <c r="N2442" i="30"/>
  <c r="N2445" i="30"/>
  <c r="R2445" i="30"/>
  <c r="R2443" i="30"/>
  <c r="N2443" i="30"/>
  <c r="N2437" i="30"/>
  <c r="R2437" i="30"/>
  <c r="F2441" i="30"/>
  <c r="C2441" i="30"/>
  <c r="F2450" i="30"/>
  <c r="C2450" i="30"/>
  <c r="F2434" i="30"/>
  <c r="C2434" i="30"/>
  <c r="F2449" i="30"/>
  <c r="C2449" i="30"/>
  <c r="B2451" i="30"/>
  <c r="B2448" i="30"/>
  <c r="B2456" i="30"/>
  <c r="B2460" i="30"/>
  <c r="B2444" i="30"/>
  <c r="B2459" i="30"/>
  <c r="F2446" i="30"/>
  <c r="C2446" i="30"/>
  <c r="C2442" i="30"/>
  <c r="F2442" i="30"/>
  <c r="F2445" i="30"/>
  <c r="C2445" i="30"/>
  <c r="F2443" i="30"/>
  <c r="C2443" i="30"/>
  <c r="F2438" i="30"/>
  <c r="C2438" i="30"/>
  <c r="C2437" i="30"/>
  <c r="F2437" i="30"/>
  <c r="B2447" i="30"/>
  <c r="B2452" i="30"/>
  <c r="B2455" i="30"/>
  <c r="B2453" i="30"/>
  <c r="N2453" i="30" l="1"/>
  <c r="R2453" i="30"/>
  <c r="R2448" i="30"/>
  <c r="N2448" i="30"/>
  <c r="R2460" i="30"/>
  <c r="N2460" i="30"/>
  <c r="R2452" i="30"/>
  <c r="N2452" i="30"/>
  <c r="R2459" i="30"/>
  <c r="N2459" i="30"/>
  <c r="R2447" i="30"/>
  <c r="N2447" i="30"/>
  <c r="R2444" i="30"/>
  <c r="N2444" i="30"/>
  <c r="R2451" i="30"/>
  <c r="N2451" i="30"/>
  <c r="R2455" i="30"/>
  <c r="N2455" i="30"/>
  <c r="R2456" i="30"/>
  <c r="N2456" i="30"/>
  <c r="F2453" i="30"/>
  <c r="C2453" i="30"/>
  <c r="F2460" i="30"/>
  <c r="C2460" i="30"/>
  <c r="B2463" i="30"/>
  <c r="B2462" i="30"/>
  <c r="B2469" i="30"/>
  <c r="B2470" i="30"/>
  <c r="B2458" i="30"/>
  <c r="F2448" i="30"/>
  <c r="C2448" i="30"/>
  <c r="C2455" i="30"/>
  <c r="F2455" i="30"/>
  <c r="F2444" i="30"/>
  <c r="C2444" i="30"/>
  <c r="F2456" i="30"/>
  <c r="C2456" i="30"/>
  <c r="C2451" i="30"/>
  <c r="F2451" i="30"/>
  <c r="F2452" i="30"/>
  <c r="C2452" i="30"/>
  <c r="C2459" i="30"/>
  <c r="F2459" i="30"/>
  <c r="F2447" i="30"/>
  <c r="C2447" i="30"/>
  <c r="B2465" i="30"/>
  <c r="B2457" i="30"/>
  <c r="B2454" i="30"/>
  <c r="B2466" i="30"/>
  <c r="B2461" i="30"/>
  <c r="N2461" i="30" l="1"/>
  <c r="R2461" i="30"/>
  <c r="N2465" i="30"/>
  <c r="R2465" i="30"/>
  <c r="R2462" i="30"/>
  <c r="N2462" i="30"/>
  <c r="R2466" i="30"/>
  <c r="N2466" i="30"/>
  <c r="R2458" i="30"/>
  <c r="N2458" i="30"/>
  <c r="R2454" i="30"/>
  <c r="N2454" i="30"/>
  <c r="R2470" i="30"/>
  <c r="N2470" i="30"/>
  <c r="N2457" i="30"/>
  <c r="R2457" i="30"/>
  <c r="N2469" i="30"/>
  <c r="R2469" i="30"/>
  <c r="R2463" i="30"/>
  <c r="N2463" i="30"/>
  <c r="C2461" i="30"/>
  <c r="F2461" i="30"/>
  <c r="C2470" i="30"/>
  <c r="F2470" i="30"/>
  <c r="B2480" i="30"/>
  <c r="B2472" i="30"/>
  <c r="F2465" i="30"/>
  <c r="C2465" i="30"/>
  <c r="F2457" i="30"/>
  <c r="C2457" i="30"/>
  <c r="F2458" i="30"/>
  <c r="C2458" i="30"/>
  <c r="F2469" i="30"/>
  <c r="C2469" i="30"/>
  <c r="F2463" i="30"/>
  <c r="C2463" i="30"/>
  <c r="C2454" i="30"/>
  <c r="F2454" i="30"/>
  <c r="F2462" i="30"/>
  <c r="C2462" i="30"/>
  <c r="B2471" i="30"/>
  <c r="B2464" i="30"/>
  <c r="B2475" i="30"/>
  <c r="F2466" i="30"/>
  <c r="C2466" i="30"/>
  <c r="B2476" i="30"/>
  <c r="B2467" i="30"/>
  <c r="B2468" i="30"/>
  <c r="B2479" i="30"/>
  <c r="B2473" i="30"/>
  <c r="R2468" i="30" l="1"/>
  <c r="N2468" i="30"/>
  <c r="R2476" i="30"/>
  <c r="N2476" i="30"/>
  <c r="R2475" i="30"/>
  <c r="N2475" i="30"/>
  <c r="R2472" i="30"/>
  <c r="N2472" i="30"/>
  <c r="N2473" i="30"/>
  <c r="R2473" i="30"/>
  <c r="R2471" i="30"/>
  <c r="N2471" i="30"/>
  <c r="R2467" i="30"/>
  <c r="N2467" i="30"/>
  <c r="R2480" i="30"/>
  <c r="N2480" i="30"/>
  <c r="R2479" i="30"/>
  <c r="N2479" i="30"/>
  <c r="R2464" i="30"/>
  <c r="N2464" i="30"/>
  <c r="C2473" i="30"/>
  <c r="F2473" i="30"/>
  <c r="F2476" i="30"/>
  <c r="C2476" i="30"/>
  <c r="F2475" i="30"/>
  <c r="C2475" i="30"/>
  <c r="C2471" i="30"/>
  <c r="F2471" i="30"/>
  <c r="F2472" i="30"/>
  <c r="C2472" i="30"/>
  <c r="B2483" i="30"/>
  <c r="B2486" i="30"/>
  <c r="B2481" i="30"/>
  <c r="B2482" i="30"/>
  <c r="C2467" i="30"/>
  <c r="F2467" i="30"/>
  <c r="F2464" i="30"/>
  <c r="C2464" i="30"/>
  <c r="F2480" i="30"/>
  <c r="C2480" i="30"/>
  <c r="F2468" i="30"/>
  <c r="C2468" i="30"/>
  <c r="B2478" i="30"/>
  <c r="B2485" i="30"/>
  <c r="F2479" i="30"/>
  <c r="C2479" i="30"/>
  <c r="B2489" i="30"/>
  <c r="B2477" i="30"/>
  <c r="B2474" i="30"/>
  <c r="B2490" i="30"/>
  <c r="N2477" i="30" l="1"/>
  <c r="R2477" i="30"/>
  <c r="R2483" i="30"/>
  <c r="N2483" i="30"/>
  <c r="R2490" i="30"/>
  <c r="N2490" i="30"/>
  <c r="N2481" i="30"/>
  <c r="R2481" i="30"/>
  <c r="R2474" i="30"/>
  <c r="N2474" i="30"/>
  <c r="N2485" i="30"/>
  <c r="R2485" i="30"/>
  <c r="R2486" i="30"/>
  <c r="N2486" i="30"/>
  <c r="R2478" i="30"/>
  <c r="N2478" i="30"/>
  <c r="N2489" i="30"/>
  <c r="R2489" i="30"/>
  <c r="R2482" i="30"/>
  <c r="N2482" i="30"/>
  <c r="F2490" i="30"/>
  <c r="C2490" i="30"/>
  <c r="F2478" i="30"/>
  <c r="C2478" i="30"/>
  <c r="B2500" i="30"/>
  <c r="B2488" i="30"/>
  <c r="B2491" i="30"/>
  <c r="B2493" i="30"/>
  <c r="F2477" i="30"/>
  <c r="C2477" i="30"/>
  <c r="C2483" i="30"/>
  <c r="F2483" i="30"/>
  <c r="F2474" i="30"/>
  <c r="C2474" i="30"/>
  <c r="F2485" i="30"/>
  <c r="C2485" i="30"/>
  <c r="F2482" i="30"/>
  <c r="C2482" i="30"/>
  <c r="C2486" i="30"/>
  <c r="F2486" i="30"/>
  <c r="F2481" i="30"/>
  <c r="C2481" i="30"/>
  <c r="B2487" i="30"/>
  <c r="F2489" i="30"/>
  <c r="C2489" i="30"/>
  <c r="B2484" i="30"/>
  <c r="B2499" i="30"/>
  <c r="B2495" i="30"/>
  <c r="B2492" i="30"/>
  <c r="B2496" i="30"/>
  <c r="R2487" i="30" l="1"/>
  <c r="N2487" i="30"/>
  <c r="R2488" i="30"/>
  <c r="N2488" i="30"/>
  <c r="R2484" i="30"/>
  <c r="N2484" i="30"/>
  <c r="N2493" i="30"/>
  <c r="R2493" i="30"/>
  <c r="R2496" i="30"/>
  <c r="N2496" i="30"/>
  <c r="R2499" i="30"/>
  <c r="N2499" i="30"/>
  <c r="R2500" i="30"/>
  <c r="N2500" i="30"/>
  <c r="R2495" i="30"/>
  <c r="N2495" i="30"/>
  <c r="R2492" i="30"/>
  <c r="N2492" i="30"/>
  <c r="R2491" i="30"/>
  <c r="N2491" i="30"/>
  <c r="F2495" i="30"/>
  <c r="C2495" i="30"/>
  <c r="F2493" i="30"/>
  <c r="C2493" i="30"/>
  <c r="F2488" i="30"/>
  <c r="C2488" i="30"/>
  <c r="B2506" i="30"/>
  <c r="B2505" i="30"/>
  <c r="B2494" i="30"/>
  <c r="B2497" i="30"/>
  <c r="B2503" i="30"/>
  <c r="B2498" i="30"/>
  <c r="F2484" i="30"/>
  <c r="C2484" i="30"/>
  <c r="F2492" i="30"/>
  <c r="C2492" i="30"/>
  <c r="F2491" i="30"/>
  <c r="C2491" i="30"/>
  <c r="F2500" i="30"/>
  <c r="C2500" i="30"/>
  <c r="F2496" i="30"/>
  <c r="C2496" i="30"/>
  <c r="C2487" i="30"/>
  <c r="F2487" i="30"/>
  <c r="C2499" i="30"/>
  <c r="F2499" i="30"/>
  <c r="B2502" i="30"/>
  <c r="B2509" i="30"/>
  <c r="B2501" i="30"/>
  <c r="B2510" i="30"/>
  <c r="N2501" i="30" l="1"/>
  <c r="R2501" i="30"/>
  <c r="N2509" i="30"/>
  <c r="R2509" i="30"/>
  <c r="R2503" i="30"/>
  <c r="N2503" i="30"/>
  <c r="R2494" i="30"/>
  <c r="N2494" i="30"/>
  <c r="R2506" i="30"/>
  <c r="N2506" i="30"/>
  <c r="R2510" i="30"/>
  <c r="N2510" i="30"/>
  <c r="R2502" i="30"/>
  <c r="N2502" i="30"/>
  <c r="R2498" i="30"/>
  <c r="N2498" i="30"/>
  <c r="N2505" i="30"/>
  <c r="R2505" i="30"/>
  <c r="N2497" i="30"/>
  <c r="R2497" i="30"/>
  <c r="F2510" i="30"/>
  <c r="C2510" i="30"/>
  <c r="C2503" i="30"/>
  <c r="F2503" i="30"/>
  <c r="F2494" i="30"/>
  <c r="C2494" i="30"/>
  <c r="F2506" i="30"/>
  <c r="C2506" i="30"/>
  <c r="F2509" i="30"/>
  <c r="C2509" i="30"/>
  <c r="B2520" i="30"/>
  <c r="B2519" i="30"/>
  <c r="B2513" i="30"/>
  <c r="B2504" i="30"/>
  <c r="B2516" i="30"/>
  <c r="C2501" i="30"/>
  <c r="F2501" i="30"/>
  <c r="F2498" i="30"/>
  <c r="C2498" i="30"/>
  <c r="F2497" i="30"/>
  <c r="C2497" i="30"/>
  <c r="F2505" i="30"/>
  <c r="C2505" i="30"/>
  <c r="C2502" i="30"/>
  <c r="F2502" i="30"/>
  <c r="B2511" i="30"/>
  <c r="B2512" i="30"/>
  <c r="B2508" i="30"/>
  <c r="B2507" i="30"/>
  <c r="B2515" i="30"/>
  <c r="R2508" i="30" l="1"/>
  <c r="N2508" i="30"/>
  <c r="R2520" i="30"/>
  <c r="N2520" i="30"/>
  <c r="R2511" i="30"/>
  <c r="N2511" i="30"/>
  <c r="N2513" i="30"/>
  <c r="R2513" i="30"/>
  <c r="R2516" i="30"/>
  <c r="N2516" i="30"/>
  <c r="R2507" i="30"/>
  <c r="N2507" i="30"/>
  <c r="R2519" i="30"/>
  <c r="N2519" i="30"/>
  <c r="R2515" i="30"/>
  <c r="N2515" i="30"/>
  <c r="R2512" i="30"/>
  <c r="N2512" i="30"/>
  <c r="R2504" i="30"/>
  <c r="N2504" i="30"/>
  <c r="F2507" i="30"/>
  <c r="C2507" i="30"/>
  <c r="C2515" i="30"/>
  <c r="F2515" i="30"/>
  <c r="F2511" i="30"/>
  <c r="C2511" i="30"/>
  <c r="F2516" i="30"/>
  <c r="C2516" i="30"/>
  <c r="F2513" i="30"/>
  <c r="C2513" i="30"/>
  <c r="F2520" i="30"/>
  <c r="C2520" i="30"/>
  <c r="F2508" i="30"/>
  <c r="C2508" i="30"/>
  <c r="B2525" i="30"/>
  <c r="B2518" i="30"/>
  <c r="B2521" i="30"/>
  <c r="B2526" i="30"/>
  <c r="B2523" i="30"/>
  <c r="B2530" i="30"/>
  <c r="F2512" i="30"/>
  <c r="C2512" i="30"/>
  <c r="F2504" i="30"/>
  <c r="C2504" i="30"/>
  <c r="C2519" i="30"/>
  <c r="F2519" i="30"/>
  <c r="B2517" i="30"/>
  <c r="B2522" i="30"/>
  <c r="B2514" i="30"/>
  <c r="B2529" i="30"/>
  <c r="R2522" i="30" l="1"/>
  <c r="N2522" i="30"/>
  <c r="N2525" i="30"/>
  <c r="R2525" i="30"/>
  <c r="N2521" i="30"/>
  <c r="R2521" i="30"/>
  <c r="R2514" i="30"/>
  <c r="N2514" i="30"/>
  <c r="R2530" i="30"/>
  <c r="N2530" i="30"/>
  <c r="R2518" i="30"/>
  <c r="N2518" i="30"/>
  <c r="N2529" i="30"/>
  <c r="R2529" i="30"/>
  <c r="R2523" i="30"/>
  <c r="N2523" i="30"/>
  <c r="N2517" i="30"/>
  <c r="R2517" i="30"/>
  <c r="R2526" i="30"/>
  <c r="N2526" i="30"/>
  <c r="F2517" i="30"/>
  <c r="C2517" i="30"/>
  <c r="F2522" i="30"/>
  <c r="C2522" i="30"/>
  <c r="C2523" i="30"/>
  <c r="F2523" i="30"/>
  <c r="F2521" i="30"/>
  <c r="C2521" i="30"/>
  <c r="C2525" i="30"/>
  <c r="F2525" i="30"/>
  <c r="F2529" i="30"/>
  <c r="C2529" i="30"/>
  <c r="B2539" i="30"/>
  <c r="B2532" i="30"/>
  <c r="B2533" i="30"/>
  <c r="B2531" i="30"/>
  <c r="B2535" i="30"/>
  <c r="F2514" i="30"/>
  <c r="C2514" i="30"/>
  <c r="F2530" i="30"/>
  <c r="C2530" i="30"/>
  <c r="C2518" i="30"/>
  <c r="F2518" i="30"/>
  <c r="F2526" i="30"/>
  <c r="C2526" i="30"/>
  <c r="B2524" i="30"/>
  <c r="B2527" i="30"/>
  <c r="B2540" i="30"/>
  <c r="B2536" i="30"/>
  <c r="B2528" i="30"/>
  <c r="R2528" i="30" l="1"/>
  <c r="N2528" i="30"/>
  <c r="R2532" i="30"/>
  <c r="N2532" i="30"/>
  <c r="R2540" i="30"/>
  <c r="N2540" i="30"/>
  <c r="R2531" i="30"/>
  <c r="N2531" i="30"/>
  <c r="R2524" i="30"/>
  <c r="N2524" i="30"/>
  <c r="R2527" i="30"/>
  <c r="N2527" i="30"/>
  <c r="R2535" i="30"/>
  <c r="N2535" i="30"/>
  <c r="R2539" i="30"/>
  <c r="N2539" i="30"/>
  <c r="R2536" i="30"/>
  <c r="N2536" i="30"/>
  <c r="N2533" i="30"/>
  <c r="R2533" i="30"/>
  <c r="F2540" i="30"/>
  <c r="C2540" i="30"/>
  <c r="C2531" i="30"/>
  <c r="F2531" i="30"/>
  <c r="F2532" i="30"/>
  <c r="C2532" i="30"/>
  <c r="F2528" i="30"/>
  <c r="C2528" i="30"/>
  <c r="F2524" i="30"/>
  <c r="C2524" i="30"/>
  <c r="B2538" i="30"/>
  <c r="B2550" i="30"/>
  <c r="B2534" i="30"/>
  <c r="B2541" i="30"/>
  <c r="B2542" i="30"/>
  <c r="F2527" i="30"/>
  <c r="C2527" i="30"/>
  <c r="C2535" i="30"/>
  <c r="F2535" i="30"/>
  <c r="F2539" i="30"/>
  <c r="C2539" i="30"/>
  <c r="F2536" i="30"/>
  <c r="C2536" i="30"/>
  <c r="F2533" i="30"/>
  <c r="C2533" i="30"/>
  <c r="B2546" i="30"/>
  <c r="B2537" i="30"/>
  <c r="B2545" i="30"/>
  <c r="B2543" i="30"/>
  <c r="B2549" i="30"/>
  <c r="N2545" i="30" l="1"/>
  <c r="R2545" i="30"/>
  <c r="R2542" i="30"/>
  <c r="N2542" i="30"/>
  <c r="R2538" i="30"/>
  <c r="N2538" i="30"/>
  <c r="N2549" i="30"/>
  <c r="R2549" i="30"/>
  <c r="R2546" i="30"/>
  <c r="N2546" i="30"/>
  <c r="R2534" i="30"/>
  <c r="N2534" i="30"/>
  <c r="R2543" i="30"/>
  <c r="N2543" i="30"/>
  <c r="R2550" i="30"/>
  <c r="N2550" i="30"/>
  <c r="N2537" i="30"/>
  <c r="R2537" i="30"/>
  <c r="N2541" i="30"/>
  <c r="R2541" i="30"/>
  <c r="F2546" i="30"/>
  <c r="C2546" i="30"/>
  <c r="F2542" i="30"/>
  <c r="C2542" i="30"/>
  <c r="C2534" i="30"/>
  <c r="F2534" i="30"/>
  <c r="F2538" i="30"/>
  <c r="C2538" i="30"/>
  <c r="B2552" i="30"/>
  <c r="B2544" i="30"/>
  <c r="B2548" i="30"/>
  <c r="F2549" i="30"/>
  <c r="C2549" i="30"/>
  <c r="B2559" i="30"/>
  <c r="F2543" i="30"/>
  <c r="C2543" i="30"/>
  <c r="F2541" i="30"/>
  <c r="C2541" i="30"/>
  <c r="C2550" i="30"/>
  <c r="F2550" i="30"/>
  <c r="F2545" i="30"/>
  <c r="C2545" i="30"/>
  <c r="B2555" i="30"/>
  <c r="B2556" i="30"/>
  <c r="C2537" i="30"/>
  <c r="F2537" i="30"/>
  <c r="B2553" i="30"/>
  <c r="B2547" i="30"/>
  <c r="B2551" i="30"/>
  <c r="B2560" i="30"/>
  <c r="R2547" i="30" l="1"/>
  <c r="N2547" i="30"/>
  <c r="R2544" i="30"/>
  <c r="N2544" i="30"/>
  <c r="R2555" i="30"/>
  <c r="N2555" i="30"/>
  <c r="R2560" i="30"/>
  <c r="N2560" i="30"/>
  <c r="N2553" i="30"/>
  <c r="R2553" i="30"/>
  <c r="R2559" i="30"/>
  <c r="N2559" i="30"/>
  <c r="R2552" i="30"/>
  <c r="N2552" i="30"/>
  <c r="R2551" i="30"/>
  <c r="N2551" i="30"/>
  <c r="R2556" i="30"/>
  <c r="N2556" i="30"/>
  <c r="R2548" i="30"/>
  <c r="N2548" i="30"/>
  <c r="F2544" i="30"/>
  <c r="C2544" i="30"/>
  <c r="B2565" i="30"/>
  <c r="B2554" i="30"/>
  <c r="C2547" i="30"/>
  <c r="F2547" i="30"/>
  <c r="C2551" i="30"/>
  <c r="F2551" i="30"/>
  <c r="F2556" i="30"/>
  <c r="C2556" i="30"/>
  <c r="F2548" i="30"/>
  <c r="C2548" i="30"/>
  <c r="F2552" i="30"/>
  <c r="C2552" i="30"/>
  <c r="F2560" i="30"/>
  <c r="C2560" i="30"/>
  <c r="F2555" i="30"/>
  <c r="C2555" i="30"/>
  <c r="B2570" i="30"/>
  <c r="B2557" i="30"/>
  <c r="F2553" i="30"/>
  <c r="C2553" i="30"/>
  <c r="F2559" i="30"/>
  <c r="C2559" i="30"/>
  <c r="B2561" i="30"/>
  <c r="B2563" i="30"/>
  <c r="B2566" i="30"/>
  <c r="B2569" i="30"/>
  <c r="B2558" i="30"/>
  <c r="B2562" i="30"/>
  <c r="R2563" i="30" l="1"/>
  <c r="N2563" i="30"/>
  <c r="N2565" i="30"/>
  <c r="R2565" i="30"/>
  <c r="N2569" i="30"/>
  <c r="R2569" i="30"/>
  <c r="R2562" i="30"/>
  <c r="N2562" i="30"/>
  <c r="N2557" i="30"/>
  <c r="R2557" i="30"/>
  <c r="R2566" i="30"/>
  <c r="N2566" i="30"/>
  <c r="N2561" i="30"/>
  <c r="R2561" i="30"/>
  <c r="R2554" i="30"/>
  <c r="N2554" i="30"/>
  <c r="R2558" i="30"/>
  <c r="N2558" i="30"/>
  <c r="R2570" i="30"/>
  <c r="N2570" i="30"/>
  <c r="C2563" i="30"/>
  <c r="F2563" i="30"/>
  <c r="C2565" i="30"/>
  <c r="F2565" i="30"/>
  <c r="B2572" i="30"/>
  <c r="B2579" i="30"/>
  <c r="B2573" i="30"/>
  <c r="B2567" i="30"/>
  <c r="B2575" i="30"/>
  <c r="F2569" i="30"/>
  <c r="C2569" i="30"/>
  <c r="F2557" i="30"/>
  <c r="C2557" i="30"/>
  <c r="F2558" i="30"/>
  <c r="C2558" i="30"/>
  <c r="C2566" i="30"/>
  <c r="F2566" i="30"/>
  <c r="F2561" i="30"/>
  <c r="C2561" i="30"/>
  <c r="F2570" i="30"/>
  <c r="C2570" i="30"/>
  <c r="F2554" i="30"/>
  <c r="C2554" i="30"/>
  <c r="F2562" i="30"/>
  <c r="C2562" i="30"/>
  <c r="B2568" i="30"/>
  <c r="B2576" i="30"/>
  <c r="B2571" i="30"/>
  <c r="B2580" i="30"/>
  <c r="B2564" i="30"/>
  <c r="R2571" i="30" l="1"/>
  <c r="N2571" i="30"/>
  <c r="R2579" i="30"/>
  <c r="N2579" i="30"/>
  <c r="R2567" i="30"/>
  <c r="N2567" i="30"/>
  <c r="R2564" i="30"/>
  <c r="N2564" i="30"/>
  <c r="R2576" i="30"/>
  <c r="N2576" i="30"/>
  <c r="N2573" i="30"/>
  <c r="R2573" i="30"/>
  <c r="R2572" i="30"/>
  <c r="N2572" i="30"/>
  <c r="R2568" i="30"/>
  <c r="N2568" i="30"/>
  <c r="R2580" i="30"/>
  <c r="N2580" i="30"/>
  <c r="R2575" i="30"/>
  <c r="N2575" i="30"/>
  <c r="B2589" i="30"/>
  <c r="B2585" i="30"/>
  <c r="B2590" i="30"/>
  <c r="B2586" i="30"/>
  <c r="F2568" i="30"/>
  <c r="C2568" i="30"/>
  <c r="C2567" i="30"/>
  <c r="F2567" i="30"/>
  <c r="C2579" i="30"/>
  <c r="F2579" i="30"/>
  <c r="B2574" i="30"/>
  <c r="B2581" i="30"/>
  <c r="B2578" i="30"/>
  <c r="B2577" i="30"/>
  <c r="F2564" i="30"/>
  <c r="C2564" i="30"/>
  <c r="C2576" i="30"/>
  <c r="F2576" i="30"/>
  <c r="F2573" i="30"/>
  <c r="C2573" i="30"/>
  <c r="F2572" i="30"/>
  <c r="C2572" i="30"/>
  <c r="F2571" i="30"/>
  <c r="C2571" i="30"/>
  <c r="C2580" i="30"/>
  <c r="F2580" i="30"/>
  <c r="F2575" i="30"/>
  <c r="C2575" i="30"/>
  <c r="B2583" i="30"/>
  <c r="B2582" i="30"/>
  <c r="R2583" i="30" l="1"/>
  <c r="N2583" i="30"/>
  <c r="N2577" i="30"/>
  <c r="R2577" i="30"/>
  <c r="R2578" i="30"/>
  <c r="N2578" i="30"/>
  <c r="R2574" i="30"/>
  <c r="N2574" i="30"/>
  <c r="F2586" i="30"/>
  <c r="R2586" i="30"/>
  <c r="N2586" i="30"/>
  <c r="F2585" i="30"/>
  <c r="N2585" i="30"/>
  <c r="R2585" i="30"/>
  <c r="N2581" i="30"/>
  <c r="R2581" i="30"/>
  <c r="R2582" i="30"/>
  <c r="N2582" i="30"/>
  <c r="C2590" i="30"/>
  <c r="R2590" i="30"/>
  <c r="N2590" i="30"/>
  <c r="F2589" i="30"/>
  <c r="N2589" i="30"/>
  <c r="R2589" i="30"/>
  <c r="C2589" i="30"/>
  <c r="F2590" i="30"/>
  <c r="C2586" i="30"/>
  <c r="C2585" i="30"/>
  <c r="B2596" i="30"/>
  <c r="B2595" i="30"/>
  <c r="B2588" i="30"/>
  <c r="B2584" i="30"/>
  <c r="B2593" i="30"/>
  <c r="B2587" i="30"/>
  <c r="B2600" i="30"/>
  <c r="B2599" i="30"/>
  <c r="B2592" i="30"/>
  <c r="B2591" i="30"/>
  <c r="F2582" i="30"/>
  <c r="C2582" i="30"/>
  <c r="C2578" i="30"/>
  <c r="F2578" i="30"/>
  <c r="F2574" i="30"/>
  <c r="C2574" i="30"/>
  <c r="C2581" i="30"/>
  <c r="F2581" i="30"/>
  <c r="C2583" i="30"/>
  <c r="F2583" i="30"/>
  <c r="C2577" i="30"/>
  <c r="F2577" i="30"/>
  <c r="F2592" i="30" l="1"/>
  <c r="R2592" i="30"/>
  <c r="N2592" i="30"/>
  <c r="R2599" i="30"/>
  <c r="N2599" i="30"/>
  <c r="F2587" i="30"/>
  <c r="R2587" i="30"/>
  <c r="N2587" i="30"/>
  <c r="F2584" i="30"/>
  <c r="R2584" i="30"/>
  <c r="N2584" i="30"/>
  <c r="R2595" i="30"/>
  <c r="N2595" i="30"/>
  <c r="C2591" i="30"/>
  <c r="R2591" i="30"/>
  <c r="N2591" i="30"/>
  <c r="R2600" i="30"/>
  <c r="N2600" i="30"/>
  <c r="C2593" i="30"/>
  <c r="N2593" i="30"/>
  <c r="R2593" i="30"/>
  <c r="F2588" i="30"/>
  <c r="R2588" i="30"/>
  <c r="N2588" i="30"/>
  <c r="R2596" i="30"/>
  <c r="N2596" i="30"/>
  <c r="C2588" i="30"/>
  <c r="F2591" i="30"/>
  <c r="F2593" i="30"/>
  <c r="C2592" i="30"/>
  <c r="C2584" i="30"/>
  <c r="C2587" i="30"/>
  <c r="B2601" i="30"/>
  <c r="B2609" i="30"/>
  <c r="B2597" i="30"/>
  <c r="B2594" i="30"/>
  <c r="B2605" i="30"/>
  <c r="C2595" i="30"/>
  <c r="F2595" i="30"/>
  <c r="C2599" i="30"/>
  <c r="F2599" i="30"/>
  <c r="B2602" i="30"/>
  <c r="B2610" i="30"/>
  <c r="B2603" i="30"/>
  <c r="B2598" i="30"/>
  <c r="B2606" i="30"/>
  <c r="F2600" i="30"/>
  <c r="C2600" i="30"/>
  <c r="C2596" i="30"/>
  <c r="F2596" i="30"/>
  <c r="R2603" i="30" l="1"/>
  <c r="N2603" i="30"/>
  <c r="N2605" i="30"/>
  <c r="R2605" i="30"/>
  <c r="R2597" i="30"/>
  <c r="N2597" i="30"/>
  <c r="R2606" i="30"/>
  <c r="N2606" i="30"/>
  <c r="R2610" i="30"/>
  <c r="N2610" i="30"/>
  <c r="N2609" i="30"/>
  <c r="R2609" i="30"/>
  <c r="R2598" i="30"/>
  <c r="N2598" i="30"/>
  <c r="R2594" i="30"/>
  <c r="N2594" i="30"/>
  <c r="R2602" i="30"/>
  <c r="N2602" i="30"/>
  <c r="N2601" i="30"/>
  <c r="R2601" i="30"/>
  <c r="C2598" i="30"/>
  <c r="F2598" i="30"/>
  <c r="B2613" i="30"/>
  <c r="B2612" i="30"/>
  <c r="C2606" i="30"/>
  <c r="F2606" i="30"/>
  <c r="C2602" i="30"/>
  <c r="F2602" i="30"/>
  <c r="F2594" i="30"/>
  <c r="C2594" i="30"/>
  <c r="C2609" i="30"/>
  <c r="F2609" i="30"/>
  <c r="B2604" i="30"/>
  <c r="F2603" i="30"/>
  <c r="C2603" i="30"/>
  <c r="B2608" i="30"/>
  <c r="B2607" i="30"/>
  <c r="B2611" i="30"/>
  <c r="C2610" i="30"/>
  <c r="F2610" i="30"/>
  <c r="F2605" i="30"/>
  <c r="C2605" i="30"/>
  <c r="F2597" i="30"/>
  <c r="C2597" i="30"/>
  <c r="C2601" i="30"/>
  <c r="F2601" i="30"/>
  <c r="R2608" i="30" l="1"/>
  <c r="N2608" i="30"/>
  <c r="R2612" i="30"/>
  <c r="N2612" i="30"/>
  <c r="R2613" i="30"/>
  <c r="N2613" i="30"/>
  <c r="R2611" i="30"/>
  <c r="N2611" i="30"/>
  <c r="R2607" i="30"/>
  <c r="N2607" i="30"/>
  <c r="R2604" i="30"/>
  <c r="N2604" i="30"/>
  <c r="F2612" i="30"/>
  <c r="C2612" i="30"/>
  <c r="F2611" i="30"/>
  <c r="C2611" i="30"/>
  <c r="C2608" i="30"/>
  <c r="F2608" i="30"/>
  <c r="F2604" i="30"/>
  <c r="C2604" i="30"/>
  <c r="F2607" i="30"/>
  <c r="C2607" i="30"/>
  <c r="C2613" i="30"/>
  <c r="F261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23" authorId="0" shapeId="0" xr:uid="{00000000-0006-0000-0600-000001000000}">
      <text>
        <r>
          <rPr>
            <b/>
            <sz val="9"/>
            <color indexed="81"/>
            <rFont val="宋体"/>
            <family val="3"/>
            <charset val="134"/>
          </rPr>
          <t>作者:</t>
        </r>
        <r>
          <rPr>
            <sz val="9"/>
            <color indexed="81"/>
            <rFont val="宋体"/>
            <family val="3"/>
            <charset val="134"/>
          </rPr>
          <t xml:space="preserve">
应该是受治疗者</t>
        </r>
      </text>
    </comment>
  </commentList>
</comments>
</file>

<file path=xl/sharedStrings.xml><?xml version="1.0" encoding="utf-8"?>
<sst xmlns="http://schemas.openxmlformats.org/spreadsheetml/2006/main" count="11254" uniqueCount="1402">
  <si>
    <t>sheet名</t>
  </si>
  <si>
    <t>导出客户端文件</t>
    <phoneticPr fontId="3" type="noConversion"/>
  </si>
  <si>
    <t>导出服务端文件</t>
    <phoneticPr fontId="3" type="noConversion"/>
  </si>
  <si>
    <t>主键</t>
  </si>
  <si>
    <t>是否导出</t>
    <phoneticPr fontId="3" type="noConversion"/>
  </si>
  <si>
    <t>屏蔽字段</t>
    <phoneticPr fontId="3" type="noConversion"/>
  </si>
  <si>
    <t>表注释</t>
    <phoneticPr fontId="3" type="noConversion"/>
  </si>
  <si>
    <t>常驻内存</t>
    <phoneticPr fontId="3" type="noConversion"/>
  </si>
  <si>
    <t>ID</t>
  </si>
  <si>
    <t>Name</t>
  </si>
  <si>
    <t>SkillType</t>
  </si>
  <si>
    <t>FireType</t>
  </si>
  <si>
    <t>CD</t>
  </si>
  <si>
    <t>Icon</t>
  </si>
  <si>
    <t>SkillEffectType</t>
  </si>
  <si>
    <t>ShowFireType</t>
  </si>
  <si>
    <t>唯一键（等级）</t>
  </si>
  <si>
    <t>技能名称</t>
  </si>
  <si>
    <t>备注</t>
  </si>
  <si>
    <t>类型：1-主动技能，2-被动技能，3-连击技能，4-天使缇娜</t>
  </si>
  <si>
    <t>冷却时间</t>
  </si>
  <si>
    <t>阎王炮</t>
  </si>
  <si>
    <t>常服曹焱兵技能1</t>
  </si>
  <si>
    <t>困龙火柱</t>
  </si>
  <si>
    <t>常服曹焱兵技能2</t>
  </si>
  <si>
    <t>雷光刃</t>
  </si>
  <si>
    <t>曹玄亮技能1</t>
  </si>
  <si>
    <t>雷光钻</t>
  </si>
  <si>
    <t>曹玄亮技能2</t>
  </si>
  <si>
    <t>天音符录</t>
  </si>
  <si>
    <t>战斗夏玲技能1</t>
  </si>
  <si>
    <t>战斗夏玲技能2</t>
  </si>
  <si>
    <t>王者之戟</t>
  </si>
  <si>
    <t>项昆仑技能1</t>
  </si>
  <si>
    <t>霸体</t>
  </si>
  <si>
    <t>项昆仑技能2</t>
  </si>
  <si>
    <t>神机妙算</t>
  </si>
  <si>
    <t>刘羽禅技能1</t>
  </si>
  <si>
    <t>匡扶之志</t>
  </si>
  <si>
    <t>刘羽禅技能2</t>
  </si>
  <si>
    <t>召唤血魔</t>
  </si>
  <si>
    <t>红莲·缇娜技能1</t>
  </si>
  <si>
    <t>血池</t>
  </si>
  <si>
    <t>红莲·缇娜技能2</t>
  </si>
  <si>
    <t>大焱裂空锤</t>
  </si>
  <si>
    <t>战斗曹焱兵技能1</t>
  </si>
  <si>
    <t>无相火皇</t>
  </si>
  <si>
    <t>战斗曹焱兵技能2</t>
  </si>
  <si>
    <t>利爪</t>
  </si>
  <si>
    <t>黑尔·坎普技能1</t>
  </si>
  <si>
    <t>烈焰</t>
  </si>
  <si>
    <t>黑尔·坎普技能2</t>
  </si>
  <si>
    <t>厚土双臂</t>
  </si>
  <si>
    <t>北落师门技能1</t>
  </si>
  <si>
    <t>石龙</t>
  </si>
  <si>
    <t>北落师门技能2</t>
  </si>
  <si>
    <t>擒龙手</t>
  </si>
  <si>
    <t>盖文技能1</t>
  </si>
  <si>
    <t>龙王之怒</t>
  </si>
  <si>
    <t>盖文技能2</t>
  </si>
  <si>
    <t>风神斩</t>
  </si>
  <si>
    <t>阎风吒技能1</t>
  </si>
  <si>
    <t>伏羲星罗无双阵</t>
  </si>
  <si>
    <t>阎风吒技能2</t>
  </si>
  <si>
    <t>痛击</t>
  </si>
  <si>
    <t>南御夫技能1</t>
  </si>
  <si>
    <t>忍负</t>
  </si>
  <si>
    <t>南御夫技能2</t>
  </si>
  <si>
    <t>狩猎</t>
  </si>
  <si>
    <t>吉拉技能1</t>
  </si>
  <si>
    <t>融合中枢</t>
  </si>
  <si>
    <t>吉拉技能2</t>
  </si>
  <si>
    <t>吕氏余烈</t>
  </si>
  <si>
    <t>吕仙宫技能1</t>
  </si>
  <si>
    <t>威慑</t>
  </si>
  <si>
    <t>吕仙宫技能2</t>
  </si>
  <si>
    <t>破风刃</t>
  </si>
  <si>
    <t>阎巧巧技能1</t>
  </si>
  <si>
    <t>阎巧巧技能2</t>
  </si>
  <si>
    <t>青龙偃月</t>
  </si>
  <si>
    <t>关羽技能</t>
  </si>
  <si>
    <t>我王修罗炎烈拳</t>
  </si>
  <si>
    <t>许褚技能</t>
  </si>
  <si>
    <t>混沌弑神击</t>
  </si>
  <si>
    <t>典韦技能</t>
  </si>
  <si>
    <t>暴雨梨花</t>
  </si>
  <si>
    <t>唐流雨技能</t>
  </si>
  <si>
    <t>无量清风</t>
  </si>
  <si>
    <t>李轩辕技能</t>
  </si>
  <si>
    <t>霸王再世</t>
  </si>
  <si>
    <t>项羽技能</t>
  </si>
  <si>
    <t>铁处女之吻</t>
  </si>
  <si>
    <t>暗夜娑伽罗</t>
  </si>
  <si>
    <t>夏侯渊技能</t>
  </si>
  <si>
    <t>白龙吟</t>
  </si>
  <si>
    <t>徐晃技能</t>
  </si>
  <si>
    <t>魍魉乱舞</t>
  </si>
  <si>
    <t>张郃技能</t>
  </si>
  <si>
    <t>熊虎之盾</t>
  </si>
  <si>
    <t>张飞技能</t>
  </si>
  <si>
    <t>夏侯惇技能</t>
  </si>
  <si>
    <t>地狱咆哮</t>
  </si>
  <si>
    <t>塞伯罗斯技能</t>
  </si>
  <si>
    <t>崩星乱舞</t>
  </si>
  <si>
    <t>石灵明技能</t>
  </si>
  <si>
    <t>狂影急刃</t>
  </si>
  <si>
    <t>于禁技能</t>
  </si>
  <si>
    <t>灭世狂龙闪</t>
  </si>
  <si>
    <t>西方龙技能</t>
  </si>
  <si>
    <t>疾风斩</t>
  </si>
  <si>
    <t>飞廉技能</t>
  </si>
  <si>
    <t>吞天噬地</t>
  </si>
  <si>
    <t>噬日技能</t>
  </si>
  <si>
    <t>食火蜥之护</t>
  </si>
  <si>
    <t>食火蜥技能</t>
  </si>
  <si>
    <t>幽冥陷阵弑</t>
  </si>
  <si>
    <t>高顺技能</t>
  </si>
  <si>
    <t>烈风螳螂技能</t>
  </si>
  <si>
    <t>每段伤害都有X%的概率随机削减敌方1个水晶</t>
  </si>
  <si>
    <t>阵亡时将所有自身颜色水晶转换为红色</t>
  </si>
  <si>
    <t>立即获得2个红色水晶</t>
  </si>
  <si>
    <t>立即获得2个黄色水晶</t>
  </si>
  <si>
    <t>立即获得2个蓝色水晶</t>
  </si>
  <si>
    <t>所有单体技能造成伤害的同时恢复自身生命</t>
  </si>
  <si>
    <t>每回合恢复X生命值</t>
  </si>
  <si>
    <t>枕戈坐甲</t>
  </si>
  <si>
    <t>每次受到攻击时有X%的概率生成一个护盾</t>
  </si>
  <si>
    <t>如果技能击杀了敌人，则其余所有敌人均承受1次与溢出伤害相等的伤害</t>
  </si>
  <si>
    <t>对有护盾的单位造成X%额外伤害</t>
  </si>
  <si>
    <t>造成伤害的同时降低目标受到的治疗效果</t>
  </si>
  <si>
    <t>千机乱舞</t>
  </si>
  <si>
    <t>每段伤害附加X点额外伤害</t>
  </si>
  <si>
    <t>抽刀断水</t>
  </si>
  <si>
    <t>普通攻击</t>
  </si>
  <si>
    <t>砍刀鬼兵的普通攻击</t>
  </si>
  <si>
    <t>双刀鬼兵的普通攻击</t>
  </si>
  <si>
    <t>链球鬼兵的普通攻击</t>
  </si>
  <si>
    <t>Description</t>
  </si>
  <si>
    <t>int:&lt;&gt;</t>
    <phoneticPr fontId="3" type="noConversion"/>
  </si>
  <si>
    <t>ID</t>
    <phoneticPr fontId="3" type="noConversion"/>
  </si>
  <si>
    <t>技能ID</t>
    <phoneticPr fontId="3" type="noConversion"/>
  </si>
  <si>
    <t>等级</t>
    <phoneticPr fontId="3" type="noConversion"/>
  </si>
  <si>
    <t>描述</t>
    <phoneticPr fontId="3" type="noConversion"/>
  </si>
  <si>
    <t>升级描述</t>
  </si>
  <si>
    <t>生成1个蓝色水晶</t>
  </si>
  <si>
    <t>每回合有50%几率额外生成1个蓝色水晶</t>
  </si>
  <si>
    <t>攻击敌方单体造成1点伤害，并回复伤害值一半的生命</t>
  </si>
  <si>
    <t>蓄力1回合，获得1枚印记，项羽或者其守护灵的下一次攻击将会消耗全部印记，每一枚增加3点伤害，印记最多同时拥有5枚</t>
  </si>
  <si>
    <t>刘羽禅的守护灵每次攻击可以额外造成1点伤害</t>
  </si>
  <si>
    <t>消耗所有血魔印记，每一个印记恢复红莲缇娜25%最大生命值</t>
  </si>
  <si>
    <t>攻击敌方单体造成2点伤害并50%概率使目标眩晕1回合，冷却时间1回合</t>
  </si>
  <si>
    <t>对敌方前排全部单位造成1点伤害
立即获得1个红色水晶</t>
  </si>
  <si>
    <t>攻击敌方1次，造成攻击100%伤害
获得2个黄色水晶</t>
  </si>
  <si>
    <t>自己和寄灵人的每次攻击有50%几率额外造成20%伤害</t>
  </si>
  <si>
    <t>对敌方单位进行2段攻击，每段攻击造成1点伤害，并对目标施加2枚印记，印记最多同时存在4枚(可被己方攻击引爆，造成额外伤害，每次攻击引爆1枚印记)</t>
  </si>
  <si>
    <t>自己与守护灵每段攻击都有50%概率获得1枚随机颜色的水晶</t>
  </si>
  <si>
    <t>攻击敌方单体，造成2点伤害并为自己生成1点护盾（护盾不可叠加）</t>
  </si>
  <si>
    <t>水晶每有一个受到敌方影响（偷取、削减）为自身生成1个印记，每1枚印记可代替1个盖文召唤守护灵的水晶</t>
  </si>
  <si>
    <t>对敌方单体目标造成2点伤害，并对该单位施加风神印记</t>
  </si>
  <si>
    <t>对敌方全体造成1点伤害，每个目标50%概率施加风神印记</t>
  </si>
  <si>
    <t>攻击敌方单体造成1点伤害
50%几率随机偷取对方1个水晶</t>
  </si>
  <si>
    <t>自己与守护灵每回合回复1点生命</t>
  </si>
  <si>
    <t>将敌方2个红色水晶变为蓝色（蓝色水晶到X时怎么样）</t>
  </si>
  <si>
    <t>攻击敌方单体，禁止敌方单体释放技能，持续1回合</t>
  </si>
  <si>
    <t>为己方生命值最低的单位回复2点生命</t>
  </si>
  <si>
    <t>攻击敌方一列造成2点伤害</t>
  </si>
  <si>
    <t>受到伤害时回复损失生命值等量的红色水晶（受伤致死不生效）</t>
  </si>
  <si>
    <t>基础效果：对敌方单体造成1段攻击。
该技能可以触发连击效果</t>
  </si>
  <si>
    <t>基础效果：对敌方单体进行1段攻击，造成攻击力100%的伤害；
该技能可以触发连击效果</t>
  </si>
  <si>
    <t>攻击敌方单体造成100%伤害
被动效果：每次造成伤害提升自身暴击伤害25%</t>
  </si>
  <si>
    <t>对敌方全体造成攻击力100%的伤害
该技能可以触发连击效果</t>
  </si>
  <si>
    <t>立即获得X个红色水晶</t>
  </si>
  <si>
    <t>对敌方单体造成1段高额伤害</t>
  </si>
  <si>
    <t>禁锢敌方单体1回合，如果寄灵人身上有血魔印记，则技能有额外效果：1个血魔印记，禁锢同时造成每回合X的伤害；2个血魔印记，禁锢时间增加1回合；3个血魔印记，禁锢同时减少目标X%防御；4个血魔印记，禁锢时间增加1回合
该技能可以触发连击效果</t>
  </si>
  <si>
    <t>召唤地狱蛇随机缠绕敌方前排2目标，降低目标减伤x%，使其随机陷入禁锢、主动封印(不能释放主动技能)、被动封印（被动技能失效）状态中的一种，持续2回合
该技能可以触发连击效果</t>
  </si>
  <si>
    <t>下一回合内有X%（+效果命中）的概率为所有受到单体伤害的单位完全抵挡一次伤害。</t>
  </si>
  <si>
    <t>对敌方单体进行多段刺击，每次刺击造成伤害并随机获得1个水晶；</t>
  </si>
  <si>
    <t>以一定生命为代价，释放猛烈的气息冲击敌方一列，对前排造成攻击力50%伤害，对后排造成攻击力100%伤害
该技能可以触发连击效果</t>
  </si>
  <si>
    <t>攻击敌方前排单位，造成攻击X%的伤害
被动效果：每损失X%生命，攻击力增加X%</t>
  </si>
  <si>
    <t>对目标单体进行2段重击
该技能可以触发连击效果</t>
  </si>
  <si>
    <t>对敌方单体进行1段强力打击，造成攻击力X%的伤害。</t>
  </si>
  <si>
    <t>主动效果：对自身施加buff，1回合内每受到1段伤害有50%概率使进攻者随机减少一枚水晶；</t>
  </si>
  <si>
    <t>主动效果：对场上所有带有风神标记的敌方单位造成1段伤害。被动效果：造成的每次伤害均有概率（基础+效果命中）对目标附加风神标记
被动效果：当1技能杀死一个敌人时，自动再次释放1次1技能</t>
  </si>
  <si>
    <t>消耗自身一半的最大生命值攻击敌方单体
被动效果：被召唤出场时立即释放1次本技能</t>
  </si>
  <si>
    <t>为当前生命百分比最低的单位生成护盾，持续到下次行动开始</t>
  </si>
  <si>
    <t>攻击单体目标造成4点伤害，若敌方当前生命值高于最大值的70%，额外增加x%的伤害；若本次攻击未能击杀目标，则自身伤害增加y%持续1回合；若本次攻击击杀了目标，则对另一名目标追加一次z%伤害的攻击</t>
  </si>
  <si>
    <t>攻击敌方单体，造成攻击力X%的伤害
场上所有单位每次召唤守护灵会为烈风螳螂增加一枚印记，每一枚印记增加烈风螳螂X%攻击力</t>
  </si>
  <si>
    <t>对敌方单体造成伤害（低消耗低伤害）</t>
  </si>
  <si>
    <t>对敌方单体造成伤害（中等消耗中等伤害）</t>
  </si>
  <si>
    <t>对敌方单体造成伤害（高消耗高伤害）</t>
  </si>
  <si>
    <t>被攻击时概率削减对方水晶</t>
  </si>
  <si>
    <t>限制对方单体行动1回合50%几率减少对方1个红色水晶CD1回合</t>
    <phoneticPr fontId="3" type="noConversion"/>
  </si>
  <si>
    <t>攻击敌方前排单体造成攻击80%伤害50%概率获得1个红色水晶</t>
    <phoneticPr fontId="3" type="noConversion"/>
  </si>
  <si>
    <t>攻击敌方单体造成攻击150%伤害50%概率获得1个红色水晶</t>
    <phoneticPr fontId="3" type="noConversion"/>
  </si>
  <si>
    <t>为自己生成2点护盾回复1个黄色水晶</t>
    <phoneticPr fontId="3" type="noConversion"/>
  </si>
  <si>
    <t>形成一个血魔印记，最多同时存在2个削减敌方随机颜色水晶一个</t>
    <phoneticPr fontId="3" type="noConversion"/>
  </si>
  <si>
    <t>攻击敌方前排全体造成1点伤害随机削减敌方2个水晶</t>
    <phoneticPr fontId="3" type="noConversion"/>
  </si>
  <si>
    <t>攻击敌方1次，造成攻击100%伤害获得1个黄色水晶</t>
    <phoneticPr fontId="3" type="noConversion"/>
  </si>
  <si>
    <t>消耗道具</t>
    <phoneticPr fontId="3" type="noConversion"/>
  </si>
  <si>
    <t>消耗数量</t>
    <phoneticPr fontId="3" type="noConversion"/>
  </si>
  <si>
    <t>技能效果</t>
    <phoneticPr fontId="3" type="noConversion"/>
  </si>
  <si>
    <t>ShowId</t>
  </si>
  <si>
    <t>#note</t>
  </si>
  <si>
    <t>CardBelong</t>
    <phoneticPr fontId="3" type="noConversion"/>
  </si>
  <si>
    <t>Quality</t>
  </si>
  <si>
    <t>MaxLevel</t>
    <phoneticPr fontId="3" type="noConversion"/>
  </si>
  <si>
    <t>int:&lt;&gt;</t>
  </si>
  <si>
    <t>int:&lt;</t>
  </si>
  <si>
    <t>string:&lt;&gt;</t>
  </si>
  <si>
    <t>card_id:e&lt;&gt;</t>
    <phoneticPr fontId="3" type="noConversion"/>
  </si>
  <si>
    <t>int:&lt;</t>
    <phoneticPr fontId="3" type="noConversion"/>
  </si>
  <si>
    <t>表现ID</t>
  </si>
  <si>
    <t>属于哪张卡牌</t>
    <phoneticPr fontId="3" type="noConversion"/>
  </si>
  <si>
    <t>品质1-N  2-R 3-SR 4-SSR</t>
  </si>
  <si>
    <t>最大等级</t>
    <phoneticPr fontId="3" type="noConversion"/>
  </si>
  <si>
    <t>常服曹焱兵</t>
  </si>
  <si>
    <t>曹玄亮</t>
  </si>
  <si>
    <t>战斗夏玲</t>
  </si>
  <si>
    <t>项昆仑</t>
  </si>
  <si>
    <t>刘羽禅</t>
  </si>
  <si>
    <t>红莲·缇娜</t>
  </si>
  <si>
    <t>战斗曹焱兵</t>
  </si>
  <si>
    <t>黑尔·坎普</t>
  </si>
  <si>
    <t>北落师门</t>
  </si>
  <si>
    <t>盖文</t>
  </si>
  <si>
    <t>阎风吒</t>
  </si>
  <si>
    <t>南御夫</t>
  </si>
  <si>
    <t>吉拉</t>
  </si>
  <si>
    <t>吕仙宫</t>
  </si>
  <si>
    <t>阎巧巧</t>
  </si>
  <si>
    <t>关羽</t>
  </si>
  <si>
    <t>许褚</t>
  </si>
  <si>
    <t>典韦</t>
  </si>
  <si>
    <t>唐流雨</t>
  </si>
  <si>
    <t>李轩辕</t>
  </si>
  <si>
    <t>项羽</t>
  </si>
  <si>
    <t>天使缇娜</t>
  </si>
  <si>
    <t>夏侯渊</t>
  </si>
  <si>
    <t>徐晃</t>
  </si>
  <si>
    <t>张郃</t>
  </si>
  <si>
    <t>张飞</t>
  </si>
  <si>
    <t>天残邪皇击</t>
  </si>
  <si>
    <t>夏侯惇</t>
  </si>
  <si>
    <t>塞伯罗斯</t>
  </si>
  <si>
    <t>石灵明</t>
  </si>
  <si>
    <t>于禁</t>
  </si>
  <si>
    <t>西方龙</t>
  </si>
  <si>
    <t>飞廉</t>
  </si>
  <si>
    <t>噬日</t>
  </si>
  <si>
    <t>食火蜥</t>
  </si>
  <si>
    <t>高顺</t>
  </si>
  <si>
    <t>烈风绝击</t>
  </si>
  <si>
    <t>烈风螳螂</t>
  </si>
  <si>
    <t>怒斩</t>
  </si>
  <si>
    <t>禁断之刃</t>
  </si>
  <si>
    <t>蓄力猛攻</t>
  </si>
  <si>
    <t>狂暴一击</t>
  </si>
  <si>
    <t>殇魂</t>
  </si>
  <si>
    <t>殇魂秘术</t>
  </si>
  <si>
    <t>斩灵</t>
  </si>
  <si>
    <t>斩灵秘术</t>
  </si>
  <si>
    <t>炼魄</t>
  </si>
  <si>
    <t>炼魄秘术</t>
  </si>
  <si>
    <t>回春妙术</t>
  </si>
  <si>
    <t>明灭攻心</t>
  </si>
  <si>
    <t>奇门化伤</t>
  </si>
  <si>
    <t>追云逐月</t>
  </si>
  <si>
    <t>碎玉</t>
  </si>
  <si>
    <t>焚金</t>
  </si>
  <si>
    <t>封脉</t>
  </si>
  <si>
    <t>铁胆灵心</t>
  </si>
  <si>
    <t>重锤</t>
  </si>
  <si>
    <t>鬼将军普通伤害</t>
  </si>
  <si>
    <t>超级攻击</t>
  </si>
  <si>
    <t>鬼将军超级伤害</t>
  </si>
  <si>
    <t>变身鬼将军普通伤害</t>
  </si>
  <si>
    <t>偷水晶</t>
  </si>
  <si>
    <t>变身鬼将军偷水晶</t>
  </si>
  <si>
    <t>攻击增幅</t>
  </si>
  <si>
    <t>变身鬼将军增加攻击</t>
  </si>
  <si>
    <t>骷髅小兵1普通攻击</t>
  </si>
  <si>
    <t>伏尸将军单体伤害</t>
  </si>
  <si>
    <t>横扫</t>
  </si>
  <si>
    <t>伏尸将军群体伤害</t>
  </si>
  <si>
    <t>石瀑将军单体伤害</t>
  </si>
  <si>
    <t>石瀑将军群体伤害</t>
  </si>
  <si>
    <t>小蜘蛛普通攻击</t>
  </si>
  <si>
    <t>魔导机兵团普通攻击</t>
  </si>
  <si>
    <t>山蜘蛛技能1单体伤害</t>
  </si>
  <si>
    <t>山蜘蛛技能2前排伤害</t>
  </si>
  <si>
    <t>回血</t>
  </si>
  <si>
    <t>山蜘蛛技能3回血</t>
  </si>
  <si>
    <t>新手战斗曹玄亮技能1伤害</t>
  </si>
  <si>
    <t>新手战斗曹玄亮技能2伤害</t>
  </si>
  <si>
    <t>新手战斗战斗曹焱兵技能1伤害</t>
  </si>
  <si>
    <t>新手战斗战斗曹焱兵技能2伤害</t>
  </si>
  <si>
    <t>新手战斗北落师门技能1伤害</t>
  </si>
  <si>
    <t>新手战斗塞伯罗斯技能伤害</t>
  </si>
  <si>
    <t>新手战斗许褚技能伤害</t>
  </si>
  <si>
    <t>新手战斗插槽1追击伤害</t>
  </si>
  <si>
    <t>新手战斗插槽2追击伤害</t>
  </si>
  <si>
    <t>新手战斗阎风吒技能伤害</t>
  </si>
  <si>
    <t>新手战斗项昆仑技能伤害</t>
  </si>
  <si>
    <t>新手战斗吕仙宫技能伤害</t>
  </si>
  <si>
    <t>string:e&lt;</t>
    <phoneticPr fontId="3" type="noConversion"/>
  </si>
  <si>
    <t>int:e&lt;</t>
  </si>
  <si>
    <t>技能图标</t>
  </si>
  <si>
    <t>技能分类
1攻击，2防守，3资源，4增幅</t>
  </si>
  <si>
    <t>技能分类1-主动技能，2被动技能，3-连击技能</t>
  </si>
  <si>
    <t>Effects[1].id</t>
    <phoneticPr fontId="3" type="noConversion"/>
  </si>
  <si>
    <t>Effects[1].lv</t>
    <phoneticPr fontId="3" type="noConversion"/>
  </si>
  <si>
    <t>int:e&lt;&gt;</t>
    <phoneticPr fontId="3" type="noConversion"/>
  </si>
  <si>
    <t>技能效果等级</t>
    <phoneticPr fontId="3" type="noConversion"/>
  </si>
  <si>
    <t>Effects[2].id</t>
    <phoneticPr fontId="3" type="noConversion"/>
  </si>
  <si>
    <t>Effects[2].lv</t>
    <phoneticPr fontId="3" type="noConversion"/>
  </si>
  <si>
    <t>技能效果等级</t>
    <phoneticPr fontId="3" type="noConversion"/>
  </si>
  <si>
    <t>Effects[3].id</t>
    <phoneticPr fontId="3" type="noConversion"/>
  </si>
  <si>
    <t>Effects[3].lv</t>
    <phoneticPr fontId="3" type="noConversion"/>
  </si>
  <si>
    <t>Effects[4].id</t>
    <phoneticPr fontId="3" type="noConversion"/>
  </si>
  <si>
    <t>Effects[4].lv</t>
    <phoneticPr fontId="3" type="noConversion"/>
  </si>
  <si>
    <t>Effects[5].id</t>
    <phoneticPr fontId="3" type="noConversion"/>
  </si>
  <si>
    <t>Effects[5].lv</t>
    <phoneticPr fontId="3" type="noConversion"/>
  </si>
  <si>
    <t>Type</t>
  </si>
  <si>
    <t>AttackNum</t>
  </si>
  <si>
    <t>EffectParam</t>
  </si>
  <si>
    <t>Target1</t>
  </si>
  <si>
    <t>Target2</t>
  </si>
  <si>
    <t>Target3</t>
  </si>
  <si>
    <t>Target5</t>
  </si>
  <si>
    <t>FxType</t>
  </si>
  <si>
    <t>FxId</t>
  </si>
  <si>
    <t>int:e&lt;&gt;|0</t>
  </si>
  <si>
    <t>int:e&lt;&gt;|1</t>
  </si>
  <si>
    <t>int:e&lt;&gt;|10</t>
  </si>
  <si>
    <t>唯一键</t>
  </si>
  <si>
    <t>技能效果描述：当前等级技能描述，随等级变化数值格式：[字段名#数字类型]，1-整数，2-2位小数，3-百分数（无小数点），4-百分数（两位小数）</t>
  </si>
  <si>
    <t>效果类型:1-伤害，2-治疗，3-影响水晶，4-buff，5-吸血</t>
  </si>
  <si>
    <t>伤害段数</t>
  </si>
  <si>
    <t>buff自然结束时产生的效果ID</t>
  </si>
  <si>
    <t>1-常规；2-随机；3-所有；4-特殊标记</t>
  </si>
  <si>
    <t>1-自己；2-自己与搭档；3-友方（不包含自己）；4-我方（包含自己）；5-敌方；6-场上所有；7-自己的搭档</t>
  </si>
  <si>
    <t>1-全部；2-前排；3-后排；4-一列；5-已选出目标的两边</t>
  </si>
  <si>
    <t>特殊条件：类型#条件参数（0为条件不需要参数时使用的默认参数）【1-特殊标记（1#标记ID）；2-生命最低（2#0）。。。】</t>
  </si>
  <si>
    <t>目标数量</t>
  </si>
  <si>
    <t>特效类型1-单个特效2-根据层数改变的类型</t>
  </si>
  <si>
    <t>特效资源ID</t>
  </si>
  <si>
    <t>常服曹焱兵技能1伤害</t>
  </si>
  <si>
    <t>常服曹焱兵技能2伤害</t>
  </si>
  <si>
    <t>常服曹焱兵技能2减少水晶</t>
  </si>
  <si>
    <t>曹玄亮技能1伤害</t>
  </si>
  <si>
    <t>曹玄亮技能2造成伤害</t>
  </si>
  <si>
    <t>曹玄亮技能2目标两旁造成伤害</t>
  </si>
  <si>
    <t>夏玲技能1造成伤害</t>
  </si>
  <si>
    <t>夏玲技能1获得水晶</t>
  </si>
  <si>
    <t>项昆仑技能1吸血</t>
  </si>
  <si>
    <t>项昆仑技能2生成印记</t>
  </si>
  <si>
    <t>刘羽禅技能1增加攻击</t>
  </si>
  <si>
    <t>红莲缇娜技能1削减水晶</t>
  </si>
  <si>
    <t>红莲缇娜技能1生成印记</t>
  </si>
  <si>
    <t>红莲缇娜技能2回复生命</t>
  </si>
  <si>
    <t>战斗曹焱兵技能1伤害</t>
  </si>
  <si>
    <t>战斗曹焱兵技能2伤害</t>
  </si>
  <si>
    <t>黑尔坎普技能1伤害</t>
  </si>
  <si>
    <t>黑尔坎普技能1获得水晶</t>
  </si>
  <si>
    <t>黑尔坎普技能2额外伤害</t>
  </si>
  <si>
    <t>北落师门技能1伤害</t>
  </si>
  <si>
    <t>北落师门技能2获得水晶</t>
  </si>
  <si>
    <t>盖文技能1伤害</t>
  </si>
  <si>
    <t>盖文技能2触发其他效果</t>
  </si>
  <si>
    <t>盖文技能2生成印记</t>
  </si>
  <si>
    <t>阎风吒技能1伤害</t>
  </si>
  <si>
    <t>阎风吒技能1附加印记</t>
  </si>
  <si>
    <t>阎风吒技能2附加印记</t>
  </si>
  <si>
    <t>南御夫技能1伤害</t>
  </si>
  <si>
    <t>南御夫技能1偷取水晶</t>
  </si>
  <si>
    <t>南御夫技能2回复生命</t>
  </si>
  <si>
    <t>吉拉技能1伤害</t>
  </si>
  <si>
    <t>吉拉技能1削减水晶</t>
  </si>
  <si>
    <t>吉拉技能2偷取红水晶</t>
  </si>
  <si>
    <t>吕仙宫技能1伤害</t>
  </si>
  <si>
    <t>吕仙宫技能2回复生命</t>
  </si>
  <si>
    <t>阎巧巧技能1伤害</t>
  </si>
  <si>
    <t>阎巧巧技能1获得水晶</t>
  </si>
  <si>
    <t>阎巧巧技能2提高攻击</t>
  </si>
  <si>
    <t>关羽技能伤害</t>
  </si>
  <si>
    <t>许褚技能伤害</t>
  </si>
  <si>
    <t>典韦技能伤害</t>
  </si>
  <si>
    <t>唐流雨技能伤害</t>
  </si>
  <si>
    <t>李轩辕技能获得水晶</t>
  </si>
  <si>
    <t>李轩辕技能伤害</t>
  </si>
  <si>
    <t>项羽技能伤害</t>
  </si>
  <si>
    <t>天使缇娜技能伤害</t>
  </si>
  <si>
    <t>张郃技能获得水晶</t>
  </si>
  <si>
    <t>张郃技能触发水晶外壳</t>
  </si>
  <si>
    <t>塞伯罗斯技能伤害</t>
  </si>
  <si>
    <t>塞伯罗斯技能吸血</t>
  </si>
  <si>
    <t>石灵明技能伤害</t>
  </si>
  <si>
    <t>于禁技能伤害</t>
  </si>
  <si>
    <t>飞廉技能伤害</t>
  </si>
  <si>
    <t>噬日技能消耗生命</t>
  </si>
  <si>
    <t>噬日技能伤害</t>
  </si>
  <si>
    <t>食火蜥技能护盾</t>
  </si>
  <si>
    <t>高顺技能基础伤害</t>
  </si>
  <si>
    <t>高顺技能额外伤害</t>
  </si>
  <si>
    <t>高顺技能伤害加成</t>
  </si>
  <si>
    <t>烈风螳螂技能伤害</t>
  </si>
  <si>
    <t>烈风螳螂技能加攻击</t>
  </si>
  <si>
    <t>插槽1主动伤害</t>
  </si>
  <si>
    <t>插槽1追击伤害</t>
  </si>
  <si>
    <t>插槽2主动伤害</t>
  </si>
  <si>
    <t>插槽2追击伤害</t>
  </si>
  <si>
    <t>插槽2追击禁锢额外伤害</t>
  </si>
  <si>
    <t>插槽3主动伤害</t>
  </si>
  <si>
    <t>插槽3追击伤害</t>
  </si>
  <si>
    <t>插槽3减少红水晶</t>
  </si>
  <si>
    <t>插槽3减少黄水晶</t>
  </si>
  <si>
    <t>插槽3减少蓝水晶</t>
  </si>
  <si>
    <t>插槽4主动伤害</t>
  </si>
  <si>
    <t>插槽4追击伤害</t>
  </si>
  <si>
    <t>插槽5主动伤害</t>
  </si>
  <si>
    <t>插槽5追击伤害</t>
  </si>
  <si>
    <t>插槽5暴击额外伤害</t>
  </si>
  <si>
    <t>插槽6主动伤害</t>
  </si>
  <si>
    <t>插槽6获得红水晶</t>
  </si>
  <si>
    <t>插槽7主动伤害</t>
  </si>
  <si>
    <t>插槽7获得黄水晶</t>
  </si>
  <si>
    <t>插槽8主动伤害</t>
  </si>
  <si>
    <t>插槽8获得蓝水晶</t>
  </si>
  <si>
    <t>插槽9回复友军生命</t>
  </si>
  <si>
    <t>插槽9施加水晶外壳效果</t>
  </si>
  <si>
    <t>插槽10主动伤害</t>
  </si>
  <si>
    <t>插槽10增加暴击率</t>
  </si>
  <si>
    <t>插槽11主动伤害</t>
  </si>
  <si>
    <t>插槽11增加穿透概率</t>
  </si>
  <si>
    <t>插槽12主动伤害</t>
  </si>
  <si>
    <t>插槽12额外伤害</t>
  </si>
  <si>
    <t>插槽13主动伤害</t>
  </si>
  <si>
    <t>插槽13额外穿透伤害</t>
  </si>
  <si>
    <t>插槽14主动伤害</t>
  </si>
  <si>
    <t>插槽14额外穿透伤害</t>
  </si>
  <si>
    <t>插槽15主动伤害</t>
  </si>
  <si>
    <t>插槽15降低被治疗效果</t>
  </si>
  <si>
    <t>插槽16回复生命</t>
  </si>
  <si>
    <t>插槽16额外治疗</t>
  </si>
  <si>
    <t>变身鬼将军2技能伤害</t>
  </si>
  <si>
    <t>变身鬼将军触发其他效果</t>
  </si>
  <si>
    <t>山蜘蛛技能3出场释放</t>
  </si>
  <si>
    <t>新手战斗插槽1主动伤害</t>
  </si>
  <si>
    <t>int:&gt;</t>
    <phoneticPr fontId="3" type="noConversion"/>
  </si>
  <si>
    <t>int:</t>
    <phoneticPr fontId="3" type="noConversion"/>
  </si>
  <si>
    <t>技能效果ID</t>
    <phoneticPr fontId="3" type="noConversion"/>
  </si>
  <si>
    <t>SkillEffectId</t>
    <phoneticPr fontId="3" type="noConversion"/>
  </si>
  <si>
    <t>HelpCol</t>
    <phoneticPr fontId="3" type="noConversion"/>
  </si>
  <si>
    <t>Lv</t>
    <phoneticPr fontId="3" type="noConversion"/>
  </si>
  <si>
    <t>Value[1]</t>
    <phoneticPr fontId="3" type="noConversion"/>
  </si>
  <si>
    <t>Value[2]</t>
  </si>
  <si>
    <t>Value[3]</t>
  </si>
  <si>
    <t>条件ID</t>
  </si>
  <si>
    <t>生效条件描述</t>
  </si>
  <si>
    <t>条件参数格式（0代表不需要参数，参数填0即可）</t>
  </si>
  <si>
    <t>参数含义</t>
  </si>
  <si>
    <t>概率施法</t>
  </si>
  <si>
    <t>损失百分比最大生命值</t>
  </si>
  <si>
    <t>目标带有特定buff</t>
  </si>
  <si>
    <t>同一个条件中的多个ID之间为“或”的关系</t>
  </si>
  <si>
    <t>场上单位进行召唤时生效</t>
  </si>
  <si>
    <t>1-所有单位；2-敌方单位；3-我方单位</t>
  </si>
  <si>
    <t>0-目标全部死亡；n-目标中有n个死亡</t>
  </si>
  <si>
    <t>受到攻击次数（1段攻击为1次）</t>
  </si>
  <si>
    <t>实际比例为n</t>
  </si>
  <si>
    <t>目标生命值低于最大值某比例时</t>
  </si>
  <si>
    <t>受到影响水晶数量，负面影响包括削减、偷取</t>
  </si>
  <si>
    <t>1-自己；2-我方；3-敌方；4-全体</t>
  </si>
  <si>
    <t>回合开始时生效</t>
  </si>
  <si>
    <t>无参数</t>
  </si>
  <si>
    <t>每损失百分比最大生命值</t>
  </si>
  <si>
    <t>当目标中无人死亡</t>
  </si>
  <si>
    <t>无意义</t>
  </si>
  <si>
    <t>援护友方时</t>
  </si>
  <si>
    <t>当前技能暴击时</t>
  </si>
  <si>
    <t>格挡成功时</t>
  </si>
  <si>
    <t>被暴击时</t>
  </si>
  <si>
    <t>ID</t>
    <phoneticPr fontId="3" type="noConversion"/>
  </si>
  <si>
    <t>ParamDesc</t>
    <phoneticPr fontId="3" type="noConversion"/>
  </si>
  <si>
    <t>ParamFormat</t>
    <phoneticPr fontId="3" type="noConversion"/>
  </si>
  <si>
    <t>int:&lt;&gt;</t>
    <phoneticPr fontId="3" type="noConversion"/>
  </si>
  <si>
    <t>string:&lt;&gt;</t>
    <phoneticPr fontId="3" type="noConversion"/>
  </si>
  <si>
    <t>ID</t>
    <phoneticPr fontId="3" type="noConversion"/>
  </si>
  <si>
    <t>效果ID</t>
    <phoneticPr fontId="3" type="noConversion"/>
  </si>
  <si>
    <t>辅助列</t>
    <phoneticPr fontId="3" type="noConversion"/>
  </si>
  <si>
    <t>等级</t>
    <phoneticPr fontId="3" type="noConversion"/>
  </si>
  <si>
    <t>值1</t>
    <phoneticPr fontId="3" type="noConversion"/>
  </si>
  <si>
    <t>值2</t>
  </si>
  <si>
    <t>值3</t>
  </si>
  <si>
    <t>持续回合数</t>
    <phoneticPr fontId="3" type="noConversion"/>
  </si>
  <si>
    <t>string:</t>
    <phoneticPr fontId="3" type="noConversion"/>
  </si>
  <si>
    <t>int:&lt;&gt;</t>
    <phoneticPr fontId="3" type="noConversion"/>
  </si>
  <si>
    <t>effect_condition_id:e&lt;&gt;</t>
    <phoneticPr fontId="3" type="noConversion"/>
  </si>
  <si>
    <t>int:&lt;&gt;</t>
    <phoneticPr fontId="3" type="noConversion"/>
  </si>
  <si>
    <t>int:&gt;</t>
    <phoneticPr fontId="3" type="noConversion"/>
  </si>
  <si>
    <t>int:&lt;</t>
    <phoneticPr fontId="3" type="noConversion"/>
  </si>
  <si>
    <t>技能ID</t>
    <phoneticPr fontId="3" type="noConversion"/>
  </si>
  <si>
    <t>#note</t>
    <phoneticPr fontId="3" type="noConversion"/>
  </si>
  <si>
    <t>string:&lt;&gt;</t>
    <phoneticPr fontId="3" type="noConversion"/>
  </si>
  <si>
    <t>备注</t>
    <phoneticPr fontId="3" type="noConversion"/>
  </si>
  <si>
    <t>string:</t>
    <phoneticPr fontId="3" type="noConversion"/>
  </si>
  <si>
    <t>辅助列</t>
    <phoneticPr fontId="3" type="noConversion"/>
  </si>
  <si>
    <r>
      <t>l</t>
    </r>
    <r>
      <rPr>
        <sz val="11"/>
        <color theme="1"/>
        <rFont val="微软雅黑"/>
        <family val="2"/>
        <charset val="134"/>
      </rPr>
      <t>vs</t>
    </r>
    <phoneticPr fontId="3" type="noConversion"/>
  </si>
  <si>
    <r>
      <t>造成1</t>
    </r>
    <r>
      <rPr>
        <sz val="11"/>
        <color theme="1"/>
        <rFont val="微软雅黑"/>
        <family val="2"/>
        <charset val="134"/>
      </rPr>
      <t>00%的伤害</t>
    </r>
    <phoneticPr fontId="3" type="noConversion"/>
  </si>
  <si>
    <r>
      <t>l</t>
    </r>
    <r>
      <rPr>
        <sz val="11"/>
        <color theme="1"/>
        <rFont val="微软雅黑"/>
        <family val="2"/>
        <charset val="134"/>
      </rPr>
      <t>vs</t>
    </r>
    <phoneticPr fontId="3" type="noConversion"/>
  </si>
  <si>
    <t>item_id:e&lt;&gt;</t>
    <phoneticPr fontId="3" type="noConversion"/>
  </si>
  <si>
    <t>int:e&lt;&gt;</t>
    <phoneticPr fontId="3" type="noConversion"/>
  </si>
  <si>
    <t>int:&gt;</t>
    <phoneticPr fontId="3" type="noConversion"/>
  </si>
  <si>
    <t>BuffIcon</t>
  </si>
  <si>
    <t>string:&lt;</t>
  </si>
  <si>
    <t>效果名称</t>
  </si>
  <si>
    <t>图标名称</t>
  </si>
  <si>
    <t>icon_1305001</t>
  </si>
  <si>
    <t>提高伤害</t>
  </si>
  <si>
    <t>icon_1305002</t>
  </si>
  <si>
    <t>提高治疗</t>
  </si>
  <si>
    <t>icon_1305004</t>
  </si>
  <si>
    <t>立即释放当前技能</t>
  </si>
  <si>
    <t>北落师门印记</t>
  </si>
  <si>
    <t>项昆仑印记</t>
  </si>
  <si>
    <t>血魔印记</t>
  </si>
  <si>
    <t>icon_1305019</t>
  </si>
  <si>
    <t>盖文印记</t>
  </si>
  <si>
    <t>icon_1305020</t>
  </si>
  <si>
    <t>烈风螳螂印记</t>
  </si>
  <si>
    <t>集火标记</t>
  </si>
  <si>
    <t>属性2</t>
  </si>
  <si>
    <t>细节类型ID</t>
    <phoneticPr fontId="3" type="noConversion"/>
  </si>
  <si>
    <t>细节类型</t>
    <phoneticPr fontId="3" type="noConversion"/>
  </si>
  <si>
    <t>细节类型描述</t>
    <phoneticPr fontId="3" type="noConversion"/>
  </si>
  <si>
    <t>基于攻击者攻击的伤害类型，计算方式：攻击者攻击*技能系数*（1-被击方免伤率）*（1+被击方易伤加成-被击方免伤加成）</t>
    <phoneticPr fontId="3" type="noConversion"/>
  </si>
  <si>
    <t>基于攻击者最大生命的伤害类型，计算方式：攻击者最大生命*技能系数*（1-被击方免伤率）*（1+被击方易伤加成-被击方免伤加成）</t>
    <phoneticPr fontId="3" type="noConversion"/>
  </si>
  <si>
    <t>基于被攻击者生命最大值的伤害类型，计算方式：被攻击者最大生命*技能系数*（1-被击方免伤率）*（1+被击方易伤加成-被击方免伤加成）</t>
    <phoneticPr fontId="3" type="noConversion"/>
  </si>
  <si>
    <t>直接造成N点伤害，计算方式：伤害=N</t>
    <phoneticPr fontId="3" type="noConversion"/>
  </si>
  <si>
    <t>基于攻击者当前生命的伤害类型，该次伤害不算攻击行为，计算方式：攻击者当前生命*技能系数</t>
    <phoneticPr fontId="3" type="noConversion"/>
  </si>
  <si>
    <t>目标死亡后其他单位承受溢出伤害</t>
    <phoneticPr fontId="3" type="noConversion"/>
  </si>
  <si>
    <t>目标死亡后攻击其他单位</t>
    <phoneticPr fontId="3" type="noConversion"/>
  </si>
  <si>
    <t>基于攻击者攻击的伤害类型，计算方式：攻击者攻击*技能系数*（1-被击方免伤率）*（1+被击方易伤加成-被击方免伤加成）</t>
  </si>
  <si>
    <t>必定暴击的攻击</t>
    <phoneticPr fontId="3" type="noConversion"/>
  </si>
  <si>
    <t>必定不暴击的攻击</t>
    <phoneticPr fontId="3" type="noConversion"/>
  </si>
  <si>
    <t>基于施法者攻击的治疗类型，计算方式：施法者攻击*技能系数</t>
  </si>
  <si>
    <t>基于施法者生命的治疗类型，计算方式：施法者生命最大值*技能系数</t>
    <phoneticPr fontId="3" type="noConversion"/>
  </si>
  <si>
    <t>消耗所有血魔印记进行治疗，计算方式：血魔印记数量*技能系数*红莲缇娜最大生命值</t>
    <phoneticPr fontId="3" type="noConversion"/>
  </si>
  <si>
    <t>基于被施法者已损失生命的治疗类型，计算方式：被施法者已损失生命值*技能系数</t>
    <phoneticPr fontId="3" type="noConversion"/>
  </si>
  <si>
    <t>获得水晶</t>
    <phoneticPr fontId="3" type="noConversion"/>
  </si>
  <si>
    <t>value格式：水晶颜色|A#B#C#D</t>
    <phoneticPr fontId="3" type="noConversion"/>
  </si>
  <si>
    <t>Desc</t>
    <phoneticPr fontId="3" type="noConversion"/>
  </si>
  <si>
    <r>
      <t>s</t>
    </r>
    <r>
      <rPr>
        <sz val="11"/>
        <color theme="1"/>
        <rFont val="等线"/>
        <family val="2"/>
        <scheme val="minor"/>
      </rPr>
      <t>tring:&lt;&gt;</t>
    </r>
    <phoneticPr fontId="3" type="noConversion"/>
  </si>
  <si>
    <r>
      <t>s</t>
    </r>
    <r>
      <rPr>
        <sz val="11"/>
        <color theme="1"/>
        <rFont val="等线"/>
        <family val="2"/>
        <scheme val="minor"/>
      </rPr>
      <t>tring:</t>
    </r>
    <phoneticPr fontId="3" type="noConversion"/>
  </si>
  <si>
    <t>伤害-攻击</t>
    <phoneticPr fontId="3" type="noConversion"/>
  </si>
  <si>
    <t>伤害-攻击生命</t>
    <phoneticPr fontId="3" type="noConversion"/>
  </si>
  <si>
    <t>伤害-受击最大生命</t>
    <phoneticPr fontId="3" type="noConversion"/>
  </si>
  <si>
    <t>伤害-受击损失生命</t>
    <phoneticPr fontId="3" type="noConversion"/>
  </si>
  <si>
    <t>伤害-数值</t>
    <phoneticPr fontId="3" type="noConversion"/>
  </si>
  <si>
    <t>伤害-对自身</t>
    <phoneticPr fontId="3" type="noConversion"/>
  </si>
  <si>
    <t>效果类型</t>
    <phoneticPr fontId="3" type="noConversion"/>
  </si>
  <si>
    <t>基于攻击者攻击的伤害类型，计算方式：攻击者攻击*技能系数*（1-被击方免伤率）*（1+被击方易伤加成-被击方免伤加成）</t>
    <phoneticPr fontId="3" type="noConversion"/>
  </si>
  <si>
    <t>计算方式：每个人受到的伤害=溢出伤害*技能系数</t>
    <phoneticPr fontId="3" type="noConversion"/>
  </si>
  <si>
    <t>基于攻击者攻击的伤害类型，计算方式：攻击者攻击*技能系数*（1-被击方免伤率）*（1+被击方易伤加成-被击方免伤加成）</t>
    <phoneticPr fontId="3" type="noConversion"/>
  </si>
  <si>
    <t>paramDesc</t>
    <phoneticPr fontId="3" type="noConversion"/>
  </si>
  <si>
    <t>参数描述</t>
    <phoneticPr fontId="3" type="noConversion"/>
  </si>
  <si>
    <t>参数1，技能系数，参数2，基础伤害</t>
  </si>
  <si>
    <t>参数1，技能系数，参数2，基础伤害</t>
    <phoneticPr fontId="3" type="noConversion"/>
  </si>
  <si>
    <t>基于被攻击者已损失生命值的伤害类型，计算方式：被攻击者已损失生命值生命*技能系数*（1-被击方免伤率）*（1+被击方易伤加成-被击方免伤加成）</t>
    <phoneticPr fontId="3" type="noConversion"/>
  </si>
  <si>
    <t>治疗-生命</t>
    <phoneticPr fontId="3" type="noConversion"/>
  </si>
  <si>
    <t>治疗-施法者损失生命</t>
    <phoneticPr fontId="3" type="noConversion"/>
  </si>
  <si>
    <t>参数1，技能系数，参数2，基础伤害</t>
    <phoneticPr fontId="3" type="noConversion"/>
  </si>
  <si>
    <t>参数1，技能系数，参数2，基础伤害，参数3，吸血系数</t>
    <phoneticPr fontId="3" type="noConversion"/>
  </si>
  <si>
    <t>参数1，技能系数</t>
    <phoneticPr fontId="3" type="noConversion"/>
  </si>
  <si>
    <t>参数1，技能系数，参数2，基础伤害</t>
    <phoneticPr fontId="3" type="noConversion"/>
  </si>
  <si>
    <t>参数1，技能系数，参数2，基础伤害</t>
    <phoneticPr fontId="3" type="noConversion"/>
  </si>
  <si>
    <r>
      <t>参数1，水晶颜色；参数</t>
    </r>
    <r>
      <rPr>
        <sz val="11"/>
        <color theme="1"/>
        <rFont val="微软雅黑"/>
        <family val="2"/>
        <charset val="134"/>
      </rPr>
      <t>2，水晶数量</t>
    </r>
    <phoneticPr fontId="3" type="noConversion"/>
  </si>
  <si>
    <t>吸血攻击</t>
    <phoneticPr fontId="3" type="noConversion"/>
  </si>
  <si>
    <t>必然</t>
    <phoneticPr fontId="3" type="noConversion"/>
  </si>
  <si>
    <t>治疗-红莲缇娜</t>
    <phoneticPr fontId="3" type="noConversion"/>
  </si>
  <si>
    <t>风神印记</t>
  </si>
  <si>
    <t>四象擒灵光</t>
    <phoneticPr fontId="3" type="noConversion"/>
  </si>
  <si>
    <t>偷取水晶</t>
    <phoneticPr fontId="3" type="noConversion"/>
  </si>
  <si>
    <t>治疗-攻击</t>
    <phoneticPr fontId="3" type="noConversion"/>
  </si>
  <si>
    <t>禁止技能</t>
  </si>
  <si>
    <t>同质</t>
    <phoneticPr fontId="3" type="noConversion"/>
  </si>
  <si>
    <t>护盾</t>
  </si>
  <si>
    <t>禁锢</t>
  </si>
  <si>
    <t>当前技能消耗水晶减少</t>
  </si>
  <si>
    <t>封印被动技能</t>
  </si>
  <si>
    <t>削减水晶</t>
    <phoneticPr fontId="3" type="noConversion"/>
  </si>
  <si>
    <t>触发水晶外壳获得水晶</t>
    <phoneticPr fontId="3" type="noConversion"/>
  </si>
  <si>
    <t>float:e&lt;&gt;</t>
    <phoneticPr fontId="3" type="noConversion"/>
  </si>
  <si>
    <t>技能</t>
    <phoneticPr fontId="3" type="noConversion"/>
  </si>
  <si>
    <t>技能等级</t>
    <phoneticPr fontId="3" type="noConversion"/>
  </si>
  <si>
    <t>技能效果</t>
    <phoneticPr fontId="3" type="noConversion"/>
  </si>
  <si>
    <t>技能效果等级</t>
    <phoneticPr fontId="3" type="noConversion"/>
  </si>
  <si>
    <t>skill.lua</t>
    <phoneticPr fontId="3" type="noConversion"/>
  </si>
  <si>
    <r>
      <t>b</t>
    </r>
    <r>
      <rPr>
        <sz val="11"/>
        <color theme="1"/>
        <rFont val="微软雅黑"/>
        <family val="2"/>
        <charset val="134"/>
      </rPr>
      <t>uff.lua</t>
    </r>
    <phoneticPr fontId="3" type="noConversion"/>
  </si>
  <si>
    <t>SkillID</t>
    <phoneticPr fontId="3" type="noConversion"/>
  </si>
  <si>
    <t>SkillID</t>
    <phoneticPr fontId="3" type="noConversion"/>
  </si>
  <si>
    <t>SkillID</t>
    <phoneticPr fontId="3" type="noConversion"/>
  </si>
  <si>
    <t>HelpCol</t>
    <phoneticPr fontId="3" type="noConversion"/>
  </si>
  <si>
    <t>SkillEffectId</t>
    <phoneticPr fontId="3" type="noConversion"/>
  </si>
  <si>
    <t>SkillEffectId</t>
    <phoneticPr fontId="3" type="noConversion"/>
  </si>
  <si>
    <t>技能表，配置技能的消耗，CD</t>
    <phoneticPr fontId="3" type="noConversion"/>
  </si>
  <si>
    <t>配置每个等级技能对应的技能效果和升级消耗</t>
    <phoneticPr fontId="3" type="noConversion"/>
  </si>
  <si>
    <t>配置技能效果的主逻辑，如目标，是否为被动</t>
    <phoneticPr fontId="3" type="noConversion"/>
  </si>
  <si>
    <t>配置各等级技能效果的数值</t>
    <phoneticPr fontId="3" type="noConversion"/>
  </si>
  <si>
    <t>ID</t>
    <phoneticPr fontId="3" type="noConversion"/>
  </si>
  <si>
    <r>
      <t>配置b</t>
    </r>
    <r>
      <rPr>
        <sz val="11"/>
        <color theme="1"/>
        <rFont val="微软雅黑"/>
        <family val="2"/>
        <charset val="134"/>
      </rPr>
      <t>uff的数值</t>
    </r>
    <phoneticPr fontId="3" type="noConversion"/>
  </si>
  <si>
    <t>ID</t>
    <phoneticPr fontId="3" type="noConversion"/>
  </si>
  <si>
    <t>int:&gt;</t>
    <phoneticPr fontId="3" type="noConversion"/>
  </si>
  <si>
    <t>float:e&lt;&gt;</t>
    <phoneticPr fontId="3" type="noConversion"/>
  </si>
  <si>
    <t>援护</t>
  </si>
  <si>
    <t>Lv</t>
    <phoneticPr fontId="3" type="noConversion"/>
  </si>
  <si>
    <t>SkillID,HelpCol,Lv</t>
    <phoneticPr fontId="3" type="noConversion"/>
  </si>
  <si>
    <t>SkillID,HelpCol,Lv</t>
    <phoneticPr fontId="3" type="noConversion"/>
  </si>
  <si>
    <t>SkillEffectId,HelpCol,Lv</t>
    <phoneticPr fontId="3" type="noConversion"/>
  </si>
  <si>
    <t>SkillEffectId,HelpCol,Lv</t>
    <phoneticPr fontId="3" type="noConversion"/>
  </si>
  <si>
    <t>attr_id:e&lt;&gt;</t>
    <phoneticPr fontId="3" type="noConversion"/>
  </si>
  <si>
    <t>Des</t>
    <phoneticPr fontId="3" type="noConversion"/>
  </si>
  <si>
    <t>res:e&lt;||Art\UI\DynamicTex#png</t>
    <phoneticPr fontId="3" type="noConversion"/>
  </si>
  <si>
    <t>string:e&lt;</t>
    <phoneticPr fontId="3" type="noConversion"/>
  </si>
  <si>
    <t>技能描述</t>
    <phoneticPr fontId="3" type="noConversion"/>
  </si>
  <si>
    <t>icon_1305014</t>
    <phoneticPr fontId="3" type="noConversion"/>
  </si>
  <si>
    <t>禁止行动</t>
    <phoneticPr fontId="3" type="noConversion"/>
  </si>
  <si>
    <t>禁止召唤</t>
  </si>
  <si>
    <t>icon_1305012</t>
  </si>
  <si>
    <t>icon_1305010</t>
  </si>
  <si>
    <t>提升攻击1</t>
  </si>
  <si>
    <t>icon_1305001</t>
    <phoneticPr fontId="3" type="noConversion"/>
  </si>
  <si>
    <t>提升攻击2</t>
  </si>
  <si>
    <t>减少伤害</t>
  </si>
  <si>
    <t>icon_1305006</t>
  </si>
  <si>
    <t>减少治疗</t>
  </si>
  <si>
    <t>icon_1305008</t>
  </si>
  <si>
    <t>随机效果</t>
  </si>
  <si>
    <t>减少防御</t>
  </si>
  <si>
    <t>icon_1305007</t>
  </si>
  <si>
    <t>增加暴击伤害</t>
  </si>
  <si>
    <t>每回合造成伤害1</t>
  </si>
  <si>
    <t>icon_1305015</t>
  </si>
  <si>
    <t>吸血光环</t>
  </si>
  <si>
    <t>概率减少水晶</t>
  </si>
  <si>
    <t>每回合回复生命</t>
  </si>
  <si>
    <t>攻击同时触发其他效果</t>
  </si>
  <si>
    <t>飞廉印记</t>
  </si>
  <si>
    <t>icon_1305017</t>
    <phoneticPr fontId="3" type="noConversion"/>
  </si>
  <si>
    <t>icon_1305018</t>
    <phoneticPr fontId="3" type="noConversion"/>
  </si>
  <si>
    <t>icon_1305021</t>
    <phoneticPr fontId="3" type="noConversion"/>
  </si>
  <si>
    <t>Name</t>
    <phoneticPr fontId="3" type="noConversion"/>
  </si>
  <si>
    <t>#note</t>
    <phoneticPr fontId="3" type="noConversion"/>
  </si>
  <si>
    <t>string:&lt;&gt;</t>
    <phoneticPr fontId="3" type="noConversion"/>
  </si>
  <si>
    <t>备注</t>
    <phoneticPr fontId="3" type="noConversion"/>
  </si>
  <si>
    <t>bool:e&lt;&gt;</t>
    <phoneticPr fontId="3" type="noConversion"/>
  </si>
  <si>
    <t>技能Buff</t>
    <phoneticPr fontId="3" type="noConversion"/>
  </si>
  <si>
    <r>
      <t>skill</t>
    </r>
    <r>
      <rPr>
        <sz val="11"/>
        <color theme="1"/>
        <rFont val="微软雅黑"/>
        <family val="2"/>
        <charset val="134"/>
      </rPr>
      <t>.txt</t>
    </r>
    <phoneticPr fontId="3" type="noConversion"/>
  </si>
  <si>
    <r>
      <t>s</t>
    </r>
    <r>
      <rPr>
        <sz val="11"/>
        <color theme="1"/>
        <rFont val="微软雅黑"/>
        <family val="2"/>
        <charset val="134"/>
      </rPr>
      <t>kill_effect.txt</t>
    </r>
    <phoneticPr fontId="3" type="noConversion"/>
  </si>
  <si>
    <r>
      <t>s</t>
    </r>
    <r>
      <rPr>
        <sz val="11"/>
        <color theme="1"/>
        <rFont val="微软雅黑"/>
        <family val="2"/>
        <charset val="134"/>
      </rPr>
      <t>kill_effect_lv.txt</t>
    </r>
    <phoneticPr fontId="3" type="noConversion"/>
  </si>
  <si>
    <t>skill_lv.txt</t>
    <phoneticPr fontId="3" type="noConversion"/>
  </si>
  <si>
    <t>ValueType</t>
    <phoneticPr fontId="3" type="noConversion"/>
  </si>
  <si>
    <t>Prop[2]</t>
  </si>
  <si>
    <t>属性1</t>
    <phoneticPr fontId="3" type="noConversion"/>
  </si>
  <si>
    <t>skill_effect_id:e&lt;&gt;</t>
    <phoneticPr fontId="3" type="noConversion"/>
  </si>
  <si>
    <t>触发技能效果</t>
    <phoneticPr fontId="3" type="noConversion"/>
  </si>
  <si>
    <t>TriggerEffect.id</t>
    <phoneticPr fontId="3" type="noConversion"/>
  </si>
  <si>
    <t>TriggerEffect.lv</t>
    <phoneticPr fontId="3" type="noConversion"/>
  </si>
  <si>
    <t>触发技能效果等级</t>
    <phoneticPr fontId="3" type="noConversion"/>
  </si>
  <si>
    <t>Stack</t>
  </si>
  <si>
    <t>int:ea&lt;&gt;|1#1</t>
  </si>
  <si>
    <t>每段攻击叠加层数#最大叠加层数</t>
  </si>
  <si>
    <t>SubType</t>
  </si>
  <si>
    <t>1-主动；2-被动；3-连击</t>
  </si>
  <si>
    <t>buff类型的子类型：1-增益buff,2-减益buff,3-标记</t>
  </si>
  <si>
    <t>DetailType</t>
  </si>
  <si>
    <t>int:&gt;</t>
    <phoneticPr fontId="3" type="noConversion"/>
  </si>
  <si>
    <t>CrystalCount</t>
  </si>
  <si>
    <t>DoubleHit</t>
  </si>
  <si>
    <t>InitLevel</t>
  </si>
  <si>
    <t>WearRange</t>
  </si>
  <si>
    <t>int:e&lt;&gt;</t>
  </si>
  <si>
    <t>float:e&lt;&gt;</t>
  </si>
  <si>
    <t>int:a&lt;&gt;</t>
  </si>
  <si>
    <t>水晶消耗数量</t>
  </si>
  <si>
    <t>触发连击技能概率</t>
  </si>
  <si>
    <t>初始化等级</t>
  </si>
  <si>
    <t>携带限制</t>
  </si>
  <si>
    <t>1#2#3</t>
  </si>
  <si>
    <t>概率触发</t>
  </si>
  <si>
    <t>进行1段攻击</t>
  </si>
  <si>
    <t>释放1次技能</t>
  </si>
  <si>
    <t>当技能穿透时</t>
  </si>
  <si>
    <t>当未暴击时</t>
  </si>
  <si>
    <t>当未穿透时</t>
  </si>
  <si>
    <t>无</t>
    <phoneticPr fontId="3" type="noConversion"/>
  </si>
  <si>
    <t>ConParam[1]：概率</t>
    <phoneticPr fontId="3" type="noConversion"/>
  </si>
  <si>
    <t>ConParam[1]：概率；ConParam[2]：是否受命中影响</t>
    <phoneticPr fontId="3" type="noConversion"/>
  </si>
  <si>
    <t>每回合损失ConParam[1] * 触发次数 * tar.maxHp的生命</t>
    <phoneticPr fontId="3" type="noConversion"/>
  </si>
  <si>
    <t>ConParam[1]：比例</t>
    <phoneticPr fontId="3" type="noConversion"/>
  </si>
  <si>
    <r>
      <t>ConParam[1]：</t>
    </r>
    <r>
      <rPr>
        <sz val="11"/>
        <color theme="1"/>
        <rFont val="微软雅黑"/>
        <family val="2"/>
        <charset val="134"/>
      </rPr>
      <t>buff1；ConParam[1]：buff2</t>
    </r>
    <phoneticPr fontId="3" type="noConversion"/>
  </si>
  <si>
    <r>
      <t>ConParam[1]：</t>
    </r>
    <r>
      <rPr>
        <sz val="11"/>
        <color theme="1"/>
        <rFont val="微软雅黑"/>
        <family val="2"/>
        <charset val="134"/>
      </rPr>
      <t>[1,2,3]</t>
    </r>
    <phoneticPr fontId="3" type="noConversion"/>
  </si>
  <si>
    <t>ConParam[1]：[0,n]</t>
    <phoneticPr fontId="3" type="noConversion"/>
  </si>
  <si>
    <t>ConParam[1]：n</t>
    <phoneticPr fontId="3" type="noConversion"/>
  </si>
  <si>
    <t>ConParam[1]：[1,2,3,4]</t>
    <phoneticPr fontId="3" type="noConversion"/>
  </si>
  <si>
    <t>ConParam[1]：[1,2,3,4]</t>
    <phoneticPr fontId="3" type="noConversion"/>
  </si>
  <si>
    <t>ConParam[1]：n</t>
    <phoneticPr fontId="3" type="noConversion"/>
  </si>
  <si>
    <r>
      <t>最终加成值=</t>
    </r>
    <r>
      <rPr>
        <sz val="11"/>
        <color theme="1"/>
        <rFont val="微软雅黑"/>
        <family val="2"/>
        <charset val="134"/>
      </rPr>
      <t>n</t>
    </r>
    <r>
      <rPr>
        <sz val="11"/>
        <color theme="1"/>
        <rFont val="微软雅黑"/>
        <family val="2"/>
        <charset val="134"/>
      </rPr>
      <t>*判定次数，判定次数=[1-（当前生命值/最大生命值）]/value，C、D为小数</t>
    </r>
    <phoneticPr fontId="3" type="noConversion"/>
  </si>
  <si>
    <t>参数1，技能系数，参数2，基础伤害</t>
    <phoneticPr fontId="3" type="noConversion"/>
  </si>
  <si>
    <t>参数1，基础伤害</t>
    <phoneticPr fontId="3" type="noConversion"/>
  </si>
  <si>
    <t>转换水晶</t>
    <phoneticPr fontId="3" type="noConversion"/>
  </si>
  <si>
    <t>ConId[1]</t>
    <phoneticPr fontId="3" type="noConversion"/>
  </si>
  <si>
    <t>ConParam[1][1]</t>
    <phoneticPr fontId="3" type="noConversion"/>
  </si>
  <si>
    <t>ConParam[1][2]</t>
    <phoneticPr fontId="3" type="noConversion"/>
  </si>
  <si>
    <t>ConParam[1][3]</t>
    <phoneticPr fontId="3" type="noConversion"/>
  </si>
  <si>
    <t>条件1ID</t>
    <phoneticPr fontId="3" type="noConversion"/>
  </si>
  <si>
    <t>条件1参数1</t>
    <phoneticPr fontId="3" type="noConversion"/>
  </si>
  <si>
    <t>条件1参数2</t>
    <phoneticPr fontId="3" type="noConversion"/>
  </si>
  <si>
    <t>条件1参数3</t>
    <phoneticPr fontId="3" type="noConversion"/>
  </si>
  <si>
    <t>条件2ID</t>
    <phoneticPr fontId="3" type="noConversion"/>
  </si>
  <si>
    <t>条件2参数1</t>
    <phoneticPr fontId="3" type="noConversion"/>
  </si>
  <si>
    <t>条件2参数2</t>
    <phoneticPr fontId="3" type="noConversion"/>
  </si>
  <si>
    <t>条件2参数3</t>
    <phoneticPr fontId="3" type="noConversion"/>
  </si>
  <si>
    <t>伤害-额外伤害-废弃</t>
    <phoneticPr fontId="3" type="noConversion"/>
  </si>
  <si>
    <t>Id</t>
    <phoneticPr fontId="3" type="noConversion"/>
  </si>
  <si>
    <t>SkillId</t>
    <phoneticPr fontId="3" type="noConversion"/>
  </si>
  <si>
    <t>BreakLv</t>
    <phoneticPr fontId="3" type="noConversion"/>
  </si>
  <si>
    <t>LvUpLimit</t>
    <phoneticPr fontId="3" type="noConversion"/>
  </si>
  <si>
    <t>Cost[1].Id</t>
    <phoneticPr fontId="3" type="noConversion"/>
  </si>
  <si>
    <t>Cost[1].Val</t>
    <phoneticPr fontId="3" type="noConversion"/>
  </si>
  <si>
    <t>ExpItemGroup</t>
    <phoneticPr fontId="3" type="noConversion"/>
  </si>
  <si>
    <t>Exp</t>
    <phoneticPr fontId="3" type="noConversion"/>
  </si>
  <si>
    <t>CostAdd</t>
    <phoneticPr fontId="3" type="noConversion"/>
  </si>
  <si>
    <r>
      <t>i</t>
    </r>
    <r>
      <rPr>
        <sz val="11"/>
        <color theme="1"/>
        <rFont val="等线"/>
        <family val="3"/>
        <charset val="134"/>
        <scheme val="minor"/>
      </rPr>
      <t>nt:&gt;</t>
    </r>
    <phoneticPr fontId="3" type="noConversion"/>
  </si>
  <si>
    <t>skill_id:&lt;&gt;</t>
    <phoneticPr fontId="3" type="noConversion"/>
  </si>
  <si>
    <r>
      <t>i</t>
    </r>
    <r>
      <rPr>
        <sz val="11"/>
        <color theme="1"/>
        <rFont val="等线"/>
        <family val="3"/>
        <charset val="134"/>
        <scheme val="minor"/>
      </rPr>
      <t>nt:&lt;&gt;</t>
    </r>
    <phoneticPr fontId="3" type="noConversion"/>
  </si>
  <si>
    <t>item_id:e&lt;&gt;</t>
    <phoneticPr fontId="3" type="noConversion"/>
  </si>
  <si>
    <t>int:e&lt;&gt;</t>
    <phoneticPr fontId="3" type="noConversion"/>
  </si>
  <si>
    <t>ID</t>
    <phoneticPr fontId="3" type="noConversion"/>
  </si>
  <si>
    <t>技能ID</t>
    <phoneticPr fontId="3" type="noConversion"/>
  </si>
  <si>
    <t>突破等级</t>
    <phoneticPr fontId="3" type="noConversion"/>
  </si>
  <si>
    <t>技能等级上限</t>
    <phoneticPr fontId="3" type="noConversion"/>
  </si>
  <si>
    <t>专属碎片ID</t>
    <phoneticPr fontId="3" type="noConversion"/>
  </si>
  <si>
    <t>专属碎片数量</t>
    <phoneticPr fontId="3" type="noConversion"/>
  </si>
  <si>
    <t>经验碎片道具组</t>
    <phoneticPr fontId="3" type="noConversion"/>
  </si>
  <si>
    <t>突破需求经验</t>
    <phoneticPr fontId="3" type="noConversion"/>
  </si>
  <si>
    <t>突破消耗水晶增加值</t>
    <phoneticPr fontId="3" type="noConversion"/>
  </si>
  <si>
    <t>Id</t>
    <phoneticPr fontId="3" type="noConversion"/>
  </si>
  <si>
    <t>Group</t>
    <phoneticPr fontId="3" type="noConversion"/>
  </si>
  <si>
    <t>Loc</t>
    <phoneticPr fontId="3" type="noConversion"/>
  </si>
  <si>
    <t>DebrisId</t>
    <phoneticPr fontId="3" type="noConversion"/>
  </si>
  <si>
    <t>Exp</t>
    <phoneticPr fontId="3" type="noConversion"/>
  </si>
  <si>
    <t>int:&gt;</t>
    <phoneticPr fontId="3" type="noConversion"/>
  </si>
  <si>
    <r>
      <t>i</t>
    </r>
    <r>
      <rPr>
        <sz val="11"/>
        <color theme="1"/>
        <rFont val="等线"/>
        <family val="3"/>
        <charset val="134"/>
        <scheme val="minor"/>
      </rPr>
      <t>nt:&lt;&gt;</t>
    </r>
    <phoneticPr fontId="3" type="noConversion"/>
  </si>
  <si>
    <r>
      <t>i</t>
    </r>
    <r>
      <rPr>
        <sz val="11"/>
        <color theme="1"/>
        <rFont val="等线"/>
        <family val="3"/>
        <charset val="134"/>
        <scheme val="minor"/>
      </rPr>
      <t>nt:&lt;</t>
    </r>
    <phoneticPr fontId="3" type="noConversion"/>
  </si>
  <si>
    <t>item_id:&lt;&gt;</t>
    <phoneticPr fontId="3" type="noConversion"/>
  </si>
  <si>
    <r>
      <t>i</t>
    </r>
    <r>
      <rPr>
        <sz val="11"/>
        <color theme="1"/>
        <rFont val="等线"/>
        <family val="3"/>
        <charset val="134"/>
        <scheme val="minor"/>
      </rPr>
      <t>nt:&lt;&gt;</t>
    </r>
    <phoneticPr fontId="3" type="noConversion"/>
  </si>
  <si>
    <t>组</t>
    <phoneticPr fontId="3" type="noConversion"/>
  </si>
  <si>
    <t>位置</t>
    <phoneticPr fontId="3" type="noConversion"/>
  </si>
  <si>
    <t>道具ID</t>
    <phoneticPr fontId="3" type="noConversion"/>
  </si>
  <si>
    <t>经验</t>
    <phoneticPr fontId="3" type="noConversion"/>
  </si>
  <si>
    <t>常服曹焱兵碎片</t>
  </si>
  <si>
    <t>战斗夏玲碎片</t>
  </si>
  <si>
    <t>红莲·缇娜碎片</t>
  </si>
  <si>
    <t>北落师门碎片</t>
  </si>
  <si>
    <t>阎风吒碎片</t>
  </si>
  <si>
    <t>吕仙宫碎片</t>
  </si>
  <si>
    <t>许褚碎片</t>
  </si>
  <si>
    <t>典韦碎片</t>
  </si>
  <si>
    <t>李轩辕碎片</t>
  </si>
  <si>
    <t>夏侯渊碎片</t>
  </si>
  <si>
    <t>石灵明碎片</t>
  </si>
  <si>
    <t>飞廉碎片</t>
  </si>
  <si>
    <t>噬日碎片</t>
  </si>
  <si>
    <t>食火蜥碎片</t>
  </si>
  <si>
    <t>高顺碎片</t>
  </si>
  <si>
    <t>技能突破</t>
    <phoneticPr fontId="3" type="noConversion"/>
  </si>
  <si>
    <t>skill_break.lua</t>
    <phoneticPr fontId="3" type="noConversion"/>
  </si>
  <si>
    <t>SkillId,BreakLv</t>
    <phoneticPr fontId="3" type="noConversion"/>
  </si>
  <si>
    <t>SkillId,BreakLv</t>
    <phoneticPr fontId="3" type="noConversion"/>
  </si>
  <si>
    <t>skill_break.txt</t>
    <phoneticPr fontId="3" type="noConversion"/>
  </si>
  <si>
    <t>Id</t>
    <phoneticPr fontId="3" type="noConversion"/>
  </si>
  <si>
    <t>技能突破碎片</t>
    <phoneticPr fontId="3" type="noConversion"/>
  </si>
  <si>
    <t>skill_break_debris.lua</t>
    <phoneticPr fontId="3" type="noConversion"/>
  </si>
  <si>
    <t>Group,Loc</t>
    <phoneticPr fontId="3" type="noConversion"/>
  </si>
  <si>
    <t>Group,Loc</t>
    <phoneticPr fontId="3" type="noConversion"/>
  </si>
  <si>
    <t>技能突破碎片</t>
    <phoneticPr fontId="3" type="noConversion"/>
  </si>
  <si>
    <t>skill_break_debris.txt</t>
    <phoneticPr fontId="3" type="noConversion"/>
  </si>
  <si>
    <t>Id</t>
    <phoneticPr fontId="3" type="noConversion"/>
  </si>
  <si>
    <t>Cost[1].Val</t>
    <phoneticPr fontId="3" type="noConversion"/>
  </si>
  <si>
    <t>Prop[1]</t>
    <phoneticPr fontId="3" type="noConversion"/>
  </si>
  <si>
    <t>当前技能造成伤害恢复目标生命值，value格式：A#B#C#D，回复血量计算方式：造成伤害*技能系数</t>
    <phoneticPr fontId="3" type="noConversion"/>
  </si>
  <si>
    <t>攻击敌方1次，造成攻击100%伤害获得2个黄色水晶</t>
  </si>
  <si>
    <t>攻击敌方1次，造成攻击100%伤害获得3个黄色水晶</t>
  </si>
  <si>
    <t>攻击敌方1次，造成攻击100%伤害获得4个黄色水晶</t>
  </si>
  <si>
    <t>攻击敌方1次，造成攻击100%伤害获得5个黄色水晶</t>
  </si>
  <si>
    <t>Description</t>
    <phoneticPr fontId="3" type="noConversion"/>
  </si>
  <si>
    <t>技能突破描述</t>
    <phoneticPr fontId="3" type="noConversion"/>
  </si>
  <si>
    <t>EffectDesc</t>
    <phoneticPr fontId="3" type="noConversion"/>
  </si>
  <si>
    <t>ConId[2]</t>
    <phoneticPr fontId="3" type="noConversion"/>
  </si>
  <si>
    <t>ConParam[2][1]</t>
    <phoneticPr fontId="3" type="noConversion"/>
  </si>
  <si>
    <t>ConParam[2][2]</t>
    <phoneticPr fontId="3" type="noConversion"/>
  </si>
  <si>
    <t>ConParam[2][3]</t>
    <phoneticPr fontId="3" type="noConversion"/>
  </si>
  <si>
    <t>目标死亡</t>
    <phoneticPr fontId="3" type="noConversion"/>
  </si>
  <si>
    <t>受到伤害</t>
    <phoneticPr fontId="3" type="noConversion"/>
  </si>
  <si>
    <t>目标生命值高于最大值某比例时</t>
    <phoneticPr fontId="3" type="noConversion"/>
  </si>
  <si>
    <t>被动损失水晶</t>
    <phoneticPr fontId="3" type="noConversion"/>
  </si>
  <si>
    <t>天使缇娜技能禁锢</t>
  </si>
  <si>
    <t>细节类型</t>
  </si>
  <si>
    <t>Duration</t>
  </si>
  <si>
    <t>EndType</t>
  </si>
  <si>
    <t>Share</t>
  </si>
  <si>
    <t>是否共享：FALSE-不共享，TRUE-共享</t>
    <phoneticPr fontId="3" type="noConversion"/>
  </si>
  <si>
    <t>1#3</t>
  </si>
  <si>
    <t>1#1</t>
  </si>
  <si>
    <t>1#9999</t>
  </si>
  <si>
    <t>1#2</t>
  </si>
  <si>
    <t>1#999</t>
  </si>
  <si>
    <t>生成另外一个效果</t>
  </si>
  <si>
    <t>增加防御</t>
  </si>
  <si>
    <t>降低防御</t>
  </si>
  <si>
    <t>穿透伤害提升</t>
  </si>
  <si>
    <t>增加当前技能暴击率</t>
  </si>
  <si>
    <t>出场时立即释放当前技能</t>
  </si>
  <si>
    <t>水晶外壳</t>
  </si>
  <si>
    <t>限制敌方单位行动，使其在效果持续时间内不能进行任何操作</t>
  </si>
  <si>
    <t>禁止寄灵人召唤守护灵</t>
  </si>
  <si>
    <t>禁止目标释放技能（不禁止召唤且被动技能依然生效）</t>
  </si>
  <si>
    <t>基于施法者攻击的护盾类型，计算方式：施法者攻击*技能系数</t>
  </si>
  <si>
    <t>基于施法者攻击的攻击增益，计算方式：被施法者攻击+施法者攻击*技能系数</t>
  </si>
  <si>
    <t>基于被施法者攻击的攻击增益，计算方式：被施法者攻击*（1+技能系数）</t>
  </si>
  <si>
    <t>直接提高目标伤害，计算方式：伤害*（1+技能系数）</t>
  </si>
  <si>
    <t>直接提高目标治疗量，计算方式：治疗*（1+技能系数）</t>
  </si>
  <si>
    <t>达成某条件时立即再次释放该效果value值中填写的技能</t>
  </si>
  <si>
    <t>直接减少目标受到的伤害，计算方式：伤害*（1-技能系数）</t>
  </si>
  <si>
    <t>直接减少目标受到的治疗，计算方式：治疗*（1-技能系数）</t>
  </si>
  <si>
    <t>使目标进入value值中填写的若干个效果中的1个</t>
  </si>
  <si>
    <t>一定概率为受到单体技能攻击的单位抵挡1次伤害，抵挡伤害比例为value字段中的值，格式为A#B#C#D</t>
  </si>
  <si>
    <t>直接增加目标防御，计算方式：最终防御=目标防御*（1+技能系数）</t>
  </si>
  <si>
    <t>增加目标暴击伤害属性，计算方式：最终暴击伤害=目标暴击伤害+技能增加值</t>
  </si>
  <si>
    <t>每回合开始前造成伤害，value填技能系数，计算方式：每回合损失生命=攻击者攻击*技能系数*（1-被击方免伤率）*（1+被击方易伤加成-被击方免伤加成）</t>
  </si>
  <si>
    <t>使目标被动技能（包括主动技能中的被动效果）</t>
  </si>
  <si>
    <t>造成的所有伤害为目标回复生命值，value格式：A#B#C#D，回复血量计算方式：造成伤害*技能系数</t>
  </si>
  <si>
    <t>基于施法者生命的治疗类型，计算方式：施法者生命最大值*技能系数</t>
  </si>
  <si>
    <t>value格式：效果ID#效果ID</t>
  </si>
  <si>
    <t>最终伤害=原技能伤害*（1+value）</t>
  </si>
  <si>
    <t>效果ID#效果ID</t>
  </si>
  <si>
    <t>降低攻击</t>
  </si>
  <si>
    <t>降低目标攻击力：减少攻击=目标当前攻击*技能系数</t>
  </si>
  <si>
    <t>格挡概率增加</t>
  </si>
  <si>
    <t>格挡概率增加：增加值=value</t>
  </si>
  <si>
    <t>当造成了穿透伤害时，穿透伤害量=原伤害量*（1+value）</t>
  </si>
  <si>
    <t>暴击率增加值=value</t>
  </si>
  <si>
    <t>减少值=value</t>
  </si>
  <si>
    <t>无</t>
  </si>
  <si>
    <t>增加目标受到的治疗效果</t>
  </si>
  <si>
    <t>最终受到治疗量=初始治疗量*（1+value）</t>
  </si>
  <si>
    <t>直接降低目标防御，计算方式：最终防御=目标防御*（1-技能系数）</t>
  </si>
  <si>
    <t>降低当前技能暴击率</t>
  </si>
  <si>
    <t>暴击率减少值=value</t>
  </si>
  <si>
    <t>被触发后获得水晶的buff</t>
  </si>
  <si>
    <t>增加穿透概率</t>
  </si>
  <si>
    <t>穿透率增加值=value</t>
  </si>
  <si>
    <t>降低穿透概率</t>
  </si>
  <si>
    <t>穿透率减少值=value</t>
  </si>
  <si>
    <t>阎风吒印记</t>
  </si>
  <si>
    <t>value字段中内容为造成伤害的技能系数，额外伤害计算方式：施加印记者的攻击*技能系数</t>
  </si>
  <si>
    <t>红莲缇娜印记</t>
  </si>
  <si>
    <t>value字段中为伤害增幅的比例，增幅后的伤害计算方式：印记使用者造成的伤害*（1+技能系数*印记数量）</t>
  </si>
  <si>
    <t>集火印记</t>
  </si>
  <si>
    <t>2连伤害增加</t>
    <phoneticPr fontId="3" type="noConversion"/>
  </si>
  <si>
    <t>3连伤害增加</t>
  </si>
  <si>
    <t>吸血1</t>
    <phoneticPr fontId="3" type="noConversion"/>
  </si>
  <si>
    <t>icon_1301001</t>
  </si>
  <si>
    <t>icon_1302001</t>
  </si>
  <si>
    <t>icon_1301002</t>
  </si>
  <si>
    <t>icon_1302002</t>
  </si>
  <si>
    <t>icon_1301003</t>
  </si>
  <si>
    <t>icon_1302003</t>
  </si>
  <si>
    <t>icon_1301004</t>
  </si>
  <si>
    <t>icon_1302004</t>
  </si>
  <si>
    <t>icon_1301005</t>
  </si>
  <si>
    <t>icon_1302005</t>
  </si>
  <si>
    <t>icon_1301006</t>
  </si>
  <si>
    <t>icon_1302006</t>
  </si>
  <si>
    <t>icon_1301007</t>
  </si>
  <si>
    <t>icon_1302007</t>
  </si>
  <si>
    <t>icon_1301008</t>
  </si>
  <si>
    <t>icon_1302008</t>
  </si>
  <si>
    <t>icon_1301009</t>
  </si>
  <si>
    <t>icon_1302009</t>
  </si>
  <si>
    <t>icon_1301010</t>
  </si>
  <si>
    <t>icon_1302010</t>
  </si>
  <si>
    <t>icon_1301011</t>
  </si>
  <si>
    <t>icon_1302011</t>
  </si>
  <si>
    <t>icon_1301012</t>
  </si>
  <si>
    <t>icon_1302012</t>
  </si>
  <si>
    <t>icon_1301013</t>
  </si>
  <si>
    <t>icon_1302013</t>
  </si>
  <si>
    <t>icon_1301014</t>
  </si>
  <si>
    <t>icon_1302014</t>
  </si>
  <si>
    <t>icon_1301015</t>
  </si>
  <si>
    <t>icon_1302015</t>
  </si>
  <si>
    <t>icon_1303001</t>
  </si>
  <si>
    <t>icon_1303002</t>
  </si>
  <si>
    <t>icon_1303003</t>
  </si>
  <si>
    <t>icon_1303004</t>
  </si>
  <si>
    <t>icon_1303005</t>
  </si>
  <si>
    <t>icon_1303006</t>
  </si>
  <si>
    <t>icon_1303007</t>
  </si>
  <si>
    <t>icon_1303008</t>
  </si>
  <si>
    <t>icon_1303009</t>
  </si>
  <si>
    <t>icon_1303010</t>
  </si>
  <si>
    <t>icon_1303011</t>
  </si>
  <si>
    <t>icon_1303012</t>
  </si>
  <si>
    <t>icon_1303013</t>
  </si>
  <si>
    <t>icon_1303014</t>
  </si>
  <si>
    <t>icon_1303015</t>
  </si>
  <si>
    <t>icon_1303016</t>
  </si>
  <si>
    <t>icon_1303017</t>
  </si>
  <si>
    <t>icon_1303018</t>
  </si>
  <si>
    <t>icon_1303019</t>
  </si>
  <si>
    <t>icon_1303020</t>
  </si>
  <si>
    <t>icon_1303021</t>
  </si>
  <si>
    <t>icon_1304001</t>
  </si>
  <si>
    <t>icon_1304002</t>
  </si>
  <si>
    <t>icon_1304003</t>
  </si>
  <si>
    <t>icon_1304004</t>
  </si>
  <si>
    <t>icon_1304005</t>
  </si>
  <si>
    <t>icon_1304006</t>
  </si>
  <si>
    <t>icon_1304007</t>
  </si>
  <si>
    <t>icon_1304008</t>
  </si>
  <si>
    <t>icon_1304009</t>
  </si>
  <si>
    <t>icon_1304010</t>
  </si>
  <si>
    <t>icon_1304011</t>
  </si>
  <si>
    <t>icon_1304012</t>
  </si>
  <si>
    <t>icon_1304013</t>
  </si>
  <si>
    <t>icon_1304014</t>
  </si>
  <si>
    <t>icon_1304015</t>
  </si>
  <si>
    <t>icon_1304016</t>
  </si>
  <si>
    <t>icon_1304018</t>
  </si>
  <si>
    <t>ExclusiveWeaponEffect</t>
  </si>
  <si>
    <t>专属武器效果ID</t>
  </si>
  <si>
    <t>参数1，(1~3)红黄蓝随机我放守护灵，参数2数量</t>
    <phoneticPr fontId="3" type="noConversion"/>
  </si>
  <si>
    <t>参数1，(1~3)红黄蓝随机对位守护灵，参数2数量</t>
    <phoneticPr fontId="3" type="noConversion"/>
  </si>
  <si>
    <t>参数1，(1~3)红黄蓝随机对位，参数2数量</t>
    <phoneticPr fontId="3" type="noConversion"/>
  </si>
  <si>
    <t>skill_effect.lua</t>
    <phoneticPr fontId="3" type="noConversion"/>
  </si>
  <si>
    <t>float:e&lt;&gt;|0</t>
    <phoneticPr fontId="3" type="noConversion"/>
  </si>
  <si>
    <t>诸葛一心技能1</t>
  </si>
  <si>
    <t>诸葛一心技能1</t>
    <phoneticPr fontId="3" type="noConversion"/>
  </si>
  <si>
    <t>诸葛一心技能2</t>
  </si>
  <si>
    <t>姬烟华技能1</t>
  </si>
  <si>
    <t>姬烟华技能1</t>
    <phoneticPr fontId="3" type="noConversion"/>
  </si>
  <si>
    <t>姬烟华技能2</t>
  </si>
  <si>
    <t>幻技能1</t>
  </si>
  <si>
    <t>幻技能1</t>
    <phoneticPr fontId="3" type="noConversion"/>
  </si>
  <si>
    <t>幻技能2</t>
  </si>
  <si>
    <t>诸葛一心</t>
    <phoneticPr fontId="3" type="noConversion"/>
  </si>
  <si>
    <t>姬烟华</t>
    <phoneticPr fontId="3" type="noConversion"/>
  </si>
  <si>
    <t>幻</t>
    <phoneticPr fontId="3" type="noConversion"/>
  </si>
  <si>
    <t>icon_1301017</t>
    <phoneticPr fontId="3" type="noConversion"/>
  </si>
  <si>
    <t>icon_1302017</t>
    <phoneticPr fontId="3" type="noConversion"/>
  </si>
  <si>
    <t>icon_1301020</t>
    <phoneticPr fontId="3" type="noConversion"/>
  </si>
  <si>
    <t>icon_1302020</t>
    <phoneticPr fontId="3" type="noConversion"/>
  </si>
  <si>
    <t>icon_1301022</t>
    <phoneticPr fontId="3" type="noConversion"/>
  </si>
  <si>
    <t>icon_1302022</t>
    <phoneticPr fontId="3" type="noConversion"/>
  </si>
  <si>
    <t>八荒风狼阵</t>
  </si>
  <si>
    <t>天象真诀</t>
  </si>
  <si>
    <t>雷霆一击</t>
  </si>
  <si>
    <t>雷门布鼓</t>
  </si>
  <si>
    <t>迷踪幻刃</t>
  </si>
  <si>
    <t>影刃追魂</t>
  </si>
  <si>
    <t>EffectTarget</t>
    <phoneticPr fontId="3" type="noConversion"/>
  </si>
  <si>
    <t>获得自身颜色水晶</t>
    <phoneticPr fontId="3" type="noConversion"/>
  </si>
  <si>
    <t>参数1，数量</t>
    <phoneticPr fontId="3" type="noConversion"/>
  </si>
  <si>
    <t>常服曹焱兵普攻</t>
  </si>
  <si>
    <t>曹玄亮普攻</t>
  </si>
  <si>
    <t>战斗夏玲普攻</t>
  </si>
  <si>
    <t>项昆仑普攻</t>
  </si>
  <si>
    <t>刘羽禅普攻</t>
  </si>
  <si>
    <t>战斗曹焱兵普攻</t>
  </si>
  <si>
    <t>北落师门普攻</t>
  </si>
  <si>
    <t>盖文普攻</t>
  </si>
  <si>
    <t>阎风吒普攻</t>
  </si>
  <si>
    <t>南御夫普攻</t>
  </si>
  <si>
    <t>吉拉普攻</t>
  </si>
  <si>
    <t>吕仙宫普攻</t>
  </si>
  <si>
    <t>阎巧巧普攻</t>
  </si>
  <si>
    <t>诸葛一心普攻</t>
  </si>
  <si>
    <t>姬烟华普攻</t>
  </si>
  <si>
    <t>幻普攻</t>
  </si>
  <si>
    <t>关羽普攻</t>
  </si>
  <si>
    <t>许褚普攻</t>
  </si>
  <si>
    <t>典韦普攻</t>
  </si>
  <si>
    <t>唐流雨普攻</t>
  </si>
  <si>
    <t>李轩辕普攻</t>
  </si>
  <si>
    <t>项羽普攻</t>
  </si>
  <si>
    <t>天使缇娜普攻</t>
  </si>
  <si>
    <t>夏侯渊普攻</t>
  </si>
  <si>
    <t>徐晃普攻</t>
  </si>
  <si>
    <t>张郃普攻</t>
  </si>
  <si>
    <t>张飞普攻</t>
  </si>
  <si>
    <t>夏侯惇普攻</t>
  </si>
  <si>
    <t>塞伯罗斯普攻</t>
  </si>
  <si>
    <t>石灵明普攻</t>
  </si>
  <si>
    <t>于禁普攻</t>
  </si>
  <si>
    <t>西方龙普攻</t>
  </si>
  <si>
    <t>飞廉普攻</t>
  </si>
  <si>
    <t>噬日普攻</t>
  </si>
  <si>
    <t>食火蜥普攻</t>
  </si>
  <si>
    <t>高顺普攻</t>
  </si>
  <si>
    <t>烈风螳螂普攻</t>
  </si>
  <si>
    <t>普通攻击</t>
    <phoneticPr fontId="3" type="noConversion"/>
  </si>
  <si>
    <t>lvs</t>
    <phoneticPr fontId="3" type="noConversion"/>
  </si>
  <si>
    <t>常服曹焱兵普攻伤害</t>
  </si>
  <si>
    <t>常服曹焱兵普攻水晶</t>
  </si>
  <si>
    <t>曹玄亮普攻伤害</t>
  </si>
  <si>
    <t>曹玄亮普攻水晶</t>
  </si>
  <si>
    <t>战斗夏玲普攻伤害</t>
  </si>
  <si>
    <t>战斗夏玲普攻水晶</t>
  </si>
  <si>
    <t>项昆仑普攻伤害</t>
  </si>
  <si>
    <t>项昆仑普攻水晶</t>
  </si>
  <si>
    <t>刘羽禅普攻伤害</t>
  </si>
  <si>
    <t>刘羽禅普攻水晶</t>
  </si>
  <si>
    <t>战斗曹焱兵普攻伤害</t>
  </si>
  <si>
    <t>战斗曹焱兵普攻水晶</t>
  </si>
  <si>
    <t>北落师门普攻伤害</t>
  </si>
  <si>
    <t>北落师门普攻水晶</t>
  </si>
  <si>
    <t>盖文普攻伤害</t>
  </si>
  <si>
    <t>盖文普攻水晶</t>
  </si>
  <si>
    <t>阎风吒普攻伤害</t>
  </si>
  <si>
    <t>阎风吒普攻水晶</t>
  </si>
  <si>
    <t>南御夫普攻伤害</t>
  </si>
  <si>
    <t>南御夫普攻水晶</t>
  </si>
  <si>
    <t>吉拉普攻伤害</t>
  </si>
  <si>
    <t>吉拉普攻水晶</t>
  </si>
  <si>
    <t>吕仙宫普攻伤害</t>
  </si>
  <si>
    <t>吕仙宫普攻水晶</t>
  </si>
  <si>
    <t>阎巧巧普攻伤害</t>
  </si>
  <si>
    <t>阎巧巧普攻水晶</t>
  </si>
  <si>
    <t>诸葛一心普攻伤害</t>
  </si>
  <si>
    <t>诸葛一心普攻水晶</t>
  </si>
  <si>
    <t>姬烟华普攻伤害</t>
  </si>
  <si>
    <t>姬烟华普攻水晶</t>
  </si>
  <si>
    <t>幻普攻伤害</t>
  </si>
  <si>
    <t>幻普攻水晶</t>
  </si>
  <si>
    <t>关羽普攻伤害</t>
  </si>
  <si>
    <t>关羽普攻水晶</t>
  </si>
  <si>
    <t>许褚普攻伤害</t>
  </si>
  <si>
    <t>许褚普攻水晶</t>
  </si>
  <si>
    <t>典韦普攻伤害</t>
  </si>
  <si>
    <t>典韦普攻水晶</t>
  </si>
  <si>
    <t>唐流雨普攻伤害</t>
  </si>
  <si>
    <t>唐流雨普攻水晶</t>
  </si>
  <si>
    <t>李轩辕普攻伤害</t>
  </si>
  <si>
    <t>李轩辕普攻水晶</t>
  </si>
  <si>
    <t>项羽普攻伤害</t>
  </si>
  <si>
    <t>项羽普攻水晶</t>
  </si>
  <si>
    <t>天使缇娜普攻伤害</t>
  </si>
  <si>
    <t>天使缇娜普攻水晶</t>
  </si>
  <si>
    <t>夏侯渊普攻伤害</t>
  </si>
  <si>
    <t>夏侯渊普攻水晶</t>
  </si>
  <si>
    <t>徐晃普攻伤害</t>
  </si>
  <si>
    <t>徐晃普攻水晶</t>
  </si>
  <si>
    <t>张郃普攻伤害</t>
  </si>
  <si>
    <t>张郃普攻水晶</t>
  </si>
  <si>
    <t>张飞普攻伤害</t>
  </si>
  <si>
    <t>张飞普攻水晶</t>
  </si>
  <si>
    <t>夏侯惇普攻伤害</t>
  </si>
  <si>
    <t>夏侯惇普攻水晶</t>
  </si>
  <si>
    <t>塞伯罗斯普攻伤害</t>
  </si>
  <si>
    <t>塞伯罗斯普攻水晶</t>
  </si>
  <si>
    <t>石灵明普攻伤害</t>
  </si>
  <si>
    <t>石灵明普攻水晶</t>
  </si>
  <si>
    <t>于禁普攻伤害</t>
  </si>
  <si>
    <t>于禁普攻水晶</t>
  </si>
  <si>
    <t>西方龙普攻伤害</t>
  </si>
  <si>
    <t>西方龙普攻水晶</t>
  </si>
  <si>
    <t>飞廉普攻伤害</t>
  </si>
  <si>
    <t>飞廉普攻水晶</t>
  </si>
  <si>
    <t>噬日普攻伤害</t>
  </si>
  <si>
    <t>噬日普攻水晶</t>
  </si>
  <si>
    <t>食火蜥普攻伤害</t>
  </si>
  <si>
    <t>食火蜥普攻水晶</t>
  </si>
  <si>
    <t>高顺普攻伤害</t>
  </si>
  <si>
    <t>高顺普攻水晶</t>
  </si>
  <si>
    <t>烈风螳螂普攻伤害</t>
  </si>
  <si>
    <t>烈风螳螂普攻水晶</t>
  </si>
  <si>
    <t>生效目标
1-仅所属技能生效
2-技能所属角色生效</t>
    <phoneticPr fontId="3" type="noConversion"/>
  </si>
  <si>
    <t>战斗曹焱兵技能1禁锢</t>
    <phoneticPr fontId="3" type="noConversion"/>
  </si>
  <si>
    <t>类型：1-天赋技能，2-插槽技能，3-普通攻击</t>
    <phoneticPr fontId="3" type="noConversion"/>
  </si>
  <si>
    <t>张飞基于攻击治疗</t>
    <phoneticPr fontId="3" type="noConversion"/>
  </si>
  <si>
    <t>张飞基于目标已损失生命治疗</t>
    <phoneticPr fontId="3" type="noConversion"/>
  </si>
  <si>
    <t>张飞使目标进入避难</t>
    <phoneticPr fontId="3" type="noConversion"/>
  </si>
  <si>
    <t>避难状态</t>
    <phoneticPr fontId="3" type="noConversion"/>
  </si>
  <si>
    <t>不会受到直接伤害，但受到持续伤害效果翻倍，可被驱散</t>
    <phoneticPr fontId="3" type="noConversion"/>
  </si>
  <si>
    <t>【避难】造成的伤害</t>
    <phoneticPr fontId="3" type="noConversion"/>
  </si>
  <si>
    <t>敌方行动回合，若我方【避难】角色未受到伤害，则该角色默认攻击目标受到该角色恢复总血量x%的真实伤害</t>
    <phoneticPr fontId="3" type="noConversion"/>
  </si>
  <si>
    <t>特殊目标ID</t>
    <phoneticPr fontId="3" type="noConversion"/>
  </si>
  <si>
    <t>填写方式</t>
    <phoneticPr fontId="3" type="noConversion"/>
  </si>
  <si>
    <t>带有特殊buff</t>
    <phoneticPr fontId="3" type="noConversion"/>
  </si>
  <si>
    <t>生命百分比最低</t>
    <phoneticPr fontId="3" type="noConversion"/>
  </si>
  <si>
    <t>Target4[1]</t>
    <phoneticPr fontId="3" type="noConversion"/>
  </si>
  <si>
    <t>Target4[2]</t>
  </si>
  <si>
    <t>int:e&lt;&gt;|1</t>
    <phoneticPr fontId="3" type="noConversion"/>
  </si>
  <si>
    <t>int:e&lt;&gt;</t>
    <phoneticPr fontId="3" type="noConversion"/>
  </si>
  <si>
    <t>特殊条件参数</t>
    <phoneticPr fontId="3" type="noConversion"/>
  </si>
  <si>
    <t>当自身死亡时</t>
    <phoneticPr fontId="3" type="noConversion"/>
  </si>
  <si>
    <t>使目标进入“避难”状态，并为我方血量百分比最低的单位恢复攻击x%+已损失血量*y%的生命，持续2回合
【避难】：不会受到直接伤害，但受到持续伤害效果翻倍，可被驱散</t>
    <phoneticPr fontId="3" type="noConversion"/>
  </si>
  <si>
    <t>张飞专属武器效果</t>
    <phoneticPr fontId="3" type="noConversion"/>
  </si>
  <si>
    <t>张飞满星效果</t>
    <phoneticPr fontId="3" type="noConversion"/>
  </si>
  <si>
    <t>诸葛一心</t>
  </si>
  <si>
    <t>姬烟华</t>
  </si>
  <si>
    <t>幻</t>
  </si>
  <si>
    <t>技能1</t>
    <phoneticPr fontId="3" type="noConversion"/>
  </si>
  <si>
    <t>技能2</t>
  </si>
  <si>
    <t>天使缇娜技能</t>
  </si>
  <si>
    <t>曹玄亮碎片</t>
  </si>
  <si>
    <t>项昆仑碎片</t>
  </si>
  <si>
    <t>刘羽禅碎片</t>
  </si>
  <si>
    <t>战斗曹焱兵碎片</t>
  </si>
  <si>
    <t>黑尔·坎普碎片</t>
  </si>
  <si>
    <t>盖文碎片</t>
  </si>
  <si>
    <t>南御夫碎片</t>
  </si>
  <si>
    <t>吉拉碎片</t>
  </si>
  <si>
    <t>阎巧巧碎片</t>
  </si>
  <si>
    <t>诸葛一心碎片</t>
  </si>
  <si>
    <t>姬烟华碎片</t>
  </si>
  <si>
    <t>幻碎片</t>
  </si>
  <si>
    <t>关羽碎片</t>
  </si>
  <si>
    <t>唐流雨碎片</t>
  </si>
  <si>
    <t>项羽碎片</t>
  </si>
  <si>
    <t>天使·缇娜碎片</t>
  </si>
  <si>
    <t>徐晃碎片</t>
  </si>
  <si>
    <t>张郃碎片</t>
  </si>
  <si>
    <t>张飞碎片</t>
  </si>
  <si>
    <t>夏侯惇碎片</t>
  </si>
  <si>
    <t>塞伯罗斯碎片</t>
  </si>
  <si>
    <t>于禁碎片</t>
  </si>
  <si>
    <t>西方龙碎片</t>
  </si>
  <si>
    <t>烈风螳螂碎片</t>
  </si>
  <si>
    <t>徐晃技能护盾</t>
    <phoneticPr fontId="3" type="noConversion"/>
  </si>
  <si>
    <t>徐晃技能援护</t>
    <phoneticPr fontId="3" type="noConversion"/>
  </si>
  <si>
    <t>徐晃专属武器效果</t>
    <phoneticPr fontId="3" type="noConversion"/>
  </si>
  <si>
    <t>徐晃满星效果</t>
    <phoneticPr fontId="3" type="noConversion"/>
  </si>
  <si>
    <t>int:e&lt;&gt;|1</t>
    <phoneticPr fontId="3" type="noConversion"/>
  </si>
  <si>
    <t>伤害-攻击者损失生命</t>
    <phoneticPr fontId="3" type="noConversion"/>
  </si>
  <si>
    <t>天使缇娜技能</t>
    <phoneticPr fontId="3" type="noConversion"/>
  </si>
  <si>
    <t>红莲缇娜技能1</t>
  </si>
  <si>
    <t>红莲缇娜技能1</t>
    <phoneticPr fontId="3" type="noConversion"/>
  </si>
  <si>
    <t>红莲缇娜技能2</t>
  </si>
  <si>
    <t>红莲缇娜技能2</t>
    <phoneticPr fontId="3" type="noConversion"/>
  </si>
  <si>
    <t>红莲缇娜普攻</t>
    <phoneticPr fontId="3" type="noConversion"/>
  </si>
  <si>
    <t>黑尔坎普普攻</t>
    <phoneticPr fontId="3" type="noConversion"/>
  </si>
  <si>
    <t>黑尔坎普技能1</t>
  </si>
  <si>
    <t>黑尔坎普技能2</t>
  </si>
  <si>
    <t>红莲缇娜普攻伤害</t>
  </si>
  <si>
    <t>红莲缇娜普攻水晶</t>
  </si>
  <si>
    <t>黑尔坎普普攻伤害</t>
  </si>
  <si>
    <t>黑尔坎普普攻水晶</t>
  </si>
  <si>
    <t>红莲缇娜</t>
  </si>
  <si>
    <t>黑尔坎普</t>
  </si>
  <si>
    <t>红莲缇娜碎片</t>
    <phoneticPr fontId="3" type="noConversion"/>
  </si>
  <si>
    <t>这就是描述</t>
    <phoneticPr fontId="3" type="noConversion"/>
  </si>
  <si>
    <t>技能经验</t>
    <phoneticPr fontId="3" type="noConversion"/>
  </si>
  <si>
    <t>石灵明技能禁锢</t>
    <phoneticPr fontId="3" type="noConversion"/>
  </si>
  <si>
    <t>石灵明专属武器效果</t>
    <phoneticPr fontId="3" type="noConversion"/>
  </si>
  <si>
    <t>130600101</t>
  </si>
  <si>
    <t>燕青普攻</t>
    <phoneticPr fontId="3" type="noConversion"/>
  </si>
  <si>
    <t>燕青技能</t>
    <phoneticPr fontId="3" type="noConversion"/>
  </si>
  <si>
    <t>燕青</t>
    <phoneticPr fontId="3" type="noConversion"/>
  </si>
  <si>
    <t>典韦技能额外伤害</t>
    <phoneticPr fontId="3" type="noConversion"/>
  </si>
  <si>
    <t>典韦满星效果</t>
    <phoneticPr fontId="3" type="noConversion"/>
  </si>
  <si>
    <t>关羽专属武器效果</t>
    <phoneticPr fontId="3" type="noConversion"/>
  </si>
  <si>
    <t>消耗当前全部水晶造成伤害</t>
    <phoneticPr fontId="3" type="noConversion"/>
  </si>
  <si>
    <t>参数1，水晶种类，参数2，每个水晶的伤害系数</t>
    <phoneticPr fontId="3" type="noConversion"/>
  </si>
  <si>
    <t>关羽满星效果</t>
    <phoneticPr fontId="3" type="noConversion"/>
  </si>
  <si>
    <t>ConId[2]</t>
  </si>
  <si>
    <t>条件2ID</t>
  </si>
  <si>
    <t>int:e</t>
    <phoneticPr fontId="3" type="noConversion"/>
  </si>
  <si>
    <t>130600102</t>
  </si>
  <si>
    <t>130600103</t>
  </si>
  <si>
    <t>130600104</t>
  </si>
  <si>
    <t>130600105</t>
  </si>
  <si>
    <t>130600106</t>
  </si>
  <si>
    <t>130600107</t>
  </si>
  <si>
    <t>130600108</t>
  </si>
  <si>
    <t>130600109</t>
  </si>
  <si>
    <t>130600110</t>
  </si>
  <si>
    <t>130600111</t>
  </si>
  <si>
    <t>130600112</t>
  </si>
  <si>
    <t>130600113</t>
  </si>
  <si>
    <t>130600114</t>
  </si>
  <si>
    <t>130600115</t>
  </si>
  <si>
    <t>130600116</t>
  </si>
  <si>
    <t>130600117</t>
  </si>
  <si>
    <t>130600118</t>
  </si>
  <si>
    <t>130600119</t>
  </si>
  <si>
    <t>单色基础设定</t>
    <phoneticPr fontId="3" type="noConversion"/>
  </si>
  <si>
    <t>a</t>
    <phoneticPr fontId="3" type="noConversion"/>
  </si>
  <si>
    <t>atk</t>
    <phoneticPr fontId="3" type="noConversion"/>
  </si>
  <si>
    <t>角色名</t>
    <phoneticPr fontId="3" type="noConversion"/>
  </si>
  <si>
    <t>技能id</t>
    <phoneticPr fontId="3" type="noConversion"/>
  </si>
  <si>
    <t>技能基础价值</t>
    <phoneticPr fontId="3" type="noConversion"/>
  </si>
  <si>
    <t>消耗水晶数量</t>
    <phoneticPr fontId="3" type="noConversion"/>
  </si>
  <si>
    <t>效果1</t>
    <phoneticPr fontId="3" type="noConversion"/>
  </si>
  <si>
    <t>数值1</t>
    <phoneticPr fontId="3" type="noConversion"/>
  </si>
  <si>
    <t>效果2</t>
    <phoneticPr fontId="3" type="noConversion"/>
  </si>
  <si>
    <t>数值2</t>
    <phoneticPr fontId="3" type="noConversion"/>
  </si>
  <si>
    <t>效果3</t>
    <phoneticPr fontId="3" type="noConversion"/>
  </si>
  <si>
    <t>数值3</t>
    <phoneticPr fontId="3" type="noConversion"/>
  </si>
  <si>
    <t>每回合自然恢复水晶数量=a</t>
    <phoneticPr fontId="3" type="noConversion"/>
  </si>
  <si>
    <t>b</t>
    <phoneticPr fontId="3" type="noConversion"/>
  </si>
  <si>
    <t>hp</t>
    <phoneticPr fontId="3" type="noConversion"/>
  </si>
  <si>
    <t>伤害</t>
    <phoneticPr fontId="3" type="noConversion"/>
  </si>
  <si>
    <t>行动位价值=行动获得水晶数+行动造成伤害量</t>
    <phoneticPr fontId="3" type="noConversion"/>
  </si>
  <si>
    <t>c</t>
    <phoneticPr fontId="3" type="noConversion"/>
  </si>
  <si>
    <t>ATK</t>
    <phoneticPr fontId="3" type="noConversion"/>
  </si>
  <si>
    <t>减少水晶</t>
    <phoneticPr fontId="3" type="noConversion"/>
  </si>
  <si>
    <t>寄灵人攻击=atk</t>
    <phoneticPr fontId="3" type="noConversion"/>
  </si>
  <si>
    <t>d</t>
    <phoneticPr fontId="3" type="noConversion"/>
  </si>
  <si>
    <t>HP</t>
    <phoneticPr fontId="3" type="noConversion"/>
  </si>
  <si>
    <t>寄灵人生命=hp</t>
    <phoneticPr fontId="3" type="noConversion"/>
  </si>
  <si>
    <t>e</t>
    <phoneticPr fontId="3" type="noConversion"/>
  </si>
  <si>
    <t>主伤害</t>
    <phoneticPr fontId="3" type="noConversion"/>
  </si>
  <si>
    <t>两旁伤害</t>
    <phoneticPr fontId="3" type="noConversion"/>
  </si>
  <si>
    <t>守护灵攻击=ATK</t>
    <phoneticPr fontId="3" type="noConversion"/>
  </si>
  <si>
    <t>x</t>
    <phoneticPr fontId="3" type="noConversion"/>
  </si>
  <si>
    <t>守护灵生命=HP</t>
    <phoneticPr fontId="3" type="noConversion"/>
  </si>
  <si>
    <t>y</t>
    <phoneticPr fontId="3" type="noConversion"/>
  </si>
  <si>
    <t>寄灵人VS寄灵人战斗时长=b（回合）→寄灵人行动2b次</t>
    <phoneticPr fontId="3" type="noConversion"/>
  </si>
  <si>
    <t>召唤水晶消耗</t>
    <phoneticPr fontId="3" type="noConversion"/>
  </si>
  <si>
    <t>技能水晶消耗</t>
    <phoneticPr fontId="3" type="noConversion"/>
  </si>
  <si>
    <t>吸血</t>
    <phoneticPr fontId="3" type="noConversion"/>
  </si>
  <si>
    <t>守护灵VS寄灵人战斗时长=c（回合）</t>
    <phoneticPr fontId="3" type="noConversion"/>
  </si>
  <si>
    <t>普通前期</t>
    <phoneticPr fontId="3" type="noConversion"/>
  </si>
  <si>
    <t>增加伤害</t>
    <phoneticPr fontId="3" type="noConversion"/>
  </si>
  <si>
    <r>
      <t>行动造成伤害=</t>
    </r>
    <r>
      <rPr>
        <sz val="11"/>
        <color rgb="FFFF0000"/>
        <rFont val="微软雅黑"/>
        <family val="2"/>
        <charset val="134"/>
      </rPr>
      <t>atk*x</t>
    </r>
    <phoneticPr fontId="3" type="noConversion"/>
  </si>
  <si>
    <t>普通中期</t>
    <phoneticPr fontId="3" type="noConversion"/>
  </si>
  <si>
    <t>增加攻击</t>
    <phoneticPr fontId="3" type="noConversion"/>
  </si>
  <si>
    <t>行动获得水晶数=d</t>
    <phoneticPr fontId="3" type="noConversion"/>
  </si>
  <si>
    <t>普通后期</t>
    <phoneticPr fontId="3" type="noConversion"/>
  </si>
  <si>
    <r>
      <t>1水晶造成伤害=</t>
    </r>
    <r>
      <rPr>
        <sz val="11"/>
        <color rgb="FFFF0000"/>
        <rFont val="微软雅黑"/>
        <family val="2"/>
        <charset val="134"/>
      </rPr>
      <t>atk*y</t>
    </r>
    <phoneticPr fontId="3" type="noConversion"/>
  </si>
  <si>
    <t>3连前期</t>
    <phoneticPr fontId="3" type="noConversion"/>
  </si>
  <si>
    <t>生成印记</t>
    <phoneticPr fontId="3" type="noConversion"/>
  </si>
  <si>
    <t>hp=atk*x*2+ATK*x*4+atk*x*4</t>
    <phoneticPr fontId="3" type="noConversion"/>
  </si>
  <si>
    <t>3连中期</t>
    <phoneticPr fontId="3" type="noConversion"/>
  </si>
  <si>
    <t>回复生命</t>
    <phoneticPr fontId="3" type="noConversion"/>
  </si>
  <si>
    <t>守护灵每个技能平均消耗e个水晶</t>
    <phoneticPr fontId="3" type="noConversion"/>
  </si>
  <si>
    <t>3连后期</t>
    <phoneticPr fontId="3" type="noConversion"/>
  </si>
  <si>
    <t>眩晕</t>
    <phoneticPr fontId="3" type="noConversion"/>
  </si>
  <si>
    <t>y=0.25x</t>
    <phoneticPr fontId="3" type="noConversion"/>
  </si>
  <si>
    <t>技能升级与专属武器</t>
    <phoneticPr fontId="3" type="noConversion"/>
  </si>
  <si>
    <t>寄灵人阵亡条件：寄灵人行动2次，守护灵行动3次（2*插槽+1*天赋）</t>
    <phoneticPr fontId="3" type="noConversion"/>
  </si>
  <si>
    <t>技能升级</t>
    <phoneticPr fontId="3" type="noConversion"/>
  </si>
  <si>
    <t>专属武器</t>
    <phoneticPr fontId="3" type="noConversion"/>
  </si>
  <si>
    <t>额外伤害</t>
    <phoneticPr fontId="3" type="noConversion"/>
  </si>
  <si>
    <t>水晶红转蓝</t>
    <phoneticPr fontId="3" type="noConversion"/>
  </si>
  <si>
    <t>禁止主动技能</t>
    <phoneticPr fontId="3" type="noConversion"/>
  </si>
  <si>
    <t>提高攻击</t>
    <phoneticPr fontId="3" type="noConversion"/>
  </si>
  <si>
    <t>计算用水晶数量</t>
    <phoneticPr fontId="3" type="noConversion"/>
  </si>
  <si>
    <t>效果4</t>
    <phoneticPr fontId="3" type="noConversion"/>
  </si>
  <si>
    <t>数值4</t>
    <phoneticPr fontId="3" type="noConversion"/>
  </si>
  <si>
    <t>专属武器效果</t>
    <phoneticPr fontId="3" type="noConversion"/>
  </si>
  <si>
    <t>数值5</t>
    <phoneticPr fontId="3" type="noConversion"/>
  </si>
  <si>
    <t>专属武器水晶效果</t>
    <phoneticPr fontId="3" type="noConversion"/>
  </si>
  <si>
    <t>实际消耗水晶数量</t>
    <phoneticPr fontId="3" type="noConversion"/>
  </si>
  <si>
    <t>突破占比</t>
    <phoneticPr fontId="3" type="noConversion"/>
  </si>
  <si>
    <t>暴击伤害提高</t>
    <phoneticPr fontId="3" type="noConversion"/>
  </si>
  <si>
    <t>提高伤害</t>
    <phoneticPr fontId="3" type="noConversion"/>
  </si>
  <si>
    <t>溢出伤害</t>
    <phoneticPr fontId="3" type="noConversion"/>
  </si>
  <si>
    <t>禁锢</t>
    <phoneticPr fontId="3" type="noConversion"/>
  </si>
  <si>
    <t>减攻击</t>
    <phoneticPr fontId="3" type="noConversion"/>
  </si>
  <si>
    <t>援护</t>
    <phoneticPr fontId="3" type="noConversion"/>
  </si>
  <si>
    <t>增加格挡</t>
    <phoneticPr fontId="3" type="noConversion"/>
  </si>
  <si>
    <t>降低防御</t>
    <phoneticPr fontId="3" type="noConversion"/>
  </si>
  <si>
    <t>护盾</t>
    <phoneticPr fontId="3" type="noConversion"/>
  </si>
  <si>
    <t>附加伤害</t>
    <phoneticPr fontId="3" type="noConversion"/>
  </si>
  <si>
    <t>穿透伤害提升</t>
    <phoneticPr fontId="3" type="noConversion"/>
  </si>
  <si>
    <t>暴击率提升</t>
    <phoneticPr fontId="3" type="noConversion"/>
  </si>
  <si>
    <t>水晶减少</t>
    <phoneticPr fontId="3" type="noConversion"/>
  </si>
  <si>
    <t>刷新技能</t>
    <phoneticPr fontId="3" type="noConversion"/>
  </si>
  <si>
    <t>消耗生命</t>
    <phoneticPr fontId="3" type="noConversion"/>
  </si>
  <si>
    <t>出场释放</t>
    <phoneticPr fontId="3" type="noConversion"/>
  </si>
  <si>
    <t>治疗</t>
    <phoneticPr fontId="3" type="noConversion"/>
  </si>
  <si>
    <t>伤害加成</t>
    <phoneticPr fontId="3" type="noConversion"/>
  </si>
  <si>
    <t>追加伤害</t>
    <phoneticPr fontId="3" type="noConversion"/>
  </si>
  <si>
    <t>禁止被动</t>
    <phoneticPr fontId="3" type="noConversion"/>
  </si>
  <si>
    <t>品质</t>
    <phoneticPr fontId="3" type="noConversion"/>
  </si>
  <si>
    <t>品质参数</t>
    <phoneticPr fontId="3" type="noConversion"/>
  </si>
  <si>
    <t>插槽1主动</t>
    <phoneticPr fontId="3" type="noConversion"/>
  </si>
  <si>
    <t>R</t>
  </si>
  <si>
    <t>R</t>
    <phoneticPr fontId="3" type="noConversion"/>
  </si>
  <si>
    <t>插槽1追击</t>
    <phoneticPr fontId="3" type="noConversion"/>
  </si>
  <si>
    <t>SR</t>
    <phoneticPr fontId="3" type="noConversion"/>
  </si>
  <si>
    <t>插槽2主动</t>
    <phoneticPr fontId="3" type="noConversion"/>
  </si>
  <si>
    <t>SR</t>
  </si>
  <si>
    <t>SSR</t>
    <phoneticPr fontId="3" type="noConversion"/>
  </si>
  <si>
    <t>插槽2追击</t>
    <phoneticPr fontId="3" type="noConversion"/>
  </si>
  <si>
    <t>插槽3主动</t>
    <phoneticPr fontId="3" type="noConversion"/>
  </si>
  <si>
    <t>插槽3追击</t>
    <phoneticPr fontId="3" type="noConversion"/>
  </si>
  <si>
    <t>插槽4主动</t>
    <phoneticPr fontId="3" type="noConversion"/>
  </si>
  <si>
    <t>SSR</t>
  </si>
  <si>
    <t>插槽4追击</t>
    <phoneticPr fontId="3" type="noConversion"/>
  </si>
  <si>
    <t>暴击率减少</t>
    <phoneticPr fontId="3" type="noConversion"/>
  </si>
  <si>
    <t>插槽5主动</t>
    <phoneticPr fontId="3" type="noConversion"/>
  </si>
  <si>
    <t>插槽5追击</t>
    <phoneticPr fontId="3" type="noConversion"/>
  </si>
  <si>
    <t>暴击额外伤害</t>
    <phoneticPr fontId="3" type="noConversion"/>
  </si>
  <si>
    <t>插槽6</t>
    <phoneticPr fontId="3" type="noConversion"/>
  </si>
  <si>
    <t>水晶外壳</t>
    <phoneticPr fontId="3" type="noConversion"/>
  </si>
  <si>
    <t>插槽7</t>
  </si>
  <si>
    <t>插槽8</t>
  </si>
  <si>
    <t>插槽9</t>
  </si>
  <si>
    <t>插槽10</t>
  </si>
  <si>
    <t>增加暴击率</t>
    <phoneticPr fontId="3" type="noConversion"/>
  </si>
  <si>
    <t>插槽11</t>
  </si>
  <si>
    <t>增加穿透率</t>
    <phoneticPr fontId="3" type="noConversion"/>
  </si>
  <si>
    <t>插槽12</t>
  </si>
  <si>
    <t>防御提升</t>
    <phoneticPr fontId="3" type="noConversion"/>
  </si>
  <si>
    <t>插槽13</t>
  </si>
  <si>
    <t>插槽14</t>
  </si>
  <si>
    <t>插槽15</t>
  </si>
  <si>
    <t>减少治疗</t>
    <phoneticPr fontId="3" type="noConversion"/>
  </si>
  <si>
    <t>插槽16</t>
  </si>
  <si>
    <t>SortID</t>
    <phoneticPr fontId="3" type="noConversion"/>
  </si>
  <si>
    <t>int:</t>
    <phoneticPr fontId="3" type="noConversion"/>
  </si>
  <si>
    <t>排序ID</t>
    <phoneticPr fontId="3" type="noConversion"/>
  </si>
  <si>
    <t>SortID</t>
    <phoneticPr fontId="3" type="noConversion"/>
  </si>
  <si>
    <t>string:e&lt;</t>
    <phoneticPr fontId="3" type="noConversion"/>
  </si>
  <si>
    <t>这是描述</t>
    <phoneticPr fontId="3" type="noConversion"/>
  </si>
  <si>
    <t>总伤害系数=多消耗的水晶数量*每个水晶的伤害系数*（1-被击方免伤率）*（1+被击方易伤加成-被击方免伤加成）</t>
    <phoneticPr fontId="3" type="noConversion"/>
  </si>
  <si>
    <t>基于攻击者已损失生命值的伤害类型，计算方式：攻击者已损失生命值生命*技能系数*（1-被击方免伤率）*（1+被击方易伤加成-被击方免伤加成）</t>
    <phoneticPr fontId="3" type="noConversion"/>
  </si>
  <si>
    <t>塞伯罗斯专属武器效果</t>
    <phoneticPr fontId="3" type="noConversion"/>
  </si>
  <si>
    <t>曹玄亮技能1降低防御</t>
    <phoneticPr fontId="3" type="noConversion"/>
  </si>
  <si>
    <t>夏玲技能2增加攻击</t>
    <phoneticPr fontId="3" type="noConversion"/>
  </si>
  <si>
    <t>典韦专属武器效果</t>
    <phoneticPr fontId="3" type="noConversion"/>
  </si>
  <si>
    <t>1#10</t>
    <phoneticPr fontId="3" type="noConversion"/>
  </si>
  <si>
    <t>刘羽禅技能1避难</t>
    <phoneticPr fontId="3" type="noConversion"/>
  </si>
  <si>
    <t>刘羽禅技能2额外治疗</t>
    <phoneticPr fontId="3" type="noConversion"/>
  </si>
  <si>
    <t>刘羽禅技能2治疗</t>
    <phoneticPr fontId="3" type="noConversion"/>
  </si>
  <si>
    <t>当自身带有特定buff</t>
    <phoneticPr fontId="3" type="noConversion"/>
  </si>
  <si>
    <t>吕仙宫技能1禁止召唤</t>
    <phoneticPr fontId="3" type="noConversion"/>
  </si>
  <si>
    <t>结算类型：1-施法者行动前；2-施法者行动后；3-被施法者行动前；4-被施法者行动后；5-攻击次数；6-叠加次数</t>
    <phoneticPr fontId="3" type="noConversion"/>
  </si>
  <si>
    <t>伤害-攻击者当前生命</t>
    <phoneticPr fontId="3" type="noConversion"/>
  </si>
  <si>
    <t>基于攻击者当前生命的伤害类型，该次伤害不算攻击行为，计算方式：攻击者当前生命*技能系数*（1-被击方免伤率）*（1+被击方易伤加成-被击方免伤加成）</t>
    <phoneticPr fontId="3" type="noConversion"/>
  </si>
  <si>
    <t>许褚技能额外伤害</t>
    <phoneticPr fontId="3" type="noConversion"/>
  </si>
  <si>
    <t>许褚专属武器效果</t>
    <phoneticPr fontId="3" type="noConversion"/>
  </si>
  <si>
    <t>许褚满星效果</t>
    <phoneticPr fontId="3" type="noConversion"/>
  </si>
  <si>
    <t>唐流雨专属武器效果</t>
    <phoneticPr fontId="3" type="noConversion"/>
  </si>
  <si>
    <t>唐流雨满星效果</t>
    <phoneticPr fontId="3" type="noConversion"/>
  </si>
  <si>
    <t>李轩辕专属武器效果</t>
    <phoneticPr fontId="3" type="noConversion"/>
  </si>
  <si>
    <t>李轩辕满星效果</t>
    <phoneticPr fontId="3" type="noConversion"/>
  </si>
  <si>
    <t>飞廉技能刷新技能</t>
    <phoneticPr fontId="3" type="noConversion"/>
  </si>
  <si>
    <t>飞廉专属武器效果</t>
    <phoneticPr fontId="3" type="noConversion"/>
  </si>
  <si>
    <t>飞廉满星效果</t>
    <phoneticPr fontId="3" type="noConversion"/>
  </si>
  <si>
    <t>于禁专属武器效果</t>
    <phoneticPr fontId="3" type="noConversion"/>
  </si>
  <si>
    <t>于禁满星效果</t>
    <phoneticPr fontId="3" type="noConversion"/>
  </si>
  <si>
    <t>夏侯渊技能伤害</t>
    <phoneticPr fontId="3" type="noConversion"/>
  </si>
  <si>
    <t>夏侯渊技能回血</t>
    <phoneticPr fontId="3" type="noConversion"/>
  </si>
  <si>
    <t>夏侯渊专属武器效果</t>
    <phoneticPr fontId="3" type="noConversion"/>
  </si>
  <si>
    <t>夏侯渊同生印记自身</t>
    <phoneticPr fontId="3" type="noConversion"/>
  </si>
  <si>
    <t>夏侯渊同生印记攻击目标</t>
    <phoneticPr fontId="3" type="noConversion"/>
  </si>
  <si>
    <t>夏侯渊同生印记回血目标</t>
    <phoneticPr fontId="3" type="noConversion"/>
  </si>
  <si>
    <t>同生印记</t>
    <phoneticPr fontId="3" type="noConversion"/>
  </si>
  <si>
    <t>共死印记</t>
    <phoneticPr fontId="3" type="noConversion"/>
  </si>
  <si>
    <t>【同生印记】印记存在期间只要有1人存活，其他人受到致命攻击时则会消耗全部角色的印记保持濒死状态不会死亡</t>
    <phoneticPr fontId="3" type="noConversion"/>
  </si>
  <si>
    <t>【共死印记】印记存在期间其中1人阵亡，其他印记持有者消耗掉该印记并同时受到最大为夏侯惇攻击z%的伤害，若印记持有者剩余血量少于该值，则进入濒死状态</t>
    <phoneticPr fontId="3" type="noConversion"/>
  </si>
  <si>
    <t>夏侯渊满星效果</t>
    <phoneticPr fontId="3" type="noConversion"/>
  </si>
  <si>
    <t>夏侯惇技能伤害</t>
    <phoneticPr fontId="3" type="noConversion"/>
  </si>
  <si>
    <t>夏侯惇技能减攻击</t>
    <phoneticPr fontId="3" type="noConversion"/>
  </si>
  <si>
    <t>夏侯惇共死印记自身</t>
    <phoneticPr fontId="3" type="noConversion"/>
  </si>
  <si>
    <t>夏侯惇共死印记攻击目标</t>
    <phoneticPr fontId="3" type="noConversion"/>
  </si>
  <si>
    <t>夏侯惇共死印记减攻击目标</t>
    <phoneticPr fontId="3" type="noConversion"/>
  </si>
  <si>
    <t>夏侯惇专属武器效果</t>
    <phoneticPr fontId="3" type="noConversion"/>
  </si>
  <si>
    <t>夏侯惇满星效果</t>
    <phoneticPr fontId="3" type="noConversion"/>
  </si>
  <si>
    <t>生命百分比最高</t>
    <phoneticPr fontId="3" type="noConversion"/>
  </si>
  <si>
    <t>自身濒死时</t>
    <phoneticPr fontId="3" type="noConversion"/>
  </si>
  <si>
    <t>张郃技能持续伤害</t>
    <phoneticPr fontId="3" type="noConversion"/>
  </si>
  <si>
    <t>张郃专属武器效果</t>
    <phoneticPr fontId="3" type="noConversion"/>
  </si>
  <si>
    <t>张郃满星效果</t>
    <phoneticPr fontId="3" type="noConversion"/>
  </si>
  <si>
    <t>延长负面效果时长</t>
    <phoneticPr fontId="3" type="noConversion"/>
  </si>
  <si>
    <t>参数1，延长回合数</t>
    <phoneticPr fontId="3" type="noConversion"/>
  </si>
  <si>
    <t>不死印记</t>
    <phoneticPr fontId="3" type="noConversion"/>
  </si>
  <si>
    <t>项羽技能不死</t>
    <phoneticPr fontId="3" type="noConversion"/>
  </si>
  <si>
    <t>项羽不死</t>
    <phoneticPr fontId="3" type="noConversion"/>
  </si>
  <si>
    <t>项羽满星效果</t>
    <phoneticPr fontId="3" type="noConversion"/>
  </si>
  <si>
    <t>高顺专属武器效果</t>
    <phoneticPr fontId="3" type="noConversion"/>
  </si>
  <si>
    <t>高顺满星效果</t>
    <phoneticPr fontId="3" type="noConversion"/>
  </si>
  <si>
    <t>反弹伤害至伤害来源</t>
    <phoneticPr fontId="3" type="noConversion"/>
  </si>
  <si>
    <t>反弹伤害量=受到伤害量*伤害系数</t>
    <phoneticPr fontId="3" type="noConversion"/>
  </si>
  <si>
    <t>西方龙技能伤害</t>
    <phoneticPr fontId="3" type="noConversion"/>
  </si>
  <si>
    <t>西方龙技能【虹吸】</t>
    <phoneticPr fontId="3" type="noConversion"/>
  </si>
  <si>
    <t>虹吸状态</t>
    <phoneticPr fontId="3" type="noConversion"/>
  </si>
  <si>
    <t>攻击带有虹吸状态的目标，可以恢复造成攻击x%伤害的生命</t>
    <phoneticPr fontId="3" type="noConversion"/>
  </si>
  <si>
    <t>西方龙专属武器效果</t>
    <phoneticPr fontId="3" type="noConversion"/>
  </si>
  <si>
    <t>西方龙满星效果</t>
    <phoneticPr fontId="3" type="noConversion"/>
  </si>
  <si>
    <t>烈风螳螂专属武器效果</t>
    <phoneticPr fontId="3" type="noConversion"/>
  </si>
  <si>
    <t>同生印记触发时</t>
    <phoneticPr fontId="3" type="noConversion"/>
  </si>
  <si>
    <t>天使缇娜专属武器效果</t>
    <phoneticPr fontId="3" type="noConversion"/>
  </si>
  <si>
    <t>项羽专属武器效果</t>
    <phoneticPr fontId="3" type="noConversion"/>
  </si>
  <si>
    <t>噬日专属武器效果</t>
    <phoneticPr fontId="3" type="noConversion"/>
  </si>
  <si>
    <t>食火蜥专属武器效果</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</si>
</sst>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等线"/>
      <family val="2"/>
      <scheme val="minor"/>
    </font>
    <font>
      <sz val="11"/>
      <color theme="1"/>
      <name val="微软雅黑"/>
      <family val="2"/>
      <charset val="134"/>
    </font>
    <font>
      <sz val="11"/>
      <color theme="1"/>
      <name val="等线"/>
      <family val="2"/>
      <scheme val="minor"/>
    </font>
    <font>
      <sz val="9"/>
      <name val="等线"/>
      <family val="3"/>
      <charset val="134"/>
      <scheme val="minor"/>
    </font>
    <font>
      <b/>
      <sz val="11"/>
      <color theme="1"/>
      <name val="微软雅黑"/>
      <family val="2"/>
      <charset val="134"/>
    </font>
    <font>
      <sz val="12"/>
      <color theme="1"/>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sz val="12"/>
      <color theme="1"/>
      <name val="等线"/>
      <family val="2"/>
      <charset val="134"/>
      <scheme val="minor"/>
    </font>
    <font>
      <u/>
      <sz val="12"/>
      <color theme="10"/>
      <name val="等线"/>
      <family val="2"/>
      <charset val="134"/>
      <scheme val="minor"/>
    </font>
    <font>
      <sz val="11"/>
      <color theme="1"/>
      <name val="等线"/>
      <family val="3"/>
      <charset val="134"/>
      <scheme val="minor"/>
    </font>
    <font>
      <sz val="11"/>
      <color theme="1"/>
      <name val="华文楷体"/>
      <family val="3"/>
      <charset val="134"/>
    </font>
    <font>
      <sz val="9"/>
      <color indexed="81"/>
      <name val="宋体"/>
      <family val="3"/>
      <charset val="134"/>
    </font>
    <font>
      <b/>
      <sz val="9"/>
      <color indexed="81"/>
      <name val="宋体"/>
      <family val="3"/>
      <charset val="134"/>
    </font>
    <font>
      <sz val="11"/>
      <color rgb="FFFF0000"/>
      <name val="微软雅黑"/>
      <family val="2"/>
      <charset val="134"/>
    </font>
    <font>
      <sz val="11"/>
      <color rgb="FFFF0000"/>
      <name val="华文楷体"/>
      <family val="3"/>
      <charset val="134"/>
    </font>
  </fonts>
  <fills count="12">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indexed="65"/>
        <bgColor theme="0"/>
      </patternFill>
    </fill>
    <fill>
      <patternFill patternType="solid">
        <fgColor theme="8" tint="0.79998168889431442"/>
        <bgColor indexed="64"/>
      </patternFill>
    </fill>
    <fill>
      <patternFill patternType="solid">
        <fgColor rgb="FFFF0000"/>
        <bgColor indexed="64"/>
      </patternFill>
    </fill>
    <fill>
      <patternFill patternType="solid">
        <fgColor theme="0" tint="-0.34998626667073579"/>
        <bgColor theme="0"/>
      </patternFill>
    </fill>
  </fills>
  <borders count="4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style="thin">
        <color auto="1"/>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s>
  <cellStyleXfs count="15">
    <xf numFmtId="0" fontId="0" fillId="0" borderId="0"/>
    <xf numFmtId="0" fontId="2" fillId="0" borderId="0">
      <alignment vertical="center"/>
    </xf>
    <xf numFmtId="0" fontId="4" fillId="3" borderId="0">
      <alignment horizontal="center" vertical="top" wrapText="1"/>
    </xf>
    <xf numFmtId="0" fontId="7" fillId="0" borderId="1">
      <alignment horizontal="center" vertical="center"/>
    </xf>
    <xf numFmtId="0" fontId="6" fillId="0" borderId="2">
      <alignment vertical="top" wrapText="1"/>
    </xf>
    <xf numFmtId="0" fontId="5" fillId="4" borderId="2">
      <alignment horizontal="center" vertical="center" shrinkToFit="1"/>
    </xf>
    <xf numFmtId="0" fontId="8" fillId="5" borderId="0"/>
    <xf numFmtId="0" fontId="1" fillId="6" borderId="2">
      <alignment horizontal="center" vertical="center" wrapText="1"/>
    </xf>
    <xf numFmtId="0" fontId="2" fillId="7" borderId="2" applyFont="0">
      <alignment horizontal="center" vertical="center" wrapText="1"/>
    </xf>
    <xf numFmtId="0" fontId="6" fillId="2" borderId="0"/>
    <xf numFmtId="0" fontId="9" fillId="0" borderId="0"/>
    <xf numFmtId="0" fontId="10" fillId="0" borderId="0" applyNumberFormat="0" applyFill="0" applyBorder="0" applyAlignment="0" applyProtection="0"/>
    <xf numFmtId="0" fontId="4" fillId="0" borderId="0">
      <alignment horizontal="center" vertical="center"/>
    </xf>
    <xf numFmtId="0" fontId="11" fillId="0" borderId="0"/>
    <xf numFmtId="9" fontId="2" fillId="0" borderId="0" applyFont="0" applyFill="0" applyBorder="0" applyAlignment="0" applyProtection="0">
      <alignment vertical="center"/>
    </xf>
  </cellStyleXfs>
  <cellXfs count="103">
    <xf numFmtId="0" fontId="0" fillId="0" borderId="0" xfId="0"/>
    <xf numFmtId="0" fontId="2" fillId="0" borderId="0" xfId="1">
      <alignment vertical="center"/>
    </xf>
    <xf numFmtId="0" fontId="4" fillId="3" borderId="0" xfId="2">
      <alignment horizontal="center" vertical="top" wrapText="1"/>
    </xf>
    <xf numFmtId="0" fontId="6" fillId="0" borderId="2" xfId="4">
      <alignment vertical="top" wrapText="1"/>
    </xf>
    <xf numFmtId="0" fontId="1" fillId="0" borderId="2" xfId="4" applyFont="1">
      <alignment vertical="top" wrapText="1"/>
    </xf>
    <xf numFmtId="0" fontId="4" fillId="0" borderId="0" xfId="12">
      <alignment horizontal="center" vertical="center"/>
    </xf>
    <xf numFmtId="0" fontId="4" fillId="0" borderId="0" xfId="12" applyFill="1">
      <alignment horizontal="center" vertical="center"/>
    </xf>
    <xf numFmtId="0" fontId="11" fillId="0" borderId="0" xfId="0" applyFont="1"/>
    <xf numFmtId="0" fontId="4" fillId="0" borderId="0" xfId="12" applyAlignment="1">
      <alignment horizontal="center" vertical="center" wrapText="1"/>
    </xf>
    <xf numFmtId="0" fontId="12" fillId="8" borderId="0" xfId="13" applyFont="1" applyFill="1"/>
    <xf numFmtId="0" fontId="0" fillId="0" borderId="0" xfId="1" applyFont="1">
      <alignment vertical="center"/>
    </xf>
    <xf numFmtId="0" fontId="11" fillId="0" borderId="0" xfId="13"/>
    <xf numFmtId="0" fontId="11" fillId="0" borderId="0" xfId="13" applyFont="1"/>
    <xf numFmtId="0" fontId="8" fillId="5" borderId="0" xfId="6"/>
    <xf numFmtId="0" fontId="12" fillId="8" borderId="0" xfId="0" applyFont="1" applyFill="1"/>
    <xf numFmtId="0" fontId="6" fillId="0" borderId="2" xfId="4" applyAlignment="1">
      <alignment vertical="top" wrapText="1"/>
    </xf>
    <xf numFmtId="0" fontId="1" fillId="0" borderId="2" xfId="4" applyFont="1" applyAlignment="1">
      <alignment vertical="top" wrapText="1"/>
    </xf>
    <xf numFmtId="0" fontId="15" fillId="0" borderId="2" xfId="4" applyFont="1">
      <alignment vertical="top" wrapText="1"/>
    </xf>
    <xf numFmtId="0" fontId="16" fillId="8" borderId="0" xfId="13" applyFont="1" applyFill="1"/>
    <xf numFmtId="0" fontId="6" fillId="0" borderId="3" xfId="4" applyBorder="1">
      <alignment vertical="top" wrapText="1"/>
    </xf>
    <xf numFmtId="0" fontId="6" fillId="0" borderId="3" xfId="4" applyBorder="1" applyAlignment="1">
      <alignment vertical="top" wrapText="1"/>
    </xf>
    <xf numFmtId="0" fontId="1" fillId="0" borderId="3" xfId="4" applyFont="1" applyBorder="1" applyAlignment="1">
      <alignment vertical="top" wrapText="1"/>
    </xf>
    <xf numFmtId="0" fontId="1" fillId="0" borderId="3" xfId="4" applyFont="1" applyBorder="1">
      <alignment vertical="top" wrapText="1"/>
    </xf>
    <xf numFmtId="0" fontId="12" fillId="8" borderId="4" xfId="0" applyFont="1" applyFill="1" applyBorder="1"/>
    <xf numFmtId="0" fontId="12" fillId="8" borderId="5" xfId="0" applyFont="1" applyFill="1" applyBorder="1"/>
    <xf numFmtId="0" fontId="12" fillId="8" borderId="6" xfId="0" applyFont="1" applyFill="1" applyBorder="1"/>
    <xf numFmtId="0" fontId="12" fillId="8" borderId="7" xfId="0" applyFont="1" applyFill="1" applyBorder="1"/>
    <xf numFmtId="0" fontId="12" fillId="8" borderId="8" xfId="0" applyFont="1" applyFill="1" applyBorder="1"/>
    <xf numFmtId="0" fontId="12" fillId="8" borderId="9" xfId="0" applyFont="1" applyFill="1" applyBorder="1"/>
    <xf numFmtId="0" fontId="1" fillId="9" borderId="2" xfId="4" applyNumberFormat="1" applyFont="1" applyFill="1">
      <alignment vertical="top" wrapText="1"/>
    </xf>
    <xf numFmtId="0" fontId="1" fillId="9" borderId="2" xfId="4" applyFont="1" applyFill="1">
      <alignment vertical="top" wrapText="1"/>
    </xf>
    <xf numFmtId="0" fontId="6" fillId="9" borderId="2" xfId="4" applyFill="1">
      <alignment vertical="top" wrapText="1"/>
    </xf>
    <xf numFmtId="0" fontId="0" fillId="9" borderId="0" xfId="0" applyFill="1"/>
    <xf numFmtId="0" fontId="0" fillId="10" borderId="0" xfId="0" applyFill="1"/>
    <xf numFmtId="0" fontId="6" fillId="0" borderId="11" xfId="4" applyBorder="1">
      <alignment vertical="top" wrapText="1"/>
    </xf>
    <xf numFmtId="0" fontId="1" fillId="0" borderId="11" xfId="4" applyFont="1" applyBorder="1">
      <alignment vertical="top" wrapText="1"/>
    </xf>
    <xf numFmtId="0" fontId="0" fillId="0" borderId="2" xfId="0" applyBorder="1"/>
    <xf numFmtId="0" fontId="6" fillId="0" borderId="2" xfId="4" applyBorder="1">
      <alignment vertical="top" wrapText="1"/>
    </xf>
    <xf numFmtId="0" fontId="0" fillId="10" borderId="2" xfId="0" applyFill="1" applyBorder="1"/>
    <xf numFmtId="0" fontId="1" fillId="8" borderId="4" xfId="0" applyFont="1" applyFill="1" applyBorder="1"/>
    <xf numFmtId="0" fontId="1" fillId="8" borderId="5" xfId="0" applyFont="1" applyFill="1" applyBorder="1"/>
    <xf numFmtId="0" fontId="1" fillId="8" borderId="12" xfId="0" applyFont="1" applyFill="1" applyBorder="1"/>
    <xf numFmtId="0" fontId="1" fillId="8" borderId="13" xfId="0" applyFont="1" applyFill="1" applyBorder="1"/>
    <xf numFmtId="0" fontId="1" fillId="8" borderId="14" xfId="0" applyFont="1" applyFill="1" applyBorder="1"/>
    <xf numFmtId="0" fontId="1" fillId="8" borderId="15" xfId="0" applyFont="1" applyFill="1" applyBorder="1"/>
    <xf numFmtId="0" fontId="1" fillId="8" borderId="16" xfId="0" applyFont="1" applyFill="1" applyBorder="1"/>
    <xf numFmtId="0" fontId="1" fillId="8" borderId="17" xfId="0" applyFont="1" applyFill="1" applyBorder="1"/>
    <xf numFmtId="0" fontId="1" fillId="8" borderId="0" xfId="0" applyFont="1" applyFill="1"/>
    <xf numFmtId="0" fontId="1" fillId="8" borderId="18" xfId="0" applyFont="1" applyFill="1" applyBorder="1"/>
    <xf numFmtId="0" fontId="1" fillId="8" borderId="19" xfId="0" applyFont="1" applyFill="1" applyBorder="1"/>
    <xf numFmtId="0" fontId="1" fillId="11" borderId="0" xfId="0" applyFont="1" applyFill="1"/>
    <xf numFmtId="0" fontId="1" fillId="11" borderId="18" xfId="0" applyFont="1" applyFill="1" applyBorder="1"/>
    <xf numFmtId="0" fontId="1" fillId="8" borderId="20" xfId="0" applyFont="1" applyFill="1" applyBorder="1"/>
    <xf numFmtId="0" fontId="1" fillId="8" borderId="2" xfId="0" applyFont="1" applyFill="1" applyBorder="1"/>
    <xf numFmtId="9" fontId="1" fillId="8" borderId="2" xfId="0" applyNumberFormat="1" applyFont="1" applyFill="1" applyBorder="1"/>
    <xf numFmtId="0" fontId="1" fillId="8" borderId="21" xfId="0" applyFont="1" applyFill="1" applyBorder="1"/>
    <xf numFmtId="0" fontId="1" fillId="8" borderId="22" xfId="0" applyFont="1" applyFill="1" applyBorder="1"/>
    <xf numFmtId="0" fontId="1" fillId="8" borderId="23" xfId="0" applyFont="1" applyFill="1" applyBorder="1"/>
    <xf numFmtId="0" fontId="1" fillId="8" borderId="24" xfId="0" applyFont="1" applyFill="1" applyBorder="1"/>
    <xf numFmtId="9" fontId="1" fillId="8" borderId="21" xfId="0" applyNumberFormat="1" applyFont="1" applyFill="1" applyBorder="1"/>
    <xf numFmtId="9" fontId="1" fillId="8" borderId="21" xfId="14" applyFont="1" applyFill="1" applyBorder="1" applyAlignment="1"/>
    <xf numFmtId="0" fontId="1" fillId="8" borderId="26" xfId="0" applyFont="1" applyFill="1" applyBorder="1"/>
    <xf numFmtId="0" fontId="1" fillId="8" borderId="11" xfId="0" applyFont="1" applyFill="1" applyBorder="1"/>
    <xf numFmtId="9" fontId="1" fillId="8" borderId="11" xfId="0" applyNumberFormat="1" applyFont="1" applyFill="1" applyBorder="1"/>
    <xf numFmtId="9" fontId="1" fillId="8" borderId="27" xfId="14" applyFont="1" applyFill="1" applyBorder="1" applyAlignment="1"/>
    <xf numFmtId="0" fontId="1" fillId="8" borderId="28" xfId="0" applyFont="1" applyFill="1" applyBorder="1"/>
    <xf numFmtId="0" fontId="1" fillId="8" borderId="29" xfId="0" applyFont="1" applyFill="1" applyBorder="1"/>
    <xf numFmtId="0" fontId="1" fillId="8" borderId="30" xfId="0" applyFont="1" applyFill="1" applyBorder="1"/>
    <xf numFmtId="9" fontId="1" fillId="8" borderId="16" xfId="0" applyNumberFormat="1" applyFont="1" applyFill="1" applyBorder="1"/>
    <xf numFmtId="9" fontId="1" fillId="8" borderId="3" xfId="0" applyNumberFormat="1" applyFont="1" applyFill="1" applyBorder="1"/>
    <xf numFmtId="0" fontId="1" fillId="8" borderId="31" xfId="0" applyFont="1" applyFill="1" applyBorder="1"/>
    <xf numFmtId="9" fontId="1" fillId="8" borderId="10" xfId="0" applyNumberFormat="1" applyFont="1" applyFill="1" applyBorder="1"/>
    <xf numFmtId="9" fontId="1" fillId="8" borderId="32" xfId="0" applyNumberFormat="1" applyFont="1" applyFill="1" applyBorder="1"/>
    <xf numFmtId="0" fontId="1" fillId="8" borderId="33" xfId="0" applyFont="1" applyFill="1" applyBorder="1"/>
    <xf numFmtId="0" fontId="1" fillId="8" borderId="34" xfId="0" applyFont="1" applyFill="1" applyBorder="1"/>
    <xf numFmtId="0" fontId="1" fillId="8" borderId="35" xfId="0" applyFont="1" applyFill="1" applyBorder="1"/>
    <xf numFmtId="0" fontId="1" fillId="8" borderId="36" xfId="0" applyFont="1" applyFill="1" applyBorder="1"/>
    <xf numFmtId="9" fontId="1" fillId="8" borderId="16" xfId="14" applyFont="1" applyFill="1" applyBorder="1" applyAlignment="1"/>
    <xf numFmtId="9" fontId="1" fillId="8" borderId="37" xfId="14" applyFont="1" applyFill="1" applyBorder="1" applyAlignment="1"/>
    <xf numFmtId="0" fontId="1" fillId="8" borderId="6" xfId="0" applyFont="1" applyFill="1" applyBorder="1"/>
    <xf numFmtId="0" fontId="1" fillId="8" borderId="7" xfId="0" applyFont="1" applyFill="1" applyBorder="1"/>
    <xf numFmtId="9" fontId="1" fillId="8" borderId="2" xfId="14" applyFont="1" applyFill="1" applyBorder="1" applyAlignment="1"/>
    <xf numFmtId="9" fontId="1" fillId="8" borderId="38" xfId="14" applyFont="1" applyFill="1" applyBorder="1" applyAlignment="1"/>
    <xf numFmtId="0" fontId="1" fillId="8" borderId="8" xfId="0" applyFont="1" applyFill="1" applyBorder="1"/>
    <xf numFmtId="0" fontId="1" fillId="8" borderId="9" xfId="0" applyFont="1" applyFill="1" applyBorder="1"/>
    <xf numFmtId="0" fontId="1" fillId="8" borderId="39" xfId="0" applyFont="1" applyFill="1" applyBorder="1"/>
    <xf numFmtId="0" fontId="1" fillId="8" borderId="40" xfId="0" applyFont="1" applyFill="1" applyBorder="1"/>
    <xf numFmtId="0" fontId="1" fillId="8" borderId="32" xfId="0" applyFont="1" applyFill="1" applyBorder="1"/>
    <xf numFmtId="9" fontId="1" fillId="8" borderId="41" xfId="0" applyNumberFormat="1" applyFont="1" applyFill="1" applyBorder="1"/>
    <xf numFmtId="9" fontId="1" fillId="8" borderId="32" xfId="14" applyFont="1" applyFill="1" applyBorder="1" applyAlignment="1"/>
    <xf numFmtId="9" fontId="1" fillId="8" borderId="42" xfId="14" applyFont="1" applyFill="1" applyBorder="1" applyAlignment="1"/>
    <xf numFmtId="0" fontId="6" fillId="0" borderId="2" xfId="4" applyFill="1" applyBorder="1">
      <alignment vertical="top" wrapText="1"/>
    </xf>
    <xf numFmtId="0" fontId="1" fillId="0" borderId="2" xfId="4" applyFont="1" applyFill="1" applyBorder="1">
      <alignment vertical="top" wrapText="1"/>
    </xf>
    <xf numFmtId="0" fontId="1" fillId="0" borderId="2" xfId="4" applyFont="1" applyBorder="1">
      <alignment vertical="top" wrapText="1"/>
    </xf>
    <xf numFmtId="0" fontId="4" fillId="0" borderId="0" xfId="12" applyFont="1">
      <alignment horizontal="center" vertical="center"/>
    </xf>
    <xf numFmtId="0" fontId="4" fillId="0" borderId="0" xfId="12" applyFont="1" applyAlignment="1">
      <alignment horizontal="center" vertical="center" wrapText="1"/>
    </xf>
    <xf numFmtId="0" fontId="2" fillId="2" borderId="0" xfId="0" applyFont="1" applyFill="1"/>
    <xf numFmtId="0" fontId="2" fillId="0" borderId="0" xfId="0" applyFont="1"/>
    <xf numFmtId="0" fontId="4" fillId="3" borderId="0" xfId="2" applyFont="1">
      <alignment horizontal="center" vertical="top" wrapText="1"/>
    </xf>
    <xf numFmtId="0" fontId="2" fillId="2" borderId="0" xfId="1" applyFont="1" applyFill="1">
      <alignment vertical="center"/>
    </xf>
    <xf numFmtId="0" fontId="0" fillId="9" borderId="2" xfId="0" applyFill="1" applyBorder="1"/>
    <xf numFmtId="0" fontId="1" fillId="8" borderId="25" xfId="0" applyFont="1" applyFill="1" applyBorder="1" applyAlignment="1">
      <alignment horizontal="center"/>
    </xf>
    <xf numFmtId="0" fontId="1" fillId="8" borderId="5" xfId="0" applyFont="1" applyFill="1" applyBorder="1" applyAlignment="1">
      <alignment horizontal="center"/>
    </xf>
  </cellXfs>
  <cellStyles count="15">
    <cellStyle name="Grid" xfId="4" xr:uid="{00000000-0005-0000-0000-000000000000}"/>
    <cellStyle name="Normal" xfId="1" xr:uid="{00000000-0005-0000-0000-000001000000}"/>
    <cellStyle name="百分比" xfId="14" builtinId="5"/>
    <cellStyle name="常规" xfId="0" builtinId="0"/>
    <cellStyle name="常规 2" xfId="10" xr:uid="{00000000-0005-0000-0000-000003000000}"/>
    <cellStyle name="常规 3" xfId="13" xr:uid="{00000000-0005-0000-0000-000004000000}"/>
    <cellStyle name="超链接 2" xfId="11" xr:uid="{00000000-0005-0000-0000-000005000000}"/>
    <cellStyle name="大标题" xfId="3" xr:uid="{00000000-0005-0000-0000-000006000000}"/>
    <cellStyle name="横向标题" xfId="5" xr:uid="{00000000-0005-0000-0000-000007000000}"/>
    <cellStyle name="文本" xfId="9" xr:uid="{00000000-0005-0000-0000-000008000000}"/>
    <cellStyle name="无效" xfId="6" xr:uid="{00000000-0005-0000-0000-000009000000}"/>
    <cellStyle name="因变Grid" xfId="7" xr:uid="{00000000-0005-0000-0000-00000A000000}"/>
    <cellStyle name="英文标题" xfId="12" xr:uid="{00000000-0005-0000-0000-00000B000000}"/>
    <cellStyle name="中文标题" xfId="2" xr:uid="{00000000-0005-0000-0000-00000C000000}"/>
    <cellStyle name="纵向标题" xfId="8"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workbookViewId="0">
      <selection activeCell="B9" sqref="B9"/>
    </sheetView>
  </sheetViews>
  <sheetFormatPr defaultRowHeight="14.25" x14ac:dyDescent="0.2"/>
  <cols>
    <col min="1" max="1" width="20.5" customWidth="1"/>
    <col min="2" max="2" width="27.125" customWidth="1"/>
    <col min="3" max="3" width="32.625" customWidth="1"/>
    <col min="4" max="4" width="29.375" customWidth="1"/>
    <col min="5" max="5" width="29.5" customWidth="1"/>
    <col min="6" max="6" width="79.625" customWidth="1"/>
    <col min="7" max="7" width="12" customWidth="1"/>
  </cols>
  <sheetData>
    <row r="1" spans="1:8" ht="15" x14ac:dyDescent="0.2">
      <c r="A1" s="2" t="s">
        <v>0</v>
      </c>
      <c r="B1" s="2" t="s">
        <v>1</v>
      </c>
      <c r="C1" s="2" t="s">
        <v>2</v>
      </c>
      <c r="D1" s="2" t="s">
        <v>3</v>
      </c>
      <c r="E1" s="2" t="s">
        <v>5</v>
      </c>
      <c r="F1" s="2" t="s">
        <v>6</v>
      </c>
      <c r="G1" s="2" t="s">
        <v>4</v>
      </c>
      <c r="H1" s="2" t="s">
        <v>7</v>
      </c>
    </row>
    <row r="2" spans="1:8" ht="47.25" customHeight="1" x14ac:dyDescent="0.2">
      <c r="A2" s="4" t="s">
        <v>593</v>
      </c>
      <c r="B2" s="4" t="s">
        <v>597</v>
      </c>
      <c r="C2" s="4"/>
      <c r="D2" s="4" t="s">
        <v>600</v>
      </c>
      <c r="E2" s="4" t="s">
        <v>600</v>
      </c>
      <c r="F2" s="4" t="s">
        <v>605</v>
      </c>
      <c r="G2" s="3" t="b">
        <v>1</v>
      </c>
      <c r="H2" s="3"/>
    </row>
    <row r="3" spans="1:8" ht="57.75" customHeight="1" x14ac:dyDescent="0.2">
      <c r="A3" s="4" t="s">
        <v>594</v>
      </c>
      <c r="B3" s="4" t="s">
        <v>597</v>
      </c>
      <c r="C3" s="3"/>
      <c r="D3" s="4" t="s">
        <v>616</v>
      </c>
      <c r="E3" s="4" t="s">
        <v>617</v>
      </c>
      <c r="F3" s="4" t="s">
        <v>606</v>
      </c>
      <c r="G3" s="3" t="b">
        <v>1</v>
      </c>
      <c r="H3" s="3"/>
    </row>
    <row r="4" spans="1:8" ht="54" customHeight="1" x14ac:dyDescent="0.2">
      <c r="A4" s="4" t="s">
        <v>595</v>
      </c>
      <c r="B4" s="4" t="s">
        <v>946</v>
      </c>
      <c r="C4" s="3"/>
      <c r="D4" s="4" t="s">
        <v>604</v>
      </c>
      <c r="E4" s="4" t="s">
        <v>604</v>
      </c>
      <c r="F4" s="4" t="s">
        <v>607</v>
      </c>
      <c r="G4" s="3" t="b">
        <v>1</v>
      </c>
      <c r="H4" s="3"/>
    </row>
    <row r="5" spans="1:8" ht="55.5" customHeight="1" x14ac:dyDescent="0.2">
      <c r="A5" s="4" t="s">
        <v>596</v>
      </c>
      <c r="B5" s="4" t="s">
        <v>946</v>
      </c>
      <c r="C5" s="3"/>
      <c r="D5" s="4" t="s">
        <v>618</v>
      </c>
      <c r="E5" s="4" t="s">
        <v>619</v>
      </c>
      <c r="F5" s="4" t="s">
        <v>608</v>
      </c>
      <c r="G5" s="3" t="b">
        <v>1</v>
      </c>
      <c r="H5" s="3"/>
    </row>
    <row r="6" spans="1:8" ht="45.75" customHeight="1" x14ac:dyDescent="0.2">
      <c r="A6" s="4" t="s">
        <v>656</v>
      </c>
      <c r="B6" s="4" t="s">
        <v>598</v>
      </c>
      <c r="C6" s="3"/>
      <c r="D6" s="4" t="s">
        <v>609</v>
      </c>
      <c r="E6" s="4" t="s">
        <v>609</v>
      </c>
      <c r="F6" s="4" t="s">
        <v>610</v>
      </c>
      <c r="G6" s="3" t="b">
        <v>1</v>
      </c>
      <c r="H6" s="3"/>
    </row>
    <row r="7" spans="1:8" ht="18" customHeight="1" x14ac:dyDescent="0.2">
      <c r="A7" s="4" t="s">
        <v>593</v>
      </c>
      <c r="B7" s="3"/>
      <c r="C7" s="4" t="s">
        <v>657</v>
      </c>
      <c r="D7" s="4" t="s">
        <v>139</v>
      </c>
      <c r="E7" s="3"/>
      <c r="F7" s="3"/>
      <c r="G7" s="3" t="b">
        <v>1</v>
      </c>
      <c r="H7" s="3"/>
    </row>
    <row r="8" spans="1:8" ht="16.5" x14ac:dyDescent="0.2">
      <c r="A8" s="4" t="s">
        <v>594</v>
      </c>
      <c r="B8" s="3"/>
      <c r="C8" s="4" t="s">
        <v>660</v>
      </c>
      <c r="D8" s="4" t="s">
        <v>139</v>
      </c>
      <c r="E8" s="3"/>
      <c r="F8" s="3"/>
      <c r="G8" s="3" t="b">
        <v>1</v>
      </c>
      <c r="H8" s="3"/>
    </row>
    <row r="9" spans="1:8" ht="16.5" x14ac:dyDescent="0.2">
      <c r="A9" s="4" t="s">
        <v>200</v>
      </c>
      <c r="B9" s="3"/>
      <c r="C9" s="4" t="s">
        <v>658</v>
      </c>
      <c r="D9" s="4" t="s">
        <v>139</v>
      </c>
      <c r="E9" s="3"/>
      <c r="F9" s="3"/>
      <c r="G9" s="3" t="b">
        <v>1</v>
      </c>
      <c r="H9" s="3"/>
    </row>
    <row r="10" spans="1:8" ht="16.5" x14ac:dyDescent="0.2">
      <c r="A10" s="4" t="s">
        <v>312</v>
      </c>
      <c r="B10" s="3"/>
      <c r="C10" s="4" t="s">
        <v>659</v>
      </c>
      <c r="D10" s="4" t="s">
        <v>139</v>
      </c>
      <c r="E10" s="3"/>
      <c r="F10" s="3"/>
      <c r="G10" s="3" t="b">
        <v>1</v>
      </c>
      <c r="H10" s="3"/>
    </row>
    <row r="11" spans="1:8" ht="16.5" x14ac:dyDescent="0.2">
      <c r="A11" s="3" t="s">
        <v>776</v>
      </c>
      <c r="B11" s="3" t="s">
        <v>777</v>
      </c>
      <c r="C11" s="3"/>
      <c r="D11" s="3" t="s">
        <v>778</v>
      </c>
      <c r="E11" s="3" t="s">
        <v>779</v>
      </c>
      <c r="F11" s="3"/>
      <c r="G11" s="3" t="b">
        <v>1</v>
      </c>
      <c r="H11" s="3"/>
    </row>
    <row r="12" spans="1:8" ht="16.5" x14ac:dyDescent="0.2">
      <c r="A12" s="3" t="s">
        <v>776</v>
      </c>
      <c r="B12" s="3"/>
      <c r="C12" s="3" t="s">
        <v>780</v>
      </c>
      <c r="D12" s="3" t="s">
        <v>781</v>
      </c>
      <c r="E12" s="3"/>
      <c r="F12" s="3"/>
      <c r="G12" s="3" t="b">
        <v>1</v>
      </c>
      <c r="H12" s="3"/>
    </row>
    <row r="13" spans="1:8" ht="16.5" x14ac:dyDescent="0.2">
      <c r="A13" s="3" t="s">
        <v>782</v>
      </c>
      <c r="B13" s="3" t="s">
        <v>783</v>
      </c>
      <c r="C13" s="3"/>
      <c r="D13" s="3" t="s">
        <v>784</v>
      </c>
      <c r="E13" s="3" t="s">
        <v>785</v>
      </c>
      <c r="F13" s="3"/>
      <c r="G13" s="3" t="b">
        <v>1</v>
      </c>
      <c r="H13" s="3"/>
    </row>
    <row r="14" spans="1:8" ht="16.5" x14ac:dyDescent="0.2">
      <c r="A14" s="3" t="s">
        <v>786</v>
      </c>
      <c r="B14" s="3"/>
      <c r="C14" s="3" t="s">
        <v>787</v>
      </c>
      <c r="D14" s="3" t="s">
        <v>788</v>
      </c>
      <c r="E14" s="3"/>
      <c r="F14" s="3"/>
      <c r="G14" s="3" t="b">
        <v>1</v>
      </c>
      <c r="H14" s="3"/>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0"/>
  <sheetViews>
    <sheetView workbookViewId="0">
      <selection activeCell="B18" sqref="B18"/>
    </sheetView>
  </sheetViews>
  <sheetFormatPr defaultRowHeight="14.25" x14ac:dyDescent="0.2"/>
  <cols>
    <col min="2" max="2" width="31.875" customWidth="1"/>
    <col min="3" max="3" width="50.875" customWidth="1"/>
    <col min="4" max="4" width="106" customWidth="1"/>
  </cols>
  <sheetData>
    <row r="1" spans="1:4" ht="15" x14ac:dyDescent="0.2">
      <c r="A1" s="5" t="s">
        <v>482</v>
      </c>
      <c r="B1" s="5" t="s">
        <v>502</v>
      </c>
      <c r="C1" s="5" t="s">
        <v>484</v>
      </c>
      <c r="D1" s="5" t="s">
        <v>483</v>
      </c>
    </row>
    <row r="2" spans="1:4" x14ac:dyDescent="0.2">
      <c r="A2" t="s">
        <v>485</v>
      </c>
      <c r="B2" t="s">
        <v>486</v>
      </c>
      <c r="C2" t="s">
        <v>486</v>
      </c>
      <c r="D2" t="s">
        <v>486</v>
      </c>
    </row>
    <row r="3" spans="1:4" ht="15" x14ac:dyDescent="0.2">
      <c r="A3" s="2" t="s">
        <v>457</v>
      </c>
      <c r="B3" s="2" t="s">
        <v>458</v>
      </c>
      <c r="C3" s="2" t="s">
        <v>459</v>
      </c>
      <c r="D3" s="2" t="s">
        <v>460</v>
      </c>
    </row>
    <row r="4" spans="1:4" ht="16.5" x14ac:dyDescent="0.2">
      <c r="A4" s="3">
        <v>99</v>
      </c>
      <c r="B4" s="4" t="s">
        <v>578</v>
      </c>
      <c r="C4" s="4" t="s">
        <v>695</v>
      </c>
      <c r="D4" s="3"/>
    </row>
    <row r="5" spans="1:4" ht="16.5" x14ac:dyDescent="0.2">
      <c r="A5" s="3">
        <v>100</v>
      </c>
      <c r="B5" s="4" t="s">
        <v>689</v>
      </c>
      <c r="C5" s="4" t="s">
        <v>696</v>
      </c>
      <c r="D5" s="3"/>
    </row>
    <row r="6" spans="1:4" ht="18" customHeight="1" x14ac:dyDescent="0.2">
      <c r="A6" s="3">
        <v>101</v>
      </c>
      <c r="B6" s="4" t="s">
        <v>461</v>
      </c>
      <c r="C6" s="4" t="s">
        <v>697</v>
      </c>
      <c r="D6" s="3"/>
    </row>
    <row r="7" spans="1:4" ht="16.5" x14ac:dyDescent="0.2">
      <c r="A7" s="3">
        <v>102</v>
      </c>
      <c r="B7" s="3" t="s">
        <v>462</v>
      </c>
      <c r="C7" s="4" t="s">
        <v>699</v>
      </c>
      <c r="D7" s="4" t="s">
        <v>698</v>
      </c>
    </row>
    <row r="8" spans="1:4" ht="16.5" x14ac:dyDescent="0.2">
      <c r="A8" s="3">
        <v>103</v>
      </c>
      <c r="B8" s="3" t="s">
        <v>463</v>
      </c>
      <c r="C8" s="4" t="s">
        <v>700</v>
      </c>
      <c r="D8" s="3" t="s">
        <v>464</v>
      </c>
    </row>
    <row r="9" spans="1:4" ht="16.5" x14ac:dyDescent="0.2">
      <c r="A9" s="3">
        <v>104</v>
      </c>
      <c r="B9" s="3" t="s">
        <v>465</v>
      </c>
      <c r="C9" s="4" t="s">
        <v>701</v>
      </c>
      <c r="D9" s="3" t="s">
        <v>466</v>
      </c>
    </row>
    <row r="10" spans="1:4" ht="16.5" x14ac:dyDescent="0.2">
      <c r="A10" s="3">
        <v>105</v>
      </c>
      <c r="B10" s="4" t="s">
        <v>803</v>
      </c>
      <c r="C10" s="4" t="s">
        <v>702</v>
      </c>
      <c r="D10" s="3" t="s">
        <v>467</v>
      </c>
    </row>
    <row r="11" spans="1:4" ht="16.5" x14ac:dyDescent="0.2">
      <c r="A11" s="3">
        <v>106</v>
      </c>
      <c r="B11" s="4" t="s">
        <v>804</v>
      </c>
      <c r="C11" s="4" t="s">
        <v>703</v>
      </c>
      <c r="D11" s="3" t="s">
        <v>468</v>
      </c>
    </row>
    <row r="12" spans="1:4" ht="16.5" x14ac:dyDescent="0.2">
      <c r="A12" s="3">
        <v>107</v>
      </c>
      <c r="B12" s="4" t="s">
        <v>805</v>
      </c>
      <c r="C12" s="4" t="s">
        <v>703</v>
      </c>
      <c r="D12" s="3" t="s">
        <v>469</v>
      </c>
    </row>
    <row r="13" spans="1:4" ht="16.5" x14ac:dyDescent="0.2">
      <c r="A13" s="3">
        <v>108</v>
      </c>
      <c r="B13" s="3" t="s">
        <v>470</v>
      </c>
      <c r="C13" s="4" t="s">
        <v>703</v>
      </c>
      <c r="D13" s="3" t="s">
        <v>469</v>
      </c>
    </row>
    <row r="14" spans="1:4" ht="16.5" x14ac:dyDescent="0.2">
      <c r="A14" s="3">
        <v>109</v>
      </c>
      <c r="B14" s="4" t="s">
        <v>806</v>
      </c>
      <c r="C14" s="4" t="s">
        <v>703</v>
      </c>
      <c r="D14" s="3" t="s">
        <v>471</v>
      </c>
    </row>
    <row r="15" spans="1:4" ht="16.5" x14ac:dyDescent="0.2">
      <c r="A15" s="3">
        <v>110</v>
      </c>
      <c r="B15" s="4" t="s">
        <v>690</v>
      </c>
      <c r="C15" s="4" t="s">
        <v>704</v>
      </c>
      <c r="D15" s="3" t="s">
        <v>472</v>
      </c>
    </row>
    <row r="16" spans="1:4" ht="16.5" x14ac:dyDescent="0.2">
      <c r="A16" s="3">
        <v>111</v>
      </c>
      <c r="B16" s="4" t="s">
        <v>691</v>
      </c>
      <c r="C16" s="4" t="s">
        <v>705</v>
      </c>
      <c r="D16" s="3" t="s">
        <v>472</v>
      </c>
    </row>
    <row r="17" spans="1:4" ht="16.5" x14ac:dyDescent="0.2">
      <c r="A17" s="3">
        <v>112</v>
      </c>
      <c r="B17" s="4" t="s">
        <v>473</v>
      </c>
      <c r="C17" s="4">
        <v>0</v>
      </c>
      <c r="D17" s="3" t="s">
        <v>474</v>
      </c>
    </row>
    <row r="18" spans="1:4" ht="16.5" x14ac:dyDescent="0.2">
      <c r="A18" s="3">
        <v>113</v>
      </c>
      <c r="B18" s="3" t="s">
        <v>475</v>
      </c>
      <c r="C18" s="4" t="s">
        <v>706</v>
      </c>
      <c r="D18" s="4" t="s">
        <v>707</v>
      </c>
    </row>
    <row r="19" spans="1:4" ht="16.5" x14ac:dyDescent="0.2">
      <c r="A19" s="3">
        <v>114</v>
      </c>
      <c r="B19" s="3" t="s">
        <v>476</v>
      </c>
      <c r="C19" s="3">
        <v>0</v>
      </c>
      <c r="D19" s="3" t="s">
        <v>477</v>
      </c>
    </row>
    <row r="20" spans="1:4" ht="16.5" x14ac:dyDescent="0.2">
      <c r="A20" s="3">
        <v>115</v>
      </c>
      <c r="B20" s="3" t="s">
        <v>478</v>
      </c>
      <c r="C20" s="3">
        <v>0</v>
      </c>
      <c r="D20" s="3" t="s">
        <v>477</v>
      </c>
    </row>
    <row r="21" spans="1:4" ht="16.5" x14ac:dyDescent="0.2">
      <c r="A21" s="3">
        <v>116</v>
      </c>
      <c r="B21" s="3" t="s">
        <v>479</v>
      </c>
      <c r="C21" s="3">
        <v>0</v>
      </c>
      <c r="D21" s="3" t="s">
        <v>477</v>
      </c>
    </row>
    <row r="22" spans="1:4" ht="16.5" x14ac:dyDescent="0.2">
      <c r="A22" s="3">
        <v>117</v>
      </c>
      <c r="B22" s="3" t="s">
        <v>480</v>
      </c>
      <c r="C22" s="3">
        <v>0</v>
      </c>
      <c r="D22" s="3" t="s">
        <v>477</v>
      </c>
    </row>
    <row r="23" spans="1:4" ht="16.5" x14ac:dyDescent="0.2">
      <c r="A23" s="3">
        <v>118</v>
      </c>
      <c r="B23" s="3" t="s">
        <v>481</v>
      </c>
      <c r="C23" s="3">
        <v>0</v>
      </c>
      <c r="D23" s="3" t="s">
        <v>477</v>
      </c>
    </row>
    <row r="24" spans="1:4" ht="16.5" x14ac:dyDescent="0.2">
      <c r="A24" s="3">
        <v>119</v>
      </c>
      <c r="B24" s="3" t="s">
        <v>692</v>
      </c>
      <c r="C24" s="3">
        <v>0</v>
      </c>
      <c r="D24" s="3" t="s">
        <v>477</v>
      </c>
    </row>
    <row r="25" spans="1:4" ht="16.5" x14ac:dyDescent="0.2">
      <c r="A25" s="3">
        <v>120</v>
      </c>
      <c r="B25" s="3" t="s">
        <v>693</v>
      </c>
      <c r="C25" s="3">
        <v>0</v>
      </c>
      <c r="D25" s="3" t="s">
        <v>477</v>
      </c>
    </row>
    <row r="26" spans="1:4" ht="16.5" x14ac:dyDescent="0.2">
      <c r="A26" s="3">
        <v>121</v>
      </c>
      <c r="B26" s="3" t="s">
        <v>694</v>
      </c>
      <c r="C26" s="3">
        <v>0</v>
      </c>
      <c r="D26" s="3" t="s">
        <v>477</v>
      </c>
    </row>
    <row r="27" spans="1:4" ht="16.5" x14ac:dyDescent="0.2">
      <c r="A27" s="91">
        <v>122</v>
      </c>
      <c r="B27" s="91" t="s">
        <v>1107</v>
      </c>
      <c r="C27" s="36"/>
      <c r="D27" s="36"/>
    </row>
    <row r="28" spans="1:4" ht="16.5" x14ac:dyDescent="0.2">
      <c r="A28" s="91">
        <v>123</v>
      </c>
      <c r="B28" s="92" t="s">
        <v>1340</v>
      </c>
      <c r="C28" s="93" t="s">
        <v>700</v>
      </c>
      <c r="D28" s="37" t="s">
        <v>464</v>
      </c>
    </row>
    <row r="29" spans="1:4" ht="16.5" x14ac:dyDescent="0.2">
      <c r="A29" s="91">
        <v>124</v>
      </c>
      <c r="B29" s="92" t="s">
        <v>1376</v>
      </c>
      <c r="C29" s="93"/>
      <c r="D29" s="37"/>
    </row>
    <row r="30" spans="1:4" ht="16.5" x14ac:dyDescent="0.2">
      <c r="A30" s="91">
        <v>125</v>
      </c>
      <c r="B30" s="92" t="s">
        <v>1397</v>
      </c>
      <c r="C30" s="36"/>
      <c r="D30" s="36"/>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9"/>
  <sheetViews>
    <sheetView topLeftCell="A43" workbookViewId="0">
      <selection activeCell="C69" sqref="C69"/>
    </sheetView>
  </sheetViews>
  <sheetFormatPr defaultRowHeight="16.5" x14ac:dyDescent="0.3"/>
  <cols>
    <col min="1" max="1" width="11.25" style="9" bestFit="1" customWidth="1"/>
    <col min="2" max="2" width="32" style="9" bestFit="1" customWidth="1"/>
    <col min="3" max="3" width="67.25" style="9" customWidth="1"/>
    <col min="4" max="4" width="117" style="9" customWidth="1"/>
    <col min="5" max="16384" width="9" style="9"/>
  </cols>
  <sheetData>
    <row r="1" spans="1:4" x14ac:dyDescent="0.3">
      <c r="A1" s="5" t="s">
        <v>611</v>
      </c>
      <c r="B1" s="5" t="s">
        <v>502</v>
      </c>
      <c r="C1" s="5" t="s">
        <v>564</v>
      </c>
      <c r="D1" s="5" t="s">
        <v>551</v>
      </c>
    </row>
    <row r="2" spans="1:4" x14ac:dyDescent="0.3">
      <c r="A2" s="1" t="s">
        <v>138</v>
      </c>
      <c r="B2" s="10" t="s">
        <v>552</v>
      </c>
      <c r="C2" s="10" t="s">
        <v>553</v>
      </c>
      <c r="D2" s="10" t="s">
        <v>553</v>
      </c>
    </row>
    <row r="3" spans="1:4" x14ac:dyDescent="0.3">
      <c r="A3" s="2" t="s">
        <v>532</v>
      </c>
      <c r="B3" s="2" t="s">
        <v>533</v>
      </c>
      <c r="C3" s="2" t="s">
        <v>565</v>
      </c>
      <c r="D3" s="2" t="s">
        <v>534</v>
      </c>
    </row>
    <row r="4" spans="1:4" x14ac:dyDescent="0.3">
      <c r="A4" s="3">
        <v>1001</v>
      </c>
      <c r="B4" s="4" t="s">
        <v>554</v>
      </c>
      <c r="C4" s="4" t="s">
        <v>574</v>
      </c>
      <c r="D4" s="4" t="s">
        <v>561</v>
      </c>
    </row>
    <row r="5" spans="1:4" x14ac:dyDescent="0.3">
      <c r="A5" s="3">
        <v>1002</v>
      </c>
      <c r="B5" s="4" t="s">
        <v>555</v>
      </c>
      <c r="C5" s="4" t="s">
        <v>566</v>
      </c>
      <c r="D5" s="3" t="s">
        <v>536</v>
      </c>
    </row>
    <row r="6" spans="1:4" ht="33" x14ac:dyDescent="0.3">
      <c r="A6" s="3">
        <v>1003</v>
      </c>
      <c r="B6" s="4" t="s">
        <v>556</v>
      </c>
      <c r="C6" s="4" t="s">
        <v>566</v>
      </c>
      <c r="D6" s="3" t="s">
        <v>537</v>
      </c>
    </row>
    <row r="7" spans="1:4" ht="33" x14ac:dyDescent="0.3">
      <c r="A7" s="3">
        <v>1004</v>
      </c>
      <c r="B7" s="4" t="s">
        <v>557</v>
      </c>
      <c r="C7" s="4" t="s">
        <v>571</v>
      </c>
      <c r="D7" s="4" t="s">
        <v>568</v>
      </c>
    </row>
    <row r="8" spans="1:4" x14ac:dyDescent="0.3">
      <c r="A8" s="3">
        <v>1005</v>
      </c>
      <c r="B8" s="4" t="s">
        <v>558</v>
      </c>
      <c r="C8" s="4" t="s">
        <v>709</v>
      </c>
      <c r="D8" s="3" t="s">
        <v>538</v>
      </c>
    </row>
    <row r="9" spans="1:4" x14ac:dyDescent="0.3">
      <c r="A9" s="3">
        <v>1006</v>
      </c>
      <c r="B9" s="4" t="s">
        <v>559</v>
      </c>
      <c r="C9" s="4" t="s">
        <v>708</v>
      </c>
      <c r="D9" s="4" t="s">
        <v>539</v>
      </c>
    </row>
    <row r="10" spans="1:4" x14ac:dyDescent="0.3">
      <c r="A10" s="13">
        <v>1007</v>
      </c>
      <c r="B10" s="13" t="s">
        <v>723</v>
      </c>
      <c r="C10" s="13" t="s">
        <v>567</v>
      </c>
      <c r="D10" s="13"/>
    </row>
    <row r="11" spans="1:4" x14ac:dyDescent="0.3">
      <c r="A11" s="3">
        <v>1008</v>
      </c>
      <c r="B11" s="4" t="s">
        <v>577</v>
      </c>
      <c r="C11" s="4" t="s">
        <v>572</v>
      </c>
      <c r="D11" s="4" t="s">
        <v>563</v>
      </c>
    </row>
    <row r="12" spans="1:4" ht="24" customHeight="1" x14ac:dyDescent="0.3">
      <c r="A12" s="3">
        <v>1009</v>
      </c>
      <c r="B12" s="3" t="s">
        <v>540</v>
      </c>
      <c r="C12" s="4" t="s">
        <v>573</v>
      </c>
      <c r="D12" s="4" t="s">
        <v>562</v>
      </c>
    </row>
    <row r="13" spans="1:4" x14ac:dyDescent="0.3">
      <c r="A13" s="3">
        <v>1010</v>
      </c>
      <c r="B13" s="3" t="s">
        <v>541</v>
      </c>
      <c r="C13" s="4" t="s">
        <v>575</v>
      </c>
      <c r="D13" s="3" t="s">
        <v>542</v>
      </c>
    </row>
    <row r="14" spans="1:4" x14ac:dyDescent="0.3">
      <c r="A14" s="3">
        <v>1011</v>
      </c>
      <c r="B14" s="3" t="s">
        <v>543</v>
      </c>
      <c r="C14" s="4" t="s">
        <v>567</v>
      </c>
      <c r="D14" s="3" t="s">
        <v>535</v>
      </c>
    </row>
    <row r="15" spans="1:4" x14ac:dyDescent="0.3">
      <c r="A15" s="3">
        <v>1012</v>
      </c>
      <c r="B15" s="3" t="s">
        <v>544</v>
      </c>
      <c r="C15" s="4" t="s">
        <v>567</v>
      </c>
      <c r="D15" s="4" t="s">
        <v>535</v>
      </c>
    </row>
    <row r="16" spans="1:4" x14ac:dyDescent="0.3">
      <c r="A16" s="17">
        <v>1013</v>
      </c>
      <c r="B16" s="17" t="s">
        <v>1096</v>
      </c>
      <c r="C16" s="17" t="s">
        <v>567</v>
      </c>
      <c r="D16" s="17" t="s">
        <v>1097</v>
      </c>
    </row>
    <row r="17" spans="1:4" ht="33" x14ac:dyDescent="0.3">
      <c r="A17" s="17">
        <v>1014</v>
      </c>
      <c r="B17" s="17" t="s">
        <v>1146</v>
      </c>
      <c r="C17" s="17" t="s">
        <v>567</v>
      </c>
      <c r="D17" s="17" t="s">
        <v>1331</v>
      </c>
    </row>
    <row r="18" spans="1:4" x14ac:dyDescent="0.3">
      <c r="A18" s="17">
        <v>1015</v>
      </c>
      <c r="B18" s="17" t="s">
        <v>1174</v>
      </c>
      <c r="C18" s="17" t="s">
        <v>1175</v>
      </c>
      <c r="D18" s="17" t="s">
        <v>1330</v>
      </c>
    </row>
    <row r="19" spans="1:4" ht="33" x14ac:dyDescent="0.3">
      <c r="A19" s="17">
        <v>1016</v>
      </c>
      <c r="B19" s="17" t="s">
        <v>1343</v>
      </c>
      <c r="C19" s="4" t="s">
        <v>567</v>
      </c>
      <c r="D19" s="17" t="s">
        <v>1344</v>
      </c>
    </row>
    <row r="20" spans="1:4" x14ac:dyDescent="0.3">
      <c r="A20" s="3">
        <v>2001</v>
      </c>
      <c r="B20" s="4" t="s">
        <v>583</v>
      </c>
      <c r="C20" s="4" t="s">
        <v>567</v>
      </c>
      <c r="D20" s="3" t="s">
        <v>545</v>
      </c>
    </row>
    <row r="21" spans="1:4" x14ac:dyDescent="0.3">
      <c r="A21" s="3">
        <v>2002</v>
      </c>
      <c r="B21" s="4" t="s">
        <v>569</v>
      </c>
      <c r="C21" s="4" t="s">
        <v>567</v>
      </c>
      <c r="D21" s="3" t="s">
        <v>546</v>
      </c>
    </row>
    <row r="22" spans="1:4" x14ac:dyDescent="0.3">
      <c r="A22" s="3">
        <v>2003</v>
      </c>
      <c r="B22" s="4" t="s">
        <v>579</v>
      </c>
      <c r="C22" s="4" t="s">
        <v>567</v>
      </c>
      <c r="D22" s="3" t="s">
        <v>547</v>
      </c>
    </row>
    <row r="23" spans="1:4" x14ac:dyDescent="0.3">
      <c r="A23" s="3">
        <v>2004</v>
      </c>
      <c r="B23" s="4" t="s">
        <v>570</v>
      </c>
      <c r="C23" s="4" t="s">
        <v>567</v>
      </c>
      <c r="D23" s="3" t="s">
        <v>548</v>
      </c>
    </row>
    <row r="24" spans="1:4" x14ac:dyDescent="0.3">
      <c r="A24" s="3">
        <v>3001</v>
      </c>
      <c r="B24" s="3" t="s">
        <v>549</v>
      </c>
      <c r="C24" s="4" t="s">
        <v>943</v>
      </c>
      <c r="D24" s="3"/>
    </row>
    <row r="25" spans="1:4" x14ac:dyDescent="0.3">
      <c r="A25" s="3">
        <v>3002</v>
      </c>
      <c r="B25" s="4" t="s">
        <v>590</v>
      </c>
      <c r="C25" s="4" t="s">
        <v>944</v>
      </c>
      <c r="D25" s="3"/>
    </row>
    <row r="26" spans="1:4" x14ac:dyDescent="0.3">
      <c r="A26" s="3">
        <v>3003</v>
      </c>
      <c r="B26" s="4" t="s">
        <v>582</v>
      </c>
      <c r="C26" s="4" t="s">
        <v>945</v>
      </c>
      <c r="D26" s="3"/>
    </row>
    <row r="27" spans="1:4" x14ac:dyDescent="0.3">
      <c r="A27" s="3">
        <v>3004</v>
      </c>
      <c r="B27" s="4" t="s">
        <v>710</v>
      </c>
      <c r="C27" s="4" t="s">
        <v>945</v>
      </c>
      <c r="D27" s="3"/>
    </row>
    <row r="28" spans="1:4" x14ac:dyDescent="0.3">
      <c r="A28" s="3">
        <v>3005</v>
      </c>
      <c r="B28" s="4" t="s">
        <v>591</v>
      </c>
      <c r="C28" s="4" t="s">
        <v>576</v>
      </c>
      <c r="D28" s="3" t="s">
        <v>550</v>
      </c>
    </row>
    <row r="29" spans="1:4" s="18" customFormat="1" x14ac:dyDescent="0.3">
      <c r="A29" s="17">
        <v>3006</v>
      </c>
      <c r="B29" s="17" t="s">
        <v>973</v>
      </c>
      <c r="C29" s="17" t="s">
        <v>974</v>
      </c>
      <c r="D29" s="17"/>
    </row>
    <row r="30" spans="1:4" customFormat="1" x14ac:dyDescent="0.2">
      <c r="A30" s="3">
        <v>4001</v>
      </c>
      <c r="B30" s="4" t="s">
        <v>587</v>
      </c>
      <c r="C30" s="3"/>
      <c r="D30" s="3" t="s">
        <v>825</v>
      </c>
    </row>
    <row r="31" spans="1:4" customFormat="1" x14ac:dyDescent="0.2">
      <c r="A31" s="3">
        <v>4003</v>
      </c>
      <c r="B31" s="3" t="s">
        <v>627</v>
      </c>
      <c r="C31" s="3"/>
      <c r="D31" s="3" t="s">
        <v>826</v>
      </c>
    </row>
    <row r="32" spans="1:4" customFormat="1" x14ac:dyDescent="0.2">
      <c r="A32" s="3">
        <v>4004</v>
      </c>
      <c r="B32" s="3" t="s">
        <v>584</v>
      </c>
      <c r="C32" s="3"/>
      <c r="D32" s="3" t="s">
        <v>827</v>
      </c>
    </row>
    <row r="33" spans="1:4" customFormat="1" x14ac:dyDescent="0.2">
      <c r="A33" s="3">
        <v>4005</v>
      </c>
      <c r="B33" s="3" t="s">
        <v>586</v>
      </c>
      <c r="C33" s="3"/>
      <c r="D33" s="3" t="s">
        <v>828</v>
      </c>
    </row>
    <row r="34" spans="1:4" customFormat="1" x14ac:dyDescent="0.2">
      <c r="A34" s="3">
        <v>4006</v>
      </c>
      <c r="B34" s="3" t="s">
        <v>630</v>
      </c>
      <c r="C34" s="4"/>
      <c r="D34" s="3" t="s">
        <v>829</v>
      </c>
    </row>
    <row r="35" spans="1:4" customFormat="1" x14ac:dyDescent="0.2">
      <c r="A35" s="3">
        <v>4007</v>
      </c>
      <c r="B35" s="3" t="s">
        <v>632</v>
      </c>
      <c r="C35" s="3"/>
      <c r="D35" s="3" t="s">
        <v>830</v>
      </c>
    </row>
    <row r="36" spans="1:4" s="14" customFormat="1" x14ac:dyDescent="0.3">
      <c r="A36" s="3">
        <v>4008</v>
      </c>
      <c r="B36" s="3" t="s">
        <v>518</v>
      </c>
      <c r="C36" s="3"/>
      <c r="D36" s="3" t="s">
        <v>831</v>
      </c>
    </row>
    <row r="37" spans="1:4" s="14" customFormat="1" x14ac:dyDescent="0.3">
      <c r="A37" s="3">
        <v>4009</v>
      </c>
      <c r="B37" s="3" t="s">
        <v>520</v>
      </c>
      <c r="C37" s="3"/>
      <c r="D37" s="3" t="s">
        <v>832</v>
      </c>
    </row>
    <row r="38" spans="1:4" s="14" customFormat="1" x14ac:dyDescent="0.3">
      <c r="A38" s="3">
        <v>4010</v>
      </c>
      <c r="B38" s="4" t="s">
        <v>522</v>
      </c>
      <c r="C38" s="3"/>
      <c r="D38" s="3" t="s">
        <v>833</v>
      </c>
    </row>
    <row r="39" spans="1:4" s="14" customFormat="1" x14ac:dyDescent="0.3">
      <c r="A39" s="3">
        <v>4011</v>
      </c>
      <c r="B39" s="3" t="s">
        <v>633</v>
      </c>
      <c r="C39" s="3"/>
      <c r="D39" s="3" t="s">
        <v>834</v>
      </c>
    </row>
    <row r="40" spans="1:4" s="14" customFormat="1" x14ac:dyDescent="0.3">
      <c r="A40" s="3">
        <v>4012</v>
      </c>
      <c r="B40" s="3" t="s">
        <v>635</v>
      </c>
      <c r="C40" s="3"/>
      <c r="D40" s="3" t="s">
        <v>835</v>
      </c>
    </row>
    <row r="41" spans="1:4" s="14" customFormat="1" x14ac:dyDescent="0.3">
      <c r="A41" s="3">
        <v>4013</v>
      </c>
      <c r="B41" s="4" t="s">
        <v>637</v>
      </c>
      <c r="C41" s="3"/>
      <c r="D41" s="3" t="s">
        <v>836</v>
      </c>
    </row>
    <row r="42" spans="1:4" s="14" customFormat="1" x14ac:dyDescent="0.3">
      <c r="A42" s="3">
        <v>4014</v>
      </c>
      <c r="B42" s="3" t="s">
        <v>614</v>
      </c>
      <c r="C42" s="3"/>
      <c r="D42" s="3" t="s">
        <v>837</v>
      </c>
    </row>
    <row r="43" spans="1:4" s="14" customFormat="1" x14ac:dyDescent="0.3">
      <c r="A43" s="3">
        <v>4015</v>
      </c>
      <c r="B43" s="3" t="s">
        <v>819</v>
      </c>
      <c r="C43" s="3"/>
      <c r="D43" s="3" t="s">
        <v>838</v>
      </c>
    </row>
    <row r="44" spans="1:4" s="14" customFormat="1" x14ac:dyDescent="0.3">
      <c r="A44" s="3">
        <v>4016</v>
      </c>
      <c r="B44" s="3" t="s">
        <v>640</v>
      </c>
      <c r="C44" s="3"/>
      <c r="D44" s="3" t="s">
        <v>839</v>
      </c>
    </row>
    <row r="45" spans="1:4" customFormat="1" ht="33" x14ac:dyDescent="0.2">
      <c r="A45" s="3">
        <v>4017</v>
      </c>
      <c r="B45" s="3" t="s">
        <v>641</v>
      </c>
      <c r="C45" s="3"/>
      <c r="D45" s="3" t="s">
        <v>840</v>
      </c>
    </row>
    <row r="46" spans="1:4" customFormat="1" x14ac:dyDescent="0.2">
      <c r="A46" s="3">
        <v>4018</v>
      </c>
      <c r="B46" s="3" t="s">
        <v>589</v>
      </c>
      <c r="C46" s="3"/>
      <c r="D46" s="3" t="s">
        <v>841</v>
      </c>
    </row>
    <row r="47" spans="1:4" customFormat="1" x14ac:dyDescent="0.2">
      <c r="A47" s="3">
        <v>4019</v>
      </c>
      <c r="B47" s="3" t="s">
        <v>643</v>
      </c>
      <c r="C47" s="3"/>
      <c r="D47" s="3" t="s">
        <v>842</v>
      </c>
    </row>
    <row r="48" spans="1:4" customFormat="1" x14ac:dyDescent="0.2">
      <c r="A48" s="3">
        <v>4021</v>
      </c>
      <c r="B48" s="3" t="s">
        <v>645</v>
      </c>
      <c r="C48" s="3"/>
      <c r="D48" s="3" t="s">
        <v>843</v>
      </c>
    </row>
    <row r="49" spans="1:4" customFormat="1" x14ac:dyDescent="0.2">
      <c r="A49" s="3">
        <v>4022</v>
      </c>
      <c r="B49" s="3" t="s">
        <v>646</v>
      </c>
      <c r="C49" s="3"/>
      <c r="D49" s="3" t="s">
        <v>844</v>
      </c>
    </row>
    <row r="50" spans="1:4" customFormat="1" x14ac:dyDescent="0.2">
      <c r="A50" s="3">
        <v>4023</v>
      </c>
      <c r="B50" s="4" t="s">
        <v>870</v>
      </c>
      <c r="C50" s="3"/>
      <c r="D50" s="3" t="s">
        <v>845</v>
      </c>
    </row>
    <row r="51" spans="1:4" customFormat="1" x14ac:dyDescent="0.2">
      <c r="A51" s="3">
        <v>4024</v>
      </c>
      <c r="B51" s="4" t="s">
        <v>871</v>
      </c>
      <c r="C51" s="3"/>
      <c r="D51" s="3" t="s">
        <v>845</v>
      </c>
    </row>
    <row r="52" spans="1:4" customFormat="1" x14ac:dyDescent="0.2">
      <c r="A52" s="3">
        <v>4025</v>
      </c>
      <c r="B52" s="3" t="s">
        <v>818</v>
      </c>
      <c r="C52" s="3"/>
      <c r="D52" s="3" t="s">
        <v>846</v>
      </c>
    </row>
    <row r="53" spans="1:4" customFormat="1" x14ac:dyDescent="0.2">
      <c r="A53" s="3">
        <v>4026</v>
      </c>
      <c r="B53" s="3" t="s">
        <v>847</v>
      </c>
      <c r="C53" s="3"/>
      <c r="D53" s="3" t="s">
        <v>848</v>
      </c>
    </row>
    <row r="54" spans="1:4" customFormat="1" x14ac:dyDescent="0.2">
      <c r="A54" s="3">
        <v>4027</v>
      </c>
      <c r="B54" s="3" t="s">
        <v>849</v>
      </c>
      <c r="C54" s="3"/>
      <c r="D54" s="3" t="s">
        <v>850</v>
      </c>
    </row>
    <row r="55" spans="1:4" customFormat="1" x14ac:dyDescent="0.2">
      <c r="A55" s="3">
        <v>4028</v>
      </c>
      <c r="B55" s="3" t="s">
        <v>821</v>
      </c>
      <c r="C55" s="3"/>
      <c r="D55" s="3" t="s">
        <v>851</v>
      </c>
    </row>
    <row r="56" spans="1:4" customFormat="1" ht="18.75" customHeight="1" x14ac:dyDescent="0.2">
      <c r="A56" s="3">
        <v>4029</v>
      </c>
      <c r="B56" s="3" t="s">
        <v>822</v>
      </c>
      <c r="C56" s="3"/>
      <c r="D56" s="3" t="s">
        <v>852</v>
      </c>
    </row>
    <row r="57" spans="1:4" customFormat="1" x14ac:dyDescent="0.2">
      <c r="A57" s="3">
        <v>4030</v>
      </c>
      <c r="B57" s="3" t="s">
        <v>588</v>
      </c>
      <c r="C57" s="3"/>
      <c r="D57" s="3" t="s">
        <v>853</v>
      </c>
    </row>
    <row r="58" spans="1:4" customFormat="1" x14ac:dyDescent="0.2">
      <c r="A58" s="3">
        <v>4031</v>
      </c>
      <c r="B58" s="3" t="s">
        <v>823</v>
      </c>
      <c r="C58" s="3"/>
      <c r="D58" s="3" t="s">
        <v>854</v>
      </c>
    </row>
    <row r="59" spans="1:4" x14ac:dyDescent="0.3">
      <c r="A59" s="3">
        <v>4032</v>
      </c>
      <c r="B59" s="4" t="s">
        <v>855</v>
      </c>
      <c r="C59" s="3"/>
      <c r="D59" s="3" t="s">
        <v>856</v>
      </c>
    </row>
    <row r="60" spans="1:4" customFormat="1" x14ac:dyDescent="0.2">
      <c r="A60" s="3">
        <v>4033</v>
      </c>
      <c r="B60" s="4" t="s">
        <v>820</v>
      </c>
      <c r="C60" s="3"/>
      <c r="D60" s="3" t="s">
        <v>857</v>
      </c>
    </row>
    <row r="61" spans="1:4" customFormat="1" x14ac:dyDescent="0.2">
      <c r="A61" s="3">
        <v>4034</v>
      </c>
      <c r="B61" s="3" t="s">
        <v>858</v>
      </c>
      <c r="C61" s="3"/>
      <c r="D61" s="3" t="s">
        <v>859</v>
      </c>
    </row>
    <row r="62" spans="1:4" customFormat="1" x14ac:dyDescent="0.2">
      <c r="A62" s="3">
        <v>4035</v>
      </c>
      <c r="B62" s="4" t="s">
        <v>824</v>
      </c>
      <c r="C62" s="3"/>
      <c r="D62" s="3" t="s">
        <v>860</v>
      </c>
    </row>
    <row r="63" spans="1:4" customFormat="1" x14ac:dyDescent="0.2">
      <c r="A63" s="3">
        <v>4036</v>
      </c>
      <c r="B63" s="4" t="s">
        <v>861</v>
      </c>
      <c r="C63" s="3"/>
      <c r="D63" s="3" t="s">
        <v>862</v>
      </c>
    </row>
    <row r="64" spans="1:4" customFormat="1" x14ac:dyDescent="0.2">
      <c r="A64" s="3">
        <v>4037</v>
      </c>
      <c r="B64" s="3" t="s">
        <v>863</v>
      </c>
      <c r="C64" s="3"/>
      <c r="D64" s="3" t="s">
        <v>864</v>
      </c>
    </row>
    <row r="65" spans="1:4" customFormat="1" x14ac:dyDescent="0.2">
      <c r="A65" s="17">
        <v>4038</v>
      </c>
      <c r="B65" s="17" t="s">
        <v>1094</v>
      </c>
      <c r="C65" s="17"/>
      <c r="D65" s="17" t="s">
        <v>1095</v>
      </c>
    </row>
    <row r="66" spans="1:4" customFormat="1" x14ac:dyDescent="0.2">
      <c r="A66" s="17">
        <v>4039</v>
      </c>
      <c r="B66" s="17" t="s">
        <v>1380</v>
      </c>
      <c r="C66" s="17" t="s">
        <v>1381</v>
      </c>
      <c r="D66" s="17"/>
    </row>
    <row r="67" spans="1:4" customFormat="1" x14ac:dyDescent="0.2">
      <c r="A67" s="17">
        <v>4040</v>
      </c>
      <c r="B67" s="17" t="s">
        <v>1384</v>
      </c>
      <c r="C67" s="17"/>
      <c r="D67" s="17"/>
    </row>
    <row r="68" spans="1:4" customFormat="1" x14ac:dyDescent="0.2">
      <c r="A68" s="17">
        <v>4041</v>
      </c>
      <c r="B68" s="17" t="s">
        <v>1388</v>
      </c>
      <c r="C68" s="17"/>
      <c r="D68" s="17" t="s">
        <v>1389</v>
      </c>
    </row>
    <row r="69" spans="1:4" customFormat="1" x14ac:dyDescent="0.2">
      <c r="A69" s="17">
        <v>4042</v>
      </c>
      <c r="B69" s="17" t="s">
        <v>1392</v>
      </c>
      <c r="C69" s="17"/>
      <c r="D69" s="17" t="s">
        <v>1393</v>
      </c>
    </row>
    <row r="70" spans="1:4" customFormat="1" x14ac:dyDescent="0.2">
      <c r="A70" s="3">
        <v>4101</v>
      </c>
      <c r="B70" s="3" t="s">
        <v>580</v>
      </c>
      <c r="C70" s="3"/>
      <c r="D70" s="3" t="s">
        <v>865</v>
      </c>
    </row>
    <row r="71" spans="1:4" customFormat="1" x14ac:dyDescent="0.2">
      <c r="A71" s="3">
        <v>4102</v>
      </c>
      <c r="B71" s="3" t="s">
        <v>523</v>
      </c>
      <c r="C71" s="3"/>
      <c r="D71" s="3" t="s">
        <v>866</v>
      </c>
    </row>
    <row r="72" spans="1:4" customFormat="1" x14ac:dyDescent="0.2">
      <c r="A72" s="3">
        <v>4103</v>
      </c>
      <c r="B72" s="3" t="s">
        <v>527</v>
      </c>
      <c r="C72" s="3"/>
      <c r="D72" s="4" t="s">
        <v>524</v>
      </c>
    </row>
    <row r="73" spans="1:4" customFormat="1" x14ac:dyDescent="0.2">
      <c r="A73" s="3">
        <v>4104</v>
      </c>
      <c r="B73" s="3" t="s">
        <v>525</v>
      </c>
      <c r="C73" s="3"/>
      <c r="D73" s="4" t="s">
        <v>867</v>
      </c>
    </row>
    <row r="74" spans="1:4" customFormat="1" x14ac:dyDescent="0.2">
      <c r="A74" s="3">
        <v>4105</v>
      </c>
      <c r="B74" s="4" t="s">
        <v>1382</v>
      </c>
      <c r="C74" s="3"/>
      <c r="D74" s="4" t="s">
        <v>868</v>
      </c>
    </row>
    <row r="75" spans="1:4" customFormat="1" x14ac:dyDescent="0.2">
      <c r="A75" s="3">
        <v>4106</v>
      </c>
      <c r="B75" s="3" t="s">
        <v>529</v>
      </c>
      <c r="C75" s="3"/>
      <c r="D75" s="4" t="s">
        <v>830</v>
      </c>
    </row>
    <row r="76" spans="1:4" customFormat="1" x14ac:dyDescent="0.2">
      <c r="A76" s="3">
        <v>4107</v>
      </c>
      <c r="B76" s="3" t="s">
        <v>530</v>
      </c>
      <c r="C76" s="3"/>
      <c r="D76" s="4" t="s">
        <v>869</v>
      </c>
    </row>
    <row r="77" spans="1:4" customFormat="1" x14ac:dyDescent="0.2">
      <c r="A77" s="3">
        <v>4108</v>
      </c>
      <c r="B77" s="4" t="s">
        <v>1363</v>
      </c>
      <c r="C77" s="3"/>
      <c r="D77" s="4" t="s">
        <v>1365</v>
      </c>
    </row>
    <row r="78" spans="1:4" customFormat="1" ht="33" x14ac:dyDescent="0.2">
      <c r="A78" s="3">
        <v>4109</v>
      </c>
      <c r="B78" s="4" t="s">
        <v>1364</v>
      </c>
      <c r="C78" s="3"/>
      <c r="D78" s="4" t="s">
        <v>1366</v>
      </c>
    </row>
    <row r="79" spans="1:4" customFormat="1" ht="33" x14ac:dyDescent="0.2">
      <c r="A79" s="3">
        <v>5001</v>
      </c>
      <c r="B79" s="3" t="s">
        <v>872</v>
      </c>
      <c r="C79" s="3" t="s">
        <v>791</v>
      </c>
      <c r="D79" s="4"/>
    </row>
  </sheetData>
  <phoneticPr fontId="3"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FF56B-E70C-4A3F-8F3F-4C711577AEE6}">
  <dimension ref="A1:C6"/>
  <sheetViews>
    <sheetView workbookViewId="0">
      <selection activeCell="A5" sqref="A5"/>
    </sheetView>
  </sheetViews>
  <sheetFormatPr defaultRowHeight="16.5" x14ac:dyDescent="0.3"/>
  <cols>
    <col min="1" max="1" width="11.25" style="14" bestFit="1" customWidth="1"/>
    <col min="2" max="2" width="27.625" style="14" bestFit="1" customWidth="1"/>
    <col min="3" max="3" width="50.625" style="14" customWidth="1"/>
    <col min="4" max="16384" width="9" style="14"/>
  </cols>
  <sheetData>
    <row r="1" spans="1:3" ht="17.25" thickBot="1" x14ac:dyDescent="0.35">
      <c r="A1" s="23" t="s">
        <v>1098</v>
      </c>
      <c r="B1" s="23" t="s">
        <v>533</v>
      </c>
      <c r="C1" s="24" t="s">
        <v>1099</v>
      </c>
    </row>
    <row r="2" spans="1:3" x14ac:dyDescent="0.3">
      <c r="A2" s="25">
        <v>1</v>
      </c>
      <c r="B2" s="25" t="s">
        <v>1100</v>
      </c>
      <c r="C2" s="26"/>
    </row>
    <row r="3" spans="1:3" x14ac:dyDescent="0.3">
      <c r="A3" s="27">
        <v>2</v>
      </c>
      <c r="B3" s="27" t="s">
        <v>1101</v>
      </c>
      <c r="C3" s="28"/>
    </row>
    <row r="4" spans="1:3" x14ac:dyDescent="0.3">
      <c r="A4" s="27">
        <v>3</v>
      </c>
      <c r="B4" s="27" t="s">
        <v>1375</v>
      </c>
      <c r="C4" s="28"/>
    </row>
    <row r="5" spans="1:3" x14ac:dyDescent="0.3">
      <c r="A5" s="27"/>
      <c r="B5" s="27"/>
      <c r="C5" s="28"/>
    </row>
    <row r="6" spans="1:3" x14ac:dyDescent="0.3">
      <c r="A6" s="27"/>
      <c r="B6" s="27"/>
      <c r="C6" s="28"/>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workbookViewId="0">
      <selection activeCell="H11" sqref="H11"/>
    </sheetView>
  </sheetViews>
  <sheetFormatPr defaultRowHeight="14.25" x14ac:dyDescent="0.2"/>
  <cols>
    <col min="1" max="1" width="9" style="11"/>
    <col min="2" max="3" width="9.125" style="11" customWidth="1"/>
    <col min="4" max="4" width="17" style="11" customWidth="1"/>
    <col min="5" max="5" width="10.5" style="11" customWidth="1"/>
    <col min="6" max="6" width="11.5" style="11" customWidth="1"/>
    <col min="7" max="7" width="11.375" style="11" bestFit="1" customWidth="1"/>
    <col min="8" max="16384" width="9" style="11"/>
  </cols>
  <sheetData>
    <row r="1" spans="1:5" ht="15" x14ac:dyDescent="0.2">
      <c r="A1" s="5" t="s">
        <v>747</v>
      </c>
      <c r="B1" s="5" t="s">
        <v>748</v>
      </c>
      <c r="C1" s="5" t="s">
        <v>749</v>
      </c>
      <c r="D1" s="5" t="s">
        <v>750</v>
      </c>
      <c r="E1" s="5" t="s">
        <v>751</v>
      </c>
    </row>
    <row r="2" spans="1:5" x14ac:dyDescent="0.2">
      <c r="A2" s="12" t="s">
        <v>752</v>
      </c>
      <c r="B2" s="12" t="s">
        <v>753</v>
      </c>
      <c r="C2" s="12" t="s">
        <v>754</v>
      </c>
      <c r="D2" s="12" t="s">
        <v>755</v>
      </c>
      <c r="E2" s="12" t="s">
        <v>756</v>
      </c>
    </row>
    <row r="3" spans="1:5" ht="15" x14ac:dyDescent="0.2">
      <c r="A3" s="2" t="s">
        <v>482</v>
      </c>
      <c r="B3" s="2" t="s">
        <v>757</v>
      </c>
      <c r="C3" s="2" t="s">
        <v>758</v>
      </c>
      <c r="D3" s="2" t="s">
        <v>759</v>
      </c>
      <c r="E3" s="2" t="s">
        <v>760</v>
      </c>
    </row>
    <row r="4" spans="1:5" ht="16.5" x14ac:dyDescent="0.2">
      <c r="A4" s="3">
        <v>1</v>
      </c>
      <c r="B4" s="3">
        <v>1</v>
      </c>
      <c r="C4" s="3">
        <v>1</v>
      </c>
      <c r="D4" s="3" t="s">
        <v>761</v>
      </c>
      <c r="E4" s="3">
        <v>1</v>
      </c>
    </row>
    <row r="5" spans="1:5" ht="16.5" x14ac:dyDescent="0.2">
      <c r="A5" s="3">
        <v>2</v>
      </c>
      <c r="B5" s="3">
        <v>1</v>
      </c>
      <c r="C5" s="3">
        <v>2</v>
      </c>
      <c r="D5" s="3" t="s">
        <v>762</v>
      </c>
      <c r="E5" s="3">
        <v>1</v>
      </c>
    </row>
    <row r="6" spans="1:5" ht="16.5" x14ac:dyDescent="0.2">
      <c r="A6" s="3">
        <v>3</v>
      </c>
      <c r="B6" s="3">
        <v>1</v>
      </c>
      <c r="C6" s="3">
        <v>3</v>
      </c>
      <c r="D6" s="4" t="s">
        <v>1162</v>
      </c>
      <c r="E6" s="3">
        <v>1</v>
      </c>
    </row>
    <row r="7" spans="1:5" ht="16.5" x14ac:dyDescent="0.2">
      <c r="A7" s="3">
        <v>4</v>
      </c>
      <c r="B7" s="3">
        <v>1</v>
      </c>
      <c r="C7" s="3">
        <v>4</v>
      </c>
      <c r="D7" s="3" t="s">
        <v>764</v>
      </c>
      <c r="E7" s="3">
        <v>1</v>
      </c>
    </row>
    <row r="8" spans="1:5" ht="16.5" x14ac:dyDescent="0.2">
      <c r="A8" s="3">
        <v>5</v>
      </c>
      <c r="B8" s="3">
        <v>1</v>
      </c>
      <c r="C8" s="3">
        <v>5</v>
      </c>
      <c r="D8" s="3" t="s">
        <v>765</v>
      </c>
      <c r="E8" s="3">
        <v>1</v>
      </c>
    </row>
    <row r="9" spans="1:5" ht="16.5" x14ac:dyDescent="0.2">
      <c r="A9" s="3">
        <v>6</v>
      </c>
      <c r="B9" s="3">
        <v>1</v>
      </c>
      <c r="C9" s="3">
        <v>6</v>
      </c>
      <c r="D9" s="3" t="s">
        <v>766</v>
      </c>
      <c r="E9" s="3">
        <v>1</v>
      </c>
    </row>
    <row r="10" spans="1:5" ht="16.5" x14ac:dyDescent="0.2">
      <c r="A10" s="3">
        <v>7</v>
      </c>
      <c r="B10" s="3">
        <v>1</v>
      </c>
      <c r="C10" s="3">
        <v>7</v>
      </c>
      <c r="D10" s="3" t="s">
        <v>767</v>
      </c>
      <c r="E10" s="3">
        <v>1</v>
      </c>
    </row>
    <row r="11" spans="1:5" ht="16.5" x14ac:dyDescent="0.2">
      <c r="A11" s="3">
        <v>8</v>
      </c>
      <c r="B11" s="3">
        <v>1</v>
      </c>
      <c r="C11" s="3">
        <v>8</v>
      </c>
      <c r="D11" s="3" t="s">
        <v>768</v>
      </c>
      <c r="E11" s="3">
        <v>1</v>
      </c>
    </row>
    <row r="12" spans="1:5" ht="16.5" x14ac:dyDescent="0.2">
      <c r="A12" s="3">
        <v>9</v>
      </c>
      <c r="B12" s="3">
        <v>1</v>
      </c>
      <c r="C12" s="3">
        <v>9</v>
      </c>
      <c r="D12" s="3" t="s">
        <v>769</v>
      </c>
      <c r="E12" s="3">
        <v>1</v>
      </c>
    </row>
    <row r="13" spans="1:5" ht="16.5" x14ac:dyDescent="0.2">
      <c r="A13" s="3">
        <v>10</v>
      </c>
      <c r="B13" s="3">
        <v>1</v>
      </c>
      <c r="C13" s="3">
        <v>10</v>
      </c>
      <c r="D13" s="3" t="s">
        <v>770</v>
      </c>
      <c r="E13" s="3">
        <v>1</v>
      </c>
    </row>
    <row r="14" spans="1:5" ht="16.5" x14ac:dyDescent="0.2">
      <c r="A14" s="3">
        <v>11</v>
      </c>
      <c r="B14" s="3">
        <v>1</v>
      </c>
      <c r="C14" s="3">
        <v>11</v>
      </c>
      <c r="D14" s="3" t="s">
        <v>771</v>
      </c>
      <c r="E14" s="3">
        <v>1</v>
      </c>
    </row>
    <row r="15" spans="1:5" ht="16.5" x14ac:dyDescent="0.2">
      <c r="A15" s="3">
        <v>12</v>
      </c>
      <c r="B15" s="3">
        <v>1</v>
      </c>
      <c r="C15" s="3">
        <v>12</v>
      </c>
      <c r="D15" s="3" t="s">
        <v>772</v>
      </c>
      <c r="E15" s="3">
        <v>1</v>
      </c>
    </row>
    <row r="16" spans="1:5" ht="16.5" x14ac:dyDescent="0.2">
      <c r="A16" s="3">
        <v>13</v>
      </c>
      <c r="B16" s="3">
        <v>1</v>
      </c>
      <c r="C16" s="3">
        <v>13</v>
      </c>
      <c r="D16" s="3" t="s">
        <v>773</v>
      </c>
      <c r="E16" s="3">
        <v>1</v>
      </c>
    </row>
    <row r="17" spans="1:5" ht="16.5" x14ac:dyDescent="0.2">
      <c r="A17" s="3">
        <v>14</v>
      </c>
      <c r="B17" s="3">
        <v>1</v>
      </c>
      <c r="C17" s="3">
        <v>14</v>
      </c>
      <c r="D17" s="3" t="s">
        <v>774</v>
      </c>
      <c r="E17" s="3">
        <v>1</v>
      </c>
    </row>
    <row r="18" spans="1:5" ht="16.5" x14ac:dyDescent="0.2">
      <c r="A18" s="3">
        <v>15</v>
      </c>
      <c r="B18" s="3">
        <v>1</v>
      </c>
      <c r="C18" s="3">
        <v>15</v>
      </c>
      <c r="D18" s="3" t="s">
        <v>775</v>
      </c>
      <c r="E18" s="3">
        <v>1</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47"/>
  <sheetViews>
    <sheetView topLeftCell="G1" workbookViewId="0">
      <selection activeCell="S9" sqref="S9"/>
    </sheetView>
  </sheetViews>
  <sheetFormatPr defaultRowHeight="14.25" x14ac:dyDescent="0.2"/>
  <cols>
    <col min="1" max="2" width="11" customWidth="1"/>
    <col min="3" max="3" width="15" customWidth="1"/>
    <col min="4" max="4" width="17.875" customWidth="1"/>
    <col min="5" max="5" width="27.25" customWidth="1"/>
    <col min="6" max="6" width="14.25" customWidth="1"/>
    <col min="8" max="8" width="11.625" customWidth="1"/>
    <col min="9" max="9" width="18.625" customWidth="1"/>
    <col min="10" max="10" width="15.625" customWidth="1"/>
    <col min="11" max="11" width="12.75" customWidth="1"/>
    <col min="13" max="13" width="12.375" customWidth="1"/>
    <col min="14" max="14" width="13.875" customWidth="1"/>
    <col min="15" max="15" width="14.375" customWidth="1"/>
    <col min="16" max="16" width="16.875" customWidth="1"/>
    <col min="17" max="17" width="22.75" customWidth="1"/>
    <col min="18" max="18" width="22.125" customWidth="1"/>
    <col min="19" max="19" width="25.75" customWidth="1"/>
    <col min="20" max="20" width="7.75" bestFit="1" customWidth="1"/>
  </cols>
  <sheetData>
    <row r="1" spans="1:20" ht="15" x14ac:dyDescent="0.2">
      <c r="A1" s="5" t="s">
        <v>8</v>
      </c>
      <c r="B1" s="5" t="s">
        <v>599</v>
      </c>
      <c r="C1" s="5" t="s">
        <v>201</v>
      </c>
      <c r="D1" s="5" t="s">
        <v>9</v>
      </c>
      <c r="E1" s="5" t="s">
        <v>202</v>
      </c>
      <c r="F1" s="5" t="s">
        <v>203</v>
      </c>
      <c r="G1" s="5" t="s">
        <v>204</v>
      </c>
      <c r="H1" s="5" t="s">
        <v>10</v>
      </c>
      <c r="I1" s="5" t="s">
        <v>11</v>
      </c>
      <c r="J1" s="5" t="s">
        <v>677</v>
      </c>
      <c r="K1" s="5" t="s">
        <v>678</v>
      </c>
      <c r="L1" s="5" t="s">
        <v>679</v>
      </c>
      <c r="M1" s="5" t="s">
        <v>680</v>
      </c>
      <c r="N1" s="5" t="s">
        <v>205</v>
      </c>
      <c r="O1" s="5" t="s">
        <v>12</v>
      </c>
      <c r="P1" s="5" t="s">
        <v>13</v>
      </c>
      <c r="Q1" s="5" t="s">
        <v>14</v>
      </c>
      <c r="R1" s="5" t="s">
        <v>15</v>
      </c>
      <c r="S1" s="5" t="s">
        <v>941</v>
      </c>
      <c r="T1" s="5" t="s">
        <v>1324</v>
      </c>
    </row>
    <row r="2" spans="1:20" x14ac:dyDescent="0.2">
      <c r="A2" t="s">
        <v>499</v>
      </c>
      <c r="B2" t="s">
        <v>500</v>
      </c>
      <c r="C2" t="s">
        <v>207</v>
      </c>
      <c r="D2" t="s">
        <v>208</v>
      </c>
      <c r="E2" t="s">
        <v>208</v>
      </c>
      <c r="F2" s="7" t="s">
        <v>209</v>
      </c>
      <c r="G2" s="7" t="s">
        <v>210</v>
      </c>
      <c r="H2" t="s">
        <v>206</v>
      </c>
      <c r="I2" t="s">
        <v>206</v>
      </c>
      <c r="J2" t="s">
        <v>681</v>
      </c>
      <c r="K2" t="s">
        <v>682</v>
      </c>
      <c r="L2" t="s">
        <v>681</v>
      </c>
      <c r="M2" t="s">
        <v>683</v>
      </c>
      <c r="N2" t="s">
        <v>206</v>
      </c>
      <c r="O2" t="s">
        <v>206</v>
      </c>
      <c r="P2" s="7" t="s">
        <v>304</v>
      </c>
      <c r="Q2" t="s">
        <v>305</v>
      </c>
      <c r="R2" t="s">
        <v>305</v>
      </c>
      <c r="S2" t="s">
        <v>305</v>
      </c>
      <c r="T2" t="s">
        <v>1325</v>
      </c>
    </row>
    <row r="3" spans="1:20" ht="60" customHeight="1" x14ac:dyDescent="0.2">
      <c r="A3" s="2" t="s">
        <v>16</v>
      </c>
      <c r="B3" s="2" t="s">
        <v>501</v>
      </c>
      <c r="C3" s="2" t="s">
        <v>211</v>
      </c>
      <c r="D3" s="2" t="s">
        <v>17</v>
      </c>
      <c r="E3" s="2" t="s">
        <v>18</v>
      </c>
      <c r="F3" s="2" t="s">
        <v>212</v>
      </c>
      <c r="G3" s="2" t="s">
        <v>213</v>
      </c>
      <c r="H3" s="2" t="s">
        <v>1090</v>
      </c>
      <c r="I3" s="2" t="s">
        <v>19</v>
      </c>
      <c r="J3" s="2" t="s">
        <v>684</v>
      </c>
      <c r="K3" s="2" t="s">
        <v>685</v>
      </c>
      <c r="L3" s="2" t="s">
        <v>686</v>
      </c>
      <c r="M3" s="2" t="s">
        <v>687</v>
      </c>
      <c r="N3" s="2" t="s">
        <v>214</v>
      </c>
      <c r="O3" s="2" t="s">
        <v>20</v>
      </c>
      <c r="P3" s="2" t="s">
        <v>306</v>
      </c>
      <c r="Q3" s="2" t="s">
        <v>307</v>
      </c>
      <c r="R3" s="2" t="s">
        <v>308</v>
      </c>
      <c r="S3" s="2" t="s">
        <v>942</v>
      </c>
      <c r="T3" s="2" t="s">
        <v>1326</v>
      </c>
    </row>
    <row r="4" spans="1:20" ht="16.5" x14ac:dyDescent="0.2">
      <c r="A4" s="19">
        <v>1306001</v>
      </c>
      <c r="B4" s="19">
        <v>1306001</v>
      </c>
      <c r="C4" s="19">
        <v>1306001</v>
      </c>
      <c r="D4" s="22" t="s">
        <v>1012</v>
      </c>
      <c r="E4" s="19" t="s">
        <v>975</v>
      </c>
      <c r="F4" s="4" t="s">
        <v>215</v>
      </c>
      <c r="G4" s="19">
        <v>0</v>
      </c>
      <c r="H4" s="19">
        <v>3</v>
      </c>
      <c r="I4" s="19">
        <v>1</v>
      </c>
      <c r="J4" s="19">
        <v>0</v>
      </c>
      <c r="K4" s="19">
        <v>0</v>
      </c>
      <c r="L4" s="19">
        <v>1</v>
      </c>
      <c r="M4" s="19" t="s">
        <v>688</v>
      </c>
      <c r="N4" s="19">
        <v>10</v>
      </c>
      <c r="O4" s="19">
        <v>0</v>
      </c>
      <c r="P4" s="21" t="str">
        <f>"icon_"&amp;A4</f>
        <v>icon_1306001</v>
      </c>
      <c r="Q4" s="19">
        <v>1</v>
      </c>
      <c r="R4" s="19">
        <v>1</v>
      </c>
      <c r="S4" s="19">
        <v>0</v>
      </c>
      <c r="T4" s="19">
        <v>1</v>
      </c>
    </row>
    <row r="5" spans="1:20" ht="16.5" x14ac:dyDescent="0.2">
      <c r="A5" s="19">
        <v>1306002</v>
      </c>
      <c r="B5" s="19">
        <v>1306002</v>
      </c>
      <c r="C5" s="19">
        <v>1306002</v>
      </c>
      <c r="D5" s="22" t="s">
        <v>1012</v>
      </c>
      <c r="E5" s="19" t="s">
        <v>976</v>
      </c>
      <c r="F5" s="4" t="s">
        <v>216</v>
      </c>
      <c r="G5" s="19">
        <v>0</v>
      </c>
      <c r="H5" s="19">
        <v>3</v>
      </c>
      <c r="I5" s="19">
        <v>1</v>
      </c>
      <c r="J5" s="19">
        <v>0</v>
      </c>
      <c r="K5" s="19">
        <v>0</v>
      </c>
      <c r="L5" s="19">
        <v>1</v>
      </c>
      <c r="M5" s="19" t="s">
        <v>688</v>
      </c>
      <c r="N5" s="19">
        <v>10</v>
      </c>
      <c r="O5" s="19">
        <v>0</v>
      </c>
      <c r="P5" s="21" t="str">
        <f t="shared" ref="P5:P42" si="0">"icon_"&amp;A5</f>
        <v>icon_1306002</v>
      </c>
      <c r="Q5" s="19">
        <v>1</v>
      </c>
      <c r="R5" s="19">
        <v>1</v>
      </c>
      <c r="S5" s="19">
        <v>0</v>
      </c>
      <c r="T5" s="19">
        <v>2</v>
      </c>
    </row>
    <row r="6" spans="1:20" ht="16.5" x14ac:dyDescent="0.2">
      <c r="A6" s="19">
        <v>1306003</v>
      </c>
      <c r="B6" s="19">
        <v>1306003</v>
      </c>
      <c r="C6" s="19">
        <v>1306003</v>
      </c>
      <c r="D6" s="22" t="s">
        <v>1012</v>
      </c>
      <c r="E6" s="19" t="s">
        <v>977</v>
      </c>
      <c r="F6" s="4" t="s">
        <v>217</v>
      </c>
      <c r="G6" s="19">
        <v>0</v>
      </c>
      <c r="H6" s="19">
        <v>3</v>
      </c>
      <c r="I6" s="19">
        <v>1</v>
      </c>
      <c r="J6" s="19">
        <v>0</v>
      </c>
      <c r="K6" s="19">
        <v>0</v>
      </c>
      <c r="L6" s="19">
        <v>1</v>
      </c>
      <c r="M6" s="19" t="s">
        <v>688</v>
      </c>
      <c r="N6" s="19">
        <v>10</v>
      </c>
      <c r="O6" s="19">
        <v>0</v>
      </c>
      <c r="P6" s="21" t="str">
        <f t="shared" si="0"/>
        <v>icon_1306003</v>
      </c>
      <c r="Q6" s="19">
        <v>1</v>
      </c>
      <c r="R6" s="19">
        <v>1</v>
      </c>
      <c r="S6" s="19">
        <v>0</v>
      </c>
      <c r="T6" s="19">
        <v>3</v>
      </c>
    </row>
    <row r="7" spans="1:20" ht="16.5" x14ac:dyDescent="0.2">
      <c r="A7" s="19">
        <v>1306004</v>
      </c>
      <c r="B7" s="19">
        <v>1306004</v>
      </c>
      <c r="C7" s="19">
        <v>1306004</v>
      </c>
      <c r="D7" s="22" t="s">
        <v>1012</v>
      </c>
      <c r="E7" s="19" t="s">
        <v>978</v>
      </c>
      <c r="F7" s="3" t="s">
        <v>218</v>
      </c>
      <c r="G7" s="19">
        <v>0</v>
      </c>
      <c r="H7" s="19">
        <v>3</v>
      </c>
      <c r="I7" s="19">
        <v>1</v>
      </c>
      <c r="J7" s="19">
        <v>0</v>
      </c>
      <c r="K7" s="19">
        <v>0</v>
      </c>
      <c r="L7" s="19">
        <v>1</v>
      </c>
      <c r="M7" s="19" t="s">
        <v>688</v>
      </c>
      <c r="N7" s="19">
        <v>10</v>
      </c>
      <c r="O7" s="19">
        <v>0</v>
      </c>
      <c r="P7" s="21" t="str">
        <f t="shared" si="0"/>
        <v>icon_1306004</v>
      </c>
      <c r="Q7" s="19">
        <v>1</v>
      </c>
      <c r="R7" s="19">
        <v>1</v>
      </c>
      <c r="S7" s="19">
        <v>0</v>
      </c>
      <c r="T7" s="19">
        <v>4</v>
      </c>
    </row>
    <row r="8" spans="1:20" ht="16.5" x14ac:dyDescent="0.2">
      <c r="A8" s="19">
        <v>1306005</v>
      </c>
      <c r="B8" s="19">
        <v>1306005</v>
      </c>
      <c r="C8" s="19">
        <v>1306005</v>
      </c>
      <c r="D8" s="22" t="s">
        <v>1012</v>
      </c>
      <c r="E8" s="19" t="s">
        <v>979</v>
      </c>
      <c r="F8" s="4" t="s">
        <v>219</v>
      </c>
      <c r="G8" s="19">
        <v>0</v>
      </c>
      <c r="H8" s="19">
        <v>3</v>
      </c>
      <c r="I8" s="19">
        <v>1</v>
      </c>
      <c r="J8" s="19">
        <v>0</v>
      </c>
      <c r="K8" s="19">
        <v>0</v>
      </c>
      <c r="L8" s="19">
        <v>1</v>
      </c>
      <c r="M8" s="19" t="s">
        <v>688</v>
      </c>
      <c r="N8" s="19">
        <v>10</v>
      </c>
      <c r="O8" s="19">
        <v>0</v>
      </c>
      <c r="P8" s="21" t="str">
        <f t="shared" si="0"/>
        <v>icon_1306005</v>
      </c>
      <c r="Q8" s="19">
        <v>1</v>
      </c>
      <c r="R8" s="19">
        <v>1</v>
      </c>
      <c r="S8" s="19">
        <v>0</v>
      </c>
      <c r="T8" s="19">
        <v>5</v>
      </c>
    </row>
    <row r="9" spans="1:20" ht="16.5" x14ac:dyDescent="0.2">
      <c r="A9" s="19">
        <v>1306006</v>
      </c>
      <c r="B9" s="19">
        <v>1306006</v>
      </c>
      <c r="C9" s="19">
        <v>1306006</v>
      </c>
      <c r="D9" s="22" t="s">
        <v>1012</v>
      </c>
      <c r="E9" s="22" t="s">
        <v>1152</v>
      </c>
      <c r="F9" s="4" t="s">
        <v>1160</v>
      </c>
      <c r="G9" s="19">
        <v>0</v>
      </c>
      <c r="H9" s="19">
        <v>3</v>
      </c>
      <c r="I9" s="19">
        <v>1</v>
      </c>
      <c r="J9" s="19">
        <v>0</v>
      </c>
      <c r="K9" s="19">
        <v>0</v>
      </c>
      <c r="L9" s="19">
        <v>1</v>
      </c>
      <c r="M9" s="19" t="s">
        <v>688</v>
      </c>
      <c r="N9" s="19">
        <v>10</v>
      </c>
      <c r="O9" s="19">
        <v>0</v>
      </c>
      <c r="P9" s="21" t="str">
        <f t="shared" si="0"/>
        <v>icon_1306006</v>
      </c>
      <c r="Q9" s="19">
        <v>1</v>
      </c>
      <c r="R9" s="19">
        <v>1</v>
      </c>
      <c r="S9" s="19">
        <v>0</v>
      </c>
      <c r="T9" s="19">
        <v>6</v>
      </c>
    </row>
    <row r="10" spans="1:20" ht="16.5" x14ac:dyDescent="0.2">
      <c r="A10" s="19">
        <v>1306007</v>
      </c>
      <c r="B10" s="19">
        <v>1306007</v>
      </c>
      <c r="C10" s="19">
        <v>1306007</v>
      </c>
      <c r="D10" s="22" t="s">
        <v>1012</v>
      </c>
      <c r="E10" s="19" t="s">
        <v>980</v>
      </c>
      <c r="F10" s="4" t="s">
        <v>221</v>
      </c>
      <c r="G10" s="19">
        <v>0</v>
      </c>
      <c r="H10" s="19">
        <v>3</v>
      </c>
      <c r="I10" s="19">
        <v>1</v>
      </c>
      <c r="J10" s="19">
        <v>0</v>
      </c>
      <c r="K10" s="19">
        <v>0</v>
      </c>
      <c r="L10" s="19">
        <v>1</v>
      </c>
      <c r="M10" s="19" t="s">
        <v>688</v>
      </c>
      <c r="N10" s="19">
        <v>10</v>
      </c>
      <c r="O10" s="19">
        <v>0</v>
      </c>
      <c r="P10" s="21" t="str">
        <f t="shared" si="0"/>
        <v>icon_1306007</v>
      </c>
      <c r="Q10" s="19">
        <v>1</v>
      </c>
      <c r="R10" s="19">
        <v>1</v>
      </c>
      <c r="S10" s="19">
        <v>0</v>
      </c>
      <c r="T10" s="19">
        <v>7</v>
      </c>
    </row>
    <row r="11" spans="1:20" ht="16.5" x14ac:dyDescent="0.2">
      <c r="A11" s="19">
        <v>1306008</v>
      </c>
      <c r="B11" s="19">
        <v>1306008</v>
      </c>
      <c r="C11" s="19">
        <v>1306008</v>
      </c>
      <c r="D11" s="22" t="s">
        <v>1012</v>
      </c>
      <c r="E11" s="22" t="s">
        <v>1153</v>
      </c>
      <c r="F11" s="4" t="s">
        <v>1161</v>
      </c>
      <c r="G11" s="19">
        <v>0</v>
      </c>
      <c r="H11" s="19">
        <v>3</v>
      </c>
      <c r="I11" s="19">
        <v>1</v>
      </c>
      <c r="J11" s="19">
        <v>0</v>
      </c>
      <c r="K11" s="19">
        <v>0</v>
      </c>
      <c r="L11" s="19">
        <v>1</v>
      </c>
      <c r="M11" s="19" t="s">
        <v>688</v>
      </c>
      <c r="N11" s="19">
        <v>10</v>
      </c>
      <c r="O11" s="19">
        <v>0</v>
      </c>
      <c r="P11" s="21" t="str">
        <f t="shared" si="0"/>
        <v>icon_1306008</v>
      </c>
      <c r="Q11" s="19">
        <v>1</v>
      </c>
      <c r="R11" s="19">
        <v>1</v>
      </c>
      <c r="S11" s="19">
        <v>0</v>
      </c>
      <c r="T11" s="19">
        <v>8</v>
      </c>
    </row>
    <row r="12" spans="1:20" ht="16.5" x14ac:dyDescent="0.2">
      <c r="A12" s="19">
        <v>1306009</v>
      </c>
      <c r="B12" s="19">
        <v>1306009</v>
      </c>
      <c r="C12" s="19">
        <v>1306009</v>
      </c>
      <c r="D12" s="22" t="s">
        <v>1012</v>
      </c>
      <c r="E12" s="19" t="s">
        <v>981</v>
      </c>
      <c r="F12" s="4" t="s">
        <v>223</v>
      </c>
      <c r="G12" s="19">
        <v>0</v>
      </c>
      <c r="H12" s="19">
        <v>3</v>
      </c>
      <c r="I12" s="19">
        <v>1</v>
      </c>
      <c r="J12" s="19">
        <v>0</v>
      </c>
      <c r="K12" s="19">
        <v>0</v>
      </c>
      <c r="L12" s="19">
        <v>1</v>
      </c>
      <c r="M12" s="19" t="s">
        <v>688</v>
      </c>
      <c r="N12" s="19">
        <v>10</v>
      </c>
      <c r="O12" s="19">
        <v>0</v>
      </c>
      <c r="P12" s="21" t="str">
        <f t="shared" si="0"/>
        <v>icon_1306009</v>
      </c>
      <c r="Q12" s="19">
        <v>1</v>
      </c>
      <c r="R12" s="19">
        <v>1</v>
      </c>
      <c r="S12" s="19">
        <v>0</v>
      </c>
      <c r="T12" s="19">
        <v>9</v>
      </c>
    </row>
    <row r="13" spans="1:20" ht="16.5" x14ac:dyDescent="0.2">
      <c r="A13" s="19">
        <v>1306010</v>
      </c>
      <c r="B13" s="19">
        <v>1306010</v>
      </c>
      <c r="C13" s="19">
        <v>1306010</v>
      </c>
      <c r="D13" s="22" t="s">
        <v>1012</v>
      </c>
      <c r="E13" s="19" t="s">
        <v>982</v>
      </c>
      <c r="F13" s="4" t="s">
        <v>224</v>
      </c>
      <c r="G13" s="19">
        <v>0</v>
      </c>
      <c r="H13" s="19">
        <v>3</v>
      </c>
      <c r="I13" s="19">
        <v>1</v>
      </c>
      <c r="J13" s="19">
        <v>0</v>
      </c>
      <c r="K13" s="19">
        <v>0</v>
      </c>
      <c r="L13" s="19">
        <v>1</v>
      </c>
      <c r="M13" s="19" t="s">
        <v>688</v>
      </c>
      <c r="N13" s="19">
        <v>10</v>
      </c>
      <c r="O13" s="19">
        <v>0</v>
      </c>
      <c r="P13" s="21" t="str">
        <f t="shared" si="0"/>
        <v>icon_1306010</v>
      </c>
      <c r="Q13" s="19">
        <v>1</v>
      </c>
      <c r="R13" s="19">
        <v>1</v>
      </c>
      <c r="S13" s="19">
        <v>0</v>
      </c>
      <c r="T13" s="19">
        <v>10</v>
      </c>
    </row>
    <row r="14" spans="1:20" ht="16.5" x14ac:dyDescent="0.2">
      <c r="A14" s="19">
        <v>1306011</v>
      </c>
      <c r="B14" s="19">
        <v>1306011</v>
      </c>
      <c r="C14" s="19">
        <v>1306011</v>
      </c>
      <c r="D14" s="22" t="s">
        <v>1012</v>
      </c>
      <c r="E14" s="19" t="s">
        <v>983</v>
      </c>
      <c r="F14" s="3" t="s">
        <v>225</v>
      </c>
      <c r="G14" s="19">
        <v>0</v>
      </c>
      <c r="H14" s="19">
        <v>3</v>
      </c>
      <c r="I14" s="19">
        <v>1</v>
      </c>
      <c r="J14" s="19">
        <v>0</v>
      </c>
      <c r="K14" s="19">
        <v>0</v>
      </c>
      <c r="L14" s="19">
        <v>1</v>
      </c>
      <c r="M14" s="19" t="s">
        <v>688</v>
      </c>
      <c r="N14" s="19">
        <v>10</v>
      </c>
      <c r="O14" s="19">
        <v>0</v>
      </c>
      <c r="P14" s="21" t="str">
        <f t="shared" si="0"/>
        <v>icon_1306011</v>
      </c>
      <c r="Q14" s="19">
        <v>1</v>
      </c>
      <c r="R14" s="19">
        <v>1</v>
      </c>
      <c r="S14" s="19">
        <v>0</v>
      </c>
      <c r="T14" s="19">
        <v>11</v>
      </c>
    </row>
    <row r="15" spans="1:20" ht="16.5" x14ac:dyDescent="0.2">
      <c r="A15" s="19">
        <v>1306012</v>
      </c>
      <c r="B15" s="19">
        <v>1306012</v>
      </c>
      <c r="C15" s="19">
        <v>1306012</v>
      </c>
      <c r="D15" s="22" t="s">
        <v>1012</v>
      </c>
      <c r="E15" s="19" t="s">
        <v>984</v>
      </c>
      <c r="F15" s="4" t="s">
        <v>226</v>
      </c>
      <c r="G15" s="19">
        <v>0</v>
      </c>
      <c r="H15" s="19">
        <v>3</v>
      </c>
      <c r="I15" s="19">
        <v>1</v>
      </c>
      <c r="J15" s="19">
        <v>0</v>
      </c>
      <c r="K15" s="19">
        <v>0</v>
      </c>
      <c r="L15" s="19">
        <v>1</v>
      </c>
      <c r="M15" s="19" t="s">
        <v>688</v>
      </c>
      <c r="N15" s="19">
        <v>10</v>
      </c>
      <c r="O15" s="19">
        <v>0</v>
      </c>
      <c r="P15" s="21" t="str">
        <f t="shared" si="0"/>
        <v>icon_1306012</v>
      </c>
      <c r="Q15" s="19">
        <v>1</v>
      </c>
      <c r="R15" s="19">
        <v>1</v>
      </c>
      <c r="S15" s="19">
        <v>0</v>
      </c>
      <c r="T15" s="19">
        <v>12</v>
      </c>
    </row>
    <row r="16" spans="1:20" ht="16.5" x14ac:dyDescent="0.2">
      <c r="A16" s="19">
        <v>1306013</v>
      </c>
      <c r="B16" s="19">
        <v>1306013</v>
      </c>
      <c r="C16" s="19">
        <v>1306013</v>
      </c>
      <c r="D16" s="22" t="s">
        <v>1012</v>
      </c>
      <c r="E16" s="19" t="s">
        <v>985</v>
      </c>
      <c r="F16" s="4" t="s">
        <v>227</v>
      </c>
      <c r="G16" s="19">
        <v>0</v>
      </c>
      <c r="H16" s="19">
        <v>3</v>
      </c>
      <c r="I16" s="19">
        <v>1</v>
      </c>
      <c r="J16" s="19">
        <v>0</v>
      </c>
      <c r="K16" s="19">
        <v>0</v>
      </c>
      <c r="L16" s="19">
        <v>1</v>
      </c>
      <c r="M16" s="19" t="s">
        <v>688</v>
      </c>
      <c r="N16" s="19">
        <v>10</v>
      </c>
      <c r="O16" s="19">
        <v>0</v>
      </c>
      <c r="P16" s="21" t="str">
        <f t="shared" si="0"/>
        <v>icon_1306013</v>
      </c>
      <c r="Q16" s="19">
        <v>1</v>
      </c>
      <c r="R16" s="19">
        <v>1</v>
      </c>
      <c r="S16" s="19">
        <v>0</v>
      </c>
      <c r="T16" s="19">
        <v>13</v>
      </c>
    </row>
    <row r="17" spans="1:20" ht="16.5" x14ac:dyDescent="0.2">
      <c r="A17" s="19">
        <v>1306014</v>
      </c>
      <c r="B17" s="19">
        <v>1306014</v>
      </c>
      <c r="C17" s="19">
        <v>1306014</v>
      </c>
      <c r="D17" s="22" t="s">
        <v>1012</v>
      </c>
      <c r="E17" s="19" t="s">
        <v>986</v>
      </c>
      <c r="F17" s="4" t="s">
        <v>228</v>
      </c>
      <c r="G17" s="19">
        <v>0</v>
      </c>
      <c r="H17" s="19">
        <v>3</v>
      </c>
      <c r="I17" s="19">
        <v>1</v>
      </c>
      <c r="J17" s="19">
        <v>0</v>
      </c>
      <c r="K17" s="19">
        <v>0</v>
      </c>
      <c r="L17" s="19">
        <v>1</v>
      </c>
      <c r="M17" s="19" t="s">
        <v>688</v>
      </c>
      <c r="N17" s="19">
        <v>10</v>
      </c>
      <c r="O17" s="19">
        <v>0</v>
      </c>
      <c r="P17" s="21" t="str">
        <f t="shared" si="0"/>
        <v>icon_1306014</v>
      </c>
      <c r="Q17" s="19">
        <v>1</v>
      </c>
      <c r="R17" s="19">
        <v>1</v>
      </c>
      <c r="S17" s="19">
        <v>0</v>
      </c>
      <c r="T17" s="19">
        <v>14</v>
      </c>
    </row>
    <row r="18" spans="1:20" ht="16.5" x14ac:dyDescent="0.2">
      <c r="A18" s="19">
        <v>1306015</v>
      </c>
      <c r="B18" s="19">
        <v>1306015</v>
      </c>
      <c r="C18" s="19">
        <v>1306015</v>
      </c>
      <c r="D18" s="22" t="s">
        <v>1012</v>
      </c>
      <c r="E18" s="19" t="s">
        <v>987</v>
      </c>
      <c r="F18" s="4" t="s">
        <v>229</v>
      </c>
      <c r="G18" s="19">
        <v>0</v>
      </c>
      <c r="H18" s="19">
        <v>3</v>
      </c>
      <c r="I18" s="19">
        <v>1</v>
      </c>
      <c r="J18" s="19">
        <v>0</v>
      </c>
      <c r="K18" s="19">
        <v>0</v>
      </c>
      <c r="L18" s="19">
        <v>1</v>
      </c>
      <c r="M18" s="19" t="s">
        <v>688</v>
      </c>
      <c r="N18" s="19">
        <v>10</v>
      </c>
      <c r="O18" s="19">
        <v>0</v>
      </c>
      <c r="P18" s="21" t="str">
        <f t="shared" si="0"/>
        <v>icon_1306015</v>
      </c>
      <c r="Q18" s="19">
        <v>1</v>
      </c>
      <c r="R18" s="19">
        <v>1</v>
      </c>
      <c r="S18" s="19">
        <v>0</v>
      </c>
      <c r="T18" s="19">
        <v>15</v>
      </c>
    </row>
    <row r="19" spans="1:20" ht="16.5" x14ac:dyDescent="0.2">
      <c r="A19" s="19">
        <v>1306017</v>
      </c>
      <c r="B19" s="19">
        <v>1306017</v>
      </c>
      <c r="C19" s="19">
        <v>1306017</v>
      </c>
      <c r="D19" s="22" t="s">
        <v>1012</v>
      </c>
      <c r="E19" s="19" t="s">
        <v>988</v>
      </c>
      <c r="F19" s="4" t="s">
        <v>957</v>
      </c>
      <c r="G19" s="19">
        <v>0</v>
      </c>
      <c r="H19" s="19">
        <v>3</v>
      </c>
      <c r="I19" s="19">
        <v>1</v>
      </c>
      <c r="J19" s="19">
        <v>0</v>
      </c>
      <c r="K19" s="19">
        <v>0</v>
      </c>
      <c r="L19" s="19">
        <v>1</v>
      </c>
      <c r="M19" s="19" t="s">
        <v>688</v>
      </c>
      <c r="N19" s="19">
        <v>10</v>
      </c>
      <c r="O19" s="19">
        <v>0</v>
      </c>
      <c r="P19" s="21" t="str">
        <f t="shared" si="0"/>
        <v>icon_1306017</v>
      </c>
      <c r="Q19" s="19">
        <v>1</v>
      </c>
      <c r="R19" s="19">
        <v>1</v>
      </c>
      <c r="S19" s="19">
        <v>0</v>
      </c>
      <c r="T19" s="19">
        <v>16</v>
      </c>
    </row>
    <row r="20" spans="1:20" ht="16.5" x14ac:dyDescent="0.2">
      <c r="A20" s="19">
        <v>1306020</v>
      </c>
      <c r="B20" s="19">
        <v>1306020</v>
      </c>
      <c r="C20" s="19">
        <v>1306020</v>
      </c>
      <c r="D20" s="22" t="s">
        <v>1012</v>
      </c>
      <c r="E20" s="19" t="s">
        <v>989</v>
      </c>
      <c r="F20" s="4" t="s">
        <v>958</v>
      </c>
      <c r="G20" s="19">
        <v>0</v>
      </c>
      <c r="H20" s="19">
        <v>3</v>
      </c>
      <c r="I20" s="19">
        <v>1</v>
      </c>
      <c r="J20" s="19">
        <v>0</v>
      </c>
      <c r="K20" s="19">
        <v>0</v>
      </c>
      <c r="L20" s="19">
        <v>1</v>
      </c>
      <c r="M20" s="19" t="s">
        <v>688</v>
      </c>
      <c r="N20" s="19">
        <v>10</v>
      </c>
      <c r="O20" s="19">
        <v>0</v>
      </c>
      <c r="P20" s="21" t="str">
        <f t="shared" si="0"/>
        <v>icon_1306020</v>
      </c>
      <c r="Q20" s="19">
        <v>1</v>
      </c>
      <c r="R20" s="19">
        <v>1</v>
      </c>
      <c r="S20" s="19">
        <v>0</v>
      </c>
      <c r="T20" s="19">
        <v>17</v>
      </c>
    </row>
    <row r="21" spans="1:20" ht="16.5" x14ac:dyDescent="0.2">
      <c r="A21" s="19">
        <v>1306022</v>
      </c>
      <c r="B21" s="19">
        <v>1306022</v>
      </c>
      <c r="C21" s="19">
        <v>1306022</v>
      </c>
      <c r="D21" s="22" t="s">
        <v>1012</v>
      </c>
      <c r="E21" s="19" t="s">
        <v>990</v>
      </c>
      <c r="F21" s="4" t="s">
        <v>959</v>
      </c>
      <c r="G21" s="19">
        <v>0</v>
      </c>
      <c r="H21" s="19">
        <v>3</v>
      </c>
      <c r="I21" s="19">
        <v>1</v>
      </c>
      <c r="J21" s="19">
        <v>0</v>
      </c>
      <c r="K21" s="19">
        <v>0</v>
      </c>
      <c r="L21" s="19">
        <v>1</v>
      </c>
      <c r="M21" s="19" t="s">
        <v>688</v>
      </c>
      <c r="N21" s="19">
        <v>10</v>
      </c>
      <c r="O21" s="19">
        <v>0</v>
      </c>
      <c r="P21" s="21" t="str">
        <f t="shared" si="0"/>
        <v>icon_1306022</v>
      </c>
      <c r="Q21" s="19">
        <v>1</v>
      </c>
      <c r="R21" s="19">
        <v>1</v>
      </c>
      <c r="S21" s="19">
        <v>0</v>
      </c>
      <c r="T21" s="19">
        <v>18</v>
      </c>
    </row>
    <row r="22" spans="1:20" ht="16.5" x14ac:dyDescent="0.2">
      <c r="A22" s="19">
        <v>1307001</v>
      </c>
      <c r="B22" s="19">
        <v>1307001</v>
      </c>
      <c r="C22" s="19">
        <v>1307001</v>
      </c>
      <c r="D22" s="22" t="s">
        <v>1012</v>
      </c>
      <c r="E22" s="19" t="s">
        <v>991</v>
      </c>
      <c r="F22" s="3" t="s">
        <v>230</v>
      </c>
      <c r="G22" s="19">
        <v>0</v>
      </c>
      <c r="H22" s="19">
        <v>3</v>
      </c>
      <c r="I22" s="19">
        <v>1</v>
      </c>
      <c r="J22" s="19">
        <v>0</v>
      </c>
      <c r="K22" s="19">
        <v>0</v>
      </c>
      <c r="L22" s="19">
        <v>1</v>
      </c>
      <c r="M22" s="19" t="s">
        <v>688</v>
      </c>
      <c r="N22" s="19">
        <v>10</v>
      </c>
      <c r="O22" s="19">
        <v>0</v>
      </c>
      <c r="P22" s="21" t="str">
        <f t="shared" si="0"/>
        <v>icon_1307001</v>
      </c>
      <c r="Q22" s="19">
        <v>1</v>
      </c>
      <c r="R22" s="19">
        <v>1</v>
      </c>
      <c r="S22" s="19">
        <v>0</v>
      </c>
      <c r="T22" s="19">
        <v>19</v>
      </c>
    </row>
    <row r="23" spans="1:20" ht="16.5" x14ac:dyDescent="0.2">
      <c r="A23" s="19">
        <v>1307002</v>
      </c>
      <c r="B23" s="19">
        <v>1307002</v>
      </c>
      <c r="C23" s="19">
        <v>1307002</v>
      </c>
      <c r="D23" s="22" t="s">
        <v>1012</v>
      </c>
      <c r="E23" s="19" t="s">
        <v>992</v>
      </c>
      <c r="F23" s="4" t="s">
        <v>231</v>
      </c>
      <c r="G23" s="19">
        <v>0</v>
      </c>
      <c r="H23" s="19">
        <v>3</v>
      </c>
      <c r="I23" s="19">
        <v>1</v>
      </c>
      <c r="J23" s="19">
        <v>0</v>
      </c>
      <c r="K23" s="19">
        <v>0</v>
      </c>
      <c r="L23" s="19">
        <v>1</v>
      </c>
      <c r="M23" s="19" t="s">
        <v>688</v>
      </c>
      <c r="N23" s="19">
        <v>10</v>
      </c>
      <c r="O23" s="19">
        <v>0</v>
      </c>
      <c r="P23" s="21" t="str">
        <f t="shared" si="0"/>
        <v>icon_1307002</v>
      </c>
      <c r="Q23" s="19">
        <v>1</v>
      </c>
      <c r="R23" s="19">
        <v>1</v>
      </c>
      <c r="S23" s="19">
        <v>0</v>
      </c>
      <c r="T23" s="19">
        <v>20</v>
      </c>
    </row>
    <row r="24" spans="1:20" ht="16.5" x14ac:dyDescent="0.2">
      <c r="A24" s="19">
        <v>1307003</v>
      </c>
      <c r="B24" s="19">
        <v>1307003</v>
      </c>
      <c r="C24" s="19">
        <v>1307003</v>
      </c>
      <c r="D24" s="22" t="s">
        <v>1012</v>
      </c>
      <c r="E24" s="19" t="s">
        <v>993</v>
      </c>
      <c r="F24" s="4" t="s">
        <v>232</v>
      </c>
      <c r="G24" s="19">
        <v>0</v>
      </c>
      <c r="H24" s="19">
        <v>3</v>
      </c>
      <c r="I24" s="19">
        <v>1</v>
      </c>
      <c r="J24" s="19">
        <v>0</v>
      </c>
      <c r="K24" s="19">
        <v>0</v>
      </c>
      <c r="L24" s="19">
        <v>1</v>
      </c>
      <c r="M24" s="19" t="s">
        <v>688</v>
      </c>
      <c r="N24" s="19">
        <v>10</v>
      </c>
      <c r="O24" s="19">
        <v>0</v>
      </c>
      <c r="P24" s="21" t="str">
        <f t="shared" si="0"/>
        <v>icon_1307003</v>
      </c>
      <c r="Q24" s="19">
        <v>1</v>
      </c>
      <c r="R24" s="19">
        <v>1</v>
      </c>
      <c r="S24" s="19">
        <v>0</v>
      </c>
      <c r="T24" s="19">
        <v>21</v>
      </c>
    </row>
    <row r="25" spans="1:20" ht="16.5" x14ac:dyDescent="0.2">
      <c r="A25" s="19">
        <v>1307004</v>
      </c>
      <c r="B25" s="19">
        <v>1307004</v>
      </c>
      <c r="C25" s="19">
        <v>1307004</v>
      </c>
      <c r="D25" s="22" t="s">
        <v>1012</v>
      </c>
      <c r="E25" s="19" t="s">
        <v>994</v>
      </c>
      <c r="F25" s="4" t="s">
        <v>233</v>
      </c>
      <c r="G25" s="19">
        <v>0</v>
      </c>
      <c r="H25" s="19">
        <v>3</v>
      </c>
      <c r="I25" s="19">
        <v>1</v>
      </c>
      <c r="J25" s="19">
        <v>0</v>
      </c>
      <c r="K25" s="19">
        <v>0</v>
      </c>
      <c r="L25" s="19">
        <v>1</v>
      </c>
      <c r="M25" s="19" t="s">
        <v>688</v>
      </c>
      <c r="N25" s="19">
        <v>10</v>
      </c>
      <c r="O25" s="19">
        <v>0</v>
      </c>
      <c r="P25" s="21" t="str">
        <f t="shared" si="0"/>
        <v>icon_1307004</v>
      </c>
      <c r="Q25" s="19">
        <v>1</v>
      </c>
      <c r="R25" s="19">
        <v>1</v>
      </c>
      <c r="S25" s="19">
        <v>0</v>
      </c>
      <c r="T25" s="19">
        <v>22</v>
      </c>
    </row>
    <row r="26" spans="1:20" ht="16.5" x14ac:dyDescent="0.2">
      <c r="A26" s="19">
        <v>1307005</v>
      </c>
      <c r="B26" s="19">
        <v>1307005</v>
      </c>
      <c r="C26" s="19">
        <v>1307005</v>
      </c>
      <c r="D26" s="22" t="s">
        <v>1012</v>
      </c>
      <c r="E26" s="19" t="s">
        <v>995</v>
      </c>
      <c r="F26" s="4" t="s">
        <v>234</v>
      </c>
      <c r="G26" s="19">
        <v>0</v>
      </c>
      <c r="H26" s="19">
        <v>3</v>
      </c>
      <c r="I26" s="19">
        <v>1</v>
      </c>
      <c r="J26" s="19">
        <v>0</v>
      </c>
      <c r="K26" s="19">
        <v>0</v>
      </c>
      <c r="L26" s="19">
        <v>1</v>
      </c>
      <c r="M26" s="19" t="s">
        <v>688</v>
      </c>
      <c r="N26" s="19">
        <v>10</v>
      </c>
      <c r="O26" s="19">
        <v>0</v>
      </c>
      <c r="P26" s="21" t="str">
        <f t="shared" si="0"/>
        <v>icon_1307005</v>
      </c>
      <c r="Q26" s="19">
        <v>1</v>
      </c>
      <c r="R26" s="19">
        <v>1</v>
      </c>
      <c r="S26" s="19">
        <v>0</v>
      </c>
      <c r="T26" s="19">
        <v>23</v>
      </c>
    </row>
    <row r="27" spans="1:20" ht="16.5" x14ac:dyDescent="0.2">
      <c r="A27" s="19">
        <v>1307006</v>
      </c>
      <c r="B27" s="19">
        <v>1307006</v>
      </c>
      <c r="C27" s="19">
        <v>1307006</v>
      </c>
      <c r="D27" s="22" t="s">
        <v>1012</v>
      </c>
      <c r="E27" s="19" t="s">
        <v>996</v>
      </c>
      <c r="F27" s="3" t="s">
        <v>235</v>
      </c>
      <c r="G27" s="19">
        <v>0</v>
      </c>
      <c r="H27" s="19">
        <v>3</v>
      </c>
      <c r="I27" s="19">
        <v>1</v>
      </c>
      <c r="J27" s="19">
        <v>0</v>
      </c>
      <c r="K27" s="19">
        <v>0</v>
      </c>
      <c r="L27" s="19">
        <v>1</v>
      </c>
      <c r="M27" s="19" t="s">
        <v>688</v>
      </c>
      <c r="N27" s="19">
        <v>10</v>
      </c>
      <c r="O27" s="19">
        <v>0</v>
      </c>
      <c r="P27" s="21" t="str">
        <f t="shared" si="0"/>
        <v>icon_1307006</v>
      </c>
      <c r="Q27" s="19">
        <v>1</v>
      </c>
      <c r="R27" s="19">
        <v>1</v>
      </c>
      <c r="S27" s="19">
        <v>0</v>
      </c>
      <c r="T27" s="19">
        <v>24</v>
      </c>
    </row>
    <row r="28" spans="1:20" ht="16.5" x14ac:dyDescent="0.2">
      <c r="A28" s="19">
        <v>1307007</v>
      </c>
      <c r="B28" s="19">
        <v>1307007</v>
      </c>
      <c r="C28" s="19">
        <v>1307007</v>
      </c>
      <c r="D28" s="22" t="s">
        <v>1012</v>
      </c>
      <c r="E28" s="19" t="s">
        <v>997</v>
      </c>
      <c r="F28" s="4" t="s">
        <v>236</v>
      </c>
      <c r="G28" s="19">
        <v>0</v>
      </c>
      <c r="H28" s="19">
        <v>3</v>
      </c>
      <c r="I28" s="19">
        <v>1</v>
      </c>
      <c r="J28" s="19">
        <v>0</v>
      </c>
      <c r="K28" s="19">
        <v>0</v>
      </c>
      <c r="L28" s="19">
        <v>1</v>
      </c>
      <c r="M28" s="19" t="s">
        <v>688</v>
      </c>
      <c r="N28" s="19">
        <v>10</v>
      </c>
      <c r="O28" s="19">
        <v>0</v>
      </c>
      <c r="P28" s="21" t="str">
        <f t="shared" si="0"/>
        <v>icon_1307007</v>
      </c>
      <c r="Q28" s="19">
        <v>1</v>
      </c>
      <c r="R28" s="19">
        <v>1</v>
      </c>
      <c r="S28" s="19">
        <v>0</v>
      </c>
      <c r="T28" s="19">
        <v>25</v>
      </c>
    </row>
    <row r="29" spans="1:20" ht="16.5" x14ac:dyDescent="0.2">
      <c r="A29" s="19">
        <v>1307008</v>
      </c>
      <c r="B29" s="19">
        <v>1307008</v>
      </c>
      <c r="C29" s="19">
        <v>1307008</v>
      </c>
      <c r="D29" s="22" t="s">
        <v>1012</v>
      </c>
      <c r="E29" s="19" t="s">
        <v>998</v>
      </c>
      <c r="F29" s="3" t="s">
        <v>237</v>
      </c>
      <c r="G29" s="19">
        <v>0</v>
      </c>
      <c r="H29" s="19">
        <v>3</v>
      </c>
      <c r="I29" s="19">
        <v>1</v>
      </c>
      <c r="J29" s="19">
        <v>0</v>
      </c>
      <c r="K29" s="19">
        <v>0</v>
      </c>
      <c r="L29" s="19">
        <v>1</v>
      </c>
      <c r="M29" s="19" t="s">
        <v>688</v>
      </c>
      <c r="N29" s="19">
        <v>10</v>
      </c>
      <c r="O29" s="19">
        <v>0</v>
      </c>
      <c r="P29" s="21" t="str">
        <f t="shared" si="0"/>
        <v>icon_1307008</v>
      </c>
      <c r="Q29" s="19">
        <v>1</v>
      </c>
      <c r="R29" s="19">
        <v>1</v>
      </c>
      <c r="S29" s="19">
        <v>0</v>
      </c>
      <c r="T29" s="19">
        <v>26</v>
      </c>
    </row>
    <row r="30" spans="1:20" ht="16.5" x14ac:dyDescent="0.2">
      <c r="A30" s="19">
        <v>1307009</v>
      </c>
      <c r="B30" s="19">
        <v>1307009</v>
      </c>
      <c r="C30" s="19">
        <v>1307009</v>
      </c>
      <c r="D30" s="22" t="s">
        <v>1012</v>
      </c>
      <c r="E30" s="19" t="s">
        <v>999</v>
      </c>
      <c r="F30" s="3" t="s">
        <v>238</v>
      </c>
      <c r="G30" s="19">
        <v>0</v>
      </c>
      <c r="H30" s="19">
        <v>3</v>
      </c>
      <c r="I30" s="19">
        <v>1</v>
      </c>
      <c r="J30" s="19">
        <v>0</v>
      </c>
      <c r="K30" s="19">
        <v>0</v>
      </c>
      <c r="L30" s="19">
        <v>1</v>
      </c>
      <c r="M30" s="19" t="s">
        <v>688</v>
      </c>
      <c r="N30" s="19">
        <v>10</v>
      </c>
      <c r="O30" s="19">
        <v>0</v>
      </c>
      <c r="P30" s="21" t="str">
        <f t="shared" si="0"/>
        <v>icon_1307009</v>
      </c>
      <c r="Q30" s="19">
        <v>1</v>
      </c>
      <c r="R30" s="19">
        <v>1</v>
      </c>
      <c r="S30" s="19">
        <v>0</v>
      </c>
      <c r="T30" s="19">
        <v>27</v>
      </c>
    </row>
    <row r="31" spans="1:20" ht="16.5" x14ac:dyDescent="0.2">
      <c r="A31" s="19">
        <v>1307010</v>
      </c>
      <c r="B31" s="19">
        <v>1307010</v>
      </c>
      <c r="C31" s="19">
        <v>1307010</v>
      </c>
      <c r="D31" s="22" t="s">
        <v>1012</v>
      </c>
      <c r="E31" s="19" t="s">
        <v>1000</v>
      </c>
      <c r="F31" s="4" t="s">
        <v>239</v>
      </c>
      <c r="G31" s="19">
        <v>0</v>
      </c>
      <c r="H31" s="19">
        <v>3</v>
      </c>
      <c r="I31" s="19">
        <v>1</v>
      </c>
      <c r="J31" s="19">
        <v>0</v>
      </c>
      <c r="K31" s="19">
        <v>0</v>
      </c>
      <c r="L31" s="19">
        <v>1</v>
      </c>
      <c r="M31" s="19" t="s">
        <v>688</v>
      </c>
      <c r="N31" s="19">
        <v>10</v>
      </c>
      <c r="O31" s="19">
        <v>0</v>
      </c>
      <c r="P31" s="21" t="str">
        <f t="shared" si="0"/>
        <v>icon_1307010</v>
      </c>
      <c r="Q31" s="19">
        <v>1</v>
      </c>
      <c r="R31" s="19">
        <v>1</v>
      </c>
      <c r="S31" s="19">
        <v>0</v>
      </c>
      <c r="T31" s="19">
        <v>28</v>
      </c>
    </row>
    <row r="32" spans="1:20" ht="16.5" x14ac:dyDescent="0.2">
      <c r="A32" s="19">
        <v>1307011</v>
      </c>
      <c r="B32" s="19">
        <v>1307011</v>
      </c>
      <c r="C32" s="19">
        <v>1307011</v>
      </c>
      <c r="D32" s="22" t="s">
        <v>1012</v>
      </c>
      <c r="E32" s="19" t="s">
        <v>1001</v>
      </c>
      <c r="F32" s="3" t="s">
        <v>240</v>
      </c>
      <c r="G32" s="19">
        <v>0</v>
      </c>
      <c r="H32" s="19">
        <v>3</v>
      </c>
      <c r="I32" s="19">
        <v>1</v>
      </c>
      <c r="J32" s="19">
        <v>0</v>
      </c>
      <c r="K32" s="19">
        <v>0</v>
      </c>
      <c r="L32" s="19">
        <v>1</v>
      </c>
      <c r="M32" s="19" t="s">
        <v>688</v>
      </c>
      <c r="N32" s="19">
        <v>10</v>
      </c>
      <c r="O32" s="19">
        <v>0</v>
      </c>
      <c r="P32" s="21" t="str">
        <f t="shared" si="0"/>
        <v>icon_1307011</v>
      </c>
      <c r="Q32" s="19">
        <v>1</v>
      </c>
      <c r="R32" s="19">
        <v>1</v>
      </c>
      <c r="S32" s="19">
        <v>0</v>
      </c>
      <c r="T32" s="19">
        <v>29</v>
      </c>
    </row>
    <row r="33" spans="1:20" ht="16.5" x14ac:dyDescent="0.2">
      <c r="A33" s="19">
        <v>1307012</v>
      </c>
      <c r="B33" s="19">
        <v>1307012</v>
      </c>
      <c r="C33" s="19">
        <v>1307012</v>
      </c>
      <c r="D33" s="22" t="s">
        <v>1012</v>
      </c>
      <c r="E33" s="19" t="s">
        <v>1002</v>
      </c>
      <c r="F33" s="4" t="s">
        <v>242</v>
      </c>
      <c r="G33" s="19">
        <v>0</v>
      </c>
      <c r="H33" s="19">
        <v>3</v>
      </c>
      <c r="I33" s="19">
        <v>1</v>
      </c>
      <c r="J33" s="19">
        <v>0</v>
      </c>
      <c r="K33" s="19">
        <v>0</v>
      </c>
      <c r="L33" s="19">
        <v>1</v>
      </c>
      <c r="M33" s="19" t="s">
        <v>688</v>
      </c>
      <c r="N33" s="19">
        <v>10</v>
      </c>
      <c r="O33" s="19">
        <v>0</v>
      </c>
      <c r="P33" s="21" t="str">
        <f t="shared" si="0"/>
        <v>icon_1307012</v>
      </c>
      <c r="Q33" s="19">
        <v>1</v>
      </c>
      <c r="R33" s="19">
        <v>1</v>
      </c>
      <c r="S33" s="19">
        <v>0</v>
      </c>
      <c r="T33" s="19">
        <v>30</v>
      </c>
    </row>
    <row r="34" spans="1:20" ht="16.5" x14ac:dyDescent="0.2">
      <c r="A34" s="19">
        <v>1307013</v>
      </c>
      <c r="B34" s="19">
        <v>1307013</v>
      </c>
      <c r="C34" s="19">
        <v>1307013</v>
      </c>
      <c r="D34" s="22" t="s">
        <v>1012</v>
      </c>
      <c r="E34" s="19" t="s">
        <v>1003</v>
      </c>
      <c r="F34" s="3" t="s">
        <v>243</v>
      </c>
      <c r="G34" s="19">
        <v>0</v>
      </c>
      <c r="H34" s="19">
        <v>3</v>
      </c>
      <c r="I34" s="19">
        <v>1</v>
      </c>
      <c r="J34" s="19">
        <v>0</v>
      </c>
      <c r="K34" s="19">
        <v>0</v>
      </c>
      <c r="L34" s="19">
        <v>1</v>
      </c>
      <c r="M34" s="19" t="s">
        <v>688</v>
      </c>
      <c r="N34" s="19">
        <v>10</v>
      </c>
      <c r="O34" s="19">
        <v>0</v>
      </c>
      <c r="P34" s="21" t="str">
        <f t="shared" si="0"/>
        <v>icon_1307013</v>
      </c>
      <c r="Q34" s="19">
        <v>1</v>
      </c>
      <c r="R34" s="19">
        <v>1</v>
      </c>
      <c r="S34" s="19">
        <v>0</v>
      </c>
      <c r="T34" s="19">
        <v>31</v>
      </c>
    </row>
    <row r="35" spans="1:20" ht="16.5" x14ac:dyDescent="0.2">
      <c r="A35" s="19">
        <v>1307014</v>
      </c>
      <c r="B35" s="19">
        <v>1307014</v>
      </c>
      <c r="C35" s="19">
        <v>1307014</v>
      </c>
      <c r="D35" s="22" t="s">
        <v>1012</v>
      </c>
      <c r="E35" s="19" t="s">
        <v>1004</v>
      </c>
      <c r="F35" s="3" t="s">
        <v>244</v>
      </c>
      <c r="G35" s="19">
        <v>0</v>
      </c>
      <c r="H35" s="19">
        <v>3</v>
      </c>
      <c r="I35" s="19">
        <v>1</v>
      </c>
      <c r="J35" s="19">
        <v>0</v>
      </c>
      <c r="K35" s="19">
        <v>0</v>
      </c>
      <c r="L35" s="19">
        <v>1</v>
      </c>
      <c r="M35" s="19" t="s">
        <v>688</v>
      </c>
      <c r="N35" s="19">
        <v>10</v>
      </c>
      <c r="O35" s="19">
        <v>0</v>
      </c>
      <c r="P35" s="21" t="str">
        <f t="shared" si="0"/>
        <v>icon_1307014</v>
      </c>
      <c r="Q35" s="19">
        <v>1</v>
      </c>
      <c r="R35" s="19">
        <v>1</v>
      </c>
      <c r="S35" s="19">
        <v>0</v>
      </c>
      <c r="T35" s="19">
        <v>32</v>
      </c>
    </row>
    <row r="36" spans="1:20" ht="16.5" x14ac:dyDescent="0.2">
      <c r="A36" s="19">
        <v>1307015</v>
      </c>
      <c r="B36" s="19">
        <v>1307015</v>
      </c>
      <c r="C36" s="19">
        <v>1307015</v>
      </c>
      <c r="D36" s="22" t="s">
        <v>1012</v>
      </c>
      <c r="E36" s="19" t="s">
        <v>1005</v>
      </c>
      <c r="F36" s="3" t="s">
        <v>245</v>
      </c>
      <c r="G36" s="19">
        <v>0</v>
      </c>
      <c r="H36" s="19">
        <v>3</v>
      </c>
      <c r="I36" s="19">
        <v>1</v>
      </c>
      <c r="J36" s="19">
        <v>0</v>
      </c>
      <c r="K36" s="19">
        <v>0</v>
      </c>
      <c r="L36" s="19">
        <v>1</v>
      </c>
      <c r="M36" s="19" t="s">
        <v>688</v>
      </c>
      <c r="N36" s="19">
        <v>10</v>
      </c>
      <c r="O36" s="19">
        <v>0</v>
      </c>
      <c r="P36" s="21" t="str">
        <f t="shared" si="0"/>
        <v>icon_1307015</v>
      </c>
      <c r="Q36" s="19">
        <v>1</v>
      </c>
      <c r="R36" s="19">
        <v>1</v>
      </c>
      <c r="S36" s="19">
        <v>0</v>
      </c>
      <c r="T36" s="19">
        <v>33</v>
      </c>
    </row>
    <row r="37" spans="1:20" ht="16.5" x14ac:dyDescent="0.2">
      <c r="A37" s="19">
        <v>1307016</v>
      </c>
      <c r="B37" s="19">
        <v>1307016</v>
      </c>
      <c r="C37" s="19">
        <v>1307016</v>
      </c>
      <c r="D37" s="22" t="s">
        <v>1012</v>
      </c>
      <c r="E37" s="19" t="s">
        <v>1006</v>
      </c>
      <c r="F37" s="3" t="s">
        <v>246</v>
      </c>
      <c r="G37" s="19">
        <v>0</v>
      </c>
      <c r="H37" s="19">
        <v>3</v>
      </c>
      <c r="I37" s="19">
        <v>1</v>
      </c>
      <c r="J37" s="19">
        <v>0</v>
      </c>
      <c r="K37" s="19">
        <v>0</v>
      </c>
      <c r="L37" s="19">
        <v>1</v>
      </c>
      <c r="M37" s="19" t="s">
        <v>688</v>
      </c>
      <c r="N37" s="19">
        <v>10</v>
      </c>
      <c r="O37" s="19">
        <v>0</v>
      </c>
      <c r="P37" s="21" t="str">
        <f t="shared" si="0"/>
        <v>icon_1307016</v>
      </c>
      <c r="Q37" s="19">
        <v>1</v>
      </c>
      <c r="R37" s="19">
        <v>1</v>
      </c>
      <c r="S37" s="19">
        <v>0</v>
      </c>
      <c r="T37" s="19">
        <v>34</v>
      </c>
    </row>
    <row r="38" spans="1:20" ht="16.5" x14ac:dyDescent="0.2">
      <c r="A38" s="19">
        <v>1307017</v>
      </c>
      <c r="B38" s="19">
        <v>1307017</v>
      </c>
      <c r="C38" s="19">
        <v>1307017</v>
      </c>
      <c r="D38" s="22" t="s">
        <v>1012</v>
      </c>
      <c r="E38" s="19" t="s">
        <v>1007</v>
      </c>
      <c r="F38" s="4" t="s">
        <v>247</v>
      </c>
      <c r="G38" s="19">
        <v>0</v>
      </c>
      <c r="H38" s="19">
        <v>3</v>
      </c>
      <c r="I38" s="19">
        <v>1</v>
      </c>
      <c r="J38" s="19">
        <v>0</v>
      </c>
      <c r="K38" s="19">
        <v>0</v>
      </c>
      <c r="L38" s="19">
        <v>1</v>
      </c>
      <c r="M38" s="19" t="s">
        <v>688</v>
      </c>
      <c r="N38" s="19">
        <v>10</v>
      </c>
      <c r="O38" s="19">
        <v>0</v>
      </c>
      <c r="P38" s="21" t="str">
        <f t="shared" si="0"/>
        <v>icon_1307017</v>
      </c>
      <c r="Q38" s="19">
        <v>1</v>
      </c>
      <c r="R38" s="19">
        <v>1</v>
      </c>
      <c r="S38" s="19">
        <v>0</v>
      </c>
      <c r="T38" s="19">
        <v>35</v>
      </c>
    </row>
    <row r="39" spans="1:20" ht="16.5" x14ac:dyDescent="0.2">
      <c r="A39" s="19">
        <v>1307018</v>
      </c>
      <c r="B39" s="19">
        <v>1307018</v>
      </c>
      <c r="C39" s="19">
        <v>1307018</v>
      </c>
      <c r="D39" s="22" t="s">
        <v>1012</v>
      </c>
      <c r="E39" s="19" t="s">
        <v>1008</v>
      </c>
      <c r="F39" s="4" t="s">
        <v>248</v>
      </c>
      <c r="G39" s="19">
        <v>0</v>
      </c>
      <c r="H39" s="19">
        <v>3</v>
      </c>
      <c r="I39" s="19">
        <v>1</v>
      </c>
      <c r="J39" s="19">
        <v>0</v>
      </c>
      <c r="K39" s="19">
        <v>0</v>
      </c>
      <c r="L39" s="19">
        <v>1</v>
      </c>
      <c r="M39" s="19" t="s">
        <v>688</v>
      </c>
      <c r="N39" s="19">
        <v>10</v>
      </c>
      <c r="O39" s="19">
        <v>0</v>
      </c>
      <c r="P39" s="21" t="str">
        <f t="shared" si="0"/>
        <v>icon_1307018</v>
      </c>
      <c r="Q39" s="19">
        <v>1</v>
      </c>
      <c r="R39" s="19">
        <v>1</v>
      </c>
      <c r="S39" s="19">
        <v>0</v>
      </c>
      <c r="T39" s="19">
        <v>36</v>
      </c>
    </row>
    <row r="40" spans="1:20" ht="16.5" x14ac:dyDescent="0.2">
      <c r="A40" s="19">
        <v>1307019</v>
      </c>
      <c r="B40" s="19">
        <v>1307019</v>
      </c>
      <c r="C40" s="19">
        <v>1307019</v>
      </c>
      <c r="D40" s="22" t="s">
        <v>1012</v>
      </c>
      <c r="E40" s="19" t="s">
        <v>1009</v>
      </c>
      <c r="F40" s="4" t="s">
        <v>249</v>
      </c>
      <c r="G40" s="19">
        <v>0</v>
      </c>
      <c r="H40" s="19">
        <v>3</v>
      </c>
      <c r="I40" s="19">
        <v>1</v>
      </c>
      <c r="J40" s="19">
        <v>0</v>
      </c>
      <c r="K40" s="19">
        <v>0</v>
      </c>
      <c r="L40" s="19">
        <v>1</v>
      </c>
      <c r="M40" s="19" t="s">
        <v>688</v>
      </c>
      <c r="N40" s="19">
        <v>10</v>
      </c>
      <c r="O40" s="19">
        <v>0</v>
      </c>
      <c r="P40" s="21" t="str">
        <f t="shared" si="0"/>
        <v>icon_1307019</v>
      </c>
      <c r="Q40" s="19">
        <v>1</v>
      </c>
      <c r="R40" s="19">
        <v>1</v>
      </c>
      <c r="S40" s="19">
        <v>0</v>
      </c>
      <c r="T40" s="19">
        <v>37</v>
      </c>
    </row>
    <row r="41" spans="1:20" ht="16.5" x14ac:dyDescent="0.2">
      <c r="A41" s="19">
        <v>1307020</v>
      </c>
      <c r="B41" s="19">
        <v>1307020</v>
      </c>
      <c r="C41" s="19">
        <v>1307020</v>
      </c>
      <c r="D41" s="22" t="s">
        <v>1012</v>
      </c>
      <c r="E41" s="19" t="s">
        <v>1010</v>
      </c>
      <c r="F41" s="4" t="s">
        <v>250</v>
      </c>
      <c r="G41" s="19">
        <v>0</v>
      </c>
      <c r="H41" s="19">
        <v>3</v>
      </c>
      <c r="I41" s="19">
        <v>1</v>
      </c>
      <c r="J41" s="19">
        <v>0</v>
      </c>
      <c r="K41" s="19">
        <v>0</v>
      </c>
      <c r="L41" s="19">
        <v>1</v>
      </c>
      <c r="M41" s="19" t="s">
        <v>688</v>
      </c>
      <c r="N41" s="19">
        <v>10</v>
      </c>
      <c r="O41" s="19">
        <v>0</v>
      </c>
      <c r="P41" s="21" t="str">
        <f t="shared" si="0"/>
        <v>icon_1307020</v>
      </c>
      <c r="Q41" s="19">
        <v>1</v>
      </c>
      <c r="R41" s="19">
        <v>1</v>
      </c>
      <c r="S41" s="19">
        <v>0</v>
      </c>
      <c r="T41" s="19">
        <v>38</v>
      </c>
    </row>
    <row r="42" spans="1:20" ht="16.5" x14ac:dyDescent="0.2">
      <c r="A42" s="19">
        <v>1307021</v>
      </c>
      <c r="B42" s="19">
        <v>1307021</v>
      </c>
      <c r="C42" s="19">
        <v>1307021</v>
      </c>
      <c r="D42" s="22" t="s">
        <v>1012</v>
      </c>
      <c r="E42" s="19" t="s">
        <v>1011</v>
      </c>
      <c r="F42" s="3" t="s">
        <v>252</v>
      </c>
      <c r="G42" s="19">
        <v>0</v>
      </c>
      <c r="H42" s="19">
        <v>3</v>
      </c>
      <c r="I42" s="19">
        <v>1</v>
      </c>
      <c r="J42" s="19">
        <v>0</v>
      </c>
      <c r="K42" s="19">
        <v>0</v>
      </c>
      <c r="L42" s="19">
        <v>1</v>
      </c>
      <c r="M42" s="19" t="s">
        <v>688</v>
      </c>
      <c r="N42" s="19">
        <v>10</v>
      </c>
      <c r="O42" s="19">
        <v>0</v>
      </c>
      <c r="P42" s="21" t="str">
        <f t="shared" si="0"/>
        <v>icon_1307021</v>
      </c>
      <c r="Q42" s="19">
        <v>1</v>
      </c>
      <c r="R42" s="19">
        <v>1</v>
      </c>
      <c r="S42" s="19">
        <v>0</v>
      </c>
      <c r="T42" s="19">
        <v>39</v>
      </c>
    </row>
    <row r="43" spans="1:20" ht="16.5" x14ac:dyDescent="0.2">
      <c r="A43" s="19">
        <v>1301001</v>
      </c>
      <c r="B43" s="19">
        <v>1301001</v>
      </c>
      <c r="C43" s="19">
        <v>1301001</v>
      </c>
      <c r="D43" s="19" t="s">
        <v>21</v>
      </c>
      <c r="E43" s="19" t="s">
        <v>22</v>
      </c>
      <c r="F43" s="19" t="s">
        <v>215</v>
      </c>
      <c r="G43" s="19">
        <v>0</v>
      </c>
      <c r="H43" s="19">
        <v>1</v>
      </c>
      <c r="I43" s="19">
        <v>1</v>
      </c>
      <c r="J43" s="19">
        <v>0</v>
      </c>
      <c r="K43" s="19">
        <v>0</v>
      </c>
      <c r="L43" s="19">
        <v>1</v>
      </c>
      <c r="M43" s="19" t="s">
        <v>688</v>
      </c>
      <c r="N43" s="19">
        <v>10</v>
      </c>
      <c r="O43" s="19">
        <v>1</v>
      </c>
      <c r="P43" s="20" t="s">
        <v>873</v>
      </c>
      <c r="Q43" s="19"/>
      <c r="R43" s="19">
        <v>1</v>
      </c>
      <c r="S43" s="19">
        <v>0</v>
      </c>
      <c r="T43" s="19">
        <v>40</v>
      </c>
    </row>
    <row r="44" spans="1:20" ht="16.5" x14ac:dyDescent="0.2">
      <c r="A44" s="3">
        <v>1302001</v>
      </c>
      <c r="B44" s="3">
        <v>1302001</v>
      </c>
      <c r="C44" s="3">
        <v>1302001</v>
      </c>
      <c r="D44" s="3" t="s">
        <v>23</v>
      </c>
      <c r="E44" s="3" t="s">
        <v>24</v>
      </c>
      <c r="F44" s="3" t="s">
        <v>215</v>
      </c>
      <c r="G44" s="3">
        <v>0</v>
      </c>
      <c r="H44" s="3">
        <v>1</v>
      </c>
      <c r="I44" s="3">
        <v>1</v>
      </c>
      <c r="J44" s="3">
        <v>0</v>
      </c>
      <c r="K44" s="3">
        <v>0</v>
      </c>
      <c r="L44" s="3">
        <v>1</v>
      </c>
      <c r="M44" s="3" t="s">
        <v>688</v>
      </c>
      <c r="N44" s="19">
        <v>10</v>
      </c>
      <c r="O44" s="3">
        <v>1</v>
      </c>
      <c r="P44" s="15" t="s">
        <v>874</v>
      </c>
      <c r="Q44" s="3"/>
      <c r="R44" s="3">
        <v>1</v>
      </c>
      <c r="S44" s="3">
        <v>0</v>
      </c>
      <c r="T44" s="3">
        <v>41</v>
      </c>
    </row>
    <row r="45" spans="1:20" ht="16.5" x14ac:dyDescent="0.2">
      <c r="A45" s="3">
        <v>1301002</v>
      </c>
      <c r="B45" s="3">
        <v>1301002</v>
      </c>
      <c r="C45" s="3">
        <v>1301002</v>
      </c>
      <c r="D45" s="3" t="s">
        <v>25</v>
      </c>
      <c r="E45" s="3" t="s">
        <v>26</v>
      </c>
      <c r="F45" s="3" t="s">
        <v>216</v>
      </c>
      <c r="G45" s="3">
        <v>0</v>
      </c>
      <c r="H45" s="3">
        <v>1</v>
      </c>
      <c r="I45" s="3">
        <v>1</v>
      </c>
      <c r="J45" s="3">
        <v>0</v>
      </c>
      <c r="K45" s="3">
        <v>0</v>
      </c>
      <c r="L45" s="3">
        <v>1</v>
      </c>
      <c r="M45" s="3" t="s">
        <v>688</v>
      </c>
      <c r="N45" s="19">
        <v>10</v>
      </c>
      <c r="O45" s="3">
        <v>0</v>
      </c>
      <c r="P45" s="15" t="s">
        <v>875</v>
      </c>
      <c r="Q45" s="3"/>
      <c r="R45" s="3">
        <v>1</v>
      </c>
      <c r="S45" s="3">
        <v>0</v>
      </c>
      <c r="T45" s="3">
        <v>42</v>
      </c>
    </row>
    <row r="46" spans="1:20" ht="16.5" x14ac:dyDescent="0.2">
      <c r="A46" s="3">
        <v>1302002</v>
      </c>
      <c r="B46" s="3">
        <v>1302002</v>
      </c>
      <c r="C46" s="3">
        <v>1302002</v>
      </c>
      <c r="D46" s="3" t="s">
        <v>27</v>
      </c>
      <c r="E46" s="3" t="s">
        <v>28</v>
      </c>
      <c r="F46" s="3" t="s">
        <v>216</v>
      </c>
      <c r="G46" s="3">
        <v>0</v>
      </c>
      <c r="H46" s="3">
        <v>1</v>
      </c>
      <c r="I46" s="3">
        <v>1</v>
      </c>
      <c r="J46" s="3">
        <v>0</v>
      </c>
      <c r="K46" s="3">
        <v>0</v>
      </c>
      <c r="L46" s="3">
        <v>1</v>
      </c>
      <c r="M46" s="3" t="s">
        <v>688</v>
      </c>
      <c r="N46" s="19">
        <v>10</v>
      </c>
      <c r="O46" s="3">
        <v>1</v>
      </c>
      <c r="P46" s="15" t="s">
        <v>876</v>
      </c>
      <c r="Q46" s="3"/>
      <c r="R46" s="3">
        <v>1</v>
      </c>
      <c r="S46" s="3">
        <v>0</v>
      </c>
      <c r="T46" s="3">
        <v>43</v>
      </c>
    </row>
    <row r="47" spans="1:20" ht="16.5" x14ac:dyDescent="0.2">
      <c r="A47" s="3">
        <v>1301003</v>
      </c>
      <c r="B47" s="3">
        <v>1301003</v>
      </c>
      <c r="C47" s="3">
        <v>1301003</v>
      </c>
      <c r="D47" s="3" t="s">
        <v>29</v>
      </c>
      <c r="E47" s="3" t="s">
        <v>30</v>
      </c>
      <c r="F47" s="3" t="s">
        <v>217</v>
      </c>
      <c r="G47" s="3">
        <v>0</v>
      </c>
      <c r="H47" s="3">
        <v>1</v>
      </c>
      <c r="I47" s="3">
        <v>1</v>
      </c>
      <c r="J47" s="3">
        <v>0</v>
      </c>
      <c r="K47" s="3">
        <v>0</v>
      </c>
      <c r="L47" s="3">
        <v>1</v>
      </c>
      <c r="M47" s="3" t="s">
        <v>688</v>
      </c>
      <c r="N47" s="19">
        <v>10</v>
      </c>
      <c r="O47" s="3">
        <v>0</v>
      </c>
      <c r="P47" s="15" t="s">
        <v>877</v>
      </c>
      <c r="Q47" s="3"/>
      <c r="R47" s="3">
        <v>1</v>
      </c>
      <c r="S47" s="3">
        <v>0</v>
      </c>
      <c r="T47" s="3">
        <v>44</v>
      </c>
    </row>
    <row r="48" spans="1:20" ht="16.5" x14ac:dyDescent="0.2">
      <c r="A48" s="3">
        <v>1302003</v>
      </c>
      <c r="B48" s="3">
        <v>1302003</v>
      </c>
      <c r="C48" s="3">
        <v>1302003</v>
      </c>
      <c r="D48" s="4" t="s">
        <v>581</v>
      </c>
      <c r="E48" s="3" t="s">
        <v>31</v>
      </c>
      <c r="F48" s="3" t="s">
        <v>217</v>
      </c>
      <c r="G48" s="3">
        <v>0</v>
      </c>
      <c r="H48" s="3">
        <v>1</v>
      </c>
      <c r="I48" s="3">
        <v>1</v>
      </c>
      <c r="J48" s="3">
        <v>0</v>
      </c>
      <c r="K48" s="3">
        <v>0</v>
      </c>
      <c r="L48" s="3">
        <v>1</v>
      </c>
      <c r="M48" s="3" t="s">
        <v>688</v>
      </c>
      <c r="N48" s="19">
        <v>10</v>
      </c>
      <c r="O48" s="3">
        <v>1</v>
      </c>
      <c r="P48" s="15" t="s">
        <v>878</v>
      </c>
      <c r="Q48" s="3"/>
      <c r="R48" s="3">
        <v>2</v>
      </c>
      <c r="S48" s="3">
        <v>0</v>
      </c>
      <c r="T48" s="3">
        <v>45</v>
      </c>
    </row>
    <row r="49" spans="1:20" ht="16.5" x14ac:dyDescent="0.2">
      <c r="A49" s="3">
        <v>1301004</v>
      </c>
      <c r="B49" s="3">
        <v>1301004</v>
      </c>
      <c r="C49" s="3">
        <v>1301004</v>
      </c>
      <c r="D49" s="3" t="s">
        <v>32</v>
      </c>
      <c r="E49" s="3" t="s">
        <v>33</v>
      </c>
      <c r="F49" s="3" t="s">
        <v>218</v>
      </c>
      <c r="G49" s="3">
        <v>0</v>
      </c>
      <c r="H49" s="3">
        <v>1</v>
      </c>
      <c r="I49" s="3">
        <v>1</v>
      </c>
      <c r="J49" s="3">
        <v>0</v>
      </c>
      <c r="K49" s="3">
        <v>0</v>
      </c>
      <c r="L49" s="3">
        <v>1</v>
      </c>
      <c r="M49" s="3" t="s">
        <v>688</v>
      </c>
      <c r="N49" s="19">
        <v>10</v>
      </c>
      <c r="O49" s="3">
        <v>0</v>
      </c>
      <c r="P49" s="15" t="s">
        <v>879</v>
      </c>
      <c r="Q49" s="3"/>
      <c r="R49" s="3">
        <v>1</v>
      </c>
      <c r="S49" s="3">
        <v>0</v>
      </c>
      <c r="T49" s="3">
        <v>46</v>
      </c>
    </row>
    <row r="50" spans="1:20" ht="16.5" x14ac:dyDescent="0.2">
      <c r="A50" s="3">
        <v>1302004</v>
      </c>
      <c r="B50" s="3">
        <v>1302004</v>
      </c>
      <c r="C50" s="3">
        <v>1302004</v>
      </c>
      <c r="D50" s="3" t="s">
        <v>34</v>
      </c>
      <c r="E50" s="3" t="s">
        <v>35</v>
      </c>
      <c r="F50" s="3" t="s">
        <v>218</v>
      </c>
      <c r="G50" s="3">
        <v>0</v>
      </c>
      <c r="H50" s="3">
        <v>1</v>
      </c>
      <c r="I50" s="3">
        <v>1</v>
      </c>
      <c r="J50" s="3">
        <v>0</v>
      </c>
      <c r="K50" s="3">
        <v>0</v>
      </c>
      <c r="L50" s="3">
        <v>1</v>
      </c>
      <c r="M50" s="3" t="s">
        <v>688</v>
      </c>
      <c r="N50" s="19">
        <v>10</v>
      </c>
      <c r="O50" s="3">
        <v>1</v>
      </c>
      <c r="P50" s="15" t="s">
        <v>880</v>
      </c>
      <c r="Q50" s="3"/>
      <c r="R50" s="3">
        <v>1</v>
      </c>
      <c r="S50" s="3">
        <v>0</v>
      </c>
      <c r="T50" s="3">
        <v>47</v>
      </c>
    </row>
    <row r="51" spans="1:20" ht="16.5" x14ac:dyDescent="0.2">
      <c r="A51" s="3">
        <v>1301005</v>
      </c>
      <c r="B51" s="3">
        <v>1301005</v>
      </c>
      <c r="C51" s="3">
        <v>1301005</v>
      </c>
      <c r="D51" s="3" t="s">
        <v>36</v>
      </c>
      <c r="E51" s="3" t="s">
        <v>37</v>
      </c>
      <c r="F51" s="3" t="s">
        <v>219</v>
      </c>
      <c r="G51" s="3">
        <v>0</v>
      </c>
      <c r="H51" s="3">
        <v>1</v>
      </c>
      <c r="I51" s="3">
        <v>1</v>
      </c>
      <c r="J51" s="3">
        <v>0</v>
      </c>
      <c r="K51" s="3">
        <v>0</v>
      </c>
      <c r="L51" s="3">
        <v>1</v>
      </c>
      <c r="M51" s="3" t="s">
        <v>688</v>
      </c>
      <c r="N51" s="19">
        <v>10</v>
      </c>
      <c r="O51" s="3">
        <v>0</v>
      </c>
      <c r="P51" s="15" t="s">
        <v>881</v>
      </c>
      <c r="Q51" s="3"/>
      <c r="R51" s="3">
        <v>1</v>
      </c>
      <c r="S51" s="3">
        <v>0</v>
      </c>
      <c r="T51" s="3">
        <v>48</v>
      </c>
    </row>
    <row r="52" spans="1:20" ht="16.5" x14ac:dyDescent="0.2">
      <c r="A52" s="3">
        <v>1302005</v>
      </c>
      <c r="B52" s="3">
        <v>1302005</v>
      </c>
      <c r="C52" s="3">
        <v>1302005</v>
      </c>
      <c r="D52" s="3" t="s">
        <v>38</v>
      </c>
      <c r="E52" s="3" t="s">
        <v>39</v>
      </c>
      <c r="F52" s="3" t="s">
        <v>219</v>
      </c>
      <c r="G52" s="3">
        <v>0</v>
      </c>
      <c r="H52" s="3">
        <v>1</v>
      </c>
      <c r="I52" s="3">
        <v>1</v>
      </c>
      <c r="J52" s="3">
        <v>0</v>
      </c>
      <c r="K52" s="3">
        <v>0</v>
      </c>
      <c r="L52" s="3">
        <v>1</v>
      </c>
      <c r="M52" s="3" t="s">
        <v>688</v>
      </c>
      <c r="N52" s="19">
        <v>10</v>
      </c>
      <c r="O52" s="3">
        <v>1</v>
      </c>
      <c r="P52" s="15" t="s">
        <v>882</v>
      </c>
      <c r="Q52" s="3"/>
      <c r="R52" s="3">
        <v>2</v>
      </c>
      <c r="S52" s="3">
        <v>0</v>
      </c>
      <c r="T52" s="3">
        <v>49</v>
      </c>
    </row>
    <row r="53" spans="1:20" ht="16.5" x14ac:dyDescent="0.2">
      <c r="A53" s="3">
        <v>1301006</v>
      </c>
      <c r="B53" s="3">
        <v>1301006</v>
      </c>
      <c r="C53" s="3">
        <v>1301006</v>
      </c>
      <c r="D53" s="3" t="s">
        <v>40</v>
      </c>
      <c r="E53" s="4" t="s">
        <v>1149</v>
      </c>
      <c r="F53" s="3" t="s">
        <v>1160</v>
      </c>
      <c r="G53" s="3">
        <v>0</v>
      </c>
      <c r="H53" s="3">
        <v>1</v>
      </c>
      <c r="I53" s="3">
        <v>1</v>
      </c>
      <c r="J53" s="3">
        <v>0</v>
      </c>
      <c r="K53" s="3">
        <v>0</v>
      </c>
      <c r="L53" s="3">
        <v>1</v>
      </c>
      <c r="M53" s="3" t="s">
        <v>688</v>
      </c>
      <c r="N53" s="19">
        <v>10</v>
      </c>
      <c r="O53" s="3">
        <v>0</v>
      </c>
      <c r="P53" s="15" t="s">
        <v>883</v>
      </c>
      <c r="Q53" s="3"/>
      <c r="R53" s="3">
        <v>1</v>
      </c>
      <c r="S53" s="3">
        <v>0</v>
      </c>
      <c r="T53" s="3">
        <v>50</v>
      </c>
    </row>
    <row r="54" spans="1:20" ht="16.5" x14ac:dyDescent="0.2">
      <c r="A54" s="3">
        <v>1302006</v>
      </c>
      <c r="B54" s="3">
        <v>1302006</v>
      </c>
      <c r="C54" s="3">
        <v>1302006</v>
      </c>
      <c r="D54" s="3" t="s">
        <v>42</v>
      </c>
      <c r="E54" s="4" t="s">
        <v>1151</v>
      </c>
      <c r="F54" s="3" t="s">
        <v>1160</v>
      </c>
      <c r="G54" s="3">
        <v>0</v>
      </c>
      <c r="H54" s="3">
        <v>1</v>
      </c>
      <c r="I54" s="3">
        <v>1</v>
      </c>
      <c r="J54" s="3">
        <v>0</v>
      </c>
      <c r="K54" s="3">
        <v>0</v>
      </c>
      <c r="L54" s="3">
        <v>1</v>
      </c>
      <c r="M54" s="3" t="s">
        <v>688</v>
      </c>
      <c r="N54" s="19">
        <v>10</v>
      </c>
      <c r="O54" s="3">
        <v>1</v>
      </c>
      <c r="P54" s="15" t="s">
        <v>884</v>
      </c>
      <c r="Q54" s="3"/>
      <c r="R54" s="3">
        <v>2</v>
      </c>
      <c r="S54" s="3">
        <v>0</v>
      </c>
      <c r="T54" s="3">
        <v>51</v>
      </c>
    </row>
    <row r="55" spans="1:20" ht="16.5" x14ac:dyDescent="0.2">
      <c r="A55" s="3">
        <v>1301007</v>
      </c>
      <c r="B55" s="3">
        <v>1301007</v>
      </c>
      <c r="C55" s="3">
        <v>1301007</v>
      </c>
      <c r="D55" s="3" t="s">
        <v>44</v>
      </c>
      <c r="E55" s="3" t="s">
        <v>45</v>
      </c>
      <c r="F55" s="3" t="s">
        <v>221</v>
      </c>
      <c r="G55" s="3">
        <v>0</v>
      </c>
      <c r="H55" s="3">
        <v>1</v>
      </c>
      <c r="I55" s="3">
        <v>1</v>
      </c>
      <c r="J55" s="3">
        <v>0</v>
      </c>
      <c r="K55" s="3">
        <v>0</v>
      </c>
      <c r="L55" s="3">
        <v>1</v>
      </c>
      <c r="M55" s="3" t="s">
        <v>688</v>
      </c>
      <c r="N55" s="19">
        <v>10</v>
      </c>
      <c r="O55" s="3">
        <v>0</v>
      </c>
      <c r="P55" s="15" t="s">
        <v>885</v>
      </c>
      <c r="Q55" s="3"/>
      <c r="R55" s="3">
        <v>1</v>
      </c>
      <c r="S55" s="3">
        <v>0</v>
      </c>
      <c r="T55" s="3">
        <v>52</v>
      </c>
    </row>
    <row r="56" spans="1:20" ht="16.5" x14ac:dyDescent="0.2">
      <c r="A56" s="3">
        <v>1302007</v>
      </c>
      <c r="B56" s="3">
        <v>1302007</v>
      </c>
      <c r="C56" s="3">
        <v>1302007</v>
      </c>
      <c r="D56" s="3" t="s">
        <v>46</v>
      </c>
      <c r="E56" s="3" t="s">
        <v>47</v>
      </c>
      <c r="F56" s="3" t="s">
        <v>221</v>
      </c>
      <c r="G56" s="3">
        <v>0</v>
      </c>
      <c r="H56" s="3">
        <v>1</v>
      </c>
      <c r="I56" s="3">
        <v>1</v>
      </c>
      <c r="J56" s="3">
        <v>0</v>
      </c>
      <c r="K56" s="3">
        <v>0</v>
      </c>
      <c r="L56" s="3">
        <v>1</v>
      </c>
      <c r="M56" s="3" t="s">
        <v>688</v>
      </c>
      <c r="N56" s="19">
        <v>10</v>
      </c>
      <c r="O56" s="3">
        <v>1</v>
      </c>
      <c r="P56" s="15" t="s">
        <v>886</v>
      </c>
      <c r="Q56" s="3"/>
      <c r="R56" s="3">
        <v>1</v>
      </c>
      <c r="S56" s="3">
        <v>0</v>
      </c>
      <c r="T56" s="3">
        <v>53</v>
      </c>
    </row>
    <row r="57" spans="1:20" ht="16.5" x14ac:dyDescent="0.2">
      <c r="A57" s="3">
        <v>1301008</v>
      </c>
      <c r="B57" s="3">
        <v>1301008</v>
      </c>
      <c r="C57" s="3">
        <v>1301008</v>
      </c>
      <c r="D57" s="3" t="s">
        <v>48</v>
      </c>
      <c r="E57" s="3" t="s">
        <v>1154</v>
      </c>
      <c r="F57" s="3" t="s">
        <v>1161</v>
      </c>
      <c r="G57" s="3">
        <v>0</v>
      </c>
      <c r="H57" s="3">
        <v>1</v>
      </c>
      <c r="I57" s="3">
        <v>1</v>
      </c>
      <c r="J57" s="3">
        <v>0</v>
      </c>
      <c r="K57" s="3">
        <v>0</v>
      </c>
      <c r="L57" s="3">
        <v>1</v>
      </c>
      <c r="M57" s="3" t="s">
        <v>688</v>
      </c>
      <c r="N57" s="19">
        <v>10</v>
      </c>
      <c r="O57" s="3">
        <v>0</v>
      </c>
      <c r="P57" s="15" t="s">
        <v>887</v>
      </c>
      <c r="Q57" s="3"/>
      <c r="R57" s="3">
        <v>1</v>
      </c>
      <c r="S57" s="3">
        <v>0</v>
      </c>
      <c r="T57" s="3">
        <v>54</v>
      </c>
    </row>
    <row r="58" spans="1:20" ht="16.5" x14ac:dyDescent="0.2">
      <c r="A58" s="3">
        <v>1302008</v>
      </c>
      <c r="B58" s="3">
        <v>1302008</v>
      </c>
      <c r="C58" s="3">
        <v>1302008</v>
      </c>
      <c r="D58" s="3" t="s">
        <v>50</v>
      </c>
      <c r="E58" s="3" t="s">
        <v>1155</v>
      </c>
      <c r="F58" s="3" t="s">
        <v>1161</v>
      </c>
      <c r="G58" s="3">
        <v>0</v>
      </c>
      <c r="H58" s="3">
        <v>1</v>
      </c>
      <c r="I58" s="3">
        <v>1</v>
      </c>
      <c r="J58" s="3">
        <v>0</v>
      </c>
      <c r="K58" s="3">
        <v>0</v>
      </c>
      <c r="L58" s="3">
        <v>1</v>
      </c>
      <c r="M58" s="3" t="s">
        <v>688</v>
      </c>
      <c r="N58" s="19">
        <v>10</v>
      </c>
      <c r="O58" s="3">
        <v>1</v>
      </c>
      <c r="P58" s="15" t="s">
        <v>888</v>
      </c>
      <c r="Q58" s="3"/>
      <c r="R58" s="3">
        <v>2</v>
      </c>
      <c r="S58" s="3">
        <v>0</v>
      </c>
      <c r="T58" s="3">
        <v>55</v>
      </c>
    </row>
    <row r="59" spans="1:20" ht="16.5" x14ac:dyDescent="0.2">
      <c r="A59" s="3">
        <v>1301009</v>
      </c>
      <c r="B59" s="3">
        <v>1301009</v>
      </c>
      <c r="C59" s="3">
        <v>1301009</v>
      </c>
      <c r="D59" s="3" t="s">
        <v>52</v>
      </c>
      <c r="E59" s="3" t="s">
        <v>53</v>
      </c>
      <c r="F59" s="3" t="s">
        <v>223</v>
      </c>
      <c r="G59" s="3">
        <v>0</v>
      </c>
      <c r="H59" s="3">
        <v>1</v>
      </c>
      <c r="I59" s="3">
        <v>1</v>
      </c>
      <c r="J59" s="3">
        <v>0</v>
      </c>
      <c r="K59" s="3">
        <v>0</v>
      </c>
      <c r="L59" s="3">
        <v>1</v>
      </c>
      <c r="M59" s="3" t="s">
        <v>688</v>
      </c>
      <c r="N59" s="19">
        <v>10</v>
      </c>
      <c r="O59" s="3">
        <v>0</v>
      </c>
      <c r="P59" s="15" t="s">
        <v>889</v>
      </c>
      <c r="Q59" s="3"/>
      <c r="R59" s="3">
        <v>1</v>
      </c>
      <c r="S59" s="3">
        <v>0</v>
      </c>
      <c r="T59" s="3">
        <v>56</v>
      </c>
    </row>
    <row r="60" spans="1:20" ht="16.5" x14ac:dyDescent="0.2">
      <c r="A60" s="3">
        <v>1302009</v>
      </c>
      <c r="B60" s="3">
        <v>1302009</v>
      </c>
      <c r="C60" s="3">
        <v>1302009</v>
      </c>
      <c r="D60" s="3" t="s">
        <v>54</v>
      </c>
      <c r="E60" s="3" t="s">
        <v>55</v>
      </c>
      <c r="F60" s="3" t="s">
        <v>223</v>
      </c>
      <c r="G60" s="3">
        <v>0</v>
      </c>
      <c r="H60" s="3">
        <v>1</v>
      </c>
      <c r="I60" s="3">
        <v>1</v>
      </c>
      <c r="J60" s="3">
        <v>0</v>
      </c>
      <c r="K60" s="3">
        <v>0</v>
      </c>
      <c r="L60" s="3">
        <v>1</v>
      </c>
      <c r="M60" s="3" t="s">
        <v>688</v>
      </c>
      <c r="N60" s="19">
        <v>10</v>
      </c>
      <c r="O60" s="3">
        <v>1</v>
      </c>
      <c r="P60" s="15" t="s">
        <v>890</v>
      </c>
      <c r="Q60" s="3"/>
      <c r="R60" s="3">
        <v>2</v>
      </c>
      <c r="S60" s="3">
        <v>0</v>
      </c>
      <c r="T60" s="3">
        <v>57</v>
      </c>
    </row>
    <row r="61" spans="1:20" ht="16.5" x14ac:dyDescent="0.2">
      <c r="A61" s="3">
        <v>1301010</v>
      </c>
      <c r="B61" s="3">
        <v>1301010</v>
      </c>
      <c r="C61" s="3">
        <v>1301010</v>
      </c>
      <c r="D61" s="3" t="s">
        <v>56</v>
      </c>
      <c r="E61" s="3" t="s">
        <v>57</v>
      </c>
      <c r="F61" s="3" t="s">
        <v>224</v>
      </c>
      <c r="G61" s="3">
        <v>0</v>
      </c>
      <c r="H61" s="3">
        <v>1</v>
      </c>
      <c r="I61" s="3">
        <v>1</v>
      </c>
      <c r="J61" s="3">
        <v>0</v>
      </c>
      <c r="K61" s="3">
        <v>0</v>
      </c>
      <c r="L61" s="3">
        <v>1</v>
      </c>
      <c r="M61" s="3" t="s">
        <v>688</v>
      </c>
      <c r="N61" s="19">
        <v>10</v>
      </c>
      <c r="O61" s="3">
        <v>0</v>
      </c>
      <c r="P61" s="15" t="s">
        <v>891</v>
      </c>
      <c r="Q61" s="3"/>
      <c r="R61" s="3">
        <v>1</v>
      </c>
      <c r="S61" s="3">
        <v>0</v>
      </c>
      <c r="T61" s="3">
        <v>58</v>
      </c>
    </row>
    <row r="62" spans="1:20" ht="16.5" x14ac:dyDescent="0.2">
      <c r="A62" s="3">
        <v>1302010</v>
      </c>
      <c r="B62" s="3">
        <v>1302010</v>
      </c>
      <c r="C62" s="3">
        <v>1302010</v>
      </c>
      <c r="D62" s="3" t="s">
        <v>58</v>
      </c>
      <c r="E62" s="3" t="s">
        <v>59</v>
      </c>
      <c r="F62" s="3" t="s">
        <v>224</v>
      </c>
      <c r="G62" s="3">
        <v>0</v>
      </c>
      <c r="H62" s="3">
        <v>1</v>
      </c>
      <c r="I62" s="3">
        <v>1</v>
      </c>
      <c r="J62" s="3">
        <v>0</v>
      </c>
      <c r="K62" s="3">
        <v>0</v>
      </c>
      <c r="L62" s="3">
        <v>1</v>
      </c>
      <c r="M62" s="3" t="s">
        <v>688</v>
      </c>
      <c r="N62" s="19">
        <v>10</v>
      </c>
      <c r="O62" s="3">
        <v>1</v>
      </c>
      <c r="P62" s="15" t="s">
        <v>892</v>
      </c>
      <c r="Q62" s="3"/>
      <c r="R62" s="3">
        <v>2</v>
      </c>
      <c r="S62" s="3">
        <v>0</v>
      </c>
      <c r="T62" s="3">
        <v>59</v>
      </c>
    </row>
    <row r="63" spans="1:20" ht="16.5" x14ac:dyDescent="0.2">
      <c r="A63" s="3">
        <v>1301011</v>
      </c>
      <c r="B63" s="3">
        <v>1301011</v>
      </c>
      <c r="C63" s="3">
        <v>1301011</v>
      </c>
      <c r="D63" s="3" t="s">
        <v>60</v>
      </c>
      <c r="E63" s="3" t="s">
        <v>61</v>
      </c>
      <c r="F63" s="3" t="s">
        <v>225</v>
      </c>
      <c r="G63" s="3">
        <v>0</v>
      </c>
      <c r="H63" s="3">
        <v>1</v>
      </c>
      <c r="I63" s="3">
        <v>1</v>
      </c>
      <c r="J63" s="3">
        <v>0</v>
      </c>
      <c r="K63" s="3">
        <v>0</v>
      </c>
      <c r="L63" s="3">
        <v>1</v>
      </c>
      <c r="M63" s="3" t="s">
        <v>688</v>
      </c>
      <c r="N63" s="19">
        <v>10</v>
      </c>
      <c r="O63" s="3">
        <v>0</v>
      </c>
      <c r="P63" s="15" t="s">
        <v>893</v>
      </c>
      <c r="Q63" s="3"/>
      <c r="R63" s="3">
        <v>1</v>
      </c>
      <c r="S63" s="3">
        <v>0</v>
      </c>
      <c r="T63" s="3">
        <v>60</v>
      </c>
    </row>
    <row r="64" spans="1:20" ht="16.5" x14ac:dyDescent="0.2">
      <c r="A64" s="3">
        <v>1302011</v>
      </c>
      <c r="B64" s="3">
        <v>1302011</v>
      </c>
      <c r="C64" s="3">
        <v>1302011</v>
      </c>
      <c r="D64" s="3" t="s">
        <v>62</v>
      </c>
      <c r="E64" s="3" t="s">
        <v>63</v>
      </c>
      <c r="F64" s="3" t="s">
        <v>225</v>
      </c>
      <c r="G64" s="3">
        <v>0</v>
      </c>
      <c r="H64" s="3">
        <v>1</v>
      </c>
      <c r="I64" s="3">
        <v>1</v>
      </c>
      <c r="J64" s="3">
        <v>0</v>
      </c>
      <c r="K64" s="3">
        <v>0</v>
      </c>
      <c r="L64" s="3">
        <v>1</v>
      </c>
      <c r="M64" s="3" t="s">
        <v>688</v>
      </c>
      <c r="N64" s="19">
        <v>10</v>
      </c>
      <c r="O64" s="3">
        <v>1</v>
      </c>
      <c r="P64" s="15" t="s">
        <v>894</v>
      </c>
      <c r="Q64" s="3"/>
      <c r="R64" s="3">
        <v>2</v>
      </c>
      <c r="S64" s="3">
        <v>0</v>
      </c>
      <c r="T64" s="3">
        <v>61</v>
      </c>
    </row>
    <row r="65" spans="1:20" ht="16.5" x14ac:dyDescent="0.2">
      <c r="A65" s="3">
        <v>1301012</v>
      </c>
      <c r="B65" s="3">
        <v>1301012</v>
      </c>
      <c r="C65" s="3">
        <v>1301012</v>
      </c>
      <c r="D65" s="3" t="s">
        <v>64</v>
      </c>
      <c r="E65" s="3" t="s">
        <v>65</v>
      </c>
      <c r="F65" s="3" t="s">
        <v>226</v>
      </c>
      <c r="G65" s="3">
        <v>0</v>
      </c>
      <c r="H65" s="3">
        <v>1</v>
      </c>
      <c r="I65" s="3">
        <v>1</v>
      </c>
      <c r="J65" s="3">
        <v>0</v>
      </c>
      <c r="K65" s="3">
        <v>0</v>
      </c>
      <c r="L65" s="3">
        <v>1</v>
      </c>
      <c r="M65" s="3" t="s">
        <v>688</v>
      </c>
      <c r="N65" s="19">
        <v>10</v>
      </c>
      <c r="O65" s="3">
        <v>0</v>
      </c>
      <c r="P65" s="15" t="s">
        <v>895</v>
      </c>
      <c r="Q65" s="3"/>
      <c r="R65" s="3">
        <v>1</v>
      </c>
      <c r="S65" s="3">
        <v>0</v>
      </c>
      <c r="T65" s="3">
        <v>62</v>
      </c>
    </row>
    <row r="66" spans="1:20" ht="16.5" x14ac:dyDescent="0.2">
      <c r="A66" s="3">
        <v>1302012</v>
      </c>
      <c r="B66" s="3">
        <v>1302012</v>
      </c>
      <c r="C66" s="3">
        <v>1302012</v>
      </c>
      <c r="D66" s="3" t="s">
        <v>66</v>
      </c>
      <c r="E66" s="3" t="s">
        <v>67</v>
      </c>
      <c r="F66" s="3" t="s">
        <v>226</v>
      </c>
      <c r="G66" s="3">
        <v>0</v>
      </c>
      <c r="H66" s="3">
        <v>1</v>
      </c>
      <c r="I66" s="3">
        <v>1</v>
      </c>
      <c r="J66" s="3">
        <v>0</v>
      </c>
      <c r="K66" s="3">
        <v>0</v>
      </c>
      <c r="L66" s="3">
        <v>1</v>
      </c>
      <c r="M66" s="3" t="s">
        <v>688</v>
      </c>
      <c r="N66" s="19">
        <v>10</v>
      </c>
      <c r="O66" s="3">
        <v>1</v>
      </c>
      <c r="P66" s="15" t="s">
        <v>896</v>
      </c>
      <c r="Q66" s="3"/>
      <c r="R66" s="3">
        <v>2</v>
      </c>
      <c r="S66" s="3">
        <v>0</v>
      </c>
      <c r="T66" s="3">
        <v>63</v>
      </c>
    </row>
    <row r="67" spans="1:20" ht="16.5" x14ac:dyDescent="0.2">
      <c r="A67" s="3">
        <v>1301013</v>
      </c>
      <c r="B67" s="3">
        <v>1301013</v>
      </c>
      <c r="C67" s="3">
        <v>1301013</v>
      </c>
      <c r="D67" s="3" t="s">
        <v>68</v>
      </c>
      <c r="E67" s="3" t="s">
        <v>69</v>
      </c>
      <c r="F67" s="3" t="s">
        <v>227</v>
      </c>
      <c r="G67" s="3">
        <v>0</v>
      </c>
      <c r="H67" s="3">
        <v>1</v>
      </c>
      <c r="I67" s="3">
        <v>1</v>
      </c>
      <c r="J67" s="3">
        <v>0</v>
      </c>
      <c r="K67" s="3">
        <v>0</v>
      </c>
      <c r="L67" s="3">
        <v>1</v>
      </c>
      <c r="M67" s="3" t="s">
        <v>688</v>
      </c>
      <c r="N67" s="19">
        <v>10</v>
      </c>
      <c r="O67" s="3">
        <v>0</v>
      </c>
      <c r="P67" s="15" t="s">
        <v>897</v>
      </c>
      <c r="Q67" s="3"/>
      <c r="R67" s="3">
        <v>1</v>
      </c>
      <c r="S67" s="3">
        <v>0</v>
      </c>
      <c r="T67" s="3">
        <v>64</v>
      </c>
    </row>
    <row r="68" spans="1:20" ht="16.5" x14ac:dyDescent="0.2">
      <c r="A68" s="3">
        <v>1302013</v>
      </c>
      <c r="B68" s="3">
        <v>1302013</v>
      </c>
      <c r="C68" s="3">
        <v>1302013</v>
      </c>
      <c r="D68" s="3" t="s">
        <v>70</v>
      </c>
      <c r="E68" s="3" t="s">
        <v>71</v>
      </c>
      <c r="F68" s="3" t="s">
        <v>227</v>
      </c>
      <c r="G68" s="3">
        <v>0</v>
      </c>
      <c r="H68" s="3">
        <v>1</v>
      </c>
      <c r="I68" s="3">
        <v>1</v>
      </c>
      <c r="J68" s="3">
        <v>0</v>
      </c>
      <c r="K68" s="3">
        <v>0</v>
      </c>
      <c r="L68" s="3">
        <v>1</v>
      </c>
      <c r="M68" s="3" t="s">
        <v>688</v>
      </c>
      <c r="N68" s="19">
        <v>10</v>
      </c>
      <c r="O68" s="3">
        <v>1</v>
      </c>
      <c r="P68" s="15" t="s">
        <v>898</v>
      </c>
      <c r="Q68" s="3"/>
      <c r="R68" s="3">
        <v>1</v>
      </c>
      <c r="S68" s="3">
        <v>0</v>
      </c>
      <c r="T68" s="3">
        <v>65</v>
      </c>
    </row>
    <row r="69" spans="1:20" ht="16.5" x14ac:dyDescent="0.2">
      <c r="A69" s="3">
        <v>1301014</v>
      </c>
      <c r="B69" s="3">
        <v>1301014</v>
      </c>
      <c r="C69" s="3">
        <v>1301014</v>
      </c>
      <c r="D69" s="3" t="s">
        <v>72</v>
      </c>
      <c r="E69" s="3" t="s">
        <v>73</v>
      </c>
      <c r="F69" s="3" t="s">
        <v>228</v>
      </c>
      <c r="G69" s="3">
        <v>0</v>
      </c>
      <c r="H69" s="3">
        <v>1</v>
      </c>
      <c r="I69" s="3">
        <v>1</v>
      </c>
      <c r="J69" s="3">
        <v>0</v>
      </c>
      <c r="K69" s="3">
        <v>0</v>
      </c>
      <c r="L69" s="3">
        <v>1</v>
      </c>
      <c r="M69" s="3" t="s">
        <v>688</v>
      </c>
      <c r="N69" s="19">
        <v>10</v>
      </c>
      <c r="O69" s="3">
        <v>0</v>
      </c>
      <c r="P69" s="15" t="s">
        <v>899</v>
      </c>
      <c r="Q69" s="3"/>
      <c r="R69" s="3">
        <v>1</v>
      </c>
      <c r="S69" s="3">
        <v>0</v>
      </c>
      <c r="T69" s="3">
        <v>66</v>
      </c>
    </row>
    <row r="70" spans="1:20" ht="16.5" x14ac:dyDescent="0.2">
      <c r="A70" s="3">
        <v>1302014</v>
      </c>
      <c r="B70" s="3">
        <v>1302014</v>
      </c>
      <c r="C70" s="3">
        <v>1302014</v>
      </c>
      <c r="D70" s="3" t="s">
        <v>74</v>
      </c>
      <c r="E70" s="3" t="s">
        <v>75</v>
      </c>
      <c r="F70" s="3" t="s">
        <v>228</v>
      </c>
      <c r="G70" s="3">
        <v>0</v>
      </c>
      <c r="H70" s="3">
        <v>1</v>
      </c>
      <c r="I70" s="3">
        <v>1</v>
      </c>
      <c r="J70" s="3">
        <v>0</v>
      </c>
      <c r="K70" s="3">
        <v>0</v>
      </c>
      <c r="L70" s="3">
        <v>1</v>
      </c>
      <c r="M70" s="3" t="s">
        <v>688</v>
      </c>
      <c r="N70" s="19">
        <v>10</v>
      </c>
      <c r="O70" s="3">
        <v>1</v>
      </c>
      <c r="P70" s="15" t="s">
        <v>900</v>
      </c>
      <c r="Q70" s="3"/>
      <c r="R70" s="3">
        <v>1</v>
      </c>
      <c r="S70" s="3">
        <v>0</v>
      </c>
      <c r="T70" s="3">
        <v>67</v>
      </c>
    </row>
    <row r="71" spans="1:20" ht="16.5" x14ac:dyDescent="0.2">
      <c r="A71" s="3">
        <v>1301015</v>
      </c>
      <c r="B71" s="3">
        <v>1301015</v>
      </c>
      <c r="C71" s="3">
        <v>1301015</v>
      </c>
      <c r="D71" s="3" t="s">
        <v>76</v>
      </c>
      <c r="E71" s="3" t="s">
        <v>77</v>
      </c>
      <c r="F71" s="3" t="s">
        <v>229</v>
      </c>
      <c r="G71" s="3">
        <v>0</v>
      </c>
      <c r="H71" s="3">
        <v>1</v>
      </c>
      <c r="I71" s="3">
        <v>1</v>
      </c>
      <c r="J71" s="3">
        <v>0</v>
      </c>
      <c r="K71" s="3">
        <v>0</v>
      </c>
      <c r="L71" s="3">
        <v>1</v>
      </c>
      <c r="M71" s="3" t="s">
        <v>688</v>
      </c>
      <c r="N71" s="19">
        <v>10</v>
      </c>
      <c r="O71" s="3">
        <v>0</v>
      </c>
      <c r="P71" s="15" t="s">
        <v>901</v>
      </c>
      <c r="Q71" s="3"/>
      <c r="R71" s="3">
        <v>1</v>
      </c>
      <c r="S71" s="3">
        <v>0</v>
      </c>
      <c r="T71" s="3">
        <v>68</v>
      </c>
    </row>
    <row r="72" spans="1:20" ht="16.5" x14ac:dyDescent="0.2">
      <c r="A72" s="3">
        <v>1302015</v>
      </c>
      <c r="B72" s="3">
        <v>1302015</v>
      </c>
      <c r="C72" s="3">
        <v>1302015</v>
      </c>
      <c r="D72" s="4" t="s">
        <v>585</v>
      </c>
      <c r="E72" s="3" t="s">
        <v>78</v>
      </c>
      <c r="F72" s="3" t="s">
        <v>229</v>
      </c>
      <c r="G72" s="3">
        <v>0</v>
      </c>
      <c r="H72" s="3">
        <v>1</v>
      </c>
      <c r="I72" s="3">
        <v>1</v>
      </c>
      <c r="J72" s="3">
        <v>0</v>
      </c>
      <c r="K72" s="3">
        <v>0</v>
      </c>
      <c r="L72" s="3">
        <v>1</v>
      </c>
      <c r="M72" s="3" t="s">
        <v>688</v>
      </c>
      <c r="N72" s="19">
        <v>10</v>
      </c>
      <c r="O72" s="3">
        <v>1</v>
      </c>
      <c r="P72" s="15" t="s">
        <v>902</v>
      </c>
      <c r="Q72" s="3"/>
      <c r="R72" s="3">
        <v>2</v>
      </c>
      <c r="S72" s="3">
        <v>0</v>
      </c>
      <c r="T72" s="3">
        <v>69</v>
      </c>
    </row>
    <row r="73" spans="1:20" ht="16.5" x14ac:dyDescent="0.2">
      <c r="A73" s="3">
        <v>1301017</v>
      </c>
      <c r="B73" s="3">
        <v>1301017</v>
      </c>
      <c r="C73" s="3">
        <v>1301017</v>
      </c>
      <c r="D73" s="4" t="s">
        <v>966</v>
      </c>
      <c r="E73" s="4" t="s">
        <v>949</v>
      </c>
      <c r="F73" s="4" t="s">
        <v>957</v>
      </c>
      <c r="G73" s="3">
        <v>0</v>
      </c>
      <c r="H73" s="3">
        <v>1</v>
      </c>
      <c r="I73" s="3">
        <v>1</v>
      </c>
      <c r="J73" s="3">
        <v>0</v>
      </c>
      <c r="K73" s="3">
        <v>0</v>
      </c>
      <c r="L73" s="3">
        <v>1</v>
      </c>
      <c r="M73" s="3" t="s">
        <v>688</v>
      </c>
      <c r="N73" s="19">
        <v>10</v>
      </c>
      <c r="O73" s="3">
        <v>0</v>
      </c>
      <c r="P73" s="16" t="s">
        <v>960</v>
      </c>
      <c r="Q73" s="3"/>
      <c r="R73" s="3">
        <v>1</v>
      </c>
      <c r="S73" s="3">
        <v>0</v>
      </c>
      <c r="T73" s="3">
        <v>70</v>
      </c>
    </row>
    <row r="74" spans="1:20" ht="16.5" x14ac:dyDescent="0.2">
      <c r="A74" s="3">
        <v>1302017</v>
      </c>
      <c r="B74" s="3">
        <v>1302017</v>
      </c>
      <c r="C74" s="3">
        <v>1302017</v>
      </c>
      <c r="D74" s="4" t="s">
        <v>967</v>
      </c>
      <c r="E74" s="4" t="s">
        <v>950</v>
      </c>
      <c r="F74" s="4" t="s">
        <v>957</v>
      </c>
      <c r="G74" s="3">
        <v>0</v>
      </c>
      <c r="H74" s="3">
        <v>1</v>
      </c>
      <c r="I74" s="3">
        <v>1</v>
      </c>
      <c r="J74" s="3">
        <v>0</v>
      </c>
      <c r="K74" s="3">
        <v>0</v>
      </c>
      <c r="L74" s="3">
        <v>1</v>
      </c>
      <c r="M74" s="3" t="s">
        <v>688</v>
      </c>
      <c r="N74" s="19">
        <v>10</v>
      </c>
      <c r="O74" s="3">
        <v>1</v>
      </c>
      <c r="P74" s="16" t="s">
        <v>961</v>
      </c>
      <c r="Q74" s="3"/>
      <c r="R74" s="3">
        <v>1</v>
      </c>
      <c r="S74" s="3">
        <v>0</v>
      </c>
      <c r="T74" s="3">
        <v>71</v>
      </c>
    </row>
    <row r="75" spans="1:20" ht="16.5" x14ac:dyDescent="0.2">
      <c r="A75" s="3">
        <v>1301020</v>
      </c>
      <c r="B75" s="3">
        <v>1301020</v>
      </c>
      <c r="C75" s="3">
        <v>1301020</v>
      </c>
      <c r="D75" s="4" t="s">
        <v>968</v>
      </c>
      <c r="E75" s="4" t="s">
        <v>952</v>
      </c>
      <c r="F75" s="4" t="s">
        <v>958</v>
      </c>
      <c r="G75" s="3">
        <v>0</v>
      </c>
      <c r="H75" s="3">
        <v>1</v>
      </c>
      <c r="I75" s="3">
        <v>1</v>
      </c>
      <c r="J75" s="3">
        <v>0</v>
      </c>
      <c r="K75" s="3">
        <v>0</v>
      </c>
      <c r="L75" s="3">
        <v>1</v>
      </c>
      <c r="M75" s="3" t="s">
        <v>688</v>
      </c>
      <c r="N75" s="19">
        <v>10</v>
      </c>
      <c r="O75" s="3">
        <v>0</v>
      </c>
      <c r="P75" s="16" t="s">
        <v>962</v>
      </c>
      <c r="Q75" s="3"/>
      <c r="R75" s="3">
        <v>1</v>
      </c>
      <c r="S75" s="3">
        <v>0</v>
      </c>
      <c r="T75" s="3">
        <v>72</v>
      </c>
    </row>
    <row r="76" spans="1:20" ht="16.5" x14ac:dyDescent="0.2">
      <c r="A76" s="3">
        <v>1302020</v>
      </c>
      <c r="B76" s="3">
        <v>1302020</v>
      </c>
      <c r="C76" s="3">
        <v>1302020</v>
      </c>
      <c r="D76" s="4" t="s">
        <v>969</v>
      </c>
      <c r="E76" s="4" t="s">
        <v>953</v>
      </c>
      <c r="F76" s="4" t="s">
        <v>958</v>
      </c>
      <c r="G76" s="3">
        <v>0</v>
      </c>
      <c r="H76" s="3">
        <v>1</v>
      </c>
      <c r="I76" s="3">
        <v>1</v>
      </c>
      <c r="J76" s="3">
        <v>0</v>
      </c>
      <c r="K76" s="3">
        <v>0</v>
      </c>
      <c r="L76" s="3">
        <v>1</v>
      </c>
      <c r="M76" s="3" t="s">
        <v>688</v>
      </c>
      <c r="N76" s="19">
        <v>10</v>
      </c>
      <c r="O76" s="3">
        <v>1</v>
      </c>
      <c r="P76" s="16" t="s">
        <v>963</v>
      </c>
      <c r="Q76" s="3"/>
      <c r="R76" s="3">
        <v>1</v>
      </c>
      <c r="S76" s="3">
        <v>0</v>
      </c>
      <c r="T76" s="3">
        <v>73</v>
      </c>
    </row>
    <row r="77" spans="1:20" ht="16.5" x14ac:dyDescent="0.2">
      <c r="A77" s="3">
        <v>1301022</v>
      </c>
      <c r="B77" s="3">
        <v>1301022</v>
      </c>
      <c r="C77" s="3">
        <v>1301022</v>
      </c>
      <c r="D77" s="4" t="s">
        <v>970</v>
      </c>
      <c r="E77" s="4" t="s">
        <v>955</v>
      </c>
      <c r="F77" s="4" t="s">
        <v>959</v>
      </c>
      <c r="G77" s="3">
        <v>0</v>
      </c>
      <c r="H77" s="3">
        <v>1</v>
      </c>
      <c r="I77" s="3">
        <v>1</v>
      </c>
      <c r="J77" s="3">
        <v>0</v>
      </c>
      <c r="K77" s="3">
        <v>0</v>
      </c>
      <c r="L77" s="3">
        <v>1</v>
      </c>
      <c r="M77" s="3" t="s">
        <v>688</v>
      </c>
      <c r="N77" s="19">
        <v>10</v>
      </c>
      <c r="O77" s="3">
        <v>0</v>
      </c>
      <c r="P77" s="16" t="s">
        <v>964</v>
      </c>
      <c r="Q77" s="3"/>
      <c r="R77" s="3">
        <v>1</v>
      </c>
      <c r="S77" s="3">
        <v>0</v>
      </c>
      <c r="T77" s="3">
        <v>74</v>
      </c>
    </row>
    <row r="78" spans="1:20" ht="16.5" x14ac:dyDescent="0.2">
      <c r="A78" s="3">
        <v>1302022</v>
      </c>
      <c r="B78" s="3">
        <v>1302022</v>
      </c>
      <c r="C78" s="3">
        <v>1302022</v>
      </c>
      <c r="D78" s="4" t="s">
        <v>971</v>
      </c>
      <c r="E78" s="4" t="s">
        <v>956</v>
      </c>
      <c r="F78" s="4" t="s">
        <v>959</v>
      </c>
      <c r="G78" s="3">
        <v>0</v>
      </c>
      <c r="H78" s="3">
        <v>1</v>
      </c>
      <c r="I78" s="3">
        <v>1</v>
      </c>
      <c r="J78" s="3">
        <v>0</v>
      </c>
      <c r="K78" s="3">
        <v>0</v>
      </c>
      <c r="L78" s="3">
        <v>1</v>
      </c>
      <c r="M78" s="3" t="s">
        <v>688</v>
      </c>
      <c r="N78" s="19">
        <v>10</v>
      </c>
      <c r="O78" s="3">
        <v>1</v>
      </c>
      <c r="P78" s="16" t="s">
        <v>965</v>
      </c>
      <c r="Q78" s="3"/>
      <c r="R78" s="3">
        <v>1</v>
      </c>
      <c r="S78" s="3">
        <v>0</v>
      </c>
      <c r="T78" s="3">
        <v>75</v>
      </c>
    </row>
    <row r="79" spans="1:20" ht="16.5" x14ac:dyDescent="0.2">
      <c r="A79" s="3">
        <v>1303001</v>
      </c>
      <c r="B79" s="3">
        <v>1303001</v>
      </c>
      <c r="C79" s="3">
        <v>1303001</v>
      </c>
      <c r="D79" s="3" t="s">
        <v>79</v>
      </c>
      <c r="E79" s="3" t="s">
        <v>80</v>
      </c>
      <c r="F79" s="3" t="s">
        <v>230</v>
      </c>
      <c r="G79" s="3">
        <v>0</v>
      </c>
      <c r="H79" s="3">
        <v>1</v>
      </c>
      <c r="I79" s="3">
        <v>1</v>
      </c>
      <c r="J79" s="3">
        <v>5</v>
      </c>
      <c r="K79" s="3">
        <v>1</v>
      </c>
      <c r="L79" s="3">
        <v>1</v>
      </c>
      <c r="M79" s="3" t="s">
        <v>688</v>
      </c>
      <c r="N79" s="19">
        <v>10</v>
      </c>
      <c r="O79" s="3">
        <v>0</v>
      </c>
      <c r="P79" s="15" t="s">
        <v>903</v>
      </c>
      <c r="Q79" s="3"/>
      <c r="R79" s="3">
        <v>1</v>
      </c>
      <c r="S79" s="3">
        <v>130300109</v>
      </c>
      <c r="T79" s="3">
        <v>76</v>
      </c>
    </row>
    <row r="80" spans="1:20" ht="16.5" x14ac:dyDescent="0.2">
      <c r="A80" s="3">
        <v>1303002</v>
      </c>
      <c r="B80" s="3">
        <v>1303002</v>
      </c>
      <c r="C80" s="3">
        <v>1303002</v>
      </c>
      <c r="D80" s="3" t="s">
        <v>81</v>
      </c>
      <c r="E80" s="3" t="s">
        <v>82</v>
      </c>
      <c r="F80" s="3" t="s">
        <v>231</v>
      </c>
      <c r="G80" s="3">
        <v>0</v>
      </c>
      <c r="H80" s="3">
        <v>1</v>
      </c>
      <c r="I80" s="3">
        <v>1</v>
      </c>
      <c r="J80" s="3">
        <v>5</v>
      </c>
      <c r="K80" s="3">
        <v>1</v>
      </c>
      <c r="L80" s="3">
        <v>1</v>
      </c>
      <c r="M80" s="3" t="s">
        <v>688</v>
      </c>
      <c r="N80" s="19">
        <v>10</v>
      </c>
      <c r="O80" s="3">
        <v>0</v>
      </c>
      <c r="P80" s="15" t="s">
        <v>904</v>
      </c>
      <c r="Q80" s="3"/>
      <c r="R80" s="3">
        <v>1</v>
      </c>
      <c r="S80" s="3">
        <v>130300209</v>
      </c>
      <c r="T80" s="3">
        <v>77</v>
      </c>
    </row>
    <row r="81" spans="1:20" ht="16.5" x14ac:dyDescent="0.2">
      <c r="A81" s="3">
        <v>1303003</v>
      </c>
      <c r="B81" s="3">
        <v>1303003</v>
      </c>
      <c r="C81" s="3">
        <v>1303003</v>
      </c>
      <c r="D81" s="3" t="s">
        <v>83</v>
      </c>
      <c r="E81" s="3" t="s">
        <v>84</v>
      </c>
      <c r="F81" s="3" t="s">
        <v>232</v>
      </c>
      <c r="G81" s="3">
        <v>0</v>
      </c>
      <c r="H81" s="3">
        <v>1</v>
      </c>
      <c r="I81" s="3">
        <v>1</v>
      </c>
      <c r="J81" s="3">
        <v>5</v>
      </c>
      <c r="K81" s="3">
        <v>0</v>
      </c>
      <c r="L81" s="3">
        <v>1</v>
      </c>
      <c r="M81" s="3" t="s">
        <v>688</v>
      </c>
      <c r="N81" s="19">
        <v>10</v>
      </c>
      <c r="O81" s="3">
        <v>0</v>
      </c>
      <c r="P81" s="15" t="s">
        <v>905</v>
      </c>
      <c r="Q81" s="3"/>
      <c r="R81" s="3">
        <v>1</v>
      </c>
      <c r="S81" s="3">
        <v>130300309</v>
      </c>
      <c r="T81" s="3">
        <v>78</v>
      </c>
    </row>
    <row r="82" spans="1:20" ht="16.5" x14ac:dyDescent="0.2">
      <c r="A82" s="3">
        <v>1303004</v>
      </c>
      <c r="B82" s="3">
        <v>1303004</v>
      </c>
      <c r="C82" s="3">
        <v>1303004</v>
      </c>
      <c r="D82" s="3" t="s">
        <v>85</v>
      </c>
      <c r="E82" s="3" t="s">
        <v>86</v>
      </c>
      <c r="F82" s="3" t="s">
        <v>233</v>
      </c>
      <c r="G82" s="3">
        <v>0</v>
      </c>
      <c r="H82" s="3">
        <v>1</v>
      </c>
      <c r="I82" s="3">
        <v>1</v>
      </c>
      <c r="J82" s="3">
        <v>5</v>
      </c>
      <c r="K82" s="3">
        <v>1</v>
      </c>
      <c r="L82" s="3">
        <v>1</v>
      </c>
      <c r="M82" s="3" t="s">
        <v>688</v>
      </c>
      <c r="N82" s="19">
        <v>10</v>
      </c>
      <c r="O82" s="3">
        <v>0</v>
      </c>
      <c r="P82" s="15" t="s">
        <v>906</v>
      </c>
      <c r="Q82" s="3"/>
      <c r="R82" s="3">
        <v>1</v>
      </c>
      <c r="S82" s="3">
        <v>130300409</v>
      </c>
      <c r="T82" s="3">
        <v>79</v>
      </c>
    </row>
    <row r="83" spans="1:20" ht="16.5" x14ac:dyDescent="0.2">
      <c r="A83" s="3">
        <v>1303005</v>
      </c>
      <c r="B83" s="3">
        <v>1303005</v>
      </c>
      <c r="C83" s="3">
        <v>1303005</v>
      </c>
      <c r="D83" s="3" t="s">
        <v>87</v>
      </c>
      <c r="E83" s="3" t="s">
        <v>88</v>
      </c>
      <c r="F83" s="3" t="s">
        <v>234</v>
      </c>
      <c r="G83" s="3">
        <v>0</v>
      </c>
      <c r="H83" s="3">
        <v>1</v>
      </c>
      <c r="I83" s="3">
        <v>1</v>
      </c>
      <c r="J83" s="3">
        <v>5</v>
      </c>
      <c r="K83" s="3">
        <v>0</v>
      </c>
      <c r="L83" s="3">
        <v>1</v>
      </c>
      <c r="M83" s="3" t="s">
        <v>688</v>
      </c>
      <c r="N83" s="19">
        <v>10</v>
      </c>
      <c r="O83" s="3">
        <v>0</v>
      </c>
      <c r="P83" s="15" t="s">
        <v>907</v>
      </c>
      <c r="Q83" s="3"/>
      <c r="R83" s="3">
        <v>1</v>
      </c>
      <c r="S83" s="3">
        <v>130300509</v>
      </c>
      <c r="T83" s="3">
        <v>80</v>
      </c>
    </row>
    <row r="84" spans="1:20" ht="16.5" x14ac:dyDescent="0.2">
      <c r="A84" s="3">
        <v>1303006</v>
      </c>
      <c r="B84" s="3">
        <v>1303006</v>
      </c>
      <c r="C84" s="3">
        <v>1303006</v>
      </c>
      <c r="D84" s="3" t="s">
        <v>89</v>
      </c>
      <c r="E84" s="3" t="s">
        <v>90</v>
      </c>
      <c r="F84" s="3" t="s">
        <v>235</v>
      </c>
      <c r="G84" s="3">
        <v>0</v>
      </c>
      <c r="H84" s="3">
        <v>1</v>
      </c>
      <c r="I84" s="3">
        <v>1</v>
      </c>
      <c r="J84" s="3">
        <v>5</v>
      </c>
      <c r="K84" s="3">
        <v>0</v>
      </c>
      <c r="L84" s="3">
        <v>1</v>
      </c>
      <c r="M84" s="3" t="s">
        <v>688</v>
      </c>
      <c r="N84" s="19">
        <v>10</v>
      </c>
      <c r="O84" s="3">
        <v>0</v>
      </c>
      <c r="P84" s="15" t="s">
        <v>908</v>
      </c>
      <c r="Q84" s="3"/>
      <c r="R84" s="3">
        <v>1</v>
      </c>
      <c r="S84" s="3">
        <v>130300609</v>
      </c>
      <c r="T84" s="3">
        <v>81</v>
      </c>
    </row>
    <row r="85" spans="1:20" ht="16.5" x14ac:dyDescent="0.2">
      <c r="A85" s="3">
        <v>1303007</v>
      </c>
      <c r="B85" s="3">
        <v>1303007</v>
      </c>
      <c r="C85" s="3">
        <v>1303007</v>
      </c>
      <c r="D85" s="3" t="s">
        <v>91</v>
      </c>
      <c r="E85" s="4" t="s">
        <v>1147</v>
      </c>
      <c r="F85" s="3" t="s">
        <v>236</v>
      </c>
      <c r="G85" s="3">
        <v>0</v>
      </c>
      <c r="H85" s="3">
        <v>1</v>
      </c>
      <c r="I85" s="3">
        <v>4</v>
      </c>
      <c r="J85" s="3">
        <v>5</v>
      </c>
      <c r="K85" s="3">
        <v>1</v>
      </c>
      <c r="L85" s="3">
        <v>1</v>
      </c>
      <c r="M85" s="3" t="s">
        <v>688</v>
      </c>
      <c r="N85" s="19">
        <v>10</v>
      </c>
      <c r="O85" s="3">
        <v>0</v>
      </c>
      <c r="P85" s="15" t="s">
        <v>909</v>
      </c>
      <c r="Q85" s="3"/>
      <c r="R85" s="3">
        <v>1</v>
      </c>
      <c r="S85" s="3">
        <v>130300709</v>
      </c>
      <c r="T85" s="3">
        <v>82</v>
      </c>
    </row>
    <row r="86" spans="1:20" ht="16.5" x14ac:dyDescent="0.2">
      <c r="A86" s="3">
        <v>1303008</v>
      </c>
      <c r="B86" s="3">
        <v>1303008</v>
      </c>
      <c r="C86" s="3">
        <v>1303008</v>
      </c>
      <c r="D86" s="3" t="s">
        <v>92</v>
      </c>
      <c r="E86" s="3" t="s">
        <v>93</v>
      </c>
      <c r="F86" s="3" t="s">
        <v>237</v>
      </c>
      <c r="G86" s="3">
        <v>0</v>
      </c>
      <c r="H86" s="3">
        <v>1</v>
      </c>
      <c r="I86" s="3">
        <v>1</v>
      </c>
      <c r="J86" s="3">
        <v>5</v>
      </c>
      <c r="K86" s="3">
        <v>1</v>
      </c>
      <c r="L86" s="3">
        <v>1</v>
      </c>
      <c r="M86" s="3" t="s">
        <v>688</v>
      </c>
      <c r="N86" s="19">
        <v>10</v>
      </c>
      <c r="O86" s="3">
        <v>0</v>
      </c>
      <c r="P86" s="15" t="s">
        <v>910</v>
      </c>
      <c r="Q86" s="3"/>
      <c r="R86" s="3">
        <v>1</v>
      </c>
      <c r="S86" s="3">
        <v>130300809</v>
      </c>
      <c r="T86" s="3">
        <v>83</v>
      </c>
    </row>
    <row r="87" spans="1:20" ht="16.5" x14ac:dyDescent="0.2">
      <c r="A87" s="3">
        <v>1303009</v>
      </c>
      <c r="B87" s="3">
        <v>1303009</v>
      </c>
      <c r="C87" s="3">
        <v>1303009</v>
      </c>
      <c r="D87" s="3" t="s">
        <v>94</v>
      </c>
      <c r="E87" s="3" t="s">
        <v>95</v>
      </c>
      <c r="F87" s="3" t="s">
        <v>238</v>
      </c>
      <c r="G87" s="3">
        <v>0</v>
      </c>
      <c r="H87" s="3">
        <v>1</v>
      </c>
      <c r="I87" s="3">
        <v>1</v>
      </c>
      <c r="J87" s="3">
        <v>4</v>
      </c>
      <c r="K87" s="3">
        <v>0</v>
      </c>
      <c r="L87" s="3">
        <v>1</v>
      </c>
      <c r="M87" s="3" t="s">
        <v>688</v>
      </c>
      <c r="N87" s="19">
        <v>10</v>
      </c>
      <c r="O87" s="3">
        <v>0</v>
      </c>
      <c r="P87" s="15" t="s">
        <v>911</v>
      </c>
      <c r="Q87" s="3"/>
      <c r="R87" s="3">
        <v>1</v>
      </c>
      <c r="S87" s="3">
        <v>130300909</v>
      </c>
      <c r="T87" s="3">
        <v>84</v>
      </c>
    </row>
    <row r="88" spans="1:20" ht="16.5" x14ac:dyDescent="0.2">
      <c r="A88" s="3">
        <v>1303010</v>
      </c>
      <c r="B88" s="3">
        <v>1303010</v>
      </c>
      <c r="C88" s="3">
        <v>1303010</v>
      </c>
      <c r="D88" s="3" t="s">
        <v>96</v>
      </c>
      <c r="E88" s="3" t="s">
        <v>97</v>
      </c>
      <c r="F88" s="3" t="s">
        <v>239</v>
      </c>
      <c r="G88" s="3">
        <v>0</v>
      </c>
      <c r="H88" s="3">
        <v>1</v>
      </c>
      <c r="I88" s="3">
        <v>1</v>
      </c>
      <c r="J88" s="3">
        <v>5</v>
      </c>
      <c r="K88" s="3">
        <v>0</v>
      </c>
      <c r="L88" s="3">
        <v>1</v>
      </c>
      <c r="M88" s="3" t="s">
        <v>688</v>
      </c>
      <c r="N88" s="19">
        <v>10</v>
      </c>
      <c r="O88" s="3">
        <v>0</v>
      </c>
      <c r="P88" s="15" t="s">
        <v>912</v>
      </c>
      <c r="Q88" s="3"/>
      <c r="R88" s="3">
        <v>1</v>
      </c>
      <c r="S88" s="3">
        <v>130301009</v>
      </c>
      <c r="T88" s="3">
        <v>85</v>
      </c>
    </row>
    <row r="89" spans="1:20" ht="16.5" x14ac:dyDescent="0.2">
      <c r="A89" s="3">
        <v>1303011</v>
      </c>
      <c r="B89" s="3">
        <v>1303011</v>
      </c>
      <c r="C89" s="3">
        <v>1303011</v>
      </c>
      <c r="D89" s="3" t="s">
        <v>98</v>
      </c>
      <c r="E89" s="3" t="s">
        <v>99</v>
      </c>
      <c r="F89" s="3" t="s">
        <v>240</v>
      </c>
      <c r="G89" s="3">
        <v>0</v>
      </c>
      <c r="H89" s="3">
        <v>1</v>
      </c>
      <c r="I89" s="3">
        <v>1</v>
      </c>
      <c r="J89" s="3">
        <v>4</v>
      </c>
      <c r="K89" s="3">
        <v>0</v>
      </c>
      <c r="L89" s="3">
        <v>1</v>
      </c>
      <c r="M89" s="3" t="s">
        <v>688</v>
      </c>
      <c r="N89" s="19">
        <v>10</v>
      </c>
      <c r="O89" s="3">
        <v>0</v>
      </c>
      <c r="P89" s="15" t="s">
        <v>913</v>
      </c>
      <c r="Q89" s="3"/>
      <c r="R89" s="3">
        <v>1</v>
      </c>
      <c r="S89" s="3">
        <v>130301111</v>
      </c>
      <c r="T89" s="3">
        <v>86</v>
      </c>
    </row>
    <row r="90" spans="1:20" ht="16.5" x14ac:dyDescent="0.2">
      <c r="A90" s="3">
        <v>1303012</v>
      </c>
      <c r="B90" s="3">
        <v>1303012</v>
      </c>
      <c r="C90" s="3">
        <v>1303012</v>
      </c>
      <c r="D90" s="3" t="s">
        <v>241</v>
      </c>
      <c r="E90" s="3" t="s">
        <v>100</v>
      </c>
      <c r="F90" s="3" t="s">
        <v>242</v>
      </c>
      <c r="G90" s="3">
        <v>0</v>
      </c>
      <c r="H90" s="3">
        <v>1</v>
      </c>
      <c r="I90" s="3">
        <v>1</v>
      </c>
      <c r="J90" s="3">
        <v>5</v>
      </c>
      <c r="K90" s="3">
        <v>1</v>
      </c>
      <c r="L90" s="3">
        <v>1</v>
      </c>
      <c r="M90" s="3" t="s">
        <v>688</v>
      </c>
      <c r="N90" s="19">
        <v>10</v>
      </c>
      <c r="O90" s="3">
        <v>0</v>
      </c>
      <c r="P90" s="15" t="s">
        <v>914</v>
      </c>
      <c r="Q90" s="3"/>
      <c r="R90" s="3">
        <v>1</v>
      </c>
      <c r="S90" s="3">
        <v>130301209</v>
      </c>
      <c r="T90" s="3">
        <v>87</v>
      </c>
    </row>
    <row r="91" spans="1:20" ht="16.5" x14ac:dyDescent="0.2">
      <c r="A91" s="3">
        <v>1303013</v>
      </c>
      <c r="B91" s="3">
        <v>1303013</v>
      </c>
      <c r="C91" s="3">
        <v>1303013</v>
      </c>
      <c r="D91" s="3" t="s">
        <v>101</v>
      </c>
      <c r="E91" s="3" t="s">
        <v>102</v>
      </c>
      <c r="F91" s="3" t="s">
        <v>243</v>
      </c>
      <c r="G91" s="3">
        <v>0</v>
      </c>
      <c r="H91" s="3">
        <v>1</v>
      </c>
      <c r="I91" s="3">
        <v>1</v>
      </c>
      <c r="J91" s="3">
        <v>5</v>
      </c>
      <c r="K91" s="3">
        <v>0</v>
      </c>
      <c r="L91" s="3">
        <v>1</v>
      </c>
      <c r="M91" s="3" t="s">
        <v>688</v>
      </c>
      <c r="N91" s="19">
        <v>10</v>
      </c>
      <c r="O91" s="3">
        <v>0</v>
      </c>
      <c r="P91" s="15" t="s">
        <v>915</v>
      </c>
      <c r="Q91" s="3"/>
      <c r="R91" s="3">
        <v>1</v>
      </c>
      <c r="S91" s="3">
        <v>130301309</v>
      </c>
      <c r="T91" s="3">
        <v>88</v>
      </c>
    </row>
    <row r="92" spans="1:20" ht="16.5" x14ac:dyDescent="0.2">
      <c r="A92" s="3">
        <v>1303014</v>
      </c>
      <c r="B92" s="3">
        <v>1303014</v>
      </c>
      <c r="C92" s="3">
        <v>1303014</v>
      </c>
      <c r="D92" s="3" t="s">
        <v>103</v>
      </c>
      <c r="E92" s="3" t="s">
        <v>104</v>
      </c>
      <c r="F92" s="3" t="s">
        <v>244</v>
      </c>
      <c r="G92" s="3">
        <v>0</v>
      </c>
      <c r="H92" s="3">
        <v>1</v>
      </c>
      <c r="I92" s="3">
        <v>1</v>
      </c>
      <c r="J92" s="3">
        <v>5</v>
      </c>
      <c r="K92" s="3">
        <v>1</v>
      </c>
      <c r="L92" s="3">
        <v>1</v>
      </c>
      <c r="M92" s="3" t="s">
        <v>688</v>
      </c>
      <c r="N92" s="19">
        <v>10</v>
      </c>
      <c r="O92" s="3">
        <v>0</v>
      </c>
      <c r="P92" s="15" t="s">
        <v>916</v>
      </c>
      <c r="Q92" s="3"/>
      <c r="R92" s="3">
        <v>1</v>
      </c>
      <c r="S92" s="3">
        <v>130301409</v>
      </c>
      <c r="T92" s="3">
        <v>89</v>
      </c>
    </row>
    <row r="93" spans="1:20" ht="16.5" x14ac:dyDescent="0.2">
      <c r="A93" s="3">
        <v>1303015</v>
      </c>
      <c r="B93" s="3">
        <v>1303015</v>
      </c>
      <c r="C93" s="3">
        <v>1303015</v>
      </c>
      <c r="D93" s="3" t="s">
        <v>105</v>
      </c>
      <c r="E93" s="3" t="s">
        <v>106</v>
      </c>
      <c r="F93" s="3" t="s">
        <v>245</v>
      </c>
      <c r="G93" s="3">
        <v>0</v>
      </c>
      <c r="H93" s="3">
        <v>1</v>
      </c>
      <c r="I93" s="3">
        <v>1</v>
      </c>
      <c r="J93" s="3">
        <v>5</v>
      </c>
      <c r="K93" s="3">
        <v>0</v>
      </c>
      <c r="L93" s="3">
        <v>1</v>
      </c>
      <c r="M93" s="3" t="s">
        <v>688</v>
      </c>
      <c r="N93" s="19">
        <v>10</v>
      </c>
      <c r="O93" s="3">
        <v>0</v>
      </c>
      <c r="P93" s="15" t="s">
        <v>917</v>
      </c>
      <c r="Q93" s="3"/>
      <c r="R93" s="3">
        <v>1</v>
      </c>
      <c r="S93" s="3">
        <v>130301509</v>
      </c>
      <c r="T93" s="3">
        <v>90</v>
      </c>
    </row>
    <row r="94" spans="1:20" ht="16.5" x14ac:dyDescent="0.2">
      <c r="A94" s="3">
        <v>1303016</v>
      </c>
      <c r="B94" s="3">
        <v>1303016</v>
      </c>
      <c r="C94" s="3">
        <v>1303016</v>
      </c>
      <c r="D94" s="3" t="s">
        <v>107</v>
      </c>
      <c r="E94" s="3" t="s">
        <v>108</v>
      </c>
      <c r="F94" s="3" t="s">
        <v>246</v>
      </c>
      <c r="G94" s="3">
        <v>0</v>
      </c>
      <c r="H94" s="3">
        <v>1</v>
      </c>
      <c r="I94" s="3">
        <v>1</v>
      </c>
      <c r="J94" s="3">
        <v>5</v>
      </c>
      <c r="K94" s="3">
        <v>0</v>
      </c>
      <c r="L94" s="3">
        <v>1</v>
      </c>
      <c r="M94" s="3" t="s">
        <v>688</v>
      </c>
      <c r="N94" s="19">
        <v>10</v>
      </c>
      <c r="O94" s="3">
        <v>0</v>
      </c>
      <c r="P94" s="15" t="s">
        <v>918</v>
      </c>
      <c r="Q94" s="3"/>
      <c r="R94" s="3">
        <v>1</v>
      </c>
      <c r="S94" s="3">
        <v>130301609</v>
      </c>
      <c r="T94" s="3">
        <v>91</v>
      </c>
    </row>
    <row r="95" spans="1:20" ht="16.5" x14ac:dyDescent="0.2">
      <c r="A95" s="3">
        <v>1303017</v>
      </c>
      <c r="B95" s="3">
        <v>1303017</v>
      </c>
      <c r="C95" s="3">
        <v>1303017</v>
      </c>
      <c r="D95" s="3" t="s">
        <v>109</v>
      </c>
      <c r="E95" s="3" t="s">
        <v>110</v>
      </c>
      <c r="F95" s="3" t="s">
        <v>247</v>
      </c>
      <c r="G95" s="3">
        <v>0</v>
      </c>
      <c r="H95" s="3">
        <v>1</v>
      </c>
      <c r="I95" s="3">
        <v>1</v>
      </c>
      <c r="J95" s="3">
        <v>5</v>
      </c>
      <c r="K95" s="3">
        <v>0</v>
      </c>
      <c r="L95" s="3">
        <v>1</v>
      </c>
      <c r="M95" s="3" t="s">
        <v>688</v>
      </c>
      <c r="N95" s="19">
        <v>10</v>
      </c>
      <c r="O95" s="3">
        <v>0</v>
      </c>
      <c r="P95" s="15" t="s">
        <v>919</v>
      </c>
      <c r="Q95" s="3"/>
      <c r="R95" s="3">
        <v>1</v>
      </c>
      <c r="S95" s="3">
        <v>130301709</v>
      </c>
      <c r="T95" s="3">
        <v>92</v>
      </c>
    </row>
    <row r="96" spans="1:20" ht="16.5" x14ac:dyDescent="0.2">
      <c r="A96" s="3">
        <v>1303018</v>
      </c>
      <c r="B96" s="3">
        <v>1303018</v>
      </c>
      <c r="C96" s="3">
        <v>1303018</v>
      </c>
      <c r="D96" s="3" t="s">
        <v>111</v>
      </c>
      <c r="E96" s="3" t="s">
        <v>112</v>
      </c>
      <c r="F96" s="3" t="s">
        <v>248</v>
      </c>
      <c r="G96" s="3">
        <v>0</v>
      </c>
      <c r="H96" s="3">
        <v>1</v>
      </c>
      <c r="I96" s="3">
        <v>1</v>
      </c>
      <c r="J96" s="3">
        <v>5</v>
      </c>
      <c r="K96" s="3">
        <v>0</v>
      </c>
      <c r="L96" s="3">
        <v>1</v>
      </c>
      <c r="M96" s="3" t="s">
        <v>688</v>
      </c>
      <c r="N96" s="19">
        <v>10</v>
      </c>
      <c r="O96" s="3">
        <v>0</v>
      </c>
      <c r="P96" s="15" t="s">
        <v>920</v>
      </c>
      <c r="Q96" s="3"/>
      <c r="R96" s="3">
        <v>1</v>
      </c>
      <c r="S96" s="3">
        <v>130301809</v>
      </c>
      <c r="T96" s="3">
        <v>93</v>
      </c>
    </row>
    <row r="97" spans="1:20" ht="16.5" x14ac:dyDescent="0.2">
      <c r="A97" s="3">
        <v>1303019</v>
      </c>
      <c r="B97" s="3">
        <v>1303019</v>
      </c>
      <c r="C97" s="3">
        <v>1303019</v>
      </c>
      <c r="D97" s="3" t="s">
        <v>113</v>
      </c>
      <c r="E97" s="3" t="s">
        <v>114</v>
      </c>
      <c r="F97" s="3" t="s">
        <v>249</v>
      </c>
      <c r="G97" s="3">
        <v>0</v>
      </c>
      <c r="H97" s="3">
        <v>1</v>
      </c>
      <c r="I97" s="3">
        <v>1</v>
      </c>
      <c r="J97" s="3">
        <v>4</v>
      </c>
      <c r="K97" s="3">
        <v>0</v>
      </c>
      <c r="L97" s="3">
        <v>1</v>
      </c>
      <c r="M97" s="3" t="s">
        <v>688</v>
      </c>
      <c r="N97" s="19">
        <v>10</v>
      </c>
      <c r="O97" s="3">
        <v>0</v>
      </c>
      <c r="P97" s="15" t="s">
        <v>921</v>
      </c>
      <c r="Q97" s="3"/>
      <c r="R97" s="3">
        <v>1</v>
      </c>
      <c r="S97" s="3">
        <v>130301909</v>
      </c>
      <c r="T97" s="3">
        <v>94</v>
      </c>
    </row>
    <row r="98" spans="1:20" ht="16.5" x14ac:dyDescent="0.2">
      <c r="A98" s="3">
        <v>1303020</v>
      </c>
      <c r="B98" s="3">
        <v>1303020</v>
      </c>
      <c r="C98" s="3">
        <v>1303020</v>
      </c>
      <c r="D98" s="3" t="s">
        <v>115</v>
      </c>
      <c r="E98" s="3" t="s">
        <v>116</v>
      </c>
      <c r="F98" s="3" t="s">
        <v>250</v>
      </c>
      <c r="G98" s="3">
        <v>0</v>
      </c>
      <c r="H98" s="3">
        <v>1</v>
      </c>
      <c r="I98" s="3">
        <v>1</v>
      </c>
      <c r="J98" s="3">
        <v>5</v>
      </c>
      <c r="K98" s="3">
        <v>0</v>
      </c>
      <c r="L98" s="3">
        <v>1</v>
      </c>
      <c r="M98" s="3" t="s">
        <v>688</v>
      </c>
      <c r="N98" s="19">
        <v>10</v>
      </c>
      <c r="O98" s="3">
        <v>0</v>
      </c>
      <c r="P98" s="15" t="s">
        <v>922</v>
      </c>
      <c r="Q98" s="3"/>
      <c r="R98" s="3">
        <v>1</v>
      </c>
      <c r="S98" s="3">
        <v>130302009</v>
      </c>
      <c r="T98" s="3">
        <v>95</v>
      </c>
    </row>
    <row r="99" spans="1:20" ht="16.5" x14ac:dyDescent="0.2">
      <c r="A99" s="3">
        <v>1303021</v>
      </c>
      <c r="B99" s="3">
        <v>1303021</v>
      </c>
      <c r="C99" s="3">
        <v>1303021</v>
      </c>
      <c r="D99" s="3" t="s">
        <v>251</v>
      </c>
      <c r="E99" s="3" t="s">
        <v>117</v>
      </c>
      <c r="F99" s="3" t="s">
        <v>252</v>
      </c>
      <c r="G99" s="3">
        <v>0</v>
      </c>
      <c r="H99" s="3">
        <v>1</v>
      </c>
      <c r="I99" s="3">
        <v>1</v>
      </c>
      <c r="J99" s="3">
        <v>5</v>
      </c>
      <c r="K99" s="3">
        <v>0</v>
      </c>
      <c r="L99" s="3">
        <v>1</v>
      </c>
      <c r="M99" s="3" t="s">
        <v>688</v>
      </c>
      <c r="N99" s="19">
        <v>10</v>
      </c>
      <c r="O99" s="3">
        <v>0</v>
      </c>
      <c r="P99" s="15" t="s">
        <v>923</v>
      </c>
      <c r="Q99" s="3"/>
      <c r="R99" s="3">
        <v>1</v>
      </c>
      <c r="S99" s="3">
        <v>130302109</v>
      </c>
      <c r="T99" s="3">
        <v>96</v>
      </c>
    </row>
    <row r="100" spans="1:20" ht="16.5" x14ac:dyDescent="0.2">
      <c r="A100" s="3">
        <v>1304001</v>
      </c>
      <c r="B100" s="3">
        <v>1304001</v>
      </c>
      <c r="C100" s="3">
        <v>1304001</v>
      </c>
      <c r="D100" s="3" t="s">
        <v>253</v>
      </c>
      <c r="E100" s="3" t="s">
        <v>253</v>
      </c>
      <c r="F100" s="3"/>
      <c r="G100" s="3">
        <v>2</v>
      </c>
      <c r="H100" s="3">
        <v>2</v>
      </c>
      <c r="I100" s="3">
        <v>3</v>
      </c>
      <c r="J100" s="3">
        <v>0</v>
      </c>
      <c r="K100" s="3">
        <v>0</v>
      </c>
      <c r="L100" s="3">
        <v>1</v>
      </c>
      <c r="M100" s="3" t="s">
        <v>688</v>
      </c>
      <c r="N100" s="19">
        <v>10</v>
      </c>
      <c r="O100" s="3">
        <v>0</v>
      </c>
      <c r="P100" s="15" t="s">
        <v>924</v>
      </c>
      <c r="Q100" s="3">
        <v>1</v>
      </c>
      <c r="R100" s="3">
        <v>3</v>
      </c>
      <c r="S100" s="3">
        <v>0</v>
      </c>
      <c r="T100" s="3">
        <v>97</v>
      </c>
    </row>
    <row r="101" spans="1:20" ht="16.5" x14ac:dyDescent="0.2">
      <c r="A101" s="3">
        <v>1304002</v>
      </c>
      <c r="B101" s="3">
        <v>1304002</v>
      </c>
      <c r="C101" s="3">
        <v>1304002</v>
      </c>
      <c r="D101" s="3" t="s">
        <v>254</v>
      </c>
      <c r="E101" s="3" t="s">
        <v>254</v>
      </c>
      <c r="F101" s="3"/>
      <c r="G101" s="3">
        <v>3</v>
      </c>
      <c r="H101" s="3">
        <v>2</v>
      </c>
      <c r="I101" s="3">
        <v>3</v>
      </c>
      <c r="J101" s="3">
        <v>0</v>
      </c>
      <c r="K101" s="3">
        <v>0</v>
      </c>
      <c r="L101" s="3">
        <v>1</v>
      </c>
      <c r="M101" s="3" t="s">
        <v>688</v>
      </c>
      <c r="N101" s="19">
        <v>10</v>
      </c>
      <c r="O101" s="3">
        <v>1</v>
      </c>
      <c r="P101" s="15" t="s">
        <v>925</v>
      </c>
      <c r="Q101" s="3">
        <v>1</v>
      </c>
      <c r="R101" s="3">
        <v>3</v>
      </c>
      <c r="S101" s="3">
        <v>0</v>
      </c>
      <c r="T101" s="3">
        <v>98</v>
      </c>
    </row>
    <row r="102" spans="1:20" ht="16.5" x14ac:dyDescent="0.2">
      <c r="A102" s="3">
        <v>1304003</v>
      </c>
      <c r="B102" s="3">
        <v>1304003</v>
      </c>
      <c r="C102" s="3">
        <v>1304003</v>
      </c>
      <c r="D102" s="3" t="s">
        <v>132</v>
      </c>
      <c r="E102" s="3" t="s">
        <v>132</v>
      </c>
      <c r="F102" s="3"/>
      <c r="G102" s="3">
        <v>3</v>
      </c>
      <c r="H102" s="3">
        <v>2</v>
      </c>
      <c r="I102" s="3">
        <v>3</v>
      </c>
      <c r="J102" s="3">
        <v>0</v>
      </c>
      <c r="K102" s="3">
        <v>0</v>
      </c>
      <c r="L102" s="3">
        <v>1</v>
      </c>
      <c r="M102" s="3" t="s">
        <v>688</v>
      </c>
      <c r="N102" s="19">
        <v>10</v>
      </c>
      <c r="O102" s="3">
        <v>1</v>
      </c>
      <c r="P102" s="15" t="s">
        <v>926</v>
      </c>
      <c r="Q102" s="3">
        <v>1</v>
      </c>
      <c r="R102" s="3">
        <v>3</v>
      </c>
      <c r="S102" s="3">
        <v>0</v>
      </c>
      <c r="T102" s="3">
        <v>99</v>
      </c>
    </row>
    <row r="103" spans="1:20" ht="32.25" customHeight="1" x14ac:dyDescent="0.2">
      <c r="A103" s="3">
        <v>1304004</v>
      </c>
      <c r="B103" s="3">
        <v>1304004</v>
      </c>
      <c r="C103" s="3">
        <v>1304004</v>
      </c>
      <c r="D103" s="3" t="s">
        <v>255</v>
      </c>
      <c r="E103" s="3" t="s">
        <v>255</v>
      </c>
      <c r="F103" s="3"/>
      <c r="G103" s="3">
        <v>4</v>
      </c>
      <c r="H103" s="3">
        <v>2</v>
      </c>
      <c r="I103" s="3">
        <v>3</v>
      </c>
      <c r="J103" s="3">
        <v>0</v>
      </c>
      <c r="K103" s="3">
        <v>0</v>
      </c>
      <c r="L103" s="3">
        <v>1</v>
      </c>
      <c r="M103" s="3" t="s">
        <v>688</v>
      </c>
      <c r="N103" s="19">
        <v>10</v>
      </c>
      <c r="O103" s="3">
        <v>2</v>
      </c>
      <c r="P103" s="15" t="s">
        <v>927</v>
      </c>
      <c r="Q103" s="3">
        <v>1</v>
      </c>
      <c r="R103" s="3">
        <v>3</v>
      </c>
      <c r="S103" s="3">
        <v>0</v>
      </c>
      <c r="T103" s="3">
        <v>100</v>
      </c>
    </row>
    <row r="104" spans="1:20" ht="16.5" x14ac:dyDescent="0.2">
      <c r="A104" s="3">
        <v>1304005</v>
      </c>
      <c r="B104" s="3">
        <v>1304005</v>
      </c>
      <c r="C104" s="3">
        <v>1304005</v>
      </c>
      <c r="D104" s="3" t="s">
        <v>256</v>
      </c>
      <c r="E104" s="3" t="s">
        <v>256</v>
      </c>
      <c r="F104" s="3"/>
      <c r="G104" s="3">
        <v>4</v>
      </c>
      <c r="H104" s="3">
        <v>2</v>
      </c>
      <c r="I104" s="3">
        <v>3</v>
      </c>
      <c r="J104" s="3">
        <v>0</v>
      </c>
      <c r="K104" s="3">
        <v>0</v>
      </c>
      <c r="L104" s="3">
        <v>1</v>
      </c>
      <c r="M104" s="3" t="s">
        <v>688</v>
      </c>
      <c r="N104" s="19">
        <v>10</v>
      </c>
      <c r="O104" s="3">
        <v>2</v>
      </c>
      <c r="P104" s="15" t="s">
        <v>928</v>
      </c>
      <c r="Q104" s="3">
        <v>1</v>
      </c>
      <c r="R104" s="3">
        <v>3</v>
      </c>
      <c r="S104" s="3">
        <v>0</v>
      </c>
      <c r="T104" s="3">
        <v>101</v>
      </c>
    </row>
    <row r="105" spans="1:20" ht="16.5" x14ac:dyDescent="0.2">
      <c r="A105" s="3">
        <v>1304006</v>
      </c>
      <c r="B105" s="3">
        <v>1304006</v>
      </c>
      <c r="C105" s="3">
        <v>1304006</v>
      </c>
      <c r="D105" s="3" t="s">
        <v>257</v>
      </c>
      <c r="E105" s="3" t="s">
        <v>258</v>
      </c>
      <c r="F105" s="3"/>
      <c r="G105" s="3">
        <v>3</v>
      </c>
      <c r="H105" s="3">
        <v>2</v>
      </c>
      <c r="I105" s="3">
        <v>1</v>
      </c>
      <c r="J105" s="3">
        <v>0</v>
      </c>
      <c r="K105" s="3">
        <v>0</v>
      </c>
      <c r="L105" s="3">
        <v>1</v>
      </c>
      <c r="M105" s="3" t="s">
        <v>688</v>
      </c>
      <c r="N105" s="19">
        <v>10</v>
      </c>
      <c r="O105" s="3">
        <v>0</v>
      </c>
      <c r="P105" s="15" t="s">
        <v>929</v>
      </c>
      <c r="Q105" s="3">
        <v>3</v>
      </c>
      <c r="R105" s="3">
        <v>1</v>
      </c>
      <c r="S105" s="3">
        <v>0</v>
      </c>
      <c r="T105" s="3">
        <v>102</v>
      </c>
    </row>
    <row r="106" spans="1:20" ht="16.5" x14ac:dyDescent="0.2">
      <c r="A106" s="3">
        <v>1304007</v>
      </c>
      <c r="B106" s="3">
        <v>1304007</v>
      </c>
      <c r="C106" s="3">
        <v>1304007</v>
      </c>
      <c r="D106" s="3" t="s">
        <v>259</v>
      </c>
      <c r="E106" s="3" t="s">
        <v>260</v>
      </c>
      <c r="F106" s="3"/>
      <c r="G106" s="3">
        <v>3</v>
      </c>
      <c r="H106" s="3">
        <v>2</v>
      </c>
      <c r="I106" s="3">
        <v>1</v>
      </c>
      <c r="J106" s="3">
        <v>0</v>
      </c>
      <c r="K106" s="3">
        <v>0</v>
      </c>
      <c r="L106" s="3">
        <v>1</v>
      </c>
      <c r="M106" s="3" t="s">
        <v>688</v>
      </c>
      <c r="N106" s="19">
        <v>10</v>
      </c>
      <c r="O106" s="3">
        <v>0</v>
      </c>
      <c r="P106" s="15" t="s">
        <v>930</v>
      </c>
      <c r="Q106" s="3">
        <v>3</v>
      </c>
      <c r="R106" s="3">
        <v>1</v>
      </c>
      <c r="S106" s="3">
        <v>0</v>
      </c>
      <c r="T106" s="3">
        <v>103</v>
      </c>
    </row>
    <row r="107" spans="1:20" ht="16.5" x14ac:dyDescent="0.2">
      <c r="A107" s="3">
        <v>1304008</v>
      </c>
      <c r="B107" s="3">
        <v>1304008</v>
      </c>
      <c r="C107" s="3">
        <v>1304008</v>
      </c>
      <c r="D107" s="3" t="s">
        <v>261</v>
      </c>
      <c r="E107" s="3" t="s">
        <v>262</v>
      </c>
      <c r="F107" s="3"/>
      <c r="G107" s="3">
        <v>3</v>
      </c>
      <c r="H107" s="3">
        <v>2</v>
      </c>
      <c r="I107" s="3">
        <v>1</v>
      </c>
      <c r="J107" s="3">
        <v>0</v>
      </c>
      <c r="K107" s="3">
        <v>0</v>
      </c>
      <c r="L107" s="3">
        <v>1</v>
      </c>
      <c r="M107" s="3" t="s">
        <v>688</v>
      </c>
      <c r="N107" s="19">
        <v>10</v>
      </c>
      <c r="O107" s="3">
        <v>0</v>
      </c>
      <c r="P107" s="15" t="s">
        <v>931</v>
      </c>
      <c r="Q107" s="3">
        <v>3</v>
      </c>
      <c r="R107" s="3">
        <v>1</v>
      </c>
      <c r="S107" s="3">
        <v>0</v>
      </c>
      <c r="T107" s="3">
        <v>104</v>
      </c>
    </row>
    <row r="108" spans="1:20" ht="16.5" x14ac:dyDescent="0.2">
      <c r="A108" s="3">
        <v>1304009</v>
      </c>
      <c r="B108" s="3">
        <v>1304009</v>
      </c>
      <c r="C108" s="3">
        <v>1304009</v>
      </c>
      <c r="D108" s="3" t="s">
        <v>263</v>
      </c>
      <c r="E108" s="3" t="s">
        <v>263</v>
      </c>
      <c r="F108" s="3"/>
      <c r="G108" s="3">
        <v>3</v>
      </c>
      <c r="H108" s="3">
        <v>2</v>
      </c>
      <c r="I108" s="3">
        <v>1</v>
      </c>
      <c r="J108" s="3">
        <v>0</v>
      </c>
      <c r="K108" s="3">
        <v>0</v>
      </c>
      <c r="L108" s="3">
        <v>1</v>
      </c>
      <c r="M108" s="3" t="s">
        <v>688</v>
      </c>
      <c r="N108" s="19">
        <v>10</v>
      </c>
      <c r="O108" s="3">
        <v>3</v>
      </c>
      <c r="P108" s="15" t="s">
        <v>932</v>
      </c>
      <c r="Q108" s="3">
        <v>3</v>
      </c>
      <c r="R108" s="3">
        <v>1</v>
      </c>
      <c r="S108" s="3">
        <v>0</v>
      </c>
      <c r="T108" s="3">
        <v>105</v>
      </c>
    </row>
    <row r="109" spans="1:20" ht="16.5" x14ac:dyDescent="0.2">
      <c r="A109" s="3">
        <v>1304010</v>
      </c>
      <c r="B109" s="3">
        <v>1304010</v>
      </c>
      <c r="C109" s="3">
        <v>1304010</v>
      </c>
      <c r="D109" s="3" t="s">
        <v>264</v>
      </c>
      <c r="E109" s="3" t="s">
        <v>265</v>
      </c>
      <c r="F109" s="3"/>
      <c r="G109" s="3">
        <v>3</v>
      </c>
      <c r="H109" s="3">
        <v>2</v>
      </c>
      <c r="I109" s="3">
        <v>1</v>
      </c>
      <c r="J109" s="3">
        <v>0</v>
      </c>
      <c r="K109" s="3">
        <v>0</v>
      </c>
      <c r="L109" s="3">
        <v>1</v>
      </c>
      <c r="M109" s="3" t="s">
        <v>688</v>
      </c>
      <c r="N109" s="19">
        <v>10</v>
      </c>
      <c r="O109" s="3">
        <v>0</v>
      </c>
      <c r="P109" s="15" t="s">
        <v>933</v>
      </c>
      <c r="Q109" s="3">
        <v>1</v>
      </c>
      <c r="R109" s="3">
        <v>1</v>
      </c>
      <c r="S109" s="3">
        <v>0</v>
      </c>
      <c r="T109" s="3">
        <v>106</v>
      </c>
    </row>
    <row r="110" spans="1:20" ht="16.5" x14ac:dyDescent="0.2">
      <c r="A110" s="3">
        <v>1304011</v>
      </c>
      <c r="B110" s="3">
        <v>1304011</v>
      </c>
      <c r="C110" s="3">
        <v>1304011</v>
      </c>
      <c r="D110" s="3" t="s">
        <v>266</v>
      </c>
      <c r="E110" s="3" t="s">
        <v>125</v>
      </c>
      <c r="F110" s="3"/>
      <c r="G110" s="3">
        <v>3</v>
      </c>
      <c r="H110" s="3">
        <v>2</v>
      </c>
      <c r="I110" s="3">
        <v>1</v>
      </c>
      <c r="J110" s="3">
        <v>0</v>
      </c>
      <c r="K110" s="3">
        <v>0</v>
      </c>
      <c r="L110" s="3">
        <v>1</v>
      </c>
      <c r="M110" s="3" t="s">
        <v>688</v>
      </c>
      <c r="N110" s="19">
        <v>10</v>
      </c>
      <c r="O110" s="3">
        <v>0</v>
      </c>
      <c r="P110" s="15" t="s">
        <v>934</v>
      </c>
      <c r="Q110" s="3">
        <v>1</v>
      </c>
      <c r="R110" s="3">
        <v>1</v>
      </c>
      <c r="S110" s="3">
        <v>0</v>
      </c>
      <c r="T110" s="3">
        <v>107</v>
      </c>
    </row>
    <row r="111" spans="1:20" ht="16.5" x14ac:dyDescent="0.2">
      <c r="A111" s="3">
        <v>1304012</v>
      </c>
      <c r="B111" s="3">
        <v>1304012</v>
      </c>
      <c r="C111" s="3">
        <v>1304012</v>
      </c>
      <c r="D111" s="3" t="s">
        <v>130</v>
      </c>
      <c r="E111" s="3" t="s">
        <v>130</v>
      </c>
      <c r="F111" s="3"/>
      <c r="G111" s="3">
        <v>3</v>
      </c>
      <c r="H111" s="3">
        <v>2</v>
      </c>
      <c r="I111" s="3">
        <v>1</v>
      </c>
      <c r="J111" s="3">
        <v>0</v>
      </c>
      <c r="K111" s="3">
        <v>0</v>
      </c>
      <c r="L111" s="3">
        <v>1</v>
      </c>
      <c r="M111" s="3" t="s">
        <v>688</v>
      </c>
      <c r="N111" s="19">
        <v>10</v>
      </c>
      <c r="O111" s="3">
        <v>0</v>
      </c>
      <c r="P111" s="15" t="s">
        <v>935</v>
      </c>
      <c r="Q111" s="3">
        <v>1</v>
      </c>
      <c r="R111" s="3">
        <v>1</v>
      </c>
      <c r="S111" s="3">
        <v>0</v>
      </c>
      <c r="T111" s="3">
        <v>108</v>
      </c>
    </row>
    <row r="112" spans="1:20" ht="16.5" x14ac:dyDescent="0.2">
      <c r="A112" s="3">
        <v>1304013</v>
      </c>
      <c r="B112" s="3">
        <v>1304013</v>
      </c>
      <c r="C112" s="3">
        <v>1304013</v>
      </c>
      <c r="D112" s="3" t="s">
        <v>267</v>
      </c>
      <c r="E112" s="3" t="s">
        <v>267</v>
      </c>
      <c r="F112" s="3"/>
      <c r="G112" s="3">
        <v>4</v>
      </c>
      <c r="H112" s="3">
        <v>2</v>
      </c>
      <c r="I112" s="3">
        <v>1</v>
      </c>
      <c r="J112" s="3">
        <v>0</v>
      </c>
      <c r="K112" s="3">
        <v>0</v>
      </c>
      <c r="L112" s="3">
        <v>1</v>
      </c>
      <c r="M112" s="3" t="s">
        <v>688</v>
      </c>
      <c r="N112" s="19">
        <v>10</v>
      </c>
      <c r="O112" s="3">
        <v>2</v>
      </c>
      <c r="P112" s="15" t="s">
        <v>936</v>
      </c>
      <c r="Q112" s="3">
        <v>1</v>
      </c>
      <c r="R112" s="3">
        <v>1</v>
      </c>
      <c r="S112" s="3">
        <v>0</v>
      </c>
      <c r="T112" s="3">
        <v>109</v>
      </c>
    </row>
    <row r="113" spans="1:20" ht="16.5" x14ac:dyDescent="0.2">
      <c r="A113" s="3">
        <v>1304014</v>
      </c>
      <c r="B113" s="3">
        <v>1304014</v>
      </c>
      <c r="C113" s="3">
        <v>1304014</v>
      </c>
      <c r="D113" s="3" t="s">
        <v>268</v>
      </c>
      <c r="E113" s="3" t="s">
        <v>268</v>
      </c>
      <c r="F113" s="3"/>
      <c r="G113" s="3">
        <v>4</v>
      </c>
      <c r="H113" s="3">
        <v>2</v>
      </c>
      <c r="I113" s="3">
        <v>1</v>
      </c>
      <c r="J113" s="3">
        <v>0</v>
      </c>
      <c r="K113" s="3">
        <v>0</v>
      </c>
      <c r="L113" s="3">
        <v>1</v>
      </c>
      <c r="M113" s="3" t="s">
        <v>688</v>
      </c>
      <c r="N113" s="19">
        <v>10</v>
      </c>
      <c r="O113" s="3">
        <v>2</v>
      </c>
      <c r="P113" s="15" t="s">
        <v>937</v>
      </c>
      <c r="Q113" s="3">
        <v>1</v>
      </c>
      <c r="R113" s="3">
        <v>1</v>
      </c>
      <c r="S113" s="3">
        <v>0</v>
      </c>
      <c r="T113" s="3">
        <v>110</v>
      </c>
    </row>
    <row r="114" spans="1:20" ht="16.5" x14ac:dyDescent="0.2">
      <c r="A114" s="3">
        <v>1304015</v>
      </c>
      <c r="B114" s="3">
        <v>1304015</v>
      </c>
      <c r="C114" s="3">
        <v>1304015</v>
      </c>
      <c r="D114" s="3" t="s">
        <v>269</v>
      </c>
      <c r="E114" s="3" t="s">
        <v>269</v>
      </c>
      <c r="F114" s="3"/>
      <c r="G114" s="3">
        <v>2</v>
      </c>
      <c r="H114" s="3">
        <v>2</v>
      </c>
      <c r="I114" s="3">
        <v>1</v>
      </c>
      <c r="J114" s="3">
        <v>0</v>
      </c>
      <c r="K114" s="3">
        <v>0</v>
      </c>
      <c r="L114" s="3">
        <v>1</v>
      </c>
      <c r="M114" s="3" t="s">
        <v>688</v>
      </c>
      <c r="N114" s="19">
        <v>10</v>
      </c>
      <c r="O114" s="3">
        <v>0</v>
      </c>
      <c r="P114" s="15" t="s">
        <v>938</v>
      </c>
      <c r="Q114" s="3">
        <v>1</v>
      </c>
      <c r="R114" s="3">
        <v>1</v>
      </c>
      <c r="S114" s="3">
        <v>0</v>
      </c>
      <c r="T114" s="3">
        <v>111</v>
      </c>
    </row>
    <row r="115" spans="1:20" ht="20.25" customHeight="1" x14ac:dyDescent="0.2">
      <c r="A115" s="3">
        <v>1304016</v>
      </c>
      <c r="B115" s="3">
        <v>1304016</v>
      </c>
      <c r="C115" s="3">
        <v>1304016</v>
      </c>
      <c r="D115" s="3" t="s">
        <v>270</v>
      </c>
      <c r="E115" s="3" t="s">
        <v>270</v>
      </c>
      <c r="F115" s="3"/>
      <c r="G115" s="3">
        <v>3</v>
      </c>
      <c r="H115" s="3">
        <v>2</v>
      </c>
      <c r="I115" s="3">
        <v>1</v>
      </c>
      <c r="J115" s="3">
        <v>0</v>
      </c>
      <c r="K115" s="3">
        <v>0</v>
      </c>
      <c r="L115" s="3">
        <v>1</v>
      </c>
      <c r="M115" s="3" t="s">
        <v>688</v>
      </c>
      <c r="N115" s="19">
        <v>10</v>
      </c>
      <c r="O115" s="3">
        <v>0</v>
      </c>
      <c r="P115" s="15" t="s">
        <v>939</v>
      </c>
      <c r="Q115" s="3">
        <v>1</v>
      </c>
      <c r="R115" s="3">
        <v>1</v>
      </c>
      <c r="S115" s="3">
        <v>0</v>
      </c>
      <c r="T115" s="3">
        <v>112</v>
      </c>
    </row>
    <row r="116" spans="1:20" ht="16.5" x14ac:dyDescent="0.2">
      <c r="A116" s="3">
        <v>1801001</v>
      </c>
      <c r="B116" s="3">
        <v>1801001</v>
      </c>
      <c r="C116" s="3">
        <v>1801001</v>
      </c>
      <c r="D116" s="3" t="s">
        <v>271</v>
      </c>
      <c r="E116" s="3" t="s">
        <v>134</v>
      </c>
      <c r="F116" s="3"/>
      <c r="G116" s="3">
        <v>0</v>
      </c>
      <c r="H116" s="3">
        <v>1</v>
      </c>
      <c r="I116" s="3">
        <v>1</v>
      </c>
      <c r="J116" s="3">
        <v>2</v>
      </c>
      <c r="K116" s="3">
        <v>0</v>
      </c>
      <c r="L116" s="3">
        <v>1</v>
      </c>
      <c r="M116" s="3" t="s">
        <v>688</v>
      </c>
      <c r="N116" s="19">
        <v>10</v>
      </c>
      <c r="O116" s="3">
        <v>0</v>
      </c>
      <c r="P116" s="15" t="s">
        <v>940</v>
      </c>
      <c r="Q116" s="3">
        <v>1</v>
      </c>
      <c r="R116" s="3">
        <v>1</v>
      </c>
      <c r="S116" s="3">
        <v>0</v>
      </c>
      <c r="T116" s="3">
        <v>113</v>
      </c>
    </row>
    <row r="117" spans="1:20" ht="16.5" x14ac:dyDescent="0.2">
      <c r="A117" s="3">
        <v>1801002</v>
      </c>
      <c r="B117" s="3">
        <v>1801002</v>
      </c>
      <c r="C117" s="3">
        <v>1801002</v>
      </c>
      <c r="D117" s="3" t="s">
        <v>133</v>
      </c>
      <c r="E117" s="3" t="s">
        <v>135</v>
      </c>
      <c r="F117" s="3"/>
      <c r="G117" s="3">
        <v>0</v>
      </c>
      <c r="H117" s="3">
        <v>1</v>
      </c>
      <c r="I117" s="3">
        <v>1</v>
      </c>
      <c r="J117" s="3">
        <v>2</v>
      </c>
      <c r="K117" s="3">
        <v>0</v>
      </c>
      <c r="L117" s="3">
        <v>1</v>
      </c>
      <c r="M117" s="3" t="s">
        <v>688</v>
      </c>
      <c r="N117" s="19">
        <v>10</v>
      </c>
      <c r="O117" s="3">
        <v>0</v>
      </c>
      <c r="P117" s="15" t="s">
        <v>940</v>
      </c>
      <c r="Q117" s="3">
        <v>1</v>
      </c>
      <c r="R117" s="3">
        <v>1</v>
      </c>
      <c r="S117" s="3">
        <v>0</v>
      </c>
      <c r="T117" s="3">
        <v>114</v>
      </c>
    </row>
    <row r="118" spans="1:20" ht="16.5" x14ac:dyDescent="0.2">
      <c r="A118" s="3">
        <v>1801003</v>
      </c>
      <c r="B118" s="3">
        <v>1801003</v>
      </c>
      <c r="C118" s="3">
        <v>1801003</v>
      </c>
      <c r="D118" s="3" t="s">
        <v>133</v>
      </c>
      <c r="E118" s="3" t="s">
        <v>136</v>
      </c>
      <c r="F118" s="3"/>
      <c r="G118" s="3">
        <v>0</v>
      </c>
      <c r="H118" s="3">
        <v>1</v>
      </c>
      <c r="I118" s="3">
        <v>1</v>
      </c>
      <c r="J118" s="3">
        <v>2</v>
      </c>
      <c r="K118" s="3">
        <v>0</v>
      </c>
      <c r="L118" s="3">
        <v>1</v>
      </c>
      <c r="M118" s="3" t="s">
        <v>688</v>
      </c>
      <c r="N118" s="19">
        <v>10</v>
      </c>
      <c r="O118" s="3">
        <v>0</v>
      </c>
      <c r="P118" s="15" t="s">
        <v>940</v>
      </c>
      <c r="Q118" s="3">
        <v>1</v>
      </c>
      <c r="R118" s="3">
        <v>1</v>
      </c>
      <c r="S118" s="3">
        <v>0</v>
      </c>
      <c r="T118" s="3">
        <v>115</v>
      </c>
    </row>
    <row r="119" spans="1:20" ht="16.5" x14ac:dyDescent="0.2">
      <c r="A119" s="3">
        <v>1801004</v>
      </c>
      <c r="B119" s="3">
        <v>1801004</v>
      </c>
      <c r="C119" s="3">
        <v>1801004</v>
      </c>
      <c r="D119" s="3" t="s">
        <v>133</v>
      </c>
      <c r="E119" s="3" t="s">
        <v>272</v>
      </c>
      <c r="F119" s="3"/>
      <c r="G119" s="3">
        <v>0</v>
      </c>
      <c r="H119" s="3">
        <v>1</v>
      </c>
      <c r="I119" s="3">
        <v>1</v>
      </c>
      <c r="J119" s="3">
        <v>2</v>
      </c>
      <c r="K119" s="3">
        <v>0</v>
      </c>
      <c r="L119" s="3">
        <v>1</v>
      </c>
      <c r="M119" s="3" t="s">
        <v>688</v>
      </c>
      <c r="N119" s="19">
        <v>10</v>
      </c>
      <c r="O119" s="3">
        <v>0</v>
      </c>
      <c r="P119" s="15" t="s">
        <v>940</v>
      </c>
      <c r="Q119" s="3">
        <v>1</v>
      </c>
      <c r="R119" s="3">
        <v>1</v>
      </c>
      <c r="S119" s="3">
        <v>0</v>
      </c>
      <c r="T119" s="3">
        <v>116</v>
      </c>
    </row>
    <row r="120" spans="1:20" ht="16.5" x14ac:dyDescent="0.2">
      <c r="A120" s="3">
        <v>1802004</v>
      </c>
      <c r="B120" s="3">
        <v>1802004</v>
      </c>
      <c r="C120" s="3">
        <v>1802004</v>
      </c>
      <c r="D120" s="3" t="s">
        <v>273</v>
      </c>
      <c r="E120" s="3" t="s">
        <v>274</v>
      </c>
      <c r="F120" s="3"/>
      <c r="G120" s="3">
        <v>0</v>
      </c>
      <c r="H120" s="3">
        <v>1</v>
      </c>
      <c r="I120" s="3">
        <v>1</v>
      </c>
      <c r="J120" s="3">
        <v>2</v>
      </c>
      <c r="K120" s="3">
        <v>0</v>
      </c>
      <c r="L120" s="3">
        <v>1</v>
      </c>
      <c r="M120" s="3" t="s">
        <v>688</v>
      </c>
      <c r="N120" s="19">
        <v>10</v>
      </c>
      <c r="O120" s="3">
        <v>0</v>
      </c>
      <c r="P120" s="15" t="s">
        <v>940</v>
      </c>
      <c r="Q120" s="3">
        <v>1</v>
      </c>
      <c r="R120" s="3">
        <v>1</v>
      </c>
      <c r="S120" s="3">
        <v>0</v>
      </c>
      <c r="T120" s="3">
        <v>117</v>
      </c>
    </row>
    <row r="121" spans="1:20" ht="16.5" x14ac:dyDescent="0.2">
      <c r="A121" s="3">
        <v>1801005</v>
      </c>
      <c r="B121" s="3">
        <v>1801005</v>
      </c>
      <c r="C121" s="3">
        <v>1801005</v>
      </c>
      <c r="D121" s="3" t="s">
        <v>133</v>
      </c>
      <c r="E121" s="3" t="s">
        <v>275</v>
      </c>
      <c r="F121" s="3"/>
      <c r="G121" s="3">
        <v>0</v>
      </c>
      <c r="H121" s="3">
        <v>1</v>
      </c>
      <c r="I121" s="3">
        <v>1</v>
      </c>
      <c r="J121" s="3">
        <v>2</v>
      </c>
      <c r="K121" s="3">
        <v>0</v>
      </c>
      <c r="L121" s="3">
        <v>1</v>
      </c>
      <c r="M121" s="3" t="s">
        <v>688</v>
      </c>
      <c r="N121" s="19">
        <v>10</v>
      </c>
      <c r="O121" s="3">
        <v>0</v>
      </c>
      <c r="P121" s="15" t="s">
        <v>940</v>
      </c>
      <c r="Q121" s="3">
        <v>1</v>
      </c>
      <c r="R121" s="3">
        <v>1</v>
      </c>
      <c r="S121" s="3">
        <v>0</v>
      </c>
      <c r="T121" s="3">
        <v>118</v>
      </c>
    </row>
    <row r="122" spans="1:20" ht="16.5" x14ac:dyDescent="0.2">
      <c r="A122" s="3">
        <v>1802005</v>
      </c>
      <c r="B122" s="3">
        <v>1802005</v>
      </c>
      <c r="C122" s="3">
        <v>1802005</v>
      </c>
      <c r="D122" s="3" t="s">
        <v>276</v>
      </c>
      <c r="E122" s="3" t="s">
        <v>277</v>
      </c>
      <c r="F122" s="3"/>
      <c r="G122" s="3">
        <v>0</v>
      </c>
      <c r="H122" s="3">
        <v>1</v>
      </c>
      <c r="I122" s="3">
        <v>1</v>
      </c>
      <c r="J122" s="3">
        <v>2</v>
      </c>
      <c r="K122" s="3">
        <v>0</v>
      </c>
      <c r="L122" s="3">
        <v>1</v>
      </c>
      <c r="M122" s="3" t="s">
        <v>688</v>
      </c>
      <c r="N122" s="19">
        <v>10</v>
      </c>
      <c r="O122" s="3">
        <v>0</v>
      </c>
      <c r="P122" s="15" t="s">
        <v>940</v>
      </c>
      <c r="Q122" s="3">
        <v>1</v>
      </c>
      <c r="R122" s="3">
        <v>1</v>
      </c>
      <c r="S122" s="3">
        <v>0</v>
      </c>
      <c r="T122" s="3">
        <v>119</v>
      </c>
    </row>
    <row r="123" spans="1:20" ht="16.5" x14ac:dyDescent="0.2">
      <c r="A123" s="3">
        <v>1803005</v>
      </c>
      <c r="B123" s="3">
        <v>1803005</v>
      </c>
      <c r="C123" s="3">
        <v>1803005</v>
      </c>
      <c r="D123" s="3" t="s">
        <v>278</v>
      </c>
      <c r="E123" s="3" t="s">
        <v>279</v>
      </c>
      <c r="F123" s="3"/>
      <c r="G123" s="3">
        <v>0</v>
      </c>
      <c r="H123" s="3">
        <v>1</v>
      </c>
      <c r="I123" s="3">
        <v>2</v>
      </c>
      <c r="J123" s="3">
        <v>2</v>
      </c>
      <c r="K123" s="3">
        <v>0</v>
      </c>
      <c r="L123" s="3">
        <v>1</v>
      </c>
      <c r="M123" s="3" t="s">
        <v>688</v>
      </c>
      <c r="N123" s="19">
        <v>10</v>
      </c>
      <c r="O123" s="3">
        <v>0</v>
      </c>
      <c r="P123" s="15" t="s">
        <v>940</v>
      </c>
      <c r="Q123" s="3">
        <v>1</v>
      </c>
      <c r="R123" s="3">
        <v>1</v>
      </c>
      <c r="S123" s="3">
        <v>0</v>
      </c>
      <c r="T123" s="3">
        <v>120</v>
      </c>
    </row>
    <row r="124" spans="1:20" ht="16.5" x14ac:dyDescent="0.2">
      <c r="A124" s="3">
        <v>1801006</v>
      </c>
      <c r="B124" s="3">
        <v>1801006</v>
      </c>
      <c r="C124" s="3">
        <v>1801006</v>
      </c>
      <c r="D124" s="3" t="s">
        <v>133</v>
      </c>
      <c r="E124" s="3" t="s">
        <v>280</v>
      </c>
      <c r="F124" s="3"/>
      <c r="G124" s="3">
        <v>0</v>
      </c>
      <c r="H124" s="3">
        <v>1</v>
      </c>
      <c r="I124" s="3">
        <v>1</v>
      </c>
      <c r="J124" s="3">
        <v>2</v>
      </c>
      <c r="K124" s="3">
        <v>0</v>
      </c>
      <c r="L124" s="3">
        <v>1</v>
      </c>
      <c r="M124" s="3" t="s">
        <v>688</v>
      </c>
      <c r="N124" s="19">
        <v>10</v>
      </c>
      <c r="O124" s="3">
        <v>0</v>
      </c>
      <c r="P124" s="15" t="s">
        <v>940</v>
      </c>
      <c r="Q124" s="3">
        <v>1</v>
      </c>
      <c r="R124" s="3">
        <v>1</v>
      </c>
      <c r="S124" s="3">
        <v>0</v>
      </c>
      <c r="T124" s="3">
        <v>121</v>
      </c>
    </row>
    <row r="125" spans="1:20" ht="16.5" x14ac:dyDescent="0.2">
      <c r="A125" s="3">
        <v>1801008</v>
      </c>
      <c r="B125" s="3">
        <v>1801008</v>
      </c>
      <c r="C125" s="3">
        <v>1801008</v>
      </c>
      <c r="D125" s="3" t="s">
        <v>133</v>
      </c>
      <c r="E125" s="3" t="s">
        <v>281</v>
      </c>
      <c r="F125" s="3"/>
      <c r="G125" s="3">
        <v>0</v>
      </c>
      <c r="H125" s="3">
        <v>1</v>
      </c>
      <c r="I125" s="3">
        <v>1</v>
      </c>
      <c r="J125" s="3">
        <v>2</v>
      </c>
      <c r="K125" s="3">
        <v>0</v>
      </c>
      <c r="L125" s="3">
        <v>1</v>
      </c>
      <c r="M125" s="3" t="s">
        <v>688</v>
      </c>
      <c r="N125" s="19">
        <v>10</v>
      </c>
      <c r="O125" s="3">
        <v>0</v>
      </c>
      <c r="P125" s="15" t="s">
        <v>940</v>
      </c>
      <c r="Q125" s="3">
        <v>1</v>
      </c>
      <c r="R125" s="3">
        <v>1</v>
      </c>
      <c r="S125" s="3">
        <v>0</v>
      </c>
      <c r="T125" s="3">
        <v>122</v>
      </c>
    </row>
    <row r="126" spans="1:20" ht="16.5" x14ac:dyDescent="0.2">
      <c r="A126" s="3">
        <v>1802008</v>
      </c>
      <c r="B126" s="3">
        <v>1802008</v>
      </c>
      <c r="C126" s="3">
        <v>1802008</v>
      </c>
      <c r="D126" s="3" t="s">
        <v>282</v>
      </c>
      <c r="E126" s="3" t="s">
        <v>283</v>
      </c>
      <c r="F126" s="3"/>
      <c r="G126" s="3">
        <v>0</v>
      </c>
      <c r="H126" s="3">
        <v>1</v>
      </c>
      <c r="I126" s="3">
        <v>1</v>
      </c>
      <c r="J126" s="3">
        <v>2</v>
      </c>
      <c r="K126" s="3">
        <v>0</v>
      </c>
      <c r="L126" s="3">
        <v>1</v>
      </c>
      <c r="M126" s="3" t="s">
        <v>688</v>
      </c>
      <c r="N126" s="19">
        <v>10</v>
      </c>
      <c r="O126" s="3">
        <v>0</v>
      </c>
      <c r="P126" s="15" t="s">
        <v>940</v>
      </c>
      <c r="Q126" s="3">
        <v>1</v>
      </c>
      <c r="R126" s="3">
        <v>1</v>
      </c>
      <c r="S126" s="3">
        <v>0</v>
      </c>
      <c r="T126" s="3">
        <v>123</v>
      </c>
    </row>
    <row r="127" spans="1:20" ht="16.5" x14ac:dyDescent="0.2">
      <c r="A127" s="3">
        <v>1801009</v>
      </c>
      <c r="B127" s="3">
        <v>1801009</v>
      </c>
      <c r="C127" s="3">
        <v>1801009</v>
      </c>
      <c r="D127" s="3" t="s">
        <v>133</v>
      </c>
      <c r="E127" s="3" t="s">
        <v>284</v>
      </c>
      <c r="F127" s="3"/>
      <c r="G127" s="3">
        <v>0</v>
      </c>
      <c r="H127" s="3">
        <v>1</v>
      </c>
      <c r="I127" s="3">
        <v>1</v>
      </c>
      <c r="J127" s="3">
        <v>2</v>
      </c>
      <c r="K127" s="3">
        <v>0</v>
      </c>
      <c r="L127" s="3">
        <v>1</v>
      </c>
      <c r="M127" s="3" t="s">
        <v>688</v>
      </c>
      <c r="N127" s="19">
        <v>10</v>
      </c>
      <c r="O127" s="3">
        <v>0</v>
      </c>
      <c r="P127" s="15" t="s">
        <v>940</v>
      </c>
      <c r="Q127" s="3">
        <v>1</v>
      </c>
      <c r="R127" s="3">
        <v>1</v>
      </c>
      <c r="S127" s="3">
        <v>0</v>
      </c>
      <c r="T127" s="3">
        <v>124</v>
      </c>
    </row>
    <row r="128" spans="1:20" ht="16.5" x14ac:dyDescent="0.2">
      <c r="A128" s="3">
        <v>1802009</v>
      </c>
      <c r="B128" s="3">
        <v>1802009</v>
      </c>
      <c r="C128" s="3">
        <v>1802009</v>
      </c>
      <c r="D128" s="3" t="s">
        <v>282</v>
      </c>
      <c r="E128" s="3" t="s">
        <v>285</v>
      </c>
      <c r="F128" s="3"/>
      <c r="G128" s="3">
        <v>0</v>
      </c>
      <c r="H128" s="3">
        <v>1</v>
      </c>
      <c r="I128" s="3">
        <v>1</v>
      </c>
      <c r="J128" s="3">
        <v>2</v>
      </c>
      <c r="K128" s="3">
        <v>0</v>
      </c>
      <c r="L128" s="3">
        <v>1</v>
      </c>
      <c r="M128" s="3" t="s">
        <v>688</v>
      </c>
      <c r="N128" s="19">
        <v>10</v>
      </c>
      <c r="O128" s="3">
        <v>0</v>
      </c>
      <c r="P128" s="15" t="s">
        <v>940</v>
      </c>
      <c r="Q128" s="3">
        <v>1</v>
      </c>
      <c r="R128" s="3">
        <v>1</v>
      </c>
      <c r="S128" s="3">
        <v>0</v>
      </c>
      <c r="T128" s="3">
        <v>125</v>
      </c>
    </row>
    <row r="129" spans="1:20" ht="16.5" x14ac:dyDescent="0.2">
      <c r="A129" s="3">
        <v>1801010</v>
      </c>
      <c r="B129" s="3">
        <v>1801010</v>
      </c>
      <c r="C129" s="3">
        <v>1801010</v>
      </c>
      <c r="D129" s="3" t="s">
        <v>133</v>
      </c>
      <c r="E129" s="3" t="s">
        <v>286</v>
      </c>
      <c r="F129" s="3"/>
      <c r="G129" s="3">
        <v>0</v>
      </c>
      <c r="H129" s="3">
        <v>1</v>
      </c>
      <c r="I129" s="3">
        <v>1</v>
      </c>
      <c r="J129" s="3">
        <v>2</v>
      </c>
      <c r="K129" s="3">
        <v>0</v>
      </c>
      <c r="L129" s="3">
        <v>1</v>
      </c>
      <c r="M129" s="3" t="s">
        <v>688</v>
      </c>
      <c r="N129" s="19">
        <v>10</v>
      </c>
      <c r="O129" s="3">
        <v>0</v>
      </c>
      <c r="P129" s="15" t="s">
        <v>940</v>
      </c>
      <c r="Q129" s="3">
        <v>1</v>
      </c>
      <c r="R129" s="3">
        <v>1</v>
      </c>
      <c r="S129" s="3">
        <v>0</v>
      </c>
      <c r="T129" s="3">
        <v>126</v>
      </c>
    </row>
    <row r="130" spans="1:20" ht="16.5" x14ac:dyDescent="0.2">
      <c r="A130" s="3">
        <v>1801011</v>
      </c>
      <c r="B130" s="3">
        <v>1801011</v>
      </c>
      <c r="C130" s="3">
        <v>1801011</v>
      </c>
      <c r="D130" s="3" t="s">
        <v>133</v>
      </c>
      <c r="E130" s="3" t="s">
        <v>287</v>
      </c>
      <c r="F130" s="3"/>
      <c r="G130" s="3">
        <v>0</v>
      </c>
      <c r="H130" s="3">
        <v>1</v>
      </c>
      <c r="I130" s="3">
        <v>1</v>
      </c>
      <c r="J130" s="3">
        <v>2</v>
      </c>
      <c r="K130" s="3">
        <v>0</v>
      </c>
      <c r="L130" s="3">
        <v>1</v>
      </c>
      <c r="M130" s="3" t="s">
        <v>688</v>
      </c>
      <c r="N130" s="19">
        <v>10</v>
      </c>
      <c r="O130" s="3">
        <v>0</v>
      </c>
      <c r="P130" s="15" t="s">
        <v>940</v>
      </c>
      <c r="Q130" s="3">
        <v>1</v>
      </c>
      <c r="R130" s="3">
        <v>1</v>
      </c>
      <c r="S130" s="3">
        <v>0</v>
      </c>
      <c r="T130" s="3">
        <v>127</v>
      </c>
    </row>
    <row r="131" spans="1:20" ht="16.5" x14ac:dyDescent="0.2">
      <c r="A131" s="3">
        <v>1801012</v>
      </c>
      <c r="B131" s="3">
        <v>1801012</v>
      </c>
      <c r="C131" s="3">
        <v>1801012</v>
      </c>
      <c r="D131" s="3" t="s">
        <v>133</v>
      </c>
      <c r="E131" s="3" t="s">
        <v>288</v>
      </c>
      <c r="F131" s="3"/>
      <c r="G131" s="3">
        <v>0</v>
      </c>
      <c r="H131" s="3">
        <v>1</v>
      </c>
      <c r="I131" s="3">
        <v>1</v>
      </c>
      <c r="J131" s="3">
        <v>2</v>
      </c>
      <c r="K131" s="3">
        <v>0</v>
      </c>
      <c r="L131" s="3">
        <v>1</v>
      </c>
      <c r="M131" s="3" t="s">
        <v>688</v>
      </c>
      <c r="N131" s="19">
        <v>10</v>
      </c>
      <c r="O131" s="3">
        <v>0</v>
      </c>
      <c r="P131" s="15" t="s">
        <v>940</v>
      </c>
      <c r="Q131" s="3">
        <v>1</v>
      </c>
      <c r="R131" s="3">
        <v>1</v>
      </c>
      <c r="S131" s="3">
        <v>0</v>
      </c>
      <c r="T131" s="3">
        <v>128</v>
      </c>
    </row>
    <row r="132" spans="1:20" ht="16.5" x14ac:dyDescent="0.2">
      <c r="A132" s="3">
        <v>1802012</v>
      </c>
      <c r="B132" s="3">
        <v>1802012</v>
      </c>
      <c r="C132" s="3">
        <v>1802012</v>
      </c>
      <c r="D132" s="3" t="s">
        <v>282</v>
      </c>
      <c r="E132" s="3" t="s">
        <v>289</v>
      </c>
      <c r="F132" s="3"/>
      <c r="G132" s="3">
        <v>0</v>
      </c>
      <c r="H132" s="3">
        <v>1</v>
      </c>
      <c r="I132" s="3">
        <v>1</v>
      </c>
      <c r="J132" s="3">
        <v>2</v>
      </c>
      <c r="K132" s="3">
        <v>0</v>
      </c>
      <c r="L132" s="3">
        <v>1</v>
      </c>
      <c r="M132" s="3" t="s">
        <v>688</v>
      </c>
      <c r="N132" s="19">
        <v>10</v>
      </c>
      <c r="O132" s="3">
        <v>0</v>
      </c>
      <c r="P132" s="15" t="s">
        <v>940</v>
      </c>
      <c r="Q132" s="3">
        <v>1</v>
      </c>
      <c r="R132" s="3">
        <v>1</v>
      </c>
      <c r="S132" s="3">
        <v>0</v>
      </c>
      <c r="T132" s="3">
        <v>129</v>
      </c>
    </row>
    <row r="133" spans="1:20" ht="16.5" x14ac:dyDescent="0.2">
      <c r="A133" s="3">
        <v>1803012</v>
      </c>
      <c r="B133" s="3">
        <v>1803012</v>
      </c>
      <c r="C133" s="3">
        <v>1803012</v>
      </c>
      <c r="D133" s="3" t="s">
        <v>290</v>
      </c>
      <c r="E133" s="3" t="s">
        <v>291</v>
      </c>
      <c r="F133" s="3"/>
      <c r="G133" s="3">
        <v>0</v>
      </c>
      <c r="H133" s="3">
        <v>1</v>
      </c>
      <c r="I133" s="3">
        <v>1</v>
      </c>
      <c r="J133" s="3">
        <v>2</v>
      </c>
      <c r="K133" s="3">
        <v>0</v>
      </c>
      <c r="L133" s="3">
        <v>1</v>
      </c>
      <c r="M133" s="3" t="s">
        <v>688</v>
      </c>
      <c r="N133" s="19">
        <v>10</v>
      </c>
      <c r="O133" s="3">
        <v>0</v>
      </c>
      <c r="P133" s="15" t="s">
        <v>940</v>
      </c>
      <c r="Q133" s="3">
        <v>1</v>
      </c>
      <c r="R133" s="3">
        <v>1</v>
      </c>
      <c r="S133" s="3">
        <v>0</v>
      </c>
      <c r="T133" s="3">
        <v>130</v>
      </c>
    </row>
    <row r="134" spans="1:20" ht="16.5" x14ac:dyDescent="0.2">
      <c r="A134" s="3">
        <v>2001001</v>
      </c>
      <c r="B134" s="3">
        <v>2001001</v>
      </c>
      <c r="C134" s="3">
        <v>1301002</v>
      </c>
      <c r="D134" s="3" t="s">
        <v>25</v>
      </c>
      <c r="E134" s="3" t="s">
        <v>292</v>
      </c>
      <c r="F134" s="3"/>
      <c r="G134" s="3">
        <v>0</v>
      </c>
      <c r="H134" s="3">
        <v>1</v>
      </c>
      <c r="I134" s="3">
        <v>1</v>
      </c>
      <c r="J134" s="3">
        <v>0</v>
      </c>
      <c r="K134" s="3">
        <v>0</v>
      </c>
      <c r="L134" s="3">
        <v>1</v>
      </c>
      <c r="M134" s="3" t="s">
        <v>688</v>
      </c>
      <c r="N134" s="19">
        <v>10</v>
      </c>
      <c r="O134" s="3">
        <v>0</v>
      </c>
      <c r="P134" s="15" t="s">
        <v>875</v>
      </c>
      <c r="Q134" s="3"/>
      <c r="R134" s="3">
        <v>1</v>
      </c>
      <c r="S134" s="3">
        <v>130300209</v>
      </c>
      <c r="T134" s="3">
        <v>131</v>
      </c>
    </row>
    <row r="135" spans="1:20" ht="16.5" x14ac:dyDescent="0.2">
      <c r="A135" s="3">
        <v>2001002</v>
      </c>
      <c r="B135" s="3">
        <v>2001002</v>
      </c>
      <c r="C135" s="3">
        <v>1302002</v>
      </c>
      <c r="D135" s="3" t="s">
        <v>27</v>
      </c>
      <c r="E135" s="3" t="s">
        <v>293</v>
      </c>
      <c r="F135" s="3"/>
      <c r="G135" s="3">
        <v>0</v>
      </c>
      <c r="H135" s="3">
        <v>1</v>
      </c>
      <c r="I135" s="3">
        <v>1</v>
      </c>
      <c r="J135" s="3">
        <v>0</v>
      </c>
      <c r="K135" s="3">
        <v>0</v>
      </c>
      <c r="L135" s="3">
        <v>1</v>
      </c>
      <c r="M135" s="3" t="s">
        <v>688</v>
      </c>
      <c r="N135" s="19">
        <v>10</v>
      </c>
      <c r="O135" s="3">
        <v>0</v>
      </c>
      <c r="P135" s="15" t="s">
        <v>876</v>
      </c>
      <c r="Q135" s="3"/>
      <c r="R135" s="3">
        <v>1</v>
      </c>
      <c r="S135" s="3">
        <v>130300209</v>
      </c>
      <c r="T135" s="3">
        <v>132</v>
      </c>
    </row>
    <row r="136" spans="1:20" ht="21.75" customHeight="1" x14ac:dyDescent="0.2">
      <c r="A136" s="3">
        <v>2002001</v>
      </c>
      <c r="B136" s="3">
        <v>2002001</v>
      </c>
      <c r="C136" s="3">
        <v>1301007</v>
      </c>
      <c r="D136" s="3" t="s">
        <v>44</v>
      </c>
      <c r="E136" s="3" t="s">
        <v>294</v>
      </c>
      <c r="F136" s="3"/>
      <c r="G136" s="3">
        <v>0</v>
      </c>
      <c r="H136" s="3">
        <v>1</v>
      </c>
      <c r="I136" s="3">
        <v>1</v>
      </c>
      <c r="J136" s="3">
        <v>0</v>
      </c>
      <c r="K136" s="3">
        <v>0</v>
      </c>
      <c r="L136" s="3">
        <v>1</v>
      </c>
      <c r="M136" s="3" t="s">
        <v>688</v>
      </c>
      <c r="N136" s="19">
        <v>10</v>
      </c>
      <c r="O136" s="3">
        <v>0</v>
      </c>
      <c r="P136" s="15" t="s">
        <v>885</v>
      </c>
      <c r="Q136" s="3"/>
      <c r="R136" s="3">
        <v>1</v>
      </c>
      <c r="S136" s="3">
        <v>130300209</v>
      </c>
      <c r="T136" s="3">
        <v>133</v>
      </c>
    </row>
    <row r="137" spans="1:20" ht="24" customHeight="1" x14ac:dyDescent="0.2">
      <c r="A137" s="3">
        <v>2002002</v>
      </c>
      <c r="B137" s="3">
        <v>2002002</v>
      </c>
      <c r="C137" s="3">
        <v>1302007</v>
      </c>
      <c r="D137" s="3" t="s">
        <v>46</v>
      </c>
      <c r="E137" s="3" t="s">
        <v>295</v>
      </c>
      <c r="F137" s="3"/>
      <c r="G137" s="3">
        <v>0</v>
      </c>
      <c r="H137" s="3">
        <v>1</v>
      </c>
      <c r="I137" s="3">
        <v>1</v>
      </c>
      <c r="J137" s="3">
        <v>0</v>
      </c>
      <c r="K137" s="3">
        <v>0</v>
      </c>
      <c r="L137" s="3">
        <v>1</v>
      </c>
      <c r="M137" s="3" t="s">
        <v>688</v>
      </c>
      <c r="N137" s="19">
        <v>10</v>
      </c>
      <c r="O137" s="3">
        <v>0</v>
      </c>
      <c r="P137" s="15" t="s">
        <v>886</v>
      </c>
      <c r="Q137" s="3"/>
      <c r="R137" s="3">
        <v>1</v>
      </c>
      <c r="S137" s="3">
        <v>130300209</v>
      </c>
      <c r="T137" s="3">
        <v>134</v>
      </c>
    </row>
    <row r="138" spans="1:20" ht="19.5" customHeight="1" x14ac:dyDescent="0.2">
      <c r="A138" s="3">
        <v>2003001</v>
      </c>
      <c r="B138" s="3">
        <v>2003001</v>
      </c>
      <c r="C138" s="3">
        <v>1301009</v>
      </c>
      <c r="D138" s="3" t="s">
        <v>52</v>
      </c>
      <c r="E138" s="3" t="s">
        <v>296</v>
      </c>
      <c r="F138" s="3"/>
      <c r="G138" s="3">
        <v>0</v>
      </c>
      <c r="H138" s="3">
        <v>1</v>
      </c>
      <c r="I138" s="3">
        <v>1</v>
      </c>
      <c r="J138" s="3">
        <v>0</v>
      </c>
      <c r="K138" s="3">
        <v>0</v>
      </c>
      <c r="L138" s="3">
        <v>1</v>
      </c>
      <c r="M138" s="3" t="s">
        <v>688</v>
      </c>
      <c r="N138" s="19">
        <v>10</v>
      </c>
      <c r="O138" s="3">
        <v>0</v>
      </c>
      <c r="P138" s="15" t="s">
        <v>889</v>
      </c>
      <c r="Q138" s="3"/>
      <c r="R138" s="3">
        <v>1</v>
      </c>
      <c r="S138" s="3">
        <v>130300209</v>
      </c>
      <c r="T138" s="3">
        <v>135</v>
      </c>
    </row>
    <row r="139" spans="1:20" ht="16.5" x14ac:dyDescent="0.2">
      <c r="A139" s="3">
        <v>2004001</v>
      </c>
      <c r="B139" s="3">
        <v>2004001</v>
      </c>
      <c r="C139" s="3">
        <v>1303013</v>
      </c>
      <c r="D139" s="3" t="s">
        <v>101</v>
      </c>
      <c r="E139" s="3" t="s">
        <v>297</v>
      </c>
      <c r="F139" s="3"/>
      <c r="G139" s="3">
        <v>0</v>
      </c>
      <c r="H139" s="3">
        <v>1</v>
      </c>
      <c r="I139" s="3">
        <v>1</v>
      </c>
      <c r="J139" s="3">
        <v>3</v>
      </c>
      <c r="K139" s="3">
        <v>0</v>
      </c>
      <c r="L139" s="3">
        <v>1</v>
      </c>
      <c r="M139" s="3" t="s">
        <v>688</v>
      </c>
      <c r="N139" s="19">
        <v>10</v>
      </c>
      <c r="O139" s="3">
        <v>0</v>
      </c>
      <c r="P139" s="15" t="s">
        <v>915</v>
      </c>
      <c r="Q139" s="3"/>
      <c r="R139" s="3">
        <v>1</v>
      </c>
      <c r="S139" s="3">
        <v>130300209</v>
      </c>
      <c r="T139" s="3">
        <v>136</v>
      </c>
    </row>
    <row r="140" spans="1:20" ht="16.5" x14ac:dyDescent="0.2">
      <c r="A140" s="3">
        <v>2005001</v>
      </c>
      <c r="B140" s="3">
        <v>2005001</v>
      </c>
      <c r="C140" s="3">
        <v>1303002</v>
      </c>
      <c r="D140" s="3" t="s">
        <v>81</v>
      </c>
      <c r="E140" s="3" t="s">
        <v>298</v>
      </c>
      <c r="F140" s="3"/>
      <c r="G140" s="3">
        <v>0</v>
      </c>
      <c r="H140" s="3">
        <v>1</v>
      </c>
      <c r="I140" s="3">
        <v>1</v>
      </c>
      <c r="J140" s="3">
        <v>3</v>
      </c>
      <c r="K140" s="3">
        <v>1</v>
      </c>
      <c r="L140" s="3">
        <v>1</v>
      </c>
      <c r="M140" s="3" t="s">
        <v>688</v>
      </c>
      <c r="N140" s="19">
        <v>10</v>
      </c>
      <c r="O140" s="3">
        <v>0</v>
      </c>
      <c r="P140" s="15" t="s">
        <v>904</v>
      </c>
      <c r="Q140" s="3"/>
      <c r="R140" s="3">
        <v>1</v>
      </c>
      <c r="S140" s="3">
        <v>130300209</v>
      </c>
      <c r="T140" s="3">
        <v>137</v>
      </c>
    </row>
    <row r="141" spans="1:20" ht="16.5" x14ac:dyDescent="0.2">
      <c r="A141" s="3">
        <v>2005002</v>
      </c>
      <c r="B141" s="3">
        <v>2005002</v>
      </c>
      <c r="C141" s="3">
        <v>1304001</v>
      </c>
      <c r="D141" s="3" t="s">
        <v>253</v>
      </c>
      <c r="E141" s="3" t="s">
        <v>299</v>
      </c>
      <c r="F141" s="3"/>
      <c r="G141" s="3">
        <v>0</v>
      </c>
      <c r="H141" s="3">
        <v>2</v>
      </c>
      <c r="I141" s="3">
        <v>3</v>
      </c>
      <c r="J141" s="3">
        <v>0</v>
      </c>
      <c r="K141" s="3">
        <v>0</v>
      </c>
      <c r="L141" s="3">
        <v>1</v>
      </c>
      <c r="M141" s="3" t="s">
        <v>688</v>
      </c>
      <c r="N141" s="19">
        <v>10</v>
      </c>
      <c r="O141" s="3">
        <v>0</v>
      </c>
      <c r="P141" s="15" t="s">
        <v>924</v>
      </c>
      <c r="Q141" s="3"/>
      <c r="R141" s="3">
        <v>1</v>
      </c>
      <c r="S141" s="3">
        <v>130300209</v>
      </c>
      <c r="T141" s="3">
        <v>138</v>
      </c>
    </row>
    <row r="142" spans="1:20" ht="16.5" x14ac:dyDescent="0.2">
      <c r="A142" s="3">
        <v>2005003</v>
      </c>
      <c r="B142" s="3">
        <v>2005003</v>
      </c>
      <c r="C142" s="3">
        <v>1304002</v>
      </c>
      <c r="D142" s="3" t="s">
        <v>254</v>
      </c>
      <c r="E142" s="3" t="s">
        <v>300</v>
      </c>
      <c r="F142" s="3"/>
      <c r="G142" s="3">
        <v>0</v>
      </c>
      <c r="H142" s="3">
        <v>2</v>
      </c>
      <c r="I142" s="3">
        <v>3</v>
      </c>
      <c r="J142" s="3">
        <v>0</v>
      </c>
      <c r="K142" s="3">
        <v>0</v>
      </c>
      <c r="L142" s="3">
        <v>1</v>
      </c>
      <c r="M142" s="3" t="s">
        <v>688</v>
      </c>
      <c r="N142" s="19">
        <v>10</v>
      </c>
      <c r="O142" s="3">
        <v>0</v>
      </c>
      <c r="P142" s="15" t="s">
        <v>925</v>
      </c>
      <c r="Q142" s="3"/>
      <c r="R142" s="3">
        <v>1</v>
      </c>
      <c r="S142" s="3">
        <v>130300209</v>
      </c>
      <c r="T142" s="3">
        <v>139</v>
      </c>
    </row>
    <row r="143" spans="1:20" ht="16.5" x14ac:dyDescent="0.2">
      <c r="A143" s="3">
        <v>2006001</v>
      </c>
      <c r="B143" s="3">
        <v>2006001</v>
      </c>
      <c r="C143" s="3">
        <v>1301011</v>
      </c>
      <c r="D143" s="3" t="s">
        <v>60</v>
      </c>
      <c r="E143" s="3" t="s">
        <v>301</v>
      </c>
      <c r="F143" s="3"/>
      <c r="G143" s="3">
        <v>0</v>
      </c>
      <c r="H143" s="3">
        <v>1</v>
      </c>
      <c r="I143" s="3">
        <v>1</v>
      </c>
      <c r="J143" s="3">
        <v>3</v>
      </c>
      <c r="K143" s="3">
        <v>0</v>
      </c>
      <c r="L143" s="3">
        <v>1</v>
      </c>
      <c r="M143" s="3" t="s">
        <v>688</v>
      </c>
      <c r="N143" s="19">
        <v>10</v>
      </c>
      <c r="O143" s="3">
        <v>0</v>
      </c>
      <c r="P143" s="15" t="s">
        <v>904</v>
      </c>
      <c r="Q143" s="3"/>
      <c r="R143" s="3">
        <v>1</v>
      </c>
      <c r="S143" s="3">
        <v>130300209</v>
      </c>
      <c r="T143" s="3">
        <v>140</v>
      </c>
    </row>
    <row r="144" spans="1:20" ht="16.5" x14ac:dyDescent="0.2">
      <c r="A144" s="3">
        <v>2007001</v>
      </c>
      <c r="B144" s="3">
        <v>2007001</v>
      </c>
      <c r="C144" s="3">
        <v>1301004</v>
      </c>
      <c r="D144" s="3" t="s">
        <v>32</v>
      </c>
      <c r="E144" s="3" t="s">
        <v>302</v>
      </c>
      <c r="F144" s="3"/>
      <c r="G144" s="3">
        <v>0</v>
      </c>
      <c r="H144" s="3">
        <v>1</v>
      </c>
      <c r="I144" s="3">
        <v>1</v>
      </c>
      <c r="J144" s="3">
        <v>3</v>
      </c>
      <c r="K144" s="3">
        <v>0</v>
      </c>
      <c r="L144" s="3">
        <v>1</v>
      </c>
      <c r="M144" s="3" t="s">
        <v>688</v>
      </c>
      <c r="N144" s="19">
        <v>10</v>
      </c>
      <c r="O144" s="3">
        <v>0</v>
      </c>
      <c r="P144" s="15" t="s">
        <v>904</v>
      </c>
      <c r="Q144" s="3"/>
      <c r="R144" s="3">
        <v>1</v>
      </c>
      <c r="S144" s="3">
        <v>130300209</v>
      </c>
      <c r="T144" s="3">
        <v>141</v>
      </c>
    </row>
    <row r="145" spans="1:20" ht="16.5" x14ac:dyDescent="0.2">
      <c r="A145" s="3">
        <v>2008001</v>
      </c>
      <c r="B145" s="3">
        <v>2008001</v>
      </c>
      <c r="C145" s="3">
        <v>1301014</v>
      </c>
      <c r="D145" s="3" t="s">
        <v>72</v>
      </c>
      <c r="E145" s="3" t="s">
        <v>303</v>
      </c>
      <c r="F145" s="3"/>
      <c r="G145" s="3">
        <v>0</v>
      </c>
      <c r="H145" s="3">
        <v>1</v>
      </c>
      <c r="I145" s="3">
        <v>1</v>
      </c>
      <c r="J145" s="3">
        <v>3</v>
      </c>
      <c r="K145" s="3">
        <v>0</v>
      </c>
      <c r="L145" s="3">
        <v>1</v>
      </c>
      <c r="M145" s="3" t="s">
        <v>688</v>
      </c>
      <c r="N145" s="19">
        <v>10</v>
      </c>
      <c r="O145" s="3">
        <v>0</v>
      </c>
      <c r="P145" s="15" t="s">
        <v>904</v>
      </c>
      <c r="Q145" s="3"/>
      <c r="R145" s="3">
        <v>1</v>
      </c>
      <c r="S145" s="3">
        <v>130300209</v>
      </c>
      <c r="T145" s="3">
        <v>142</v>
      </c>
    </row>
    <row r="146" spans="1:20" ht="16.5" x14ac:dyDescent="0.2">
      <c r="A146" s="3">
        <v>1307030</v>
      </c>
      <c r="B146" s="3">
        <v>1307030</v>
      </c>
      <c r="C146" s="3">
        <v>1307030</v>
      </c>
      <c r="D146" s="22" t="s">
        <v>1012</v>
      </c>
      <c r="E146" s="22" t="s">
        <v>1168</v>
      </c>
      <c r="F146" s="4" t="s">
        <v>1170</v>
      </c>
      <c r="G146" s="19">
        <v>0</v>
      </c>
      <c r="H146" s="19">
        <v>3</v>
      </c>
      <c r="I146" s="19">
        <v>1</v>
      </c>
      <c r="J146" s="19">
        <v>0</v>
      </c>
      <c r="K146" s="19">
        <v>0</v>
      </c>
      <c r="L146" s="19">
        <v>1</v>
      </c>
      <c r="M146" s="19" t="s">
        <v>688</v>
      </c>
      <c r="N146" s="19">
        <v>10</v>
      </c>
      <c r="O146" s="19">
        <v>0</v>
      </c>
      <c r="P146" s="21" t="str">
        <f t="shared" ref="P146:P147" si="1">"icon_"&amp;A146</f>
        <v>icon_1307030</v>
      </c>
      <c r="Q146" s="19">
        <v>1</v>
      </c>
      <c r="R146" s="19">
        <v>1</v>
      </c>
      <c r="S146" s="19">
        <v>0</v>
      </c>
      <c r="T146" s="19">
        <v>143</v>
      </c>
    </row>
    <row r="147" spans="1:20" ht="16.5" x14ac:dyDescent="0.2">
      <c r="A147" s="3">
        <v>1303030</v>
      </c>
      <c r="B147" s="3">
        <v>1303030</v>
      </c>
      <c r="C147" s="3">
        <v>1303030</v>
      </c>
      <c r="D147" s="22" t="s">
        <v>1012</v>
      </c>
      <c r="E147" s="22" t="s">
        <v>1169</v>
      </c>
      <c r="F147" s="4" t="s">
        <v>1170</v>
      </c>
      <c r="G147" s="19">
        <v>0</v>
      </c>
      <c r="H147" s="19">
        <v>3</v>
      </c>
      <c r="I147" s="19">
        <v>1</v>
      </c>
      <c r="J147" s="19">
        <v>0</v>
      </c>
      <c r="K147" s="19">
        <v>0</v>
      </c>
      <c r="L147" s="19">
        <v>1</v>
      </c>
      <c r="M147" s="19" t="s">
        <v>688</v>
      </c>
      <c r="N147" s="19">
        <v>10</v>
      </c>
      <c r="O147" s="19">
        <v>0</v>
      </c>
      <c r="P147" s="21" t="str">
        <f t="shared" si="1"/>
        <v>icon_1303030</v>
      </c>
      <c r="Q147" s="19">
        <v>1</v>
      </c>
      <c r="R147" s="19">
        <v>1</v>
      </c>
      <c r="S147" s="19">
        <v>0</v>
      </c>
      <c r="T147" s="19">
        <v>144</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443"/>
  <sheetViews>
    <sheetView workbookViewId="0">
      <pane xSplit="2" ySplit="3" topLeftCell="I1095" activePane="bottomRight" state="frozen"/>
      <selection pane="topRight" activeCell="C1" sqref="C1"/>
      <selection pane="bottomLeft" activeCell="A4" sqref="A4"/>
      <selection pane="bottomRight" activeCell="P195" sqref="P195:R196"/>
    </sheetView>
  </sheetViews>
  <sheetFormatPr defaultRowHeight="14.25" x14ac:dyDescent="0.2"/>
  <cols>
    <col min="1" max="1" width="9.125" bestFit="1" customWidth="1"/>
    <col min="2" max="3" width="12.125" customWidth="1"/>
    <col min="4" max="4" width="9.125" bestFit="1" customWidth="1"/>
    <col min="5" max="5" width="23.5" customWidth="1"/>
    <col min="6" max="6" width="18.875" customWidth="1"/>
    <col min="7" max="7" width="15.75" customWidth="1"/>
    <col min="8" max="8" width="27.125" customWidth="1"/>
    <col min="9" max="9" width="13" customWidth="1"/>
    <col min="10" max="10" width="27.25" customWidth="1"/>
    <col min="11" max="11" width="12.625" customWidth="1"/>
    <col min="12" max="12" width="23.625" customWidth="1"/>
    <col min="13" max="13" width="13.875" customWidth="1"/>
    <col min="14" max="14" width="18.125" customWidth="1"/>
    <col min="15" max="15" width="13.5" customWidth="1"/>
    <col min="16" max="16" width="17.625" customWidth="1"/>
    <col min="17" max="17" width="13.625" customWidth="1"/>
    <col min="18" max="18" width="52.875" customWidth="1"/>
  </cols>
  <sheetData>
    <row r="1" spans="1:19" ht="15" x14ac:dyDescent="0.2">
      <c r="A1" s="5" t="s">
        <v>8</v>
      </c>
      <c r="B1" s="5" t="s">
        <v>601</v>
      </c>
      <c r="C1" s="5" t="s">
        <v>602</v>
      </c>
      <c r="D1" s="5" t="s">
        <v>453</v>
      </c>
      <c r="E1" s="5" t="s">
        <v>502</v>
      </c>
      <c r="F1" s="6" t="s">
        <v>728</v>
      </c>
      <c r="G1" s="6" t="s">
        <v>789</v>
      </c>
      <c r="H1" s="6" t="s">
        <v>309</v>
      </c>
      <c r="I1" s="6" t="s">
        <v>310</v>
      </c>
      <c r="J1" s="6" t="s">
        <v>313</v>
      </c>
      <c r="K1" s="6" t="s">
        <v>314</v>
      </c>
      <c r="L1" s="6" t="s">
        <v>316</v>
      </c>
      <c r="M1" s="6" t="s">
        <v>317</v>
      </c>
      <c r="N1" s="6" t="s">
        <v>318</v>
      </c>
      <c r="O1" s="6" t="s">
        <v>319</v>
      </c>
      <c r="P1" s="6" t="s">
        <v>320</v>
      </c>
      <c r="Q1" s="6" t="s">
        <v>321</v>
      </c>
      <c r="R1" s="5" t="s">
        <v>137</v>
      </c>
      <c r="S1" s="5" t="s">
        <v>1324</v>
      </c>
    </row>
    <row r="2" spans="1:19" x14ac:dyDescent="0.2">
      <c r="A2" t="s">
        <v>612</v>
      </c>
      <c r="B2" t="s">
        <v>498</v>
      </c>
      <c r="C2" t="s">
        <v>505</v>
      </c>
      <c r="D2" t="s">
        <v>138</v>
      </c>
      <c r="E2" t="s">
        <v>503</v>
      </c>
      <c r="F2" t="s">
        <v>510</v>
      </c>
      <c r="G2" t="s">
        <v>511</v>
      </c>
      <c r="H2" t="s">
        <v>311</v>
      </c>
      <c r="I2" t="s">
        <v>311</v>
      </c>
      <c r="J2" t="s">
        <v>311</v>
      </c>
      <c r="K2" t="s">
        <v>311</v>
      </c>
      <c r="L2" t="s">
        <v>311</v>
      </c>
      <c r="M2" t="s">
        <v>311</v>
      </c>
      <c r="N2" t="s">
        <v>311</v>
      </c>
      <c r="O2" t="s">
        <v>311</v>
      </c>
      <c r="P2" t="s">
        <v>311</v>
      </c>
      <c r="Q2" t="s">
        <v>311</v>
      </c>
      <c r="R2" t="s">
        <v>304</v>
      </c>
      <c r="S2" t="s">
        <v>1325</v>
      </c>
    </row>
    <row r="3" spans="1:19" ht="15" x14ac:dyDescent="0.2">
      <c r="A3" s="2" t="s">
        <v>139</v>
      </c>
      <c r="B3" s="2" t="s">
        <v>140</v>
      </c>
      <c r="C3" s="2" t="s">
        <v>506</v>
      </c>
      <c r="D3" s="2" t="s">
        <v>141</v>
      </c>
      <c r="E3" s="2" t="s">
        <v>504</v>
      </c>
      <c r="F3" s="2" t="s">
        <v>198</v>
      </c>
      <c r="G3" s="2" t="s">
        <v>199</v>
      </c>
      <c r="H3" s="2" t="s">
        <v>200</v>
      </c>
      <c r="I3" s="2" t="s">
        <v>315</v>
      </c>
      <c r="J3" s="2" t="s">
        <v>200</v>
      </c>
      <c r="K3" s="2" t="s">
        <v>312</v>
      </c>
      <c r="L3" s="2" t="s">
        <v>200</v>
      </c>
      <c r="M3" s="2" t="s">
        <v>312</v>
      </c>
      <c r="N3" s="2" t="s">
        <v>200</v>
      </c>
      <c r="O3" s="2" t="s">
        <v>312</v>
      </c>
      <c r="P3" s="2" t="s">
        <v>200</v>
      </c>
      <c r="Q3" s="2" t="s">
        <v>312</v>
      </c>
      <c r="R3" s="2" t="s">
        <v>142</v>
      </c>
      <c r="S3" s="2" t="s">
        <v>1326</v>
      </c>
    </row>
    <row r="4" spans="1:19" ht="16.5" x14ac:dyDescent="0.2">
      <c r="A4" s="3">
        <v>1</v>
      </c>
      <c r="B4" s="3">
        <f>INDEX(技能!B:B,MATCH(技能等级!S4,技能!T:T,0))</f>
        <v>1306001</v>
      </c>
      <c r="C4" s="4" t="s">
        <v>1013</v>
      </c>
      <c r="D4" s="3">
        <v>1</v>
      </c>
      <c r="E4" s="3" t="str">
        <f>INDEX(技能!E:E,MATCH(技能等级!S4,技能!T:T,0))</f>
        <v>常服曹焱兵普攻</v>
      </c>
      <c r="F4" s="4"/>
      <c r="G4" s="3"/>
      <c r="H4" s="3" t="str">
        <f>IF(COUNTIF(技能效果!A:A,技能等级!B4&amp;"01")=1,技能等级!B4&amp;"01","")</f>
        <v>130600101</v>
      </c>
      <c r="I4" s="3">
        <f>IF(H4="","",$D4)</f>
        <v>1</v>
      </c>
      <c r="J4" s="3" t="str">
        <f>IF(COUNTIF(技能效果!A:A,技能等级!B4&amp;"02")=1,技能等级!B4&amp;"02","")</f>
        <v>130600102</v>
      </c>
      <c r="K4" s="3">
        <f>IF(J4="","",$D4)</f>
        <v>1</v>
      </c>
      <c r="L4" s="3" t="str">
        <f>IF(COUNTIF(技能效果!A:A,技能等级!B4&amp;"03")=1,技能等级!B4&amp;"03","")</f>
        <v/>
      </c>
      <c r="M4" s="3" t="str">
        <f>IF(L4="","",$D4)</f>
        <v/>
      </c>
      <c r="N4" s="3" t="str">
        <f>IF(COUNTIF(技能效果!A:A,技能等级!B4&amp;"04")=1,技能等级!B4&amp;"04","")</f>
        <v/>
      </c>
      <c r="O4" s="3" t="str">
        <f>IF(N4="","",$D4)</f>
        <v/>
      </c>
      <c r="P4" s="3" t="str">
        <f>IF(COUNTIF(技能效果!A:A,技能等级!B4&amp;"05")=1,技能等级!B4&amp;"05","")</f>
        <v/>
      </c>
      <c r="Q4" s="3" t="str">
        <f>IF(P4="","",$D4)</f>
        <v/>
      </c>
      <c r="R4" s="4" t="s">
        <v>1163</v>
      </c>
      <c r="S4">
        <v>1</v>
      </c>
    </row>
    <row r="5" spans="1:19" ht="16.5" x14ac:dyDescent="0.2">
      <c r="A5" s="3">
        <v>2</v>
      </c>
      <c r="B5" s="3">
        <f>INDEX(技能!B:B,MATCH(技能等级!S5,技能!T:T,0))</f>
        <v>1306001</v>
      </c>
      <c r="C5" s="4" t="s">
        <v>1013</v>
      </c>
      <c r="D5" s="3">
        <v>2</v>
      </c>
      <c r="E5" s="3" t="str">
        <f>INDEX(技能!E:E,MATCH(技能等级!S5,技能!T:T,0))</f>
        <v>常服曹焱兵普攻</v>
      </c>
      <c r="F5" s="4" t="s">
        <v>1164</v>
      </c>
      <c r="G5" s="3">
        <v>10</v>
      </c>
      <c r="H5" s="3" t="str">
        <f t="shared" ref="H5:H68" si="0">B5&amp;"01"</f>
        <v>130600101</v>
      </c>
      <c r="I5" s="3">
        <f t="shared" ref="I5:K68" si="1">IF(H5="","",$D5)</f>
        <v>2</v>
      </c>
      <c r="J5" s="3" t="str">
        <f>IF(COUNTIF(技能效果!A:A,技能等级!B5&amp;"02")=1,技能等级!B5&amp;"02","")</f>
        <v>130600102</v>
      </c>
      <c r="K5" s="3">
        <f t="shared" si="1"/>
        <v>2</v>
      </c>
      <c r="L5" s="3" t="str">
        <f>IF(COUNTIF(技能效果!A:A,技能等级!B5&amp;"03")=1,技能等级!B5&amp;"03","")</f>
        <v/>
      </c>
      <c r="M5" s="3" t="str">
        <f t="shared" ref="M5" si="2">IF(L5="","",$D5)</f>
        <v/>
      </c>
      <c r="N5" s="3" t="str">
        <f>IF(COUNTIF(技能效果!A:A,技能等级!B5&amp;"04")=1,技能等级!B5&amp;"04","")</f>
        <v/>
      </c>
      <c r="O5" s="3" t="str">
        <f t="shared" ref="O5" si="3">IF(N5="","",$D5)</f>
        <v/>
      </c>
      <c r="P5" s="3" t="str">
        <f>IF(COUNTIF(技能效果!A:A,技能等级!B5&amp;"05")=1,技能等级!B5&amp;"05","")</f>
        <v/>
      </c>
      <c r="Q5" s="3" t="str">
        <f t="shared" ref="Q5" si="4">IF(P5="","",$D5)</f>
        <v/>
      </c>
      <c r="R5" s="4" t="s">
        <v>1163</v>
      </c>
      <c r="S5">
        <v>1</v>
      </c>
    </row>
    <row r="6" spans="1:19" ht="16.5" x14ac:dyDescent="0.2">
      <c r="A6" s="3">
        <v>3</v>
      </c>
      <c r="B6" s="3">
        <f>INDEX(技能!B:B,MATCH(技能等级!S6,技能!T:T,0))</f>
        <v>1306001</v>
      </c>
      <c r="C6" s="4" t="s">
        <v>1013</v>
      </c>
      <c r="D6" s="3">
        <v>3</v>
      </c>
      <c r="E6" s="3" t="str">
        <f>INDEX(技能!E:E,MATCH(技能等级!S6,技能!T:T,0))</f>
        <v>常服曹焱兵普攻</v>
      </c>
      <c r="F6" s="4" t="s">
        <v>1164</v>
      </c>
      <c r="G6" s="3">
        <v>10</v>
      </c>
      <c r="H6" s="3" t="str">
        <f t="shared" si="0"/>
        <v>130600101</v>
      </c>
      <c r="I6" s="3">
        <f t="shared" si="1"/>
        <v>3</v>
      </c>
      <c r="J6" s="3" t="str">
        <f>IF(COUNTIF(技能效果!A:A,技能等级!B6&amp;"02")=1,技能等级!B6&amp;"02","")</f>
        <v>130600102</v>
      </c>
      <c r="K6" s="3">
        <f t="shared" si="1"/>
        <v>3</v>
      </c>
      <c r="L6" s="3" t="str">
        <f>IF(COUNTIF(技能效果!A:A,技能等级!B6&amp;"03")=1,技能等级!B6&amp;"03","")</f>
        <v/>
      </c>
      <c r="M6" s="3" t="str">
        <f t="shared" ref="M6" si="5">IF(L6="","",$D6)</f>
        <v/>
      </c>
      <c r="N6" s="3" t="str">
        <f>IF(COUNTIF(技能效果!A:A,技能等级!B6&amp;"04")=1,技能等级!B6&amp;"04","")</f>
        <v/>
      </c>
      <c r="O6" s="3" t="str">
        <f t="shared" ref="O6" si="6">IF(N6="","",$D6)</f>
        <v/>
      </c>
      <c r="P6" s="3" t="str">
        <f>IF(COUNTIF(技能效果!A:A,技能等级!B6&amp;"05")=1,技能等级!B6&amp;"05","")</f>
        <v/>
      </c>
      <c r="Q6" s="3" t="str">
        <f t="shared" ref="Q6" si="7">IF(P6="","",$D6)</f>
        <v/>
      </c>
      <c r="R6" s="4" t="s">
        <v>1163</v>
      </c>
      <c r="S6">
        <v>1</v>
      </c>
    </row>
    <row r="7" spans="1:19" ht="16.5" x14ac:dyDescent="0.2">
      <c r="A7" s="3">
        <v>4</v>
      </c>
      <c r="B7" s="3">
        <f>INDEX(技能!B:B,MATCH(技能等级!S7,技能!T:T,0))</f>
        <v>1306001</v>
      </c>
      <c r="C7" s="4" t="s">
        <v>1013</v>
      </c>
      <c r="D7" s="3">
        <v>4</v>
      </c>
      <c r="E7" s="3" t="str">
        <f>INDEX(技能!E:E,MATCH(技能等级!S7,技能!T:T,0))</f>
        <v>常服曹焱兵普攻</v>
      </c>
      <c r="F7" s="4" t="s">
        <v>1164</v>
      </c>
      <c r="G7" s="3">
        <v>10</v>
      </c>
      <c r="H7" s="3" t="str">
        <f t="shared" si="0"/>
        <v>130600101</v>
      </c>
      <c r="I7" s="3">
        <f t="shared" si="1"/>
        <v>4</v>
      </c>
      <c r="J7" s="3" t="str">
        <f>IF(COUNTIF(技能效果!A:A,技能等级!B7&amp;"02")=1,技能等级!B7&amp;"02","")</f>
        <v>130600102</v>
      </c>
      <c r="K7" s="3">
        <f t="shared" si="1"/>
        <v>4</v>
      </c>
      <c r="L7" s="3" t="str">
        <f>IF(COUNTIF(技能效果!A:A,技能等级!B7&amp;"03")=1,技能等级!B7&amp;"03","")</f>
        <v/>
      </c>
      <c r="M7" s="3" t="str">
        <f t="shared" ref="M7" si="8">IF(L7="","",$D7)</f>
        <v/>
      </c>
      <c r="N7" s="3" t="str">
        <f>IF(COUNTIF(技能效果!A:A,技能等级!B7&amp;"04")=1,技能等级!B7&amp;"04","")</f>
        <v/>
      </c>
      <c r="O7" s="3" t="str">
        <f t="shared" ref="O7" si="9">IF(N7="","",$D7)</f>
        <v/>
      </c>
      <c r="P7" s="3" t="str">
        <f>IF(COUNTIF(技能效果!A:A,技能等级!B7&amp;"05")=1,技能等级!B7&amp;"05","")</f>
        <v/>
      </c>
      <c r="Q7" s="3" t="str">
        <f t="shared" ref="Q7" si="10">IF(P7="","",$D7)</f>
        <v/>
      </c>
      <c r="R7" s="4" t="s">
        <v>1163</v>
      </c>
      <c r="S7">
        <v>1</v>
      </c>
    </row>
    <row r="8" spans="1:19" ht="16.5" x14ac:dyDescent="0.2">
      <c r="A8" s="3">
        <v>5</v>
      </c>
      <c r="B8" s="3">
        <f>INDEX(技能!B:B,MATCH(技能等级!S8,技能!T:T,0))</f>
        <v>1306001</v>
      </c>
      <c r="C8" s="4" t="s">
        <v>1013</v>
      </c>
      <c r="D8" s="3">
        <v>5</v>
      </c>
      <c r="E8" s="3" t="str">
        <f>INDEX(技能!E:E,MATCH(技能等级!S8,技能!T:T,0))</f>
        <v>常服曹焱兵普攻</v>
      </c>
      <c r="F8" s="4" t="s">
        <v>1164</v>
      </c>
      <c r="G8" s="3">
        <v>10</v>
      </c>
      <c r="H8" s="3" t="str">
        <f t="shared" si="0"/>
        <v>130600101</v>
      </c>
      <c r="I8" s="3">
        <f t="shared" si="1"/>
        <v>5</v>
      </c>
      <c r="J8" s="3" t="str">
        <f>IF(COUNTIF(技能效果!A:A,技能等级!B8&amp;"02")=1,技能等级!B8&amp;"02","")</f>
        <v>130600102</v>
      </c>
      <c r="K8" s="3">
        <f t="shared" si="1"/>
        <v>5</v>
      </c>
      <c r="L8" s="3" t="str">
        <f>IF(COUNTIF(技能效果!A:A,技能等级!B8&amp;"03")=1,技能等级!B8&amp;"03","")</f>
        <v/>
      </c>
      <c r="M8" s="3" t="str">
        <f t="shared" ref="M8" si="11">IF(L8="","",$D8)</f>
        <v/>
      </c>
      <c r="N8" s="3" t="str">
        <f>IF(COUNTIF(技能效果!A:A,技能等级!B8&amp;"04")=1,技能等级!B8&amp;"04","")</f>
        <v/>
      </c>
      <c r="O8" s="3" t="str">
        <f t="shared" ref="O8" si="12">IF(N8="","",$D8)</f>
        <v/>
      </c>
      <c r="P8" s="3" t="str">
        <f>IF(COUNTIF(技能效果!A:A,技能等级!B8&amp;"05")=1,技能等级!B8&amp;"05","")</f>
        <v/>
      </c>
      <c r="Q8" s="3" t="str">
        <f t="shared" ref="Q8" si="13">IF(P8="","",$D8)</f>
        <v/>
      </c>
      <c r="R8" s="4" t="s">
        <v>1163</v>
      </c>
      <c r="S8">
        <v>1</v>
      </c>
    </row>
    <row r="9" spans="1:19" ht="16.5" x14ac:dyDescent="0.2">
      <c r="A9" s="3">
        <v>6</v>
      </c>
      <c r="B9" s="3">
        <f>INDEX(技能!B:B,MATCH(技能等级!S9,技能!T:T,0))</f>
        <v>1306001</v>
      </c>
      <c r="C9" s="4" t="s">
        <v>1013</v>
      </c>
      <c r="D9" s="3">
        <v>6</v>
      </c>
      <c r="E9" s="3" t="str">
        <f>INDEX(技能!E:E,MATCH(技能等级!S9,技能!T:T,0))</f>
        <v>常服曹焱兵普攻</v>
      </c>
      <c r="F9" s="4" t="s">
        <v>1164</v>
      </c>
      <c r="G9" s="3">
        <v>10</v>
      </c>
      <c r="H9" s="3" t="str">
        <f t="shared" si="0"/>
        <v>130600101</v>
      </c>
      <c r="I9" s="3">
        <f t="shared" si="1"/>
        <v>6</v>
      </c>
      <c r="J9" s="3" t="str">
        <f>IF(COUNTIF(技能效果!A:A,技能等级!B9&amp;"02")=1,技能等级!B9&amp;"02","")</f>
        <v>130600102</v>
      </c>
      <c r="K9" s="3">
        <f t="shared" si="1"/>
        <v>6</v>
      </c>
      <c r="L9" s="3" t="str">
        <f>IF(COUNTIF(技能效果!A:A,技能等级!B9&amp;"03")=1,技能等级!B9&amp;"03","")</f>
        <v/>
      </c>
      <c r="M9" s="3" t="str">
        <f t="shared" ref="M9" si="14">IF(L9="","",$D9)</f>
        <v/>
      </c>
      <c r="N9" s="3" t="str">
        <f>IF(COUNTIF(技能效果!A:A,技能等级!B9&amp;"04")=1,技能等级!B9&amp;"04","")</f>
        <v/>
      </c>
      <c r="O9" s="3" t="str">
        <f t="shared" ref="O9" si="15">IF(N9="","",$D9)</f>
        <v/>
      </c>
      <c r="P9" s="3" t="str">
        <f>IF(COUNTIF(技能效果!A:A,技能等级!B9&amp;"05")=1,技能等级!B9&amp;"05","")</f>
        <v/>
      </c>
      <c r="Q9" s="3" t="str">
        <f t="shared" ref="Q9" si="16">IF(P9="","",$D9)</f>
        <v/>
      </c>
      <c r="R9" s="4" t="s">
        <v>1163</v>
      </c>
      <c r="S9">
        <v>1</v>
      </c>
    </row>
    <row r="10" spans="1:19" ht="16.5" x14ac:dyDescent="0.2">
      <c r="A10" s="3">
        <v>7</v>
      </c>
      <c r="B10" s="3">
        <f>INDEX(技能!B:B,MATCH(技能等级!S10,技能!T:T,0))</f>
        <v>1306001</v>
      </c>
      <c r="C10" s="4" t="s">
        <v>1013</v>
      </c>
      <c r="D10" s="3">
        <v>7</v>
      </c>
      <c r="E10" s="3" t="str">
        <f>INDEX(技能!E:E,MATCH(技能等级!S10,技能!T:T,0))</f>
        <v>常服曹焱兵普攻</v>
      </c>
      <c r="F10" s="4" t="s">
        <v>1164</v>
      </c>
      <c r="G10" s="3">
        <v>10</v>
      </c>
      <c r="H10" s="3" t="str">
        <f t="shared" si="0"/>
        <v>130600101</v>
      </c>
      <c r="I10" s="3">
        <f t="shared" si="1"/>
        <v>7</v>
      </c>
      <c r="J10" s="3" t="str">
        <f>IF(COUNTIF(技能效果!A:A,技能等级!B10&amp;"02")=1,技能等级!B10&amp;"02","")</f>
        <v>130600102</v>
      </c>
      <c r="K10" s="3">
        <f t="shared" si="1"/>
        <v>7</v>
      </c>
      <c r="L10" s="3" t="str">
        <f>IF(COUNTIF(技能效果!A:A,技能等级!B10&amp;"03")=1,技能等级!B10&amp;"03","")</f>
        <v/>
      </c>
      <c r="M10" s="3" t="str">
        <f t="shared" ref="M10" si="17">IF(L10="","",$D10)</f>
        <v/>
      </c>
      <c r="N10" s="3" t="str">
        <f>IF(COUNTIF(技能效果!A:A,技能等级!B10&amp;"04")=1,技能等级!B10&amp;"04","")</f>
        <v/>
      </c>
      <c r="O10" s="3" t="str">
        <f t="shared" ref="O10" si="18">IF(N10="","",$D10)</f>
        <v/>
      </c>
      <c r="P10" s="3" t="str">
        <f>IF(COUNTIF(技能效果!A:A,技能等级!B10&amp;"05")=1,技能等级!B10&amp;"05","")</f>
        <v/>
      </c>
      <c r="Q10" s="3" t="str">
        <f t="shared" ref="Q10" si="19">IF(P10="","",$D10)</f>
        <v/>
      </c>
      <c r="R10" s="4" t="s">
        <v>1163</v>
      </c>
      <c r="S10">
        <v>1</v>
      </c>
    </row>
    <row r="11" spans="1:19" ht="16.5" x14ac:dyDescent="0.2">
      <c r="A11" s="3">
        <v>8</v>
      </c>
      <c r="B11" s="3">
        <f>INDEX(技能!B:B,MATCH(技能等级!S11,技能!T:T,0))</f>
        <v>1306001</v>
      </c>
      <c r="C11" s="4" t="s">
        <v>1013</v>
      </c>
      <c r="D11" s="3">
        <v>8</v>
      </c>
      <c r="E11" s="3" t="str">
        <f>INDEX(技能!E:E,MATCH(技能等级!S11,技能!T:T,0))</f>
        <v>常服曹焱兵普攻</v>
      </c>
      <c r="F11" s="4" t="s">
        <v>1164</v>
      </c>
      <c r="G11" s="3">
        <v>10</v>
      </c>
      <c r="H11" s="3" t="str">
        <f t="shared" si="0"/>
        <v>130600101</v>
      </c>
      <c r="I11" s="3">
        <f t="shared" si="1"/>
        <v>8</v>
      </c>
      <c r="J11" s="3" t="str">
        <f>IF(COUNTIF(技能效果!A:A,技能等级!B11&amp;"02")=1,技能等级!B11&amp;"02","")</f>
        <v>130600102</v>
      </c>
      <c r="K11" s="3">
        <f t="shared" si="1"/>
        <v>8</v>
      </c>
      <c r="L11" s="3" t="str">
        <f>IF(COUNTIF(技能效果!A:A,技能等级!B11&amp;"03")=1,技能等级!B11&amp;"03","")</f>
        <v/>
      </c>
      <c r="M11" s="3" t="str">
        <f t="shared" ref="M11" si="20">IF(L11="","",$D11)</f>
        <v/>
      </c>
      <c r="N11" s="3" t="str">
        <f>IF(COUNTIF(技能效果!A:A,技能等级!B11&amp;"04")=1,技能等级!B11&amp;"04","")</f>
        <v/>
      </c>
      <c r="O11" s="3" t="str">
        <f t="shared" ref="O11" si="21">IF(N11="","",$D11)</f>
        <v/>
      </c>
      <c r="P11" s="3" t="str">
        <f>IF(COUNTIF(技能效果!A:A,技能等级!B11&amp;"05")=1,技能等级!B11&amp;"05","")</f>
        <v/>
      </c>
      <c r="Q11" s="3" t="str">
        <f t="shared" ref="Q11" si="22">IF(P11="","",$D11)</f>
        <v/>
      </c>
      <c r="R11" s="4" t="s">
        <v>1163</v>
      </c>
      <c r="S11">
        <v>1</v>
      </c>
    </row>
    <row r="12" spans="1:19" ht="16.5" x14ac:dyDescent="0.2">
      <c r="A12" s="3">
        <v>9</v>
      </c>
      <c r="B12" s="3">
        <f>INDEX(技能!B:B,MATCH(技能等级!S12,技能!T:T,0))</f>
        <v>1306001</v>
      </c>
      <c r="C12" s="4" t="s">
        <v>1013</v>
      </c>
      <c r="D12" s="3">
        <v>9</v>
      </c>
      <c r="E12" s="3" t="str">
        <f>INDEX(技能!E:E,MATCH(技能等级!S12,技能!T:T,0))</f>
        <v>常服曹焱兵普攻</v>
      </c>
      <c r="F12" s="4" t="s">
        <v>1164</v>
      </c>
      <c r="G12" s="3">
        <v>10</v>
      </c>
      <c r="H12" s="3" t="str">
        <f t="shared" si="0"/>
        <v>130600101</v>
      </c>
      <c r="I12" s="3">
        <f t="shared" si="1"/>
        <v>9</v>
      </c>
      <c r="J12" s="3" t="str">
        <f>IF(COUNTIF(技能效果!A:A,技能等级!B12&amp;"02")=1,技能等级!B12&amp;"02","")</f>
        <v>130600102</v>
      </c>
      <c r="K12" s="3">
        <f t="shared" si="1"/>
        <v>9</v>
      </c>
      <c r="L12" s="3" t="str">
        <f>IF(COUNTIF(技能效果!A:A,技能等级!B12&amp;"03")=1,技能等级!B12&amp;"03","")</f>
        <v/>
      </c>
      <c r="M12" s="3" t="str">
        <f t="shared" ref="M12" si="23">IF(L12="","",$D12)</f>
        <v/>
      </c>
      <c r="N12" s="3" t="str">
        <f>IF(COUNTIF(技能效果!A:A,技能等级!B12&amp;"04")=1,技能等级!B12&amp;"04","")</f>
        <v/>
      </c>
      <c r="O12" s="3" t="str">
        <f t="shared" ref="O12" si="24">IF(N12="","",$D12)</f>
        <v/>
      </c>
      <c r="P12" s="3" t="str">
        <f>IF(COUNTIF(技能效果!A:A,技能等级!B12&amp;"05")=1,技能等级!B12&amp;"05","")</f>
        <v/>
      </c>
      <c r="Q12" s="3" t="str">
        <f t="shared" ref="Q12" si="25">IF(P12="","",$D12)</f>
        <v/>
      </c>
      <c r="R12" s="4" t="s">
        <v>1163</v>
      </c>
      <c r="S12">
        <v>1</v>
      </c>
    </row>
    <row r="13" spans="1:19" ht="16.5" x14ac:dyDescent="0.2">
      <c r="A13" s="3">
        <v>10</v>
      </c>
      <c r="B13" s="3">
        <f>INDEX(技能!B:B,MATCH(技能等级!S13,技能!T:T,0))</f>
        <v>1306001</v>
      </c>
      <c r="C13" s="4" t="s">
        <v>1013</v>
      </c>
      <c r="D13" s="3">
        <v>10</v>
      </c>
      <c r="E13" s="3" t="str">
        <f>INDEX(技能!E:E,MATCH(技能等级!S13,技能!T:T,0))</f>
        <v>常服曹焱兵普攻</v>
      </c>
      <c r="F13" s="4" t="s">
        <v>1164</v>
      </c>
      <c r="G13" s="3">
        <v>10</v>
      </c>
      <c r="H13" s="3" t="str">
        <f t="shared" si="0"/>
        <v>130600101</v>
      </c>
      <c r="I13" s="3">
        <f t="shared" si="1"/>
        <v>10</v>
      </c>
      <c r="J13" s="3" t="str">
        <f>IF(COUNTIF(技能效果!A:A,技能等级!B13&amp;"02")=1,技能等级!B13&amp;"02","")</f>
        <v>130600102</v>
      </c>
      <c r="K13" s="3">
        <f t="shared" si="1"/>
        <v>10</v>
      </c>
      <c r="L13" s="3" t="str">
        <f>IF(COUNTIF(技能效果!A:A,技能等级!B13&amp;"03")=1,技能等级!B13&amp;"03","")</f>
        <v/>
      </c>
      <c r="M13" s="3" t="str">
        <f t="shared" ref="M13" si="26">IF(L13="","",$D13)</f>
        <v/>
      </c>
      <c r="N13" s="3" t="str">
        <f>IF(COUNTIF(技能效果!A:A,技能等级!B13&amp;"04")=1,技能等级!B13&amp;"04","")</f>
        <v/>
      </c>
      <c r="O13" s="3" t="str">
        <f t="shared" ref="O13" si="27">IF(N13="","",$D13)</f>
        <v/>
      </c>
      <c r="P13" s="3" t="str">
        <f>IF(COUNTIF(技能效果!A:A,技能等级!B13&amp;"05")=1,技能等级!B13&amp;"05","")</f>
        <v/>
      </c>
      <c r="Q13" s="3" t="str">
        <f t="shared" ref="Q13" si="28">IF(P13="","",$D13)</f>
        <v/>
      </c>
      <c r="R13" s="4" t="s">
        <v>1163</v>
      </c>
      <c r="S13">
        <v>1</v>
      </c>
    </row>
    <row r="14" spans="1:19" ht="16.5" x14ac:dyDescent="0.2">
      <c r="A14" s="3">
        <v>11</v>
      </c>
      <c r="B14" s="3">
        <f>INDEX(技能!B:B,MATCH(技能等级!S14,技能!T:T,0))</f>
        <v>1306002</v>
      </c>
      <c r="C14" s="4" t="s">
        <v>1013</v>
      </c>
      <c r="D14" s="3">
        <v>1</v>
      </c>
      <c r="E14" s="3" t="str">
        <f>INDEX(技能!E:E,MATCH(技能等级!S14,技能!T:T,0))</f>
        <v>曹玄亮普攻</v>
      </c>
      <c r="F14" s="4"/>
      <c r="G14" s="3"/>
      <c r="H14" s="3" t="str">
        <f t="shared" si="0"/>
        <v>130600201</v>
      </c>
      <c r="I14" s="3">
        <f t="shared" si="1"/>
        <v>1</v>
      </c>
      <c r="J14" s="3" t="str">
        <f>IF(COUNTIF(技能效果!A:A,技能等级!B14&amp;"02")=1,技能等级!B14&amp;"02","")</f>
        <v>130600202</v>
      </c>
      <c r="K14" s="3">
        <f t="shared" si="1"/>
        <v>1</v>
      </c>
      <c r="L14" s="3" t="str">
        <f>IF(COUNTIF(技能效果!A:A,技能等级!B14&amp;"03")=1,技能等级!B14&amp;"03","")</f>
        <v/>
      </c>
      <c r="M14" s="3" t="str">
        <f t="shared" ref="M14" si="29">IF(L14="","",$D14)</f>
        <v/>
      </c>
      <c r="N14" s="3" t="str">
        <f>IF(COUNTIF(技能效果!A:A,技能等级!B14&amp;"04")=1,技能等级!B14&amp;"04","")</f>
        <v/>
      </c>
      <c r="O14" s="3" t="str">
        <f t="shared" ref="O14" si="30">IF(N14="","",$D14)</f>
        <v/>
      </c>
      <c r="P14" s="3" t="str">
        <f>IF(COUNTIF(技能效果!A:A,技能等级!B14&amp;"05")=1,技能等级!B14&amp;"05","")</f>
        <v/>
      </c>
      <c r="Q14" s="3" t="str">
        <f t="shared" ref="Q14" si="31">IF(P14="","",$D14)</f>
        <v/>
      </c>
      <c r="R14" s="4" t="s">
        <v>1163</v>
      </c>
      <c r="S14">
        <f>S4+1</f>
        <v>2</v>
      </c>
    </row>
    <row r="15" spans="1:19" ht="16.5" x14ac:dyDescent="0.2">
      <c r="A15" s="3">
        <v>12</v>
      </c>
      <c r="B15" s="3">
        <f>INDEX(技能!B:B,MATCH(技能等级!S15,技能!T:T,0))</f>
        <v>1306002</v>
      </c>
      <c r="C15" s="4" t="s">
        <v>1013</v>
      </c>
      <c r="D15" s="3">
        <v>2</v>
      </c>
      <c r="E15" s="3" t="str">
        <f>INDEX(技能!E:E,MATCH(技能等级!S15,技能!T:T,0))</f>
        <v>曹玄亮普攻</v>
      </c>
      <c r="F15" s="4" t="s">
        <v>1164</v>
      </c>
      <c r="G15" s="3">
        <v>10</v>
      </c>
      <c r="H15" s="3" t="str">
        <f t="shared" si="0"/>
        <v>130600201</v>
      </c>
      <c r="I15" s="3">
        <f t="shared" si="1"/>
        <v>2</v>
      </c>
      <c r="J15" s="3" t="str">
        <f>IF(COUNTIF(技能效果!A:A,技能等级!B15&amp;"02")=1,技能等级!B15&amp;"02","")</f>
        <v>130600202</v>
      </c>
      <c r="K15" s="3">
        <f t="shared" si="1"/>
        <v>2</v>
      </c>
      <c r="L15" s="3" t="str">
        <f>IF(COUNTIF(技能效果!A:A,技能等级!B15&amp;"03")=1,技能等级!B15&amp;"03","")</f>
        <v/>
      </c>
      <c r="M15" s="3" t="str">
        <f t="shared" ref="M15" si="32">IF(L15="","",$D15)</f>
        <v/>
      </c>
      <c r="N15" s="3" t="str">
        <f>IF(COUNTIF(技能效果!A:A,技能等级!B15&amp;"04")=1,技能等级!B15&amp;"04","")</f>
        <v/>
      </c>
      <c r="O15" s="3" t="str">
        <f t="shared" ref="O15" si="33">IF(N15="","",$D15)</f>
        <v/>
      </c>
      <c r="P15" s="3" t="str">
        <f>IF(COUNTIF(技能效果!A:A,技能等级!B15&amp;"05")=1,技能等级!B15&amp;"05","")</f>
        <v/>
      </c>
      <c r="Q15" s="3" t="str">
        <f t="shared" ref="Q15" si="34">IF(P15="","",$D15)</f>
        <v/>
      </c>
      <c r="R15" s="4" t="s">
        <v>1163</v>
      </c>
      <c r="S15">
        <f t="shared" ref="S15:S78" si="35">S5+1</f>
        <v>2</v>
      </c>
    </row>
    <row r="16" spans="1:19" ht="16.5" x14ac:dyDescent="0.2">
      <c r="A16" s="3">
        <v>13</v>
      </c>
      <c r="B16" s="3">
        <f>INDEX(技能!B:B,MATCH(技能等级!S16,技能!T:T,0))</f>
        <v>1306002</v>
      </c>
      <c r="C16" s="4" t="s">
        <v>1013</v>
      </c>
      <c r="D16" s="3">
        <v>3</v>
      </c>
      <c r="E16" s="3" t="str">
        <f>INDEX(技能!E:E,MATCH(技能等级!S16,技能!T:T,0))</f>
        <v>曹玄亮普攻</v>
      </c>
      <c r="F16" s="4" t="s">
        <v>1164</v>
      </c>
      <c r="G16" s="3">
        <v>10</v>
      </c>
      <c r="H16" s="3" t="str">
        <f t="shared" si="0"/>
        <v>130600201</v>
      </c>
      <c r="I16" s="3">
        <f t="shared" si="1"/>
        <v>3</v>
      </c>
      <c r="J16" s="3" t="str">
        <f>IF(COUNTIF(技能效果!A:A,技能等级!B16&amp;"02")=1,技能等级!B16&amp;"02","")</f>
        <v>130600202</v>
      </c>
      <c r="K16" s="3">
        <f t="shared" si="1"/>
        <v>3</v>
      </c>
      <c r="L16" s="3" t="str">
        <f>IF(COUNTIF(技能效果!A:A,技能等级!B16&amp;"03")=1,技能等级!B16&amp;"03","")</f>
        <v/>
      </c>
      <c r="M16" s="3" t="str">
        <f t="shared" ref="M16" si="36">IF(L16="","",$D16)</f>
        <v/>
      </c>
      <c r="N16" s="3" t="str">
        <f>IF(COUNTIF(技能效果!A:A,技能等级!B16&amp;"04")=1,技能等级!B16&amp;"04","")</f>
        <v/>
      </c>
      <c r="O16" s="3" t="str">
        <f t="shared" ref="O16" si="37">IF(N16="","",$D16)</f>
        <v/>
      </c>
      <c r="P16" s="3" t="str">
        <f>IF(COUNTIF(技能效果!A:A,技能等级!B16&amp;"05")=1,技能等级!B16&amp;"05","")</f>
        <v/>
      </c>
      <c r="Q16" s="3" t="str">
        <f t="shared" ref="Q16" si="38">IF(P16="","",$D16)</f>
        <v/>
      </c>
      <c r="R16" s="4" t="s">
        <v>1163</v>
      </c>
      <c r="S16">
        <f t="shared" si="35"/>
        <v>2</v>
      </c>
    </row>
    <row r="17" spans="1:19" ht="16.5" x14ac:dyDescent="0.2">
      <c r="A17" s="3">
        <v>14</v>
      </c>
      <c r="B17" s="3">
        <f>INDEX(技能!B:B,MATCH(技能等级!S17,技能!T:T,0))</f>
        <v>1306002</v>
      </c>
      <c r="C17" s="4" t="s">
        <v>1013</v>
      </c>
      <c r="D17" s="3">
        <v>4</v>
      </c>
      <c r="E17" s="3" t="str">
        <f>INDEX(技能!E:E,MATCH(技能等级!S17,技能!T:T,0))</f>
        <v>曹玄亮普攻</v>
      </c>
      <c r="F17" s="4" t="s">
        <v>1164</v>
      </c>
      <c r="G17" s="3">
        <v>10</v>
      </c>
      <c r="H17" s="3" t="str">
        <f t="shared" si="0"/>
        <v>130600201</v>
      </c>
      <c r="I17" s="3">
        <f t="shared" si="1"/>
        <v>4</v>
      </c>
      <c r="J17" s="3" t="str">
        <f>IF(COUNTIF(技能效果!A:A,技能等级!B17&amp;"02")=1,技能等级!B17&amp;"02","")</f>
        <v>130600202</v>
      </c>
      <c r="K17" s="3">
        <f t="shared" si="1"/>
        <v>4</v>
      </c>
      <c r="L17" s="3" t="str">
        <f>IF(COUNTIF(技能效果!A:A,技能等级!B17&amp;"03")=1,技能等级!B17&amp;"03","")</f>
        <v/>
      </c>
      <c r="M17" s="3" t="str">
        <f t="shared" ref="M17" si="39">IF(L17="","",$D17)</f>
        <v/>
      </c>
      <c r="N17" s="3" t="str">
        <f>IF(COUNTIF(技能效果!A:A,技能等级!B17&amp;"04")=1,技能等级!B17&amp;"04","")</f>
        <v/>
      </c>
      <c r="O17" s="3" t="str">
        <f t="shared" ref="O17" si="40">IF(N17="","",$D17)</f>
        <v/>
      </c>
      <c r="P17" s="3" t="str">
        <f>IF(COUNTIF(技能效果!A:A,技能等级!B17&amp;"05")=1,技能等级!B17&amp;"05","")</f>
        <v/>
      </c>
      <c r="Q17" s="3" t="str">
        <f t="shared" ref="Q17" si="41">IF(P17="","",$D17)</f>
        <v/>
      </c>
      <c r="R17" s="4" t="s">
        <v>1163</v>
      </c>
      <c r="S17">
        <f t="shared" si="35"/>
        <v>2</v>
      </c>
    </row>
    <row r="18" spans="1:19" ht="16.5" x14ac:dyDescent="0.2">
      <c r="A18" s="3">
        <v>15</v>
      </c>
      <c r="B18" s="3">
        <f>INDEX(技能!B:B,MATCH(技能等级!S18,技能!T:T,0))</f>
        <v>1306002</v>
      </c>
      <c r="C18" s="4" t="s">
        <v>1013</v>
      </c>
      <c r="D18" s="3">
        <v>5</v>
      </c>
      <c r="E18" s="3" t="str">
        <f>INDEX(技能!E:E,MATCH(技能等级!S18,技能!T:T,0))</f>
        <v>曹玄亮普攻</v>
      </c>
      <c r="F18" s="4" t="s">
        <v>1164</v>
      </c>
      <c r="G18" s="3">
        <v>10</v>
      </c>
      <c r="H18" s="3" t="str">
        <f t="shared" si="0"/>
        <v>130600201</v>
      </c>
      <c r="I18" s="3">
        <f t="shared" si="1"/>
        <v>5</v>
      </c>
      <c r="J18" s="3" t="str">
        <f>IF(COUNTIF(技能效果!A:A,技能等级!B18&amp;"02")=1,技能等级!B18&amp;"02","")</f>
        <v>130600202</v>
      </c>
      <c r="K18" s="3">
        <f t="shared" si="1"/>
        <v>5</v>
      </c>
      <c r="L18" s="3" t="str">
        <f>IF(COUNTIF(技能效果!A:A,技能等级!B18&amp;"03")=1,技能等级!B18&amp;"03","")</f>
        <v/>
      </c>
      <c r="M18" s="3" t="str">
        <f t="shared" ref="M18" si="42">IF(L18="","",$D18)</f>
        <v/>
      </c>
      <c r="N18" s="3" t="str">
        <f>IF(COUNTIF(技能效果!A:A,技能等级!B18&amp;"04")=1,技能等级!B18&amp;"04","")</f>
        <v/>
      </c>
      <c r="O18" s="3" t="str">
        <f t="shared" ref="O18" si="43">IF(N18="","",$D18)</f>
        <v/>
      </c>
      <c r="P18" s="3" t="str">
        <f>IF(COUNTIF(技能效果!A:A,技能等级!B18&amp;"05")=1,技能等级!B18&amp;"05","")</f>
        <v/>
      </c>
      <c r="Q18" s="3" t="str">
        <f t="shared" ref="Q18" si="44">IF(P18="","",$D18)</f>
        <v/>
      </c>
      <c r="R18" s="4" t="s">
        <v>1163</v>
      </c>
      <c r="S18">
        <f t="shared" si="35"/>
        <v>2</v>
      </c>
    </row>
    <row r="19" spans="1:19" ht="16.5" x14ac:dyDescent="0.2">
      <c r="A19" s="3">
        <v>16</v>
      </c>
      <c r="B19" s="3">
        <f>INDEX(技能!B:B,MATCH(技能等级!S19,技能!T:T,0))</f>
        <v>1306002</v>
      </c>
      <c r="C19" s="4" t="s">
        <v>1013</v>
      </c>
      <c r="D19" s="3">
        <v>6</v>
      </c>
      <c r="E19" s="3" t="str">
        <f>INDEX(技能!E:E,MATCH(技能等级!S19,技能!T:T,0))</f>
        <v>曹玄亮普攻</v>
      </c>
      <c r="F19" s="4" t="s">
        <v>1164</v>
      </c>
      <c r="G19" s="3">
        <v>10</v>
      </c>
      <c r="H19" s="3" t="str">
        <f t="shared" si="0"/>
        <v>130600201</v>
      </c>
      <c r="I19" s="3">
        <f t="shared" si="1"/>
        <v>6</v>
      </c>
      <c r="J19" s="3" t="str">
        <f>IF(COUNTIF(技能效果!A:A,技能等级!B19&amp;"02")=1,技能等级!B19&amp;"02","")</f>
        <v>130600202</v>
      </c>
      <c r="K19" s="3">
        <f t="shared" si="1"/>
        <v>6</v>
      </c>
      <c r="L19" s="3" t="str">
        <f>IF(COUNTIF(技能效果!A:A,技能等级!B19&amp;"03")=1,技能等级!B19&amp;"03","")</f>
        <v/>
      </c>
      <c r="M19" s="3" t="str">
        <f t="shared" ref="M19" si="45">IF(L19="","",$D19)</f>
        <v/>
      </c>
      <c r="N19" s="3" t="str">
        <f>IF(COUNTIF(技能效果!A:A,技能等级!B19&amp;"04")=1,技能等级!B19&amp;"04","")</f>
        <v/>
      </c>
      <c r="O19" s="3" t="str">
        <f t="shared" ref="O19" si="46">IF(N19="","",$D19)</f>
        <v/>
      </c>
      <c r="P19" s="3" t="str">
        <f>IF(COUNTIF(技能效果!A:A,技能等级!B19&amp;"05")=1,技能等级!B19&amp;"05","")</f>
        <v/>
      </c>
      <c r="Q19" s="3" t="str">
        <f t="shared" ref="Q19" si="47">IF(P19="","",$D19)</f>
        <v/>
      </c>
      <c r="R19" s="4" t="s">
        <v>1163</v>
      </c>
      <c r="S19">
        <f t="shared" si="35"/>
        <v>2</v>
      </c>
    </row>
    <row r="20" spans="1:19" ht="16.5" x14ac:dyDescent="0.2">
      <c r="A20" s="3">
        <v>17</v>
      </c>
      <c r="B20" s="3">
        <f>INDEX(技能!B:B,MATCH(技能等级!S20,技能!T:T,0))</f>
        <v>1306002</v>
      </c>
      <c r="C20" s="4" t="s">
        <v>1013</v>
      </c>
      <c r="D20" s="3">
        <v>7</v>
      </c>
      <c r="E20" s="3" t="str">
        <f>INDEX(技能!E:E,MATCH(技能等级!S20,技能!T:T,0))</f>
        <v>曹玄亮普攻</v>
      </c>
      <c r="F20" s="4" t="s">
        <v>1164</v>
      </c>
      <c r="G20" s="3">
        <v>10</v>
      </c>
      <c r="H20" s="3" t="str">
        <f t="shared" si="0"/>
        <v>130600201</v>
      </c>
      <c r="I20" s="3">
        <f t="shared" si="1"/>
        <v>7</v>
      </c>
      <c r="J20" s="3" t="str">
        <f>IF(COUNTIF(技能效果!A:A,技能等级!B20&amp;"02")=1,技能等级!B20&amp;"02","")</f>
        <v>130600202</v>
      </c>
      <c r="K20" s="3">
        <f t="shared" si="1"/>
        <v>7</v>
      </c>
      <c r="L20" s="3" t="str">
        <f>IF(COUNTIF(技能效果!A:A,技能等级!B20&amp;"03")=1,技能等级!B20&amp;"03","")</f>
        <v/>
      </c>
      <c r="M20" s="3" t="str">
        <f t="shared" ref="M20" si="48">IF(L20="","",$D20)</f>
        <v/>
      </c>
      <c r="N20" s="3" t="str">
        <f>IF(COUNTIF(技能效果!A:A,技能等级!B20&amp;"04")=1,技能等级!B20&amp;"04","")</f>
        <v/>
      </c>
      <c r="O20" s="3" t="str">
        <f t="shared" ref="O20" si="49">IF(N20="","",$D20)</f>
        <v/>
      </c>
      <c r="P20" s="3" t="str">
        <f>IF(COUNTIF(技能效果!A:A,技能等级!B20&amp;"05")=1,技能等级!B20&amp;"05","")</f>
        <v/>
      </c>
      <c r="Q20" s="3" t="str">
        <f t="shared" ref="Q20" si="50">IF(P20="","",$D20)</f>
        <v/>
      </c>
      <c r="R20" s="4" t="s">
        <v>1163</v>
      </c>
      <c r="S20">
        <f t="shared" si="35"/>
        <v>2</v>
      </c>
    </row>
    <row r="21" spans="1:19" ht="16.5" x14ac:dyDescent="0.2">
      <c r="A21" s="3">
        <v>18</v>
      </c>
      <c r="B21" s="3">
        <f>INDEX(技能!B:B,MATCH(技能等级!S21,技能!T:T,0))</f>
        <v>1306002</v>
      </c>
      <c r="C21" s="4" t="s">
        <v>1013</v>
      </c>
      <c r="D21" s="3">
        <v>8</v>
      </c>
      <c r="E21" s="3" t="str">
        <f>INDEX(技能!E:E,MATCH(技能等级!S21,技能!T:T,0))</f>
        <v>曹玄亮普攻</v>
      </c>
      <c r="F21" s="4" t="s">
        <v>1164</v>
      </c>
      <c r="G21" s="3">
        <v>10</v>
      </c>
      <c r="H21" s="3" t="str">
        <f t="shared" si="0"/>
        <v>130600201</v>
      </c>
      <c r="I21" s="3">
        <f t="shared" si="1"/>
        <v>8</v>
      </c>
      <c r="J21" s="3" t="str">
        <f>IF(COUNTIF(技能效果!A:A,技能等级!B21&amp;"02")=1,技能等级!B21&amp;"02","")</f>
        <v>130600202</v>
      </c>
      <c r="K21" s="3">
        <f t="shared" si="1"/>
        <v>8</v>
      </c>
      <c r="L21" s="3" t="str">
        <f>IF(COUNTIF(技能效果!A:A,技能等级!B21&amp;"03")=1,技能等级!B21&amp;"03","")</f>
        <v/>
      </c>
      <c r="M21" s="3" t="str">
        <f t="shared" ref="M21" si="51">IF(L21="","",$D21)</f>
        <v/>
      </c>
      <c r="N21" s="3" t="str">
        <f>IF(COUNTIF(技能效果!A:A,技能等级!B21&amp;"04")=1,技能等级!B21&amp;"04","")</f>
        <v/>
      </c>
      <c r="O21" s="3" t="str">
        <f t="shared" ref="O21" si="52">IF(N21="","",$D21)</f>
        <v/>
      </c>
      <c r="P21" s="3" t="str">
        <f>IF(COUNTIF(技能效果!A:A,技能等级!B21&amp;"05")=1,技能等级!B21&amp;"05","")</f>
        <v/>
      </c>
      <c r="Q21" s="3" t="str">
        <f t="shared" ref="Q21" si="53">IF(P21="","",$D21)</f>
        <v/>
      </c>
      <c r="R21" s="4" t="s">
        <v>1163</v>
      </c>
      <c r="S21">
        <f t="shared" si="35"/>
        <v>2</v>
      </c>
    </row>
    <row r="22" spans="1:19" ht="16.5" x14ac:dyDescent="0.2">
      <c r="A22" s="3">
        <v>19</v>
      </c>
      <c r="B22" s="3">
        <f>INDEX(技能!B:B,MATCH(技能等级!S22,技能!T:T,0))</f>
        <v>1306002</v>
      </c>
      <c r="C22" s="4" t="s">
        <v>1013</v>
      </c>
      <c r="D22" s="3">
        <v>9</v>
      </c>
      <c r="E22" s="3" t="str">
        <f>INDEX(技能!E:E,MATCH(技能等级!S22,技能!T:T,0))</f>
        <v>曹玄亮普攻</v>
      </c>
      <c r="F22" s="4" t="s">
        <v>1164</v>
      </c>
      <c r="G22" s="3">
        <v>10</v>
      </c>
      <c r="H22" s="3" t="str">
        <f t="shared" si="0"/>
        <v>130600201</v>
      </c>
      <c r="I22" s="3">
        <f t="shared" si="1"/>
        <v>9</v>
      </c>
      <c r="J22" s="3" t="str">
        <f>IF(COUNTIF(技能效果!A:A,技能等级!B22&amp;"02")=1,技能等级!B22&amp;"02","")</f>
        <v>130600202</v>
      </c>
      <c r="K22" s="3">
        <f t="shared" si="1"/>
        <v>9</v>
      </c>
      <c r="L22" s="3" t="str">
        <f>IF(COUNTIF(技能效果!A:A,技能等级!B22&amp;"03")=1,技能等级!B22&amp;"03","")</f>
        <v/>
      </c>
      <c r="M22" s="3" t="str">
        <f t="shared" ref="M22" si="54">IF(L22="","",$D22)</f>
        <v/>
      </c>
      <c r="N22" s="3" t="str">
        <f>IF(COUNTIF(技能效果!A:A,技能等级!B22&amp;"04")=1,技能等级!B22&amp;"04","")</f>
        <v/>
      </c>
      <c r="O22" s="3" t="str">
        <f t="shared" ref="O22" si="55">IF(N22="","",$D22)</f>
        <v/>
      </c>
      <c r="P22" s="3" t="str">
        <f>IF(COUNTIF(技能效果!A:A,技能等级!B22&amp;"05")=1,技能等级!B22&amp;"05","")</f>
        <v/>
      </c>
      <c r="Q22" s="3" t="str">
        <f t="shared" ref="Q22" si="56">IF(P22="","",$D22)</f>
        <v/>
      </c>
      <c r="R22" s="4" t="s">
        <v>1163</v>
      </c>
      <c r="S22">
        <f t="shared" si="35"/>
        <v>2</v>
      </c>
    </row>
    <row r="23" spans="1:19" ht="16.5" x14ac:dyDescent="0.2">
      <c r="A23" s="3">
        <v>20</v>
      </c>
      <c r="B23" s="3">
        <f>INDEX(技能!B:B,MATCH(技能等级!S23,技能!T:T,0))</f>
        <v>1306002</v>
      </c>
      <c r="C23" s="4" t="s">
        <v>1013</v>
      </c>
      <c r="D23" s="3">
        <v>10</v>
      </c>
      <c r="E23" s="3" t="str">
        <f>INDEX(技能!E:E,MATCH(技能等级!S23,技能!T:T,0))</f>
        <v>曹玄亮普攻</v>
      </c>
      <c r="F23" s="4" t="s">
        <v>1164</v>
      </c>
      <c r="G23" s="3">
        <v>10</v>
      </c>
      <c r="H23" s="3" t="str">
        <f t="shared" si="0"/>
        <v>130600201</v>
      </c>
      <c r="I23" s="3">
        <f t="shared" si="1"/>
        <v>10</v>
      </c>
      <c r="J23" s="3" t="str">
        <f>IF(COUNTIF(技能效果!A:A,技能等级!B23&amp;"02")=1,技能等级!B23&amp;"02","")</f>
        <v>130600202</v>
      </c>
      <c r="K23" s="3">
        <f t="shared" si="1"/>
        <v>10</v>
      </c>
      <c r="L23" s="3" t="str">
        <f>IF(COUNTIF(技能效果!A:A,技能等级!B23&amp;"03")=1,技能等级!B23&amp;"03","")</f>
        <v/>
      </c>
      <c r="M23" s="3" t="str">
        <f t="shared" ref="M23" si="57">IF(L23="","",$D23)</f>
        <v/>
      </c>
      <c r="N23" s="3" t="str">
        <f>IF(COUNTIF(技能效果!A:A,技能等级!B23&amp;"04")=1,技能等级!B23&amp;"04","")</f>
        <v/>
      </c>
      <c r="O23" s="3" t="str">
        <f t="shared" ref="O23" si="58">IF(N23="","",$D23)</f>
        <v/>
      </c>
      <c r="P23" s="3" t="str">
        <f>IF(COUNTIF(技能效果!A:A,技能等级!B23&amp;"05")=1,技能等级!B23&amp;"05","")</f>
        <v/>
      </c>
      <c r="Q23" s="3" t="str">
        <f t="shared" ref="Q23" si="59">IF(P23="","",$D23)</f>
        <v/>
      </c>
      <c r="R23" s="4" t="s">
        <v>1163</v>
      </c>
      <c r="S23">
        <f t="shared" si="35"/>
        <v>2</v>
      </c>
    </row>
    <row r="24" spans="1:19" ht="16.5" x14ac:dyDescent="0.2">
      <c r="A24" s="3">
        <v>21</v>
      </c>
      <c r="B24" s="3">
        <f>INDEX(技能!B:B,MATCH(技能等级!S24,技能!T:T,0))</f>
        <v>1306003</v>
      </c>
      <c r="C24" s="4" t="s">
        <v>1013</v>
      </c>
      <c r="D24" s="3">
        <v>1</v>
      </c>
      <c r="E24" s="3" t="str">
        <f>INDEX(技能!E:E,MATCH(技能等级!S24,技能!T:T,0))</f>
        <v>战斗夏玲普攻</v>
      </c>
      <c r="F24" s="4"/>
      <c r="G24" s="3"/>
      <c r="H24" s="3" t="str">
        <f t="shared" si="0"/>
        <v>130600301</v>
      </c>
      <c r="I24" s="3">
        <f t="shared" si="1"/>
        <v>1</v>
      </c>
      <c r="J24" s="3" t="str">
        <f>IF(COUNTIF(技能效果!A:A,技能等级!B24&amp;"02")=1,技能等级!B24&amp;"02","")</f>
        <v>130600302</v>
      </c>
      <c r="K24" s="3">
        <f t="shared" si="1"/>
        <v>1</v>
      </c>
      <c r="L24" s="3" t="str">
        <f>IF(COUNTIF(技能效果!A:A,技能等级!B24&amp;"03")=1,技能等级!B24&amp;"03","")</f>
        <v/>
      </c>
      <c r="M24" s="3" t="str">
        <f t="shared" ref="M24" si="60">IF(L24="","",$D24)</f>
        <v/>
      </c>
      <c r="N24" s="3" t="str">
        <f>IF(COUNTIF(技能效果!A:A,技能等级!B24&amp;"04")=1,技能等级!B24&amp;"04","")</f>
        <v/>
      </c>
      <c r="O24" s="3" t="str">
        <f t="shared" ref="O24" si="61">IF(N24="","",$D24)</f>
        <v/>
      </c>
      <c r="P24" s="3" t="str">
        <f>IF(COUNTIF(技能效果!A:A,技能等级!B24&amp;"05")=1,技能等级!B24&amp;"05","")</f>
        <v/>
      </c>
      <c r="Q24" s="3" t="str">
        <f t="shared" ref="Q24" si="62">IF(P24="","",$D24)</f>
        <v/>
      </c>
      <c r="R24" s="4" t="s">
        <v>1163</v>
      </c>
      <c r="S24">
        <f t="shared" si="35"/>
        <v>3</v>
      </c>
    </row>
    <row r="25" spans="1:19" ht="16.5" x14ac:dyDescent="0.2">
      <c r="A25" s="3">
        <v>22</v>
      </c>
      <c r="B25" s="3">
        <f>INDEX(技能!B:B,MATCH(技能等级!S25,技能!T:T,0))</f>
        <v>1306003</v>
      </c>
      <c r="C25" s="4" t="s">
        <v>1013</v>
      </c>
      <c r="D25" s="3">
        <v>2</v>
      </c>
      <c r="E25" s="3" t="str">
        <f>INDEX(技能!E:E,MATCH(技能等级!S25,技能!T:T,0))</f>
        <v>战斗夏玲普攻</v>
      </c>
      <c r="F25" s="4" t="s">
        <v>1164</v>
      </c>
      <c r="G25" s="3">
        <v>10</v>
      </c>
      <c r="H25" s="3" t="str">
        <f t="shared" si="0"/>
        <v>130600301</v>
      </c>
      <c r="I25" s="3">
        <f t="shared" si="1"/>
        <v>2</v>
      </c>
      <c r="J25" s="3" t="str">
        <f>IF(COUNTIF(技能效果!A:A,技能等级!B25&amp;"02")=1,技能等级!B25&amp;"02","")</f>
        <v>130600302</v>
      </c>
      <c r="K25" s="3">
        <f t="shared" si="1"/>
        <v>2</v>
      </c>
      <c r="L25" s="3" t="str">
        <f>IF(COUNTIF(技能效果!A:A,技能等级!B25&amp;"03")=1,技能等级!B25&amp;"03","")</f>
        <v/>
      </c>
      <c r="M25" s="3" t="str">
        <f t="shared" ref="M25" si="63">IF(L25="","",$D25)</f>
        <v/>
      </c>
      <c r="N25" s="3" t="str">
        <f>IF(COUNTIF(技能效果!A:A,技能等级!B25&amp;"04")=1,技能等级!B25&amp;"04","")</f>
        <v/>
      </c>
      <c r="O25" s="3" t="str">
        <f t="shared" ref="O25" si="64">IF(N25="","",$D25)</f>
        <v/>
      </c>
      <c r="P25" s="3" t="str">
        <f>IF(COUNTIF(技能效果!A:A,技能等级!B25&amp;"05")=1,技能等级!B25&amp;"05","")</f>
        <v/>
      </c>
      <c r="Q25" s="3" t="str">
        <f t="shared" ref="Q25" si="65">IF(P25="","",$D25)</f>
        <v/>
      </c>
      <c r="R25" s="4" t="s">
        <v>1163</v>
      </c>
      <c r="S25">
        <f t="shared" si="35"/>
        <v>3</v>
      </c>
    </row>
    <row r="26" spans="1:19" ht="16.5" x14ac:dyDescent="0.2">
      <c r="A26" s="3">
        <v>23</v>
      </c>
      <c r="B26" s="3">
        <f>INDEX(技能!B:B,MATCH(技能等级!S26,技能!T:T,0))</f>
        <v>1306003</v>
      </c>
      <c r="C26" s="4" t="s">
        <v>1013</v>
      </c>
      <c r="D26" s="3">
        <v>3</v>
      </c>
      <c r="E26" s="3" t="str">
        <f>INDEX(技能!E:E,MATCH(技能等级!S26,技能!T:T,0))</f>
        <v>战斗夏玲普攻</v>
      </c>
      <c r="F26" s="4" t="s">
        <v>1164</v>
      </c>
      <c r="G26" s="3">
        <v>10</v>
      </c>
      <c r="H26" s="3" t="str">
        <f t="shared" si="0"/>
        <v>130600301</v>
      </c>
      <c r="I26" s="3">
        <f t="shared" si="1"/>
        <v>3</v>
      </c>
      <c r="J26" s="3" t="str">
        <f>IF(COUNTIF(技能效果!A:A,技能等级!B26&amp;"02")=1,技能等级!B26&amp;"02","")</f>
        <v>130600302</v>
      </c>
      <c r="K26" s="3">
        <f t="shared" si="1"/>
        <v>3</v>
      </c>
      <c r="L26" s="3" t="str">
        <f>IF(COUNTIF(技能效果!A:A,技能等级!B26&amp;"03")=1,技能等级!B26&amp;"03","")</f>
        <v/>
      </c>
      <c r="M26" s="3" t="str">
        <f t="shared" ref="M26" si="66">IF(L26="","",$D26)</f>
        <v/>
      </c>
      <c r="N26" s="3" t="str">
        <f>IF(COUNTIF(技能效果!A:A,技能等级!B26&amp;"04")=1,技能等级!B26&amp;"04","")</f>
        <v/>
      </c>
      <c r="O26" s="3" t="str">
        <f t="shared" ref="O26" si="67">IF(N26="","",$D26)</f>
        <v/>
      </c>
      <c r="P26" s="3" t="str">
        <f>IF(COUNTIF(技能效果!A:A,技能等级!B26&amp;"05")=1,技能等级!B26&amp;"05","")</f>
        <v/>
      </c>
      <c r="Q26" s="3" t="str">
        <f t="shared" ref="Q26" si="68">IF(P26="","",$D26)</f>
        <v/>
      </c>
      <c r="R26" s="4" t="s">
        <v>1163</v>
      </c>
      <c r="S26">
        <f t="shared" si="35"/>
        <v>3</v>
      </c>
    </row>
    <row r="27" spans="1:19" ht="16.5" x14ac:dyDescent="0.2">
      <c r="A27" s="3">
        <v>24</v>
      </c>
      <c r="B27" s="3">
        <f>INDEX(技能!B:B,MATCH(技能等级!S27,技能!T:T,0))</f>
        <v>1306003</v>
      </c>
      <c r="C27" s="4" t="s">
        <v>1013</v>
      </c>
      <c r="D27" s="3">
        <v>4</v>
      </c>
      <c r="E27" s="3" t="str">
        <f>INDEX(技能!E:E,MATCH(技能等级!S27,技能!T:T,0))</f>
        <v>战斗夏玲普攻</v>
      </c>
      <c r="F27" s="4" t="s">
        <v>1164</v>
      </c>
      <c r="G27" s="3">
        <v>10</v>
      </c>
      <c r="H27" s="3" t="str">
        <f t="shared" si="0"/>
        <v>130600301</v>
      </c>
      <c r="I27" s="3">
        <f t="shared" si="1"/>
        <v>4</v>
      </c>
      <c r="J27" s="3" t="str">
        <f>IF(COUNTIF(技能效果!A:A,技能等级!B27&amp;"02")=1,技能等级!B27&amp;"02","")</f>
        <v>130600302</v>
      </c>
      <c r="K27" s="3">
        <f t="shared" si="1"/>
        <v>4</v>
      </c>
      <c r="L27" s="3" t="str">
        <f>IF(COUNTIF(技能效果!A:A,技能等级!B27&amp;"03")=1,技能等级!B27&amp;"03","")</f>
        <v/>
      </c>
      <c r="M27" s="3" t="str">
        <f t="shared" ref="M27" si="69">IF(L27="","",$D27)</f>
        <v/>
      </c>
      <c r="N27" s="3" t="str">
        <f>IF(COUNTIF(技能效果!A:A,技能等级!B27&amp;"04")=1,技能等级!B27&amp;"04","")</f>
        <v/>
      </c>
      <c r="O27" s="3" t="str">
        <f t="shared" ref="O27" si="70">IF(N27="","",$D27)</f>
        <v/>
      </c>
      <c r="P27" s="3" t="str">
        <f>IF(COUNTIF(技能效果!A:A,技能等级!B27&amp;"05")=1,技能等级!B27&amp;"05","")</f>
        <v/>
      </c>
      <c r="Q27" s="3" t="str">
        <f t="shared" ref="Q27" si="71">IF(P27="","",$D27)</f>
        <v/>
      </c>
      <c r="R27" s="4" t="s">
        <v>1163</v>
      </c>
      <c r="S27">
        <f t="shared" si="35"/>
        <v>3</v>
      </c>
    </row>
    <row r="28" spans="1:19" ht="16.5" x14ac:dyDescent="0.2">
      <c r="A28" s="3">
        <v>25</v>
      </c>
      <c r="B28" s="3">
        <f>INDEX(技能!B:B,MATCH(技能等级!S28,技能!T:T,0))</f>
        <v>1306003</v>
      </c>
      <c r="C28" s="4" t="s">
        <v>1013</v>
      </c>
      <c r="D28" s="3">
        <v>5</v>
      </c>
      <c r="E28" s="3" t="str">
        <f>INDEX(技能!E:E,MATCH(技能等级!S28,技能!T:T,0))</f>
        <v>战斗夏玲普攻</v>
      </c>
      <c r="F28" s="4" t="s">
        <v>1164</v>
      </c>
      <c r="G28" s="3">
        <v>10</v>
      </c>
      <c r="H28" s="3" t="str">
        <f t="shared" si="0"/>
        <v>130600301</v>
      </c>
      <c r="I28" s="3">
        <f t="shared" si="1"/>
        <v>5</v>
      </c>
      <c r="J28" s="3" t="str">
        <f>IF(COUNTIF(技能效果!A:A,技能等级!B28&amp;"02")=1,技能等级!B28&amp;"02","")</f>
        <v>130600302</v>
      </c>
      <c r="K28" s="3">
        <f t="shared" si="1"/>
        <v>5</v>
      </c>
      <c r="L28" s="3" t="str">
        <f>IF(COUNTIF(技能效果!A:A,技能等级!B28&amp;"03")=1,技能等级!B28&amp;"03","")</f>
        <v/>
      </c>
      <c r="M28" s="3" t="str">
        <f t="shared" ref="M28" si="72">IF(L28="","",$D28)</f>
        <v/>
      </c>
      <c r="N28" s="3" t="str">
        <f>IF(COUNTIF(技能效果!A:A,技能等级!B28&amp;"04")=1,技能等级!B28&amp;"04","")</f>
        <v/>
      </c>
      <c r="O28" s="3" t="str">
        <f t="shared" ref="O28" si="73">IF(N28="","",$D28)</f>
        <v/>
      </c>
      <c r="P28" s="3" t="str">
        <f>IF(COUNTIF(技能效果!A:A,技能等级!B28&amp;"05")=1,技能等级!B28&amp;"05","")</f>
        <v/>
      </c>
      <c r="Q28" s="3" t="str">
        <f t="shared" ref="Q28" si="74">IF(P28="","",$D28)</f>
        <v/>
      </c>
      <c r="R28" s="4" t="s">
        <v>1163</v>
      </c>
      <c r="S28">
        <f t="shared" si="35"/>
        <v>3</v>
      </c>
    </row>
    <row r="29" spans="1:19" ht="16.5" x14ac:dyDescent="0.2">
      <c r="A29" s="3">
        <v>26</v>
      </c>
      <c r="B29" s="3">
        <f>INDEX(技能!B:B,MATCH(技能等级!S29,技能!T:T,0))</f>
        <v>1306003</v>
      </c>
      <c r="C29" s="4" t="s">
        <v>1013</v>
      </c>
      <c r="D29" s="3">
        <v>6</v>
      </c>
      <c r="E29" s="3" t="str">
        <f>INDEX(技能!E:E,MATCH(技能等级!S29,技能!T:T,0))</f>
        <v>战斗夏玲普攻</v>
      </c>
      <c r="F29" s="4" t="s">
        <v>1164</v>
      </c>
      <c r="G29" s="3">
        <v>10</v>
      </c>
      <c r="H29" s="3" t="str">
        <f t="shared" si="0"/>
        <v>130600301</v>
      </c>
      <c r="I29" s="3">
        <f t="shared" si="1"/>
        <v>6</v>
      </c>
      <c r="J29" s="3" t="str">
        <f>IF(COUNTIF(技能效果!A:A,技能等级!B29&amp;"02")=1,技能等级!B29&amp;"02","")</f>
        <v>130600302</v>
      </c>
      <c r="K29" s="3">
        <f t="shared" si="1"/>
        <v>6</v>
      </c>
      <c r="L29" s="3" t="str">
        <f>IF(COUNTIF(技能效果!A:A,技能等级!B29&amp;"03")=1,技能等级!B29&amp;"03","")</f>
        <v/>
      </c>
      <c r="M29" s="3" t="str">
        <f t="shared" ref="M29" si="75">IF(L29="","",$D29)</f>
        <v/>
      </c>
      <c r="N29" s="3" t="str">
        <f>IF(COUNTIF(技能效果!A:A,技能等级!B29&amp;"04")=1,技能等级!B29&amp;"04","")</f>
        <v/>
      </c>
      <c r="O29" s="3" t="str">
        <f t="shared" ref="O29" si="76">IF(N29="","",$D29)</f>
        <v/>
      </c>
      <c r="P29" s="3" t="str">
        <f>IF(COUNTIF(技能效果!A:A,技能等级!B29&amp;"05")=1,技能等级!B29&amp;"05","")</f>
        <v/>
      </c>
      <c r="Q29" s="3" t="str">
        <f t="shared" ref="Q29" si="77">IF(P29="","",$D29)</f>
        <v/>
      </c>
      <c r="R29" s="4" t="s">
        <v>1163</v>
      </c>
      <c r="S29">
        <f t="shared" si="35"/>
        <v>3</v>
      </c>
    </row>
    <row r="30" spans="1:19" ht="16.5" x14ac:dyDescent="0.2">
      <c r="A30" s="3">
        <v>27</v>
      </c>
      <c r="B30" s="3">
        <f>INDEX(技能!B:B,MATCH(技能等级!S30,技能!T:T,0))</f>
        <v>1306003</v>
      </c>
      <c r="C30" s="4" t="s">
        <v>1013</v>
      </c>
      <c r="D30" s="3">
        <v>7</v>
      </c>
      <c r="E30" s="3" t="str">
        <f>INDEX(技能!E:E,MATCH(技能等级!S30,技能!T:T,0))</f>
        <v>战斗夏玲普攻</v>
      </c>
      <c r="F30" s="4" t="s">
        <v>1164</v>
      </c>
      <c r="G30" s="3">
        <v>10</v>
      </c>
      <c r="H30" s="3" t="str">
        <f t="shared" si="0"/>
        <v>130600301</v>
      </c>
      <c r="I30" s="3">
        <f t="shared" si="1"/>
        <v>7</v>
      </c>
      <c r="J30" s="3" t="str">
        <f>IF(COUNTIF(技能效果!A:A,技能等级!B30&amp;"02")=1,技能等级!B30&amp;"02","")</f>
        <v>130600302</v>
      </c>
      <c r="K30" s="3">
        <f t="shared" si="1"/>
        <v>7</v>
      </c>
      <c r="L30" s="3" t="str">
        <f>IF(COUNTIF(技能效果!A:A,技能等级!B30&amp;"03")=1,技能等级!B30&amp;"03","")</f>
        <v/>
      </c>
      <c r="M30" s="3" t="str">
        <f t="shared" ref="M30" si="78">IF(L30="","",$D30)</f>
        <v/>
      </c>
      <c r="N30" s="3" t="str">
        <f>IF(COUNTIF(技能效果!A:A,技能等级!B30&amp;"04")=1,技能等级!B30&amp;"04","")</f>
        <v/>
      </c>
      <c r="O30" s="3" t="str">
        <f t="shared" ref="O30" si="79">IF(N30="","",$D30)</f>
        <v/>
      </c>
      <c r="P30" s="3" t="str">
        <f>IF(COUNTIF(技能效果!A:A,技能等级!B30&amp;"05")=1,技能等级!B30&amp;"05","")</f>
        <v/>
      </c>
      <c r="Q30" s="3" t="str">
        <f t="shared" ref="Q30" si="80">IF(P30="","",$D30)</f>
        <v/>
      </c>
      <c r="R30" s="4" t="s">
        <v>1163</v>
      </c>
      <c r="S30">
        <f t="shared" si="35"/>
        <v>3</v>
      </c>
    </row>
    <row r="31" spans="1:19" ht="16.5" x14ac:dyDescent="0.2">
      <c r="A31" s="3">
        <v>28</v>
      </c>
      <c r="B31" s="3">
        <f>INDEX(技能!B:B,MATCH(技能等级!S31,技能!T:T,0))</f>
        <v>1306003</v>
      </c>
      <c r="C31" s="4" t="s">
        <v>1013</v>
      </c>
      <c r="D31" s="3">
        <v>8</v>
      </c>
      <c r="E31" s="3" t="str">
        <f>INDEX(技能!E:E,MATCH(技能等级!S31,技能!T:T,0))</f>
        <v>战斗夏玲普攻</v>
      </c>
      <c r="F31" s="4" t="s">
        <v>1164</v>
      </c>
      <c r="G31" s="3">
        <v>10</v>
      </c>
      <c r="H31" s="3" t="str">
        <f t="shared" si="0"/>
        <v>130600301</v>
      </c>
      <c r="I31" s="3">
        <f t="shared" si="1"/>
        <v>8</v>
      </c>
      <c r="J31" s="3" t="str">
        <f>IF(COUNTIF(技能效果!A:A,技能等级!B31&amp;"02")=1,技能等级!B31&amp;"02","")</f>
        <v>130600302</v>
      </c>
      <c r="K31" s="3">
        <f t="shared" si="1"/>
        <v>8</v>
      </c>
      <c r="L31" s="3" t="str">
        <f>IF(COUNTIF(技能效果!A:A,技能等级!B31&amp;"03")=1,技能等级!B31&amp;"03","")</f>
        <v/>
      </c>
      <c r="M31" s="3" t="str">
        <f t="shared" ref="M31" si="81">IF(L31="","",$D31)</f>
        <v/>
      </c>
      <c r="N31" s="3" t="str">
        <f>IF(COUNTIF(技能效果!A:A,技能等级!B31&amp;"04")=1,技能等级!B31&amp;"04","")</f>
        <v/>
      </c>
      <c r="O31" s="3" t="str">
        <f t="shared" ref="O31" si="82">IF(N31="","",$D31)</f>
        <v/>
      </c>
      <c r="P31" s="3" t="str">
        <f>IF(COUNTIF(技能效果!A:A,技能等级!B31&amp;"05")=1,技能等级!B31&amp;"05","")</f>
        <v/>
      </c>
      <c r="Q31" s="3" t="str">
        <f t="shared" ref="Q31" si="83">IF(P31="","",$D31)</f>
        <v/>
      </c>
      <c r="R31" s="4" t="s">
        <v>1163</v>
      </c>
      <c r="S31">
        <f t="shared" si="35"/>
        <v>3</v>
      </c>
    </row>
    <row r="32" spans="1:19" ht="16.5" x14ac:dyDescent="0.2">
      <c r="A32" s="3">
        <v>29</v>
      </c>
      <c r="B32" s="3">
        <f>INDEX(技能!B:B,MATCH(技能等级!S32,技能!T:T,0))</f>
        <v>1306003</v>
      </c>
      <c r="C32" s="4" t="s">
        <v>1013</v>
      </c>
      <c r="D32" s="3">
        <v>9</v>
      </c>
      <c r="E32" s="3" t="str">
        <f>INDEX(技能!E:E,MATCH(技能等级!S32,技能!T:T,0))</f>
        <v>战斗夏玲普攻</v>
      </c>
      <c r="F32" s="4" t="s">
        <v>1164</v>
      </c>
      <c r="G32" s="3">
        <v>10</v>
      </c>
      <c r="H32" s="3" t="str">
        <f t="shared" si="0"/>
        <v>130600301</v>
      </c>
      <c r="I32" s="3">
        <f t="shared" si="1"/>
        <v>9</v>
      </c>
      <c r="J32" s="3" t="str">
        <f>IF(COUNTIF(技能效果!A:A,技能等级!B32&amp;"02")=1,技能等级!B32&amp;"02","")</f>
        <v>130600302</v>
      </c>
      <c r="K32" s="3">
        <f t="shared" si="1"/>
        <v>9</v>
      </c>
      <c r="L32" s="3" t="str">
        <f>IF(COUNTIF(技能效果!A:A,技能等级!B32&amp;"03")=1,技能等级!B32&amp;"03","")</f>
        <v/>
      </c>
      <c r="M32" s="3" t="str">
        <f t="shared" ref="M32" si="84">IF(L32="","",$D32)</f>
        <v/>
      </c>
      <c r="N32" s="3" t="str">
        <f>IF(COUNTIF(技能效果!A:A,技能等级!B32&amp;"04")=1,技能等级!B32&amp;"04","")</f>
        <v/>
      </c>
      <c r="O32" s="3" t="str">
        <f t="shared" ref="O32" si="85">IF(N32="","",$D32)</f>
        <v/>
      </c>
      <c r="P32" s="3" t="str">
        <f>IF(COUNTIF(技能效果!A:A,技能等级!B32&amp;"05")=1,技能等级!B32&amp;"05","")</f>
        <v/>
      </c>
      <c r="Q32" s="3" t="str">
        <f t="shared" ref="Q32" si="86">IF(P32="","",$D32)</f>
        <v/>
      </c>
      <c r="R32" s="4" t="s">
        <v>1163</v>
      </c>
      <c r="S32">
        <f t="shared" si="35"/>
        <v>3</v>
      </c>
    </row>
    <row r="33" spans="1:19" ht="16.5" x14ac:dyDescent="0.2">
      <c r="A33" s="3">
        <v>30</v>
      </c>
      <c r="B33" s="3">
        <f>INDEX(技能!B:B,MATCH(技能等级!S33,技能!T:T,0))</f>
        <v>1306003</v>
      </c>
      <c r="C33" s="4" t="s">
        <v>1013</v>
      </c>
      <c r="D33" s="3">
        <v>10</v>
      </c>
      <c r="E33" s="3" t="str">
        <f>INDEX(技能!E:E,MATCH(技能等级!S33,技能!T:T,0))</f>
        <v>战斗夏玲普攻</v>
      </c>
      <c r="F33" s="4" t="s">
        <v>1164</v>
      </c>
      <c r="G33" s="3">
        <v>10</v>
      </c>
      <c r="H33" s="3" t="str">
        <f t="shared" si="0"/>
        <v>130600301</v>
      </c>
      <c r="I33" s="3">
        <f t="shared" si="1"/>
        <v>10</v>
      </c>
      <c r="J33" s="3" t="str">
        <f>IF(COUNTIF(技能效果!A:A,技能等级!B33&amp;"02")=1,技能等级!B33&amp;"02","")</f>
        <v>130600302</v>
      </c>
      <c r="K33" s="3">
        <f t="shared" si="1"/>
        <v>10</v>
      </c>
      <c r="L33" s="3" t="str">
        <f>IF(COUNTIF(技能效果!A:A,技能等级!B33&amp;"03")=1,技能等级!B33&amp;"03","")</f>
        <v/>
      </c>
      <c r="M33" s="3" t="str">
        <f t="shared" ref="M33" si="87">IF(L33="","",$D33)</f>
        <v/>
      </c>
      <c r="N33" s="3" t="str">
        <f>IF(COUNTIF(技能效果!A:A,技能等级!B33&amp;"04")=1,技能等级!B33&amp;"04","")</f>
        <v/>
      </c>
      <c r="O33" s="3" t="str">
        <f t="shared" ref="O33" si="88">IF(N33="","",$D33)</f>
        <v/>
      </c>
      <c r="P33" s="3" t="str">
        <f>IF(COUNTIF(技能效果!A:A,技能等级!B33&amp;"05")=1,技能等级!B33&amp;"05","")</f>
        <v/>
      </c>
      <c r="Q33" s="3" t="str">
        <f t="shared" ref="Q33" si="89">IF(P33="","",$D33)</f>
        <v/>
      </c>
      <c r="R33" s="4" t="s">
        <v>1163</v>
      </c>
      <c r="S33">
        <f t="shared" si="35"/>
        <v>3</v>
      </c>
    </row>
    <row r="34" spans="1:19" ht="16.5" x14ac:dyDescent="0.2">
      <c r="A34" s="3">
        <v>31</v>
      </c>
      <c r="B34" s="3">
        <f>INDEX(技能!B:B,MATCH(技能等级!S34,技能!T:T,0))</f>
        <v>1306004</v>
      </c>
      <c r="C34" s="4" t="s">
        <v>1013</v>
      </c>
      <c r="D34" s="3">
        <v>1</v>
      </c>
      <c r="E34" s="3" t="str">
        <f>INDEX(技能!E:E,MATCH(技能等级!S34,技能!T:T,0))</f>
        <v>项昆仑普攻</v>
      </c>
      <c r="F34" s="4"/>
      <c r="G34" s="3"/>
      <c r="H34" s="3" t="str">
        <f t="shared" si="0"/>
        <v>130600401</v>
      </c>
      <c r="I34" s="3">
        <f t="shared" si="1"/>
        <v>1</v>
      </c>
      <c r="J34" s="3" t="str">
        <f>IF(COUNTIF(技能效果!A:A,技能等级!B34&amp;"02")=1,技能等级!B34&amp;"02","")</f>
        <v>130600402</v>
      </c>
      <c r="K34" s="3">
        <f t="shared" si="1"/>
        <v>1</v>
      </c>
      <c r="L34" s="3" t="str">
        <f>IF(COUNTIF(技能效果!A:A,技能等级!B34&amp;"03")=1,技能等级!B34&amp;"03","")</f>
        <v/>
      </c>
      <c r="M34" s="3" t="str">
        <f t="shared" ref="M34" si="90">IF(L34="","",$D34)</f>
        <v/>
      </c>
      <c r="N34" s="3" t="str">
        <f>IF(COUNTIF(技能效果!A:A,技能等级!B34&amp;"04")=1,技能等级!B34&amp;"04","")</f>
        <v/>
      </c>
      <c r="O34" s="3" t="str">
        <f t="shared" ref="O34" si="91">IF(N34="","",$D34)</f>
        <v/>
      </c>
      <c r="P34" s="3" t="str">
        <f>IF(COUNTIF(技能效果!A:A,技能等级!B34&amp;"05")=1,技能等级!B34&amp;"05","")</f>
        <v/>
      </c>
      <c r="Q34" s="3" t="str">
        <f t="shared" ref="Q34" si="92">IF(P34="","",$D34)</f>
        <v/>
      </c>
      <c r="R34" s="4" t="s">
        <v>1163</v>
      </c>
      <c r="S34">
        <f t="shared" si="35"/>
        <v>4</v>
      </c>
    </row>
    <row r="35" spans="1:19" ht="16.5" x14ac:dyDescent="0.2">
      <c r="A35" s="3">
        <v>32</v>
      </c>
      <c r="B35" s="3">
        <f>INDEX(技能!B:B,MATCH(技能等级!S35,技能!T:T,0))</f>
        <v>1306004</v>
      </c>
      <c r="C35" s="4" t="s">
        <v>1013</v>
      </c>
      <c r="D35" s="3">
        <v>2</v>
      </c>
      <c r="E35" s="3" t="str">
        <f>INDEX(技能!E:E,MATCH(技能等级!S35,技能!T:T,0))</f>
        <v>项昆仑普攻</v>
      </c>
      <c r="F35" s="4" t="s">
        <v>1164</v>
      </c>
      <c r="G35" s="3">
        <v>10</v>
      </c>
      <c r="H35" s="3" t="str">
        <f t="shared" si="0"/>
        <v>130600401</v>
      </c>
      <c r="I35" s="3">
        <f t="shared" si="1"/>
        <v>2</v>
      </c>
      <c r="J35" s="3" t="str">
        <f>IF(COUNTIF(技能效果!A:A,技能等级!B35&amp;"02")=1,技能等级!B35&amp;"02","")</f>
        <v>130600402</v>
      </c>
      <c r="K35" s="3">
        <f t="shared" si="1"/>
        <v>2</v>
      </c>
      <c r="L35" s="3" t="str">
        <f>IF(COUNTIF(技能效果!A:A,技能等级!B35&amp;"03")=1,技能等级!B35&amp;"03","")</f>
        <v/>
      </c>
      <c r="M35" s="3" t="str">
        <f t="shared" ref="M35" si="93">IF(L35="","",$D35)</f>
        <v/>
      </c>
      <c r="N35" s="3" t="str">
        <f>IF(COUNTIF(技能效果!A:A,技能等级!B35&amp;"04")=1,技能等级!B35&amp;"04","")</f>
        <v/>
      </c>
      <c r="O35" s="3" t="str">
        <f t="shared" ref="O35" si="94">IF(N35="","",$D35)</f>
        <v/>
      </c>
      <c r="P35" s="3" t="str">
        <f>IF(COUNTIF(技能效果!A:A,技能等级!B35&amp;"05")=1,技能等级!B35&amp;"05","")</f>
        <v/>
      </c>
      <c r="Q35" s="3" t="str">
        <f t="shared" ref="Q35" si="95">IF(P35="","",$D35)</f>
        <v/>
      </c>
      <c r="R35" s="4" t="s">
        <v>1163</v>
      </c>
      <c r="S35">
        <f t="shared" si="35"/>
        <v>4</v>
      </c>
    </row>
    <row r="36" spans="1:19" ht="16.5" x14ac:dyDescent="0.2">
      <c r="A36" s="3">
        <v>33</v>
      </c>
      <c r="B36" s="3">
        <f>INDEX(技能!B:B,MATCH(技能等级!S36,技能!T:T,0))</f>
        <v>1306004</v>
      </c>
      <c r="C36" s="4" t="s">
        <v>1013</v>
      </c>
      <c r="D36" s="3">
        <v>3</v>
      </c>
      <c r="E36" s="3" t="str">
        <f>INDEX(技能!E:E,MATCH(技能等级!S36,技能!T:T,0))</f>
        <v>项昆仑普攻</v>
      </c>
      <c r="F36" s="4" t="s">
        <v>1164</v>
      </c>
      <c r="G36" s="3">
        <v>10</v>
      </c>
      <c r="H36" s="3" t="str">
        <f t="shared" si="0"/>
        <v>130600401</v>
      </c>
      <c r="I36" s="3">
        <f t="shared" si="1"/>
        <v>3</v>
      </c>
      <c r="J36" s="3" t="str">
        <f>IF(COUNTIF(技能效果!A:A,技能等级!B36&amp;"02")=1,技能等级!B36&amp;"02","")</f>
        <v>130600402</v>
      </c>
      <c r="K36" s="3">
        <f t="shared" si="1"/>
        <v>3</v>
      </c>
      <c r="L36" s="3" t="str">
        <f>IF(COUNTIF(技能效果!A:A,技能等级!B36&amp;"03")=1,技能等级!B36&amp;"03","")</f>
        <v/>
      </c>
      <c r="M36" s="3" t="str">
        <f t="shared" ref="M36" si="96">IF(L36="","",$D36)</f>
        <v/>
      </c>
      <c r="N36" s="3" t="str">
        <f>IF(COUNTIF(技能效果!A:A,技能等级!B36&amp;"04")=1,技能等级!B36&amp;"04","")</f>
        <v/>
      </c>
      <c r="O36" s="3" t="str">
        <f t="shared" ref="O36" si="97">IF(N36="","",$D36)</f>
        <v/>
      </c>
      <c r="P36" s="3" t="str">
        <f>IF(COUNTIF(技能效果!A:A,技能等级!B36&amp;"05")=1,技能等级!B36&amp;"05","")</f>
        <v/>
      </c>
      <c r="Q36" s="3" t="str">
        <f t="shared" ref="Q36" si="98">IF(P36="","",$D36)</f>
        <v/>
      </c>
      <c r="R36" s="4" t="s">
        <v>1163</v>
      </c>
      <c r="S36">
        <f t="shared" si="35"/>
        <v>4</v>
      </c>
    </row>
    <row r="37" spans="1:19" ht="16.5" x14ac:dyDescent="0.2">
      <c r="A37" s="3">
        <v>34</v>
      </c>
      <c r="B37" s="3">
        <f>INDEX(技能!B:B,MATCH(技能等级!S37,技能!T:T,0))</f>
        <v>1306004</v>
      </c>
      <c r="C37" s="4" t="s">
        <v>1013</v>
      </c>
      <c r="D37" s="3">
        <v>4</v>
      </c>
      <c r="E37" s="3" t="str">
        <f>INDEX(技能!E:E,MATCH(技能等级!S37,技能!T:T,0))</f>
        <v>项昆仑普攻</v>
      </c>
      <c r="F37" s="4" t="s">
        <v>1164</v>
      </c>
      <c r="G37" s="3">
        <v>10</v>
      </c>
      <c r="H37" s="3" t="str">
        <f t="shared" si="0"/>
        <v>130600401</v>
      </c>
      <c r="I37" s="3">
        <f t="shared" si="1"/>
        <v>4</v>
      </c>
      <c r="J37" s="3" t="str">
        <f>IF(COUNTIF(技能效果!A:A,技能等级!B37&amp;"02")=1,技能等级!B37&amp;"02","")</f>
        <v>130600402</v>
      </c>
      <c r="K37" s="3">
        <f t="shared" si="1"/>
        <v>4</v>
      </c>
      <c r="L37" s="3" t="str">
        <f>IF(COUNTIF(技能效果!A:A,技能等级!B37&amp;"03")=1,技能等级!B37&amp;"03","")</f>
        <v/>
      </c>
      <c r="M37" s="3" t="str">
        <f t="shared" ref="M37" si="99">IF(L37="","",$D37)</f>
        <v/>
      </c>
      <c r="N37" s="3" t="str">
        <f>IF(COUNTIF(技能效果!A:A,技能等级!B37&amp;"04")=1,技能等级!B37&amp;"04","")</f>
        <v/>
      </c>
      <c r="O37" s="3" t="str">
        <f t="shared" ref="O37" si="100">IF(N37="","",$D37)</f>
        <v/>
      </c>
      <c r="P37" s="3" t="str">
        <f>IF(COUNTIF(技能效果!A:A,技能等级!B37&amp;"05")=1,技能等级!B37&amp;"05","")</f>
        <v/>
      </c>
      <c r="Q37" s="3" t="str">
        <f t="shared" ref="Q37" si="101">IF(P37="","",$D37)</f>
        <v/>
      </c>
      <c r="R37" s="4" t="s">
        <v>1163</v>
      </c>
      <c r="S37">
        <f t="shared" si="35"/>
        <v>4</v>
      </c>
    </row>
    <row r="38" spans="1:19" ht="16.5" x14ac:dyDescent="0.2">
      <c r="A38" s="3">
        <v>35</v>
      </c>
      <c r="B38" s="3">
        <f>INDEX(技能!B:B,MATCH(技能等级!S38,技能!T:T,0))</f>
        <v>1306004</v>
      </c>
      <c r="C38" s="4" t="s">
        <v>1013</v>
      </c>
      <c r="D38" s="3">
        <v>5</v>
      </c>
      <c r="E38" s="3" t="str">
        <f>INDEX(技能!E:E,MATCH(技能等级!S38,技能!T:T,0))</f>
        <v>项昆仑普攻</v>
      </c>
      <c r="F38" s="4" t="s">
        <v>1164</v>
      </c>
      <c r="G38" s="3">
        <v>10</v>
      </c>
      <c r="H38" s="3" t="str">
        <f t="shared" si="0"/>
        <v>130600401</v>
      </c>
      <c r="I38" s="3">
        <f t="shared" si="1"/>
        <v>5</v>
      </c>
      <c r="J38" s="3" t="str">
        <f>IF(COUNTIF(技能效果!A:A,技能等级!B38&amp;"02")=1,技能等级!B38&amp;"02","")</f>
        <v>130600402</v>
      </c>
      <c r="K38" s="3">
        <f t="shared" si="1"/>
        <v>5</v>
      </c>
      <c r="L38" s="3" t="str">
        <f>IF(COUNTIF(技能效果!A:A,技能等级!B38&amp;"03")=1,技能等级!B38&amp;"03","")</f>
        <v/>
      </c>
      <c r="M38" s="3" t="str">
        <f t="shared" ref="M38" si="102">IF(L38="","",$D38)</f>
        <v/>
      </c>
      <c r="N38" s="3" t="str">
        <f>IF(COUNTIF(技能效果!A:A,技能等级!B38&amp;"04")=1,技能等级!B38&amp;"04","")</f>
        <v/>
      </c>
      <c r="O38" s="3" t="str">
        <f t="shared" ref="O38" si="103">IF(N38="","",$D38)</f>
        <v/>
      </c>
      <c r="P38" s="3" t="str">
        <f>IF(COUNTIF(技能效果!A:A,技能等级!B38&amp;"05")=1,技能等级!B38&amp;"05","")</f>
        <v/>
      </c>
      <c r="Q38" s="3" t="str">
        <f t="shared" ref="Q38" si="104">IF(P38="","",$D38)</f>
        <v/>
      </c>
      <c r="R38" s="4" t="s">
        <v>1163</v>
      </c>
      <c r="S38">
        <f t="shared" si="35"/>
        <v>4</v>
      </c>
    </row>
    <row r="39" spans="1:19" ht="16.5" x14ac:dyDescent="0.2">
      <c r="A39" s="3">
        <v>36</v>
      </c>
      <c r="B39" s="3">
        <f>INDEX(技能!B:B,MATCH(技能等级!S39,技能!T:T,0))</f>
        <v>1306004</v>
      </c>
      <c r="C39" s="4" t="s">
        <v>1013</v>
      </c>
      <c r="D39" s="3">
        <v>6</v>
      </c>
      <c r="E39" s="3" t="str">
        <f>INDEX(技能!E:E,MATCH(技能等级!S39,技能!T:T,0))</f>
        <v>项昆仑普攻</v>
      </c>
      <c r="F39" s="4" t="s">
        <v>1164</v>
      </c>
      <c r="G39" s="3">
        <v>10</v>
      </c>
      <c r="H39" s="3" t="str">
        <f t="shared" si="0"/>
        <v>130600401</v>
      </c>
      <c r="I39" s="3">
        <f t="shared" si="1"/>
        <v>6</v>
      </c>
      <c r="J39" s="3" t="str">
        <f>IF(COUNTIF(技能效果!A:A,技能等级!B39&amp;"02")=1,技能等级!B39&amp;"02","")</f>
        <v>130600402</v>
      </c>
      <c r="K39" s="3">
        <f t="shared" si="1"/>
        <v>6</v>
      </c>
      <c r="L39" s="3" t="str">
        <f>IF(COUNTIF(技能效果!A:A,技能等级!B39&amp;"03")=1,技能等级!B39&amp;"03","")</f>
        <v/>
      </c>
      <c r="M39" s="3" t="str">
        <f t="shared" ref="M39" si="105">IF(L39="","",$D39)</f>
        <v/>
      </c>
      <c r="N39" s="3" t="str">
        <f>IF(COUNTIF(技能效果!A:A,技能等级!B39&amp;"04")=1,技能等级!B39&amp;"04","")</f>
        <v/>
      </c>
      <c r="O39" s="3" t="str">
        <f t="shared" ref="O39" si="106">IF(N39="","",$D39)</f>
        <v/>
      </c>
      <c r="P39" s="3" t="str">
        <f>IF(COUNTIF(技能效果!A:A,技能等级!B39&amp;"05")=1,技能等级!B39&amp;"05","")</f>
        <v/>
      </c>
      <c r="Q39" s="3" t="str">
        <f t="shared" ref="Q39" si="107">IF(P39="","",$D39)</f>
        <v/>
      </c>
      <c r="R39" s="4" t="s">
        <v>1163</v>
      </c>
      <c r="S39">
        <f t="shared" si="35"/>
        <v>4</v>
      </c>
    </row>
    <row r="40" spans="1:19" ht="16.5" x14ac:dyDescent="0.2">
      <c r="A40" s="3">
        <v>37</v>
      </c>
      <c r="B40" s="3">
        <f>INDEX(技能!B:B,MATCH(技能等级!S40,技能!T:T,0))</f>
        <v>1306004</v>
      </c>
      <c r="C40" s="4" t="s">
        <v>1013</v>
      </c>
      <c r="D40" s="3">
        <v>7</v>
      </c>
      <c r="E40" s="3" t="str">
        <f>INDEX(技能!E:E,MATCH(技能等级!S40,技能!T:T,0))</f>
        <v>项昆仑普攻</v>
      </c>
      <c r="F40" s="4" t="s">
        <v>1164</v>
      </c>
      <c r="G40" s="3">
        <v>10</v>
      </c>
      <c r="H40" s="3" t="str">
        <f t="shared" si="0"/>
        <v>130600401</v>
      </c>
      <c r="I40" s="3">
        <f t="shared" si="1"/>
        <v>7</v>
      </c>
      <c r="J40" s="3" t="str">
        <f>IF(COUNTIF(技能效果!A:A,技能等级!B40&amp;"02")=1,技能等级!B40&amp;"02","")</f>
        <v>130600402</v>
      </c>
      <c r="K40" s="3">
        <f t="shared" si="1"/>
        <v>7</v>
      </c>
      <c r="L40" s="3" t="str">
        <f>IF(COUNTIF(技能效果!A:A,技能等级!B40&amp;"03")=1,技能等级!B40&amp;"03","")</f>
        <v/>
      </c>
      <c r="M40" s="3" t="str">
        <f t="shared" ref="M40" si="108">IF(L40="","",$D40)</f>
        <v/>
      </c>
      <c r="N40" s="3" t="str">
        <f>IF(COUNTIF(技能效果!A:A,技能等级!B40&amp;"04")=1,技能等级!B40&amp;"04","")</f>
        <v/>
      </c>
      <c r="O40" s="3" t="str">
        <f t="shared" ref="O40" si="109">IF(N40="","",$D40)</f>
        <v/>
      </c>
      <c r="P40" s="3" t="str">
        <f>IF(COUNTIF(技能效果!A:A,技能等级!B40&amp;"05")=1,技能等级!B40&amp;"05","")</f>
        <v/>
      </c>
      <c r="Q40" s="3" t="str">
        <f t="shared" ref="Q40" si="110">IF(P40="","",$D40)</f>
        <v/>
      </c>
      <c r="R40" s="4" t="s">
        <v>1163</v>
      </c>
      <c r="S40">
        <f t="shared" si="35"/>
        <v>4</v>
      </c>
    </row>
    <row r="41" spans="1:19" ht="16.5" x14ac:dyDescent="0.2">
      <c r="A41" s="3">
        <v>38</v>
      </c>
      <c r="B41" s="3">
        <f>INDEX(技能!B:B,MATCH(技能等级!S41,技能!T:T,0))</f>
        <v>1306004</v>
      </c>
      <c r="C41" s="4" t="s">
        <v>1013</v>
      </c>
      <c r="D41" s="3">
        <v>8</v>
      </c>
      <c r="E41" s="3" t="str">
        <f>INDEX(技能!E:E,MATCH(技能等级!S41,技能!T:T,0))</f>
        <v>项昆仑普攻</v>
      </c>
      <c r="F41" s="4" t="s">
        <v>1164</v>
      </c>
      <c r="G41" s="3">
        <v>10</v>
      </c>
      <c r="H41" s="3" t="str">
        <f t="shared" si="0"/>
        <v>130600401</v>
      </c>
      <c r="I41" s="3">
        <f t="shared" si="1"/>
        <v>8</v>
      </c>
      <c r="J41" s="3" t="str">
        <f>IF(COUNTIF(技能效果!A:A,技能等级!B41&amp;"02")=1,技能等级!B41&amp;"02","")</f>
        <v>130600402</v>
      </c>
      <c r="K41" s="3">
        <f t="shared" si="1"/>
        <v>8</v>
      </c>
      <c r="L41" s="3" t="str">
        <f>IF(COUNTIF(技能效果!A:A,技能等级!B41&amp;"03")=1,技能等级!B41&amp;"03","")</f>
        <v/>
      </c>
      <c r="M41" s="3" t="str">
        <f t="shared" ref="M41" si="111">IF(L41="","",$D41)</f>
        <v/>
      </c>
      <c r="N41" s="3" t="str">
        <f>IF(COUNTIF(技能效果!A:A,技能等级!B41&amp;"04")=1,技能等级!B41&amp;"04","")</f>
        <v/>
      </c>
      <c r="O41" s="3" t="str">
        <f t="shared" ref="O41" si="112">IF(N41="","",$D41)</f>
        <v/>
      </c>
      <c r="P41" s="3" t="str">
        <f>IF(COUNTIF(技能效果!A:A,技能等级!B41&amp;"05")=1,技能等级!B41&amp;"05","")</f>
        <v/>
      </c>
      <c r="Q41" s="3" t="str">
        <f t="shared" ref="Q41" si="113">IF(P41="","",$D41)</f>
        <v/>
      </c>
      <c r="R41" s="4" t="s">
        <v>1163</v>
      </c>
      <c r="S41">
        <f t="shared" si="35"/>
        <v>4</v>
      </c>
    </row>
    <row r="42" spans="1:19" ht="16.5" x14ac:dyDescent="0.2">
      <c r="A42" s="3">
        <v>39</v>
      </c>
      <c r="B42" s="3">
        <f>INDEX(技能!B:B,MATCH(技能等级!S42,技能!T:T,0))</f>
        <v>1306004</v>
      </c>
      <c r="C42" s="4" t="s">
        <v>1013</v>
      </c>
      <c r="D42" s="3">
        <v>9</v>
      </c>
      <c r="E42" s="3" t="str">
        <f>INDEX(技能!E:E,MATCH(技能等级!S42,技能!T:T,0))</f>
        <v>项昆仑普攻</v>
      </c>
      <c r="F42" s="4" t="s">
        <v>1164</v>
      </c>
      <c r="G42" s="3">
        <v>10</v>
      </c>
      <c r="H42" s="3" t="str">
        <f t="shared" si="0"/>
        <v>130600401</v>
      </c>
      <c r="I42" s="3">
        <f t="shared" si="1"/>
        <v>9</v>
      </c>
      <c r="J42" s="3" t="str">
        <f>IF(COUNTIF(技能效果!A:A,技能等级!B42&amp;"02")=1,技能等级!B42&amp;"02","")</f>
        <v>130600402</v>
      </c>
      <c r="K42" s="3">
        <f t="shared" si="1"/>
        <v>9</v>
      </c>
      <c r="L42" s="3" t="str">
        <f>IF(COUNTIF(技能效果!A:A,技能等级!B42&amp;"03")=1,技能等级!B42&amp;"03","")</f>
        <v/>
      </c>
      <c r="M42" s="3" t="str">
        <f t="shared" ref="M42" si="114">IF(L42="","",$D42)</f>
        <v/>
      </c>
      <c r="N42" s="3" t="str">
        <f>IF(COUNTIF(技能效果!A:A,技能等级!B42&amp;"04")=1,技能等级!B42&amp;"04","")</f>
        <v/>
      </c>
      <c r="O42" s="3" t="str">
        <f t="shared" ref="O42" si="115">IF(N42="","",$D42)</f>
        <v/>
      </c>
      <c r="P42" s="3" t="str">
        <f>IF(COUNTIF(技能效果!A:A,技能等级!B42&amp;"05")=1,技能等级!B42&amp;"05","")</f>
        <v/>
      </c>
      <c r="Q42" s="3" t="str">
        <f t="shared" ref="Q42" si="116">IF(P42="","",$D42)</f>
        <v/>
      </c>
      <c r="R42" s="4" t="s">
        <v>1163</v>
      </c>
      <c r="S42">
        <f t="shared" si="35"/>
        <v>4</v>
      </c>
    </row>
    <row r="43" spans="1:19" ht="16.5" x14ac:dyDescent="0.2">
      <c r="A43" s="3">
        <v>40</v>
      </c>
      <c r="B43" s="3">
        <f>INDEX(技能!B:B,MATCH(技能等级!S43,技能!T:T,0))</f>
        <v>1306004</v>
      </c>
      <c r="C43" s="4" t="s">
        <v>507</v>
      </c>
      <c r="D43" s="3">
        <v>10</v>
      </c>
      <c r="E43" s="3" t="str">
        <f>INDEX(技能!E:E,MATCH(技能等级!S43,技能!T:T,0))</f>
        <v>项昆仑普攻</v>
      </c>
      <c r="F43" s="4" t="s">
        <v>1164</v>
      </c>
      <c r="G43" s="3">
        <v>10</v>
      </c>
      <c r="H43" s="3" t="str">
        <f t="shared" si="0"/>
        <v>130600401</v>
      </c>
      <c r="I43" s="3">
        <f t="shared" si="1"/>
        <v>10</v>
      </c>
      <c r="J43" s="3" t="str">
        <f>IF(COUNTIF(技能效果!A:A,技能等级!B43&amp;"02")=1,技能等级!B43&amp;"02","")</f>
        <v>130600402</v>
      </c>
      <c r="K43" s="3">
        <f t="shared" si="1"/>
        <v>10</v>
      </c>
      <c r="L43" s="3" t="str">
        <f>IF(COUNTIF(技能效果!A:A,技能等级!B43&amp;"03")=1,技能等级!B43&amp;"03","")</f>
        <v/>
      </c>
      <c r="M43" s="3" t="str">
        <f t="shared" ref="M43" si="117">IF(L43="","",$D43)</f>
        <v/>
      </c>
      <c r="N43" s="3" t="str">
        <f>IF(COUNTIF(技能效果!A:A,技能等级!B43&amp;"04")=1,技能等级!B43&amp;"04","")</f>
        <v/>
      </c>
      <c r="O43" s="3" t="str">
        <f t="shared" ref="O43" si="118">IF(N43="","",$D43)</f>
        <v/>
      </c>
      <c r="P43" s="3" t="str">
        <f>IF(COUNTIF(技能效果!A:A,技能等级!B43&amp;"05")=1,技能等级!B43&amp;"05","")</f>
        <v/>
      </c>
      <c r="Q43" s="3" t="str">
        <f t="shared" ref="Q43" si="119">IF(P43="","",$D43)</f>
        <v/>
      </c>
      <c r="R43" s="4" t="s">
        <v>197</v>
      </c>
      <c r="S43">
        <f t="shared" si="35"/>
        <v>4</v>
      </c>
    </row>
    <row r="44" spans="1:19" ht="16.5" x14ac:dyDescent="0.2">
      <c r="A44" s="3">
        <v>41</v>
      </c>
      <c r="B44" s="3">
        <f>INDEX(技能!B:B,MATCH(技能等级!S44,技能!T:T,0))</f>
        <v>1306005</v>
      </c>
      <c r="C44" s="4" t="s">
        <v>507</v>
      </c>
      <c r="D44" s="3">
        <v>1</v>
      </c>
      <c r="E44" s="3" t="str">
        <f>INDEX(技能!E:E,MATCH(技能等级!S44,技能!T:T,0))</f>
        <v>刘羽禅普攻</v>
      </c>
      <c r="F44" s="4"/>
      <c r="G44" s="3"/>
      <c r="H44" s="3" t="str">
        <f t="shared" si="0"/>
        <v>130600501</v>
      </c>
      <c r="I44" s="3">
        <f t="shared" si="1"/>
        <v>1</v>
      </c>
      <c r="J44" s="3" t="str">
        <f>IF(COUNTIF(技能效果!A:A,技能等级!B44&amp;"02")=1,技能等级!B44&amp;"02","")</f>
        <v>130600502</v>
      </c>
      <c r="K44" s="3">
        <f t="shared" si="1"/>
        <v>1</v>
      </c>
      <c r="L44" s="3" t="str">
        <f>IF(COUNTIF(技能效果!A:A,技能等级!B44&amp;"03")=1,技能等级!B44&amp;"03","")</f>
        <v/>
      </c>
      <c r="M44" s="3" t="str">
        <f t="shared" ref="M44" si="120">IF(L44="","",$D44)</f>
        <v/>
      </c>
      <c r="N44" s="3" t="str">
        <f>IF(COUNTIF(技能效果!A:A,技能等级!B44&amp;"04")=1,技能等级!B44&amp;"04","")</f>
        <v/>
      </c>
      <c r="O44" s="3" t="str">
        <f t="shared" ref="O44" si="121">IF(N44="","",$D44)</f>
        <v/>
      </c>
      <c r="P44" s="3" t="str">
        <f>IF(COUNTIF(技能效果!A:A,技能等级!B44&amp;"05")=1,技能等级!B44&amp;"05","")</f>
        <v/>
      </c>
      <c r="Q44" s="3" t="str">
        <f t="shared" ref="Q44" si="122">IF(P44="","",$D44)</f>
        <v/>
      </c>
      <c r="R44" s="4" t="s">
        <v>792</v>
      </c>
      <c r="S44">
        <f t="shared" si="35"/>
        <v>5</v>
      </c>
    </row>
    <row r="45" spans="1:19" ht="16.5" x14ac:dyDescent="0.2">
      <c r="A45" s="3">
        <v>42</v>
      </c>
      <c r="B45" s="3">
        <f>INDEX(技能!B:B,MATCH(技能等级!S45,技能!T:T,0))</f>
        <v>1306005</v>
      </c>
      <c r="C45" s="4" t="s">
        <v>507</v>
      </c>
      <c r="D45" s="3">
        <v>2</v>
      </c>
      <c r="E45" s="3" t="str">
        <f>INDEX(技能!E:E,MATCH(技能等级!S45,技能!T:T,0))</f>
        <v>刘羽禅普攻</v>
      </c>
      <c r="F45" s="4" t="s">
        <v>1164</v>
      </c>
      <c r="G45" s="3">
        <v>10</v>
      </c>
      <c r="H45" s="3" t="str">
        <f t="shared" si="0"/>
        <v>130600501</v>
      </c>
      <c r="I45" s="3">
        <f t="shared" si="1"/>
        <v>2</v>
      </c>
      <c r="J45" s="3" t="str">
        <f>IF(COUNTIF(技能效果!A:A,技能等级!B45&amp;"02")=1,技能等级!B45&amp;"02","")</f>
        <v>130600502</v>
      </c>
      <c r="K45" s="3">
        <f t="shared" si="1"/>
        <v>2</v>
      </c>
      <c r="L45" s="3" t="str">
        <f>IF(COUNTIF(技能效果!A:A,技能等级!B45&amp;"03")=1,技能等级!B45&amp;"03","")</f>
        <v/>
      </c>
      <c r="M45" s="3" t="str">
        <f t="shared" ref="M45" si="123">IF(L45="","",$D45)</f>
        <v/>
      </c>
      <c r="N45" s="3" t="str">
        <f>IF(COUNTIF(技能效果!A:A,技能等级!B45&amp;"04")=1,技能等级!B45&amp;"04","")</f>
        <v/>
      </c>
      <c r="O45" s="3" t="str">
        <f t="shared" ref="O45" si="124">IF(N45="","",$D45)</f>
        <v/>
      </c>
      <c r="P45" s="3" t="str">
        <f>IF(COUNTIF(技能效果!A:A,技能等级!B45&amp;"05")=1,技能等级!B45&amp;"05","")</f>
        <v/>
      </c>
      <c r="Q45" s="3" t="str">
        <f t="shared" ref="Q45" si="125">IF(P45="","",$D45)</f>
        <v/>
      </c>
      <c r="R45" s="4" t="s">
        <v>793</v>
      </c>
      <c r="S45">
        <f t="shared" si="35"/>
        <v>5</v>
      </c>
    </row>
    <row r="46" spans="1:19" ht="16.5" x14ac:dyDescent="0.2">
      <c r="A46" s="3">
        <v>43</v>
      </c>
      <c r="B46" s="3">
        <f>INDEX(技能!B:B,MATCH(技能等级!S46,技能!T:T,0))</f>
        <v>1306005</v>
      </c>
      <c r="C46" s="4" t="s">
        <v>507</v>
      </c>
      <c r="D46" s="3">
        <v>3</v>
      </c>
      <c r="E46" s="3" t="str">
        <f>INDEX(技能!E:E,MATCH(技能等级!S46,技能!T:T,0))</f>
        <v>刘羽禅普攻</v>
      </c>
      <c r="F46" s="4" t="s">
        <v>1164</v>
      </c>
      <c r="G46" s="3">
        <v>10</v>
      </c>
      <c r="H46" s="3" t="str">
        <f t="shared" si="0"/>
        <v>130600501</v>
      </c>
      <c r="I46" s="3">
        <f t="shared" si="1"/>
        <v>3</v>
      </c>
      <c r="J46" s="3" t="str">
        <f>IF(COUNTIF(技能效果!A:A,技能等级!B46&amp;"02")=1,技能等级!B46&amp;"02","")</f>
        <v>130600502</v>
      </c>
      <c r="K46" s="3">
        <f t="shared" si="1"/>
        <v>3</v>
      </c>
      <c r="L46" s="3" t="str">
        <f>IF(COUNTIF(技能效果!A:A,技能等级!B46&amp;"03")=1,技能等级!B46&amp;"03","")</f>
        <v/>
      </c>
      <c r="M46" s="3" t="str">
        <f t="shared" ref="M46" si="126">IF(L46="","",$D46)</f>
        <v/>
      </c>
      <c r="N46" s="3" t="str">
        <f>IF(COUNTIF(技能效果!A:A,技能等级!B46&amp;"04")=1,技能等级!B46&amp;"04","")</f>
        <v/>
      </c>
      <c r="O46" s="3" t="str">
        <f t="shared" ref="O46" si="127">IF(N46="","",$D46)</f>
        <v/>
      </c>
      <c r="P46" s="3" t="str">
        <f>IF(COUNTIF(技能效果!A:A,技能等级!B46&amp;"05")=1,技能等级!B46&amp;"05","")</f>
        <v/>
      </c>
      <c r="Q46" s="3" t="str">
        <f t="shared" ref="Q46" si="128">IF(P46="","",$D46)</f>
        <v/>
      </c>
      <c r="R46" s="4" t="s">
        <v>794</v>
      </c>
      <c r="S46">
        <f t="shared" si="35"/>
        <v>5</v>
      </c>
    </row>
    <row r="47" spans="1:19" ht="16.5" x14ac:dyDescent="0.2">
      <c r="A47" s="3">
        <v>44</v>
      </c>
      <c r="B47" s="3">
        <f>INDEX(技能!B:B,MATCH(技能等级!S47,技能!T:T,0))</f>
        <v>1306005</v>
      </c>
      <c r="C47" s="4" t="s">
        <v>507</v>
      </c>
      <c r="D47" s="3">
        <v>4</v>
      </c>
      <c r="E47" s="3" t="str">
        <f>INDEX(技能!E:E,MATCH(技能等级!S47,技能!T:T,0))</f>
        <v>刘羽禅普攻</v>
      </c>
      <c r="F47" s="4" t="s">
        <v>1164</v>
      </c>
      <c r="G47" s="3">
        <v>10</v>
      </c>
      <c r="H47" s="3" t="str">
        <f t="shared" si="0"/>
        <v>130600501</v>
      </c>
      <c r="I47" s="3">
        <f t="shared" si="1"/>
        <v>4</v>
      </c>
      <c r="J47" s="3" t="str">
        <f>IF(COUNTIF(技能效果!A:A,技能等级!B47&amp;"02")=1,技能等级!B47&amp;"02","")</f>
        <v>130600502</v>
      </c>
      <c r="K47" s="3">
        <f t="shared" si="1"/>
        <v>4</v>
      </c>
      <c r="L47" s="3" t="str">
        <f>IF(COUNTIF(技能效果!A:A,技能等级!B47&amp;"03")=1,技能等级!B47&amp;"03","")</f>
        <v/>
      </c>
      <c r="M47" s="3" t="str">
        <f t="shared" ref="M47" si="129">IF(L47="","",$D47)</f>
        <v/>
      </c>
      <c r="N47" s="3" t="str">
        <f>IF(COUNTIF(技能效果!A:A,技能等级!B47&amp;"04")=1,技能等级!B47&amp;"04","")</f>
        <v/>
      </c>
      <c r="O47" s="3" t="str">
        <f t="shared" ref="O47" si="130">IF(N47="","",$D47)</f>
        <v/>
      </c>
      <c r="P47" s="3" t="str">
        <f>IF(COUNTIF(技能效果!A:A,技能等级!B47&amp;"05")=1,技能等级!B47&amp;"05","")</f>
        <v/>
      </c>
      <c r="Q47" s="3" t="str">
        <f t="shared" ref="Q47" si="131">IF(P47="","",$D47)</f>
        <v/>
      </c>
      <c r="R47" s="4" t="s">
        <v>795</v>
      </c>
      <c r="S47">
        <f t="shared" si="35"/>
        <v>5</v>
      </c>
    </row>
    <row r="48" spans="1:19" ht="33" x14ac:dyDescent="0.2">
      <c r="A48" s="3">
        <v>45</v>
      </c>
      <c r="B48" s="3">
        <f>INDEX(技能!B:B,MATCH(技能等级!S48,技能!T:T,0))</f>
        <v>1306005</v>
      </c>
      <c r="C48" s="4" t="s">
        <v>507</v>
      </c>
      <c r="D48" s="3">
        <v>5</v>
      </c>
      <c r="E48" s="3" t="str">
        <f>INDEX(技能!E:E,MATCH(技能等级!S48,技能!T:T,0))</f>
        <v>刘羽禅普攻</v>
      </c>
      <c r="F48" s="4" t="s">
        <v>1164</v>
      </c>
      <c r="G48" s="3">
        <v>10</v>
      </c>
      <c r="H48" s="3" t="str">
        <f t="shared" si="0"/>
        <v>130600501</v>
      </c>
      <c r="I48" s="3">
        <f t="shared" si="1"/>
        <v>5</v>
      </c>
      <c r="J48" s="3" t="str">
        <f>IF(COUNTIF(技能效果!A:A,技能等级!B48&amp;"02")=1,技能等级!B48&amp;"02","")</f>
        <v>130600502</v>
      </c>
      <c r="K48" s="3">
        <f t="shared" si="1"/>
        <v>5</v>
      </c>
      <c r="L48" s="3" t="str">
        <f>IF(COUNTIF(技能效果!A:A,技能等级!B48&amp;"03")=1,技能等级!B48&amp;"03","")</f>
        <v/>
      </c>
      <c r="M48" s="3" t="str">
        <f t="shared" ref="M48" si="132">IF(L48="","",$D48)</f>
        <v/>
      </c>
      <c r="N48" s="3" t="str">
        <f>IF(COUNTIF(技能效果!A:A,技能等级!B48&amp;"04")=1,技能等级!B48&amp;"04","")</f>
        <v/>
      </c>
      <c r="O48" s="3" t="str">
        <f t="shared" ref="O48" si="133">IF(N48="","",$D48)</f>
        <v/>
      </c>
      <c r="P48" s="3" t="str">
        <f>IF(COUNTIF(技能效果!A:A,技能等级!B48&amp;"05")=1,技能等级!B48&amp;"05","")</f>
        <v/>
      </c>
      <c r="Q48" s="3" t="str">
        <f t="shared" ref="Q48" si="134">IF(P48="","",$D48)</f>
        <v/>
      </c>
      <c r="R48" s="4" t="s">
        <v>191</v>
      </c>
      <c r="S48">
        <f t="shared" si="35"/>
        <v>5</v>
      </c>
    </row>
    <row r="49" spans="1:19" ht="16.5" x14ac:dyDescent="0.2">
      <c r="A49" s="3">
        <v>46</v>
      </c>
      <c r="B49" s="3">
        <f>INDEX(技能!B:B,MATCH(技能等级!S49,技能!T:T,0))</f>
        <v>1306005</v>
      </c>
      <c r="C49" s="4" t="s">
        <v>507</v>
      </c>
      <c r="D49" s="3">
        <v>6</v>
      </c>
      <c r="E49" s="3" t="str">
        <f>INDEX(技能!E:E,MATCH(技能等级!S49,技能!T:T,0))</f>
        <v>刘羽禅普攻</v>
      </c>
      <c r="F49" s="4" t="s">
        <v>1164</v>
      </c>
      <c r="G49" s="3">
        <v>10</v>
      </c>
      <c r="H49" s="3" t="str">
        <f t="shared" si="0"/>
        <v>130600501</v>
      </c>
      <c r="I49" s="3">
        <f t="shared" si="1"/>
        <v>6</v>
      </c>
      <c r="J49" s="3" t="str">
        <f>IF(COUNTIF(技能效果!A:A,技能等级!B49&amp;"02")=1,技能等级!B49&amp;"02","")</f>
        <v>130600502</v>
      </c>
      <c r="K49" s="3">
        <f t="shared" si="1"/>
        <v>6</v>
      </c>
      <c r="L49" s="3" t="str">
        <f>IF(COUNTIF(技能效果!A:A,技能等级!B49&amp;"03")=1,技能等级!B49&amp;"03","")</f>
        <v/>
      </c>
      <c r="M49" s="3" t="str">
        <f t="shared" ref="M49" si="135">IF(L49="","",$D49)</f>
        <v/>
      </c>
      <c r="N49" s="3" t="str">
        <f>IF(COUNTIF(技能效果!A:A,技能等级!B49&amp;"04")=1,技能等级!B49&amp;"04","")</f>
        <v/>
      </c>
      <c r="O49" s="3" t="str">
        <f t="shared" ref="O49" si="136">IF(N49="","",$D49)</f>
        <v/>
      </c>
      <c r="P49" s="3" t="str">
        <f>IF(COUNTIF(技能效果!A:A,技能等级!B49&amp;"05")=1,技能等级!B49&amp;"05","")</f>
        <v/>
      </c>
      <c r="Q49" s="3" t="str">
        <f t="shared" ref="Q49" si="137">IF(P49="","",$D49)</f>
        <v/>
      </c>
      <c r="R49" s="3" t="s">
        <v>143</v>
      </c>
      <c r="S49">
        <f t="shared" si="35"/>
        <v>5</v>
      </c>
    </row>
    <row r="50" spans="1:19" ht="16.5" x14ac:dyDescent="0.2">
      <c r="A50" s="3">
        <v>47</v>
      </c>
      <c r="B50" s="3">
        <f>INDEX(技能!B:B,MATCH(技能等级!S50,技能!T:T,0))</f>
        <v>1306005</v>
      </c>
      <c r="C50" s="4" t="s">
        <v>507</v>
      </c>
      <c r="D50" s="3">
        <v>7</v>
      </c>
      <c r="E50" s="3" t="str">
        <f>INDEX(技能!E:E,MATCH(技能等级!S50,技能!T:T,0))</f>
        <v>刘羽禅普攻</v>
      </c>
      <c r="F50" s="4" t="s">
        <v>1164</v>
      </c>
      <c r="G50" s="3">
        <v>10</v>
      </c>
      <c r="H50" s="3" t="str">
        <f t="shared" si="0"/>
        <v>130600501</v>
      </c>
      <c r="I50" s="3">
        <f t="shared" si="1"/>
        <v>7</v>
      </c>
      <c r="J50" s="3" t="str">
        <f>IF(COUNTIF(技能效果!A:A,技能等级!B50&amp;"02")=1,技能等级!B50&amp;"02","")</f>
        <v>130600502</v>
      </c>
      <c r="K50" s="3">
        <f t="shared" si="1"/>
        <v>7</v>
      </c>
      <c r="L50" s="3" t="str">
        <f>IF(COUNTIF(技能效果!A:A,技能等级!B50&amp;"03")=1,技能等级!B50&amp;"03","")</f>
        <v/>
      </c>
      <c r="M50" s="3" t="str">
        <f t="shared" ref="M50" si="138">IF(L50="","",$D50)</f>
        <v/>
      </c>
      <c r="N50" s="3" t="str">
        <f>IF(COUNTIF(技能效果!A:A,技能等级!B50&amp;"04")=1,技能等级!B50&amp;"04","")</f>
        <v/>
      </c>
      <c r="O50" s="3" t="str">
        <f t="shared" ref="O50" si="139">IF(N50="","",$D50)</f>
        <v/>
      </c>
      <c r="P50" s="3" t="str">
        <f>IF(COUNTIF(技能效果!A:A,技能等级!B50&amp;"05")=1,技能等级!B50&amp;"05","")</f>
        <v/>
      </c>
      <c r="Q50" s="3" t="str">
        <f t="shared" ref="Q50" si="140">IF(P50="","",$D50)</f>
        <v/>
      </c>
      <c r="R50" s="3" t="s">
        <v>143</v>
      </c>
      <c r="S50">
        <f t="shared" si="35"/>
        <v>5</v>
      </c>
    </row>
    <row r="51" spans="1:19" ht="16.5" x14ac:dyDescent="0.2">
      <c r="A51" s="3">
        <v>48</v>
      </c>
      <c r="B51" s="3">
        <f>INDEX(技能!B:B,MATCH(技能等级!S51,技能!T:T,0))</f>
        <v>1306005</v>
      </c>
      <c r="C51" s="4" t="s">
        <v>507</v>
      </c>
      <c r="D51" s="3">
        <v>8</v>
      </c>
      <c r="E51" s="3" t="str">
        <f>INDEX(技能!E:E,MATCH(技能等级!S51,技能!T:T,0))</f>
        <v>刘羽禅普攻</v>
      </c>
      <c r="F51" s="4" t="s">
        <v>1164</v>
      </c>
      <c r="G51" s="3">
        <v>10</v>
      </c>
      <c r="H51" s="3" t="str">
        <f t="shared" si="0"/>
        <v>130600501</v>
      </c>
      <c r="I51" s="3">
        <f t="shared" si="1"/>
        <v>8</v>
      </c>
      <c r="J51" s="3" t="str">
        <f>IF(COUNTIF(技能效果!A:A,技能等级!B51&amp;"02")=1,技能等级!B51&amp;"02","")</f>
        <v>130600502</v>
      </c>
      <c r="K51" s="3">
        <f t="shared" si="1"/>
        <v>8</v>
      </c>
      <c r="L51" s="3" t="str">
        <f>IF(COUNTIF(技能效果!A:A,技能等级!B51&amp;"03")=1,技能等级!B51&amp;"03","")</f>
        <v/>
      </c>
      <c r="M51" s="3" t="str">
        <f t="shared" ref="M51" si="141">IF(L51="","",$D51)</f>
        <v/>
      </c>
      <c r="N51" s="3" t="str">
        <f>IF(COUNTIF(技能效果!A:A,技能等级!B51&amp;"04")=1,技能等级!B51&amp;"04","")</f>
        <v/>
      </c>
      <c r="O51" s="3" t="str">
        <f t="shared" ref="O51" si="142">IF(N51="","",$D51)</f>
        <v/>
      </c>
      <c r="P51" s="3" t="str">
        <f>IF(COUNTIF(技能效果!A:A,技能等级!B51&amp;"05")=1,技能等级!B51&amp;"05","")</f>
        <v/>
      </c>
      <c r="Q51" s="3" t="str">
        <f t="shared" ref="Q51" si="143">IF(P51="","",$D51)</f>
        <v/>
      </c>
      <c r="R51" s="3" t="s">
        <v>143</v>
      </c>
      <c r="S51">
        <f t="shared" si="35"/>
        <v>5</v>
      </c>
    </row>
    <row r="52" spans="1:19" ht="16.5" x14ac:dyDescent="0.2">
      <c r="A52" s="3">
        <v>49</v>
      </c>
      <c r="B52" s="3">
        <f>INDEX(技能!B:B,MATCH(技能等级!S52,技能!T:T,0))</f>
        <v>1306005</v>
      </c>
      <c r="C52" s="4" t="s">
        <v>507</v>
      </c>
      <c r="D52" s="3">
        <v>9</v>
      </c>
      <c r="E52" s="3" t="str">
        <f>INDEX(技能!E:E,MATCH(技能等级!S52,技能!T:T,0))</f>
        <v>刘羽禅普攻</v>
      </c>
      <c r="F52" s="4" t="s">
        <v>1164</v>
      </c>
      <c r="G52" s="3">
        <v>10</v>
      </c>
      <c r="H52" s="3" t="str">
        <f t="shared" si="0"/>
        <v>130600501</v>
      </c>
      <c r="I52" s="3">
        <f t="shared" si="1"/>
        <v>9</v>
      </c>
      <c r="J52" s="3" t="str">
        <f>IF(COUNTIF(技能效果!A:A,技能等级!B52&amp;"02")=1,技能等级!B52&amp;"02","")</f>
        <v>130600502</v>
      </c>
      <c r="K52" s="3">
        <f t="shared" si="1"/>
        <v>9</v>
      </c>
      <c r="L52" s="3" t="str">
        <f>IF(COUNTIF(技能效果!A:A,技能等级!B52&amp;"03")=1,技能等级!B52&amp;"03","")</f>
        <v/>
      </c>
      <c r="M52" s="3" t="str">
        <f t="shared" ref="M52" si="144">IF(L52="","",$D52)</f>
        <v/>
      </c>
      <c r="N52" s="3" t="str">
        <f>IF(COUNTIF(技能效果!A:A,技能等级!B52&amp;"04")=1,技能等级!B52&amp;"04","")</f>
        <v/>
      </c>
      <c r="O52" s="3" t="str">
        <f t="shared" ref="O52" si="145">IF(N52="","",$D52)</f>
        <v/>
      </c>
      <c r="P52" s="3" t="str">
        <f>IF(COUNTIF(技能效果!A:A,技能等级!B52&amp;"05")=1,技能等级!B52&amp;"05","")</f>
        <v/>
      </c>
      <c r="Q52" s="3" t="str">
        <f t="shared" ref="Q52" si="146">IF(P52="","",$D52)</f>
        <v/>
      </c>
      <c r="R52" s="3" t="s">
        <v>143</v>
      </c>
      <c r="S52">
        <f t="shared" si="35"/>
        <v>5</v>
      </c>
    </row>
    <row r="53" spans="1:19" ht="16.5" x14ac:dyDescent="0.2">
      <c r="A53" s="3">
        <v>50</v>
      </c>
      <c r="B53" s="3">
        <f>INDEX(技能!B:B,MATCH(技能等级!S53,技能!T:T,0))</f>
        <v>1306005</v>
      </c>
      <c r="C53" s="4" t="s">
        <v>507</v>
      </c>
      <c r="D53" s="3">
        <v>10</v>
      </c>
      <c r="E53" s="3" t="str">
        <f>INDEX(技能!E:E,MATCH(技能等级!S53,技能!T:T,0))</f>
        <v>刘羽禅普攻</v>
      </c>
      <c r="F53" s="4" t="s">
        <v>1164</v>
      </c>
      <c r="G53" s="3">
        <v>10</v>
      </c>
      <c r="H53" s="3" t="str">
        <f t="shared" si="0"/>
        <v>130600501</v>
      </c>
      <c r="I53" s="3">
        <f t="shared" si="1"/>
        <v>10</v>
      </c>
      <c r="J53" s="3" t="str">
        <f>IF(COUNTIF(技能效果!A:A,技能等级!B53&amp;"02")=1,技能等级!B53&amp;"02","")</f>
        <v>130600502</v>
      </c>
      <c r="K53" s="3">
        <f t="shared" si="1"/>
        <v>10</v>
      </c>
      <c r="L53" s="3" t="str">
        <f>IF(COUNTIF(技能效果!A:A,技能等级!B53&amp;"03")=1,技能等级!B53&amp;"03","")</f>
        <v/>
      </c>
      <c r="M53" s="3" t="str">
        <f t="shared" ref="M53" si="147">IF(L53="","",$D53)</f>
        <v/>
      </c>
      <c r="N53" s="3" t="str">
        <f>IF(COUNTIF(技能效果!A:A,技能等级!B53&amp;"04")=1,技能等级!B53&amp;"04","")</f>
        <v/>
      </c>
      <c r="O53" s="3" t="str">
        <f t="shared" ref="O53" si="148">IF(N53="","",$D53)</f>
        <v/>
      </c>
      <c r="P53" s="3" t="str">
        <f>IF(COUNTIF(技能效果!A:A,技能等级!B53&amp;"05")=1,技能等级!B53&amp;"05","")</f>
        <v/>
      </c>
      <c r="Q53" s="3" t="str">
        <f t="shared" ref="Q53" si="149">IF(P53="","",$D53)</f>
        <v/>
      </c>
      <c r="R53" s="4" t="s">
        <v>192</v>
      </c>
      <c r="S53">
        <f t="shared" si="35"/>
        <v>5</v>
      </c>
    </row>
    <row r="54" spans="1:19" ht="16.5" x14ac:dyDescent="0.2">
      <c r="A54" s="3">
        <v>51</v>
      </c>
      <c r="B54" s="3">
        <f>INDEX(技能!B:B,MATCH(技能等级!S54,技能!T:T,0))</f>
        <v>1306006</v>
      </c>
      <c r="C54" s="4" t="s">
        <v>507</v>
      </c>
      <c r="D54" s="3">
        <v>1</v>
      </c>
      <c r="E54" s="3" t="str">
        <f>INDEX(技能!E:E,MATCH(技能等级!S54,技能!T:T,0))</f>
        <v>红莲缇娜普攻</v>
      </c>
      <c r="F54" s="4"/>
      <c r="G54" s="3"/>
      <c r="H54" s="3" t="str">
        <f t="shared" si="0"/>
        <v>130600601</v>
      </c>
      <c r="I54" s="3">
        <f t="shared" si="1"/>
        <v>1</v>
      </c>
      <c r="J54" s="3" t="str">
        <f>IF(COUNTIF(技能效果!A:A,技能等级!B54&amp;"02")=1,技能等级!B54&amp;"02","")</f>
        <v>130600602</v>
      </c>
      <c r="K54" s="3">
        <f t="shared" si="1"/>
        <v>1</v>
      </c>
      <c r="L54" s="3" t="str">
        <f>IF(COUNTIF(技能效果!A:A,技能等级!B54&amp;"03")=1,技能等级!B54&amp;"03","")</f>
        <v/>
      </c>
      <c r="M54" s="3" t="str">
        <f t="shared" ref="M54" si="150">IF(L54="","",$D54)</f>
        <v/>
      </c>
      <c r="N54" s="3" t="str">
        <f>IF(COUNTIF(技能效果!A:A,技能等级!B54&amp;"04")=1,技能等级!B54&amp;"04","")</f>
        <v/>
      </c>
      <c r="O54" s="3" t="str">
        <f t="shared" ref="O54" si="151">IF(N54="","",$D54)</f>
        <v/>
      </c>
      <c r="P54" s="3" t="str">
        <f>IF(COUNTIF(技能效果!A:A,技能等级!B54&amp;"05")=1,技能等级!B54&amp;"05","")</f>
        <v/>
      </c>
      <c r="Q54" s="3" t="str">
        <f t="shared" ref="Q54" si="152">IF(P54="","",$D54)</f>
        <v/>
      </c>
      <c r="R54" s="3" t="s">
        <v>143</v>
      </c>
      <c r="S54">
        <f t="shared" si="35"/>
        <v>6</v>
      </c>
    </row>
    <row r="55" spans="1:19" ht="16.5" x14ac:dyDescent="0.2">
      <c r="A55" s="3">
        <v>52</v>
      </c>
      <c r="B55" s="3">
        <f>INDEX(技能!B:B,MATCH(技能等级!S55,技能!T:T,0))</f>
        <v>1306006</v>
      </c>
      <c r="C55" s="4" t="s">
        <v>507</v>
      </c>
      <c r="D55" s="3">
        <v>2</v>
      </c>
      <c r="E55" s="3" t="str">
        <f>INDEX(技能!E:E,MATCH(技能等级!S55,技能!T:T,0))</f>
        <v>红莲缇娜普攻</v>
      </c>
      <c r="F55" s="4" t="s">
        <v>1164</v>
      </c>
      <c r="G55" s="3">
        <v>10</v>
      </c>
      <c r="H55" s="3" t="str">
        <f t="shared" si="0"/>
        <v>130600601</v>
      </c>
      <c r="I55" s="3">
        <f t="shared" si="1"/>
        <v>2</v>
      </c>
      <c r="J55" s="3" t="str">
        <f>IF(COUNTIF(技能效果!A:A,技能等级!B55&amp;"02")=1,技能等级!B55&amp;"02","")</f>
        <v>130600602</v>
      </c>
      <c r="K55" s="3">
        <f t="shared" si="1"/>
        <v>2</v>
      </c>
      <c r="L55" s="3" t="str">
        <f>IF(COUNTIF(技能效果!A:A,技能等级!B55&amp;"03")=1,技能等级!B55&amp;"03","")</f>
        <v/>
      </c>
      <c r="M55" s="3" t="str">
        <f t="shared" ref="M55" si="153">IF(L55="","",$D55)</f>
        <v/>
      </c>
      <c r="N55" s="3" t="str">
        <f>IF(COUNTIF(技能效果!A:A,技能等级!B55&amp;"04")=1,技能等级!B55&amp;"04","")</f>
        <v/>
      </c>
      <c r="O55" s="3" t="str">
        <f t="shared" ref="O55" si="154">IF(N55="","",$D55)</f>
        <v/>
      </c>
      <c r="P55" s="3" t="str">
        <f>IF(COUNTIF(技能效果!A:A,技能等级!B55&amp;"05")=1,技能等级!B55&amp;"05","")</f>
        <v/>
      </c>
      <c r="Q55" s="3" t="str">
        <f t="shared" ref="Q55" si="155">IF(P55="","",$D55)</f>
        <v/>
      </c>
      <c r="R55" s="3" t="s">
        <v>143</v>
      </c>
      <c r="S55">
        <f t="shared" si="35"/>
        <v>6</v>
      </c>
    </row>
    <row r="56" spans="1:19" ht="16.5" x14ac:dyDescent="0.2">
      <c r="A56" s="3">
        <v>53</v>
      </c>
      <c r="B56" s="3">
        <f>INDEX(技能!B:B,MATCH(技能等级!S56,技能!T:T,0))</f>
        <v>1306006</v>
      </c>
      <c r="C56" s="4" t="s">
        <v>507</v>
      </c>
      <c r="D56" s="3">
        <v>3</v>
      </c>
      <c r="E56" s="3" t="str">
        <f>INDEX(技能!E:E,MATCH(技能等级!S56,技能!T:T,0))</f>
        <v>红莲缇娜普攻</v>
      </c>
      <c r="F56" s="4" t="s">
        <v>1164</v>
      </c>
      <c r="G56" s="3">
        <v>10</v>
      </c>
      <c r="H56" s="3" t="str">
        <f t="shared" si="0"/>
        <v>130600601</v>
      </c>
      <c r="I56" s="3">
        <f t="shared" si="1"/>
        <v>3</v>
      </c>
      <c r="J56" s="3" t="str">
        <f>IF(COUNTIF(技能效果!A:A,技能等级!B56&amp;"02")=1,技能等级!B56&amp;"02","")</f>
        <v>130600602</v>
      </c>
      <c r="K56" s="3">
        <f t="shared" si="1"/>
        <v>3</v>
      </c>
      <c r="L56" s="3" t="str">
        <f>IF(COUNTIF(技能效果!A:A,技能等级!B56&amp;"03")=1,技能等级!B56&amp;"03","")</f>
        <v/>
      </c>
      <c r="M56" s="3" t="str">
        <f t="shared" ref="M56" si="156">IF(L56="","",$D56)</f>
        <v/>
      </c>
      <c r="N56" s="3" t="str">
        <f>IF(COUNTIF(技能效果!A:A,技能等级!B56&amp;"04")=1,技能等级!B56&amp;"04","")</f>
        <v/>
      </c>
      <c r="O56" s="3" t="str">
        <f t="shared" ref="O56" si="157">IF(N56="","",$D56)</f>
        <v/>
      </c>
      <c r="P56" s="3" t="str">
        <f>IF(COUNTIF(技能效果!A:A,技能等级!B56&amp;"05")=1,技能等级!B56&amp;"05","")</f>
        <v/>
      </c>
      <c r="Q56" s="3" t="str">
        <f t="shared" ref="Q56" si="158">IF(P56="","",$D56)</f>
        <v/>
      </c>
      <c r="R56" s="3" t="s">
        <v>143</v>
      </c>
      <c r="S56">
        <f t="shared" si="35"/>
        <v>6</v>
      </c>
    </row>
    <row r="57" spans="1:19" ht="16.5" x14ac:dyDescent="0.2">
      <c r="A57" s="3">
        <v>54</v>
      </c>
      <c r="B57" s="3">
        <f>INDEX(技能!B:B,MATCH(技能等级!S57,技能!T:T,0))</f>
        <v>1306006</v>
      </c>
      <c r="C57" s="4" t="s">
        <v>507</v>
      </c>
      <c r="D57" s="3">
        <v>4</v>
      </c>
      <c r="E57" s="3" t="str">
        <f>INDEX(技能!E:E,MATCH(技能等级!S57,技能!T:T,0))</f>
        <v>红莲缇娜普攻</v>
      </c>
      <c r="F57" s="4" t="s">
        <v>1164</v>
      </c>
      <c r="G57" s="3">
        <v>10</v>
      </c>
      <c r="H57" s="3" t="str">
        <f t="shared" si="0"/>
        <v>130600601</v>
      </c>
      <c r="I57" s="3">
        <f t="shared" si="1"/>
        <v>4</v>
      </c>
      <c r="J57" s="3" t="str">
        <f>IF(COUNTIF(技能效果!A:A,技能等级!B57&amp;"02")=1,技能等级!B57&amp;"02","")</f>
        <v>130600602</v>
      </c>
      <c r="K57" s="3">
        <f t="shared" si="1"/>
        <v>4</v>
      </c>
      <c r="L57" s="3" t="str">
        <f>IF(COUNTIF(技能效果!A:A,技能等级!B57&amp;"03")=1,技能等级!B57&amp;"03","")</f>
        <v/>
      </c>
      <c r="M57" s="3" t="str">
        <f t="shared" ref="M57" si="159">IF(L57="","",$D57)</f>
        <v/>
      </c>
      <c r="N57" s="3" t="str">
        <f>IF(COUNTIF(技能效果!A:A,技能等级!B57&amp;"04")=1,技能等级!B57&amp;"04","")</f>
        <v/>
      </c>
      <c r="O57" s="3" t="str">
        <f t="shared" ref="O57" si="160">IF(N57="","",$D57)</f>
        <v/>
      </c>
      <c r="P57" s="3" t="str">
        <f>IF(COUNTIF(技能效果!A:A,技能等级!B57&amp;"05")=1,技能等级!B57&amp;"05","")</f>
        <v/>
      </c>
      <c r="Q57" s="3" t="str">
        <f t="shared" ref="Q57" si="161">IF(P57="","",$D57)</f>
        <v/>
      </c>
      <c r="R57" s="3" t="s">
        <v>143</v>
      </c>
      <c r="S57">
        <f t="shared" si="35"/>
        <v>6</v>
      </c>
    </row>
    <row r="58" spans="1:19" ht="16.5" x14ac:dyDescent="0.2">
      <c r="A58" s="3">
        <v>55</v>
      </c>
      <c r="B58" s="3">
        <f>INDEX(技能!B:B,MATCH(技能等级!S58,技能!T:T,0))</f>
        <v>1306006</v>
      </c>
      <c r="C58" s="4" t="s">
        <v>507</v>
      </c>
      <c r="D58" s="3">
        <v>5</v>
      </c>
      <c r="E58" s="3" t="str">
        <f>INDEX(技能!E:E,MATCH(技能等级!S58,技能!T:T,0))</f>
        <v>红莲缇娜普攻</v>
      </c>
      <c r="F58" s="4" t="s">
        <v>1164</v>
      </c>
      <c r="G58" s="3">
        <v>10</v>
      </c>
      <c r="H58" s="3" t="str">
        <f t="shared" si="0"/>
        <v>130600601</v>
      </c>
      <c r="I58" s="3">
        <f t="shared" si="1"/>
        <v>5</v>
      </c>
      <c r="J58" s="3" t="str">
        <f>IF(COUNTIF(技能效果!A:A,技能等级!B58&amp;"02")=1,技能等级!B58&amp;"02","")</f>
        <v>130600602</v>
      </c>
      <c r="K58" s="3">
        <f t="shared" si="1"/>
        <v>5</v>
      </c>
      <c r="L58" s="3" t="str">
        <f>IF(COUNTIF(技能效果!A:A,技能等级!B58&amp;"03")=1,技能等级!B58&amp;"03","")</f>
        <v/>
      </c>
      <c r="M58" s="3" t="str">
        <f t="shared" ref="M58" si="162">IF(L58="","",$D58)</f>
        <v/>
      </c>
      <c r="N58" s="3" t="str">
        <f>IF(COUNTIF(技能效果!A:A,技能等级!B58&amp;"04")=1,技能等级!B58&amp;"04","")</f>
        <v/>
      </c>
      <c r="O58" s="3" t="str">
        <f t="shared" ref="O58" si="163">IF(N58="","",$D58)</f>
        <v/>
      </c>
      <c r="P58" s="3" t="str">
        <f>IF(COUNTIF(技能效果!A:A,技能等级!B58&amp;"05")=1,技能等级!B58&amp;"05","")</f>
        <v/>
      </c>
      <c r="Q58" s="3" t="str">
        <f t="shared" ref="Q58" si="164">IF(P58="","",$D58)</f>
        <v/>
      </c>
      <c r="R58" s="4" t="s">
        <v>193</v>
      </c>
      <c r="S58">
        <f t="shared" si="35"/>
        <v>6</v>
      </c>
    </row>
    <row r="59" spans="1:19" ht="16.5" x14ac:dyDescent="0.2">
      <c r="A59" s="3">
        <v>56</v>
      </c>
      <c r="B59" s="3">
        <f>INDEX(技能!B:B,MATCH(技能等级!S59,技能!T:T,0))</f>
        <v>1306006</v>
      </c>
      <c r="C59" s="4" t="s">
        <v>507</v>
      </c>
      <c r="D59" s="3">
        <v>6</v>
      </c>
      <c r="E59" s="3" t="str">
        <f>INDEX(技能!E:E,MATCH(技能等级!S59,技能!T:T,0))</f>
        <v>红莲缇娜普攻</v>
      </c>
      <c r="F59" s="4" t="s">
        <v>1164</v>
      </c>
      <c r="G59" s="3">
        <v>10</v>
      </c>
      <c r="H59" s="3" t="str">
        <f t="shared" si="0"/>
        <v>130600601</v>
      </c>
      <c r="I59" s="3">
        <f t="shared" si="1"/>
        <v>6</v>
      </c>
      <c r="J59" s="3" t="str">
        <f>IF(COUNTIF(技能效果!A:A,技能等级!B59&amp;"02")=1,技能等级!B59&amp;"02","")</f>
        <v>130600602</v>
      </c>
      <c r="K59" s="3">
        <f t="shared" si="1"/>
        <v>6</v>
      </c>
      <c r="L59" s="3" t="str">
        <f>IF(COUNTIF(技能效果!A:A,技能等级!B59&amp;"03")=1,技能等级!B59&amp;"03","")</f>
        <v/>
      </c>
      <c r="M59" s="3" t="str">
        <f t="shared" ref="M59" si="165">IF(L59="","",$D59)</f>
        <v/>
      </c>
      <c r="N59" s="3" t="str">
        <f>IF(COUNTIF(技能效果!A:A,技能等级!B59&amp;"04")=1,技能等级!B59&amp;"04","")</f>
        <v/>
      </c>
      <c r="O59" s="3" t="str">
        <f t="shared" ref="O59" si="166">IF(N59="","",$D59)</f>
        <v/>
      </c>
      <c r="P59" s="3" t="str">
        <f>IF(COUNTIF(技能效果!A:A,技能等级!B59&amp;"05")=1,技能等级!B59&amp;"05","")</f>
        <v/>
      </c>
      <c r="Q59" s="3" t="str">
        <f t="shared" ref="Q59" si="167">IF(P59="","",$D59)</f>
        <v/>
      </c>
      <c r="R59" s="3" t="s">
        <v>143</v>
      </c>
      <c r="S59">
        <f t="shared" si="35"/>
        <v>6</v>
      </c>
    </row>
    <row r="60" spans="1:19" ht="16.5" x14ac:dyDescent="0.2">
      <c r="A60" s="3">
        <v>57</v>
      </c>
      <c r="B60" s="3">
        <f>INDEX(技能!B:B,MATCH(技能等级!S60,技能!T:T,0))</f>
        <v>1306006</v>
      </c>
      <c r="C60" s="4" t="s">
        <v>507</v>
      </c>
      <c r="D60" s="3">
        <v>7</v>
      </c>
      <c r="E60" s="3" t="str">
        <f>INDEX(技能!E:E,MATCH(技能等级!S60,技能!T:T,0))</f>
        <v>红莲缇娜普攻</v>
      </c>
      <c r="F60" s="4" t="s">
        <v>1164</v>
      </c>
      <c r="G60" s="3">
        <v>10</v>
      </c>
      <c r="H60" s="3" t="str">
        <f t="shared" si="0"/>
        <v>130600601</v>
      </c>
      <c r="I60" s="3">
        <f t="shared" si="1"/>
        <v>7</v>
      </c>
      <c r="J60" s="3" t="str">
        <f>IF(COUNTIF(技能效果!A:A,技能等级!B60&amp;"02")=1,技能等级!B60&amp;"02","")</f>
        <v>130600602</v>
      </c>
      <c r="K60" s="3">
        <f t="shared" si="1"/>
        <v>7</v>
      </c>
      <c r="L60" s="3" t="str">
        <f>IF(COUNTIF(技能效果!A:A,技能等级!B60&amp;"03")=1,技能等级!B60&amp;"03","")</f>
        <v/>
      </c>
      <c r="M60" s="3" t="str">
        <f t="shared" ref="M60" si="168">IF(L60="","",$D60)</f>
        <v/>
      </c>
      <c r="N60" s="3" t="str">
        <f>IF(COUNTIF(技能效果!A:A,技能等级!B60&amp;"04")=1,技能等级!B60&amp;"04","")</f>
        <v/>
      </c>
      <c r="O60" s="3" t="str">
        <f t="shared" ref="O60" si="169">IF(N60="","",$D60)</f>
        <v/>
      </c>
      <c r="P60" s="3" t="str">
        <f>IF(COUNTIF(技能效果!A:A,技能等级!B60&amp;"05")=1,技能等级!B60&amp;"05","")</f>
        <v/>
      </c>
      <c r="Q60" s="3" t="str">
        <f t="shared" ref="Q60" si="170">IF(P60="","",$D60)</f>
        <v/>
      </c>
      <c r="R60" s="3" t="s">
        <v>143</v>
      </c>
      <c r="S60">
        <f t="shared" si="35"/>
        <v>6</v>
      </c>
    </row>
    <row r="61" spans="1:19" ht="16.5" x14ac:dyDescent="0.2">
      <c r="A61" s="3">
        <v>58</v>
      </c>
      <c r="B61" s="3">
        <f>INDEX(技能!B:B,MATCH(技能等级!S61,技能!T:T,0))</f>
        <v>1306006</v>
      </c>
      <c r="C61" s="4" t="s">
        <v>507</v>
      </c>
      <c r="D61" s="3">
        <v>8</v>
      </c>
      <c r="E61" s="3" t="str">
        <f>INDEX(技能!E:E,MATCH(技能等级!S61,技能!T:T,0))</f>
        <v>红莲缇娜普攻</v>
      </c>
      <c r="F61" s="4" t="s">
        <v>1164</v>
      </c>
      <c r="G61" s="3">
        <v>10</v>
      </c>
      <c r="H61" s="3" t="str">
        <f t="shared" si="0"/>
        <v>130600601</v>
      </c>
      <c r="I61" s="3">
        <f t="shared" si="1"/>
        <v>8</v>
      </c>
      <c r="J61" s="3" t="str">
        <f>IF(COUNTIF(技能效果!A:A,技能等级!B61&amp;"02")=1,技能等级!B61&amp;"02","")</f>
        <v>130600602</v>
      </c>
      <c r="K61" s="3">
        <f t="shared" si="1"/>
        <v>8</v>
      </c>
      <c r="L61" s="3" t="str">
        <f>IF(COUNTIF(技能效果!A:A,技能等级!B61&amp;"03")=1,技能等级!B61&amp;"03","")</f>
        <v/>
      </c>
      <c r="M61" s="3" t="str">
        <f t="shared" ref="M61" si="171">IF(L61="","",$D61)</f>
        <v/>
      </c>
      <c r="N61" s="3" t="str">
        <f>IF(COUNTIF(技能效果!A:A,技能等级!B61&amp;"04")=1,技能等级!B61&amp;"04","")</f>
        <v/>
      </c>
      <c r="O61" s="3" t="str">
        <f t="shared" ref="O61" si="172">IF(N61="","",$D61)</f>
        <v/>
      </c>
      <c r="P61" s="3" t="str">
        <f>IF(COUNTIF(技能效果!A:A,技能等级!B61&amp;"05")=1,技能等级!B61&amp;"05","")</f>
        <v/>
      </c>
      <c r="Q61" s="3" t="str">
        <f t="shared" ref="Q61" si="173">IF(P61="","",$D61)</f>
        <v/>
      </c>
      <c r="R61" s="3" t="s">
        <v>143</v>
      </c>
      <c r="S61">
        <f t="shared" si="35"/>
        <v>6</v>
      </c>
    </row>
    <row r="62" spans="1:19" ht="16.5" x14ac:dyDescent="0.2">
      <c r="A62" s="3">
        <v>59</v>
      </c>
      <c r="B62" s="3">
        <f>INDEX(技能!B:B,MATCH(技能等级!S62,技能!T:T,0))</f>
        <v>1306006</v>
      </c>
      <c r="C62" s="4" t="s">
        <v>507</v>
      </c>
      <c r="D62" s="3">
        <v>9</v>
      </c>
      <c r="E62" s="3" t="str">
        <f>INDEX(技能!E:E,MATCH(技能等级!S62,技能!T:T,0))</f>
        <v>红莲缇娜普攻</v>
      </c>
      <c r="F62" s="4" t="s">
        <v>1164</v>
      </c>
      <c r="G62" s="3">
        <v>10</v>
      </c>
      <c r="H62" s="3" t="str">
        <f t="shared" si="0"/>
        <v>130600601</v>
      </c>
      <c r="I62" s="3">
        <f t="shared" si="1"/>
        <v>9</v>
      </c>
      <c r="J62" s="3" t="str">
        <f>IF(COUNTIF(技能效果!A:A,技能等级!B62&amp;"02")=1,技能等级!B62&amp;"02","")</f>
        <v>130600602</v>
      </c>
      <c r="K62" s="3">
        <f t="shared" si="1"/>
        <v>9</v>
      </c>
      <c r="L62" s="3" t="str">
        <f>IF(COUNTIF(技能效果!A:A,技能等级!B62&amp;"03")=1,技能等级!B62&amp;"03","")</f>
        <v/>
      </c>
      <c r="M62" s="3" t="str">
        <f t="shared" ref="M62" si="174">IF(L62="","",$D62)</f>
        <v/>
      </c>
      <c r="N62" s="3" t="str">
        <f>IF(COUNTIF(技能效果!A:A,技能等级!B62&amp;"04")=1,技能等级!B62&amp;"04","")</f>
        <v/>
      </c>
      <c r="O62" s="3" t="str">
        <f t="shared" ref="O62" si="175">IF(N62="","",$D62)</f>
        <v/>
      </c>
      <c r="P62" s="3" t="str">
        <f>IF(COUNTIF(技能效果!A:A,技能等级!B62&amp;"05")=1,技能等级!B62&amp;"05","")</f>
        <v/>
      </c>
      <c r="Q62" s="3" t="str">
        <f t="shared" ref="Q62" si="176">IF(P62="","",$D62)</f>
        <v/>
      </c>
      <c r="R62" s="3" t="s">
        <v>143</v>
      </c>
      <c r="S62">
        <f t="shared" si="35"/>
        <v>6</v>
      </c>
    </row>
    <row r="63" spans="1:19" ht="16.5" x14ac:dyDescent="0.2">
      <c r="A63" s="3">
        <v>60</v>
      </c>
      <c r="B63" s="3">
        <f>INDEX(技能!B:B,MATCH(技能等级!S63,技能!T:T,0))</f>
        <v>1306006</v>
      </c>
      <c r="C63" s="4" t="s">
        <v>507</v>
      </c>
      <c r="D63" s="3">
        <v>10</v>
      </c>
      <c r="E63" s="3" t="str">
        <f>INDEX(技能!E:E,MATCH(技能等级!S63,技能!T:T,0))</f>
        <v>红莲缇娜普攻</v>
      </c>
      <c r="F63" s="4" t="s">
        <v>1164</v>
      </c>
      <c r="G63" s="3">
        <v>10</v>
      </c>
      <c r="H63" s="3" t="str">
        <f t="shared" si="0"/>
        <v>130600601</v>
      </c>
      <c r="I63" s="3">
        <f t="shared" si="1"/>
        <v>10</v>
      </c>
      <c r="J63" s="3" t="str">
        <f>IF(COUNTIF(技能效果!A:A,技能等级!B63&amp;"02")=1,技能等级!B63&amp;"02","")</f>
        <v>130600602</v>
      </c>
      <c r="K63" s="3">
        <f t="shared" si="1"/>
        <v>10</v>
      </c>
      <c r="L63" s="3" t="str">
        <f>IF(COUNTIF(技能效果!A:A,技能等级!B63&amp;"03")=1,技能等级!B63&amp;"03","")</f>
        <v/>
      </c>
      <c r="M63" s="3" t="str">
        <f t="shared" ref="M63" si="177">IF(L63="","",$D63)</f>
        <v/>
      </c>
      <c r="N63" s="3" t="str">
        <f>IF(COUNTIF(技能效果!A:A,技能等级!B63&amp;"04")=1,技能等级!B63&amp;"04","")</f>
        <v/>
      </c>
      <c r="O63" s="3" t="str">
        <f t="shared" ref="O63" si="178">IF(N63="","",$D63)</f>
        <v/>
      </c>
      <c r="P63" s="3" t="str">
        <f>IF(COUNTIF(技能效果!A:A,技能等级!B63&amp;"05")=1,技能等级!B63&amp;"05","")</f>
        <v/>
      </c>
      <c r="Q63" s="3" t="str">
        <f t="shared" ref="Q63" si="179">IF(P63="","",$D63)</f>
        <v/>
      </c>
      <c r="R63" s="3" t="s">
        <v>144</v>
      </c>
      <c r="S63">
        <f t="shared" si="35"/>
        <v>6</v>
      </c>
    </row>
    <row r="64" spans="1:19" ht="16.5" x14ac:dyDescent="0.2">
      <c r="A64" s="3">
        <v>61</v>
      </c>
      <c r="B64" s="3">
        <f>INDEX(技能!B:B,MATCH(技能等级!S64,技能!T:T,0))</f>
        <v>1306007</v>
      </c>
      <c r="C64" s="4" t="s">
        <v>507</v>
      </c>
      <c r="D64" s="3">
        <v>1</v>
      </c>
      <c r="E64" s="3" t="str">
        <f>INDEX(技能!E:E,MATCH(技能等级!S64,技能!T:T,0))</f>
        <v>战斗曹焱兵普攻</v>
      </c>
      <c r="F64" s="4"/>
      <c r="G64" s="3"/>
      <c r="H64" s="3" t="str">
        <f t="shared" si="0"/>
        <v>130600701</v>
      </c>
      <c r="I64" s="3">
        <f t="shared" si="1"/>
        <v>1</v>
      </c>
      <c r="J64" s="3" t="str">
        <f>IF(COUNTIF(技能效果!A:A,技能等级!B64&amp;"02")=1,技能等级!B64&amp;"02","")</f>
        <v>130600702</v>
      </c>
      <c r="K64" s="3">
        <f t="shared" si="1"/>
        <v>1</v>
      </c>
      <c r="L64" s="3" t="str">
        <f>IF(COUNTIF(技能效果!A:A,技能等级!B64&amp;"03")=1,技能等级!B64&amp;"03","")</f>
        <v/>
      </c>
      <c r="M64" s="3" t="str">
        <f t="shared" ref="M64" si="180">IF(L64="","",$D64)</f>
        <v/>
      </c>
      <c r="N64" s="3" t="str">
        <f>IF(COUNTIF(技能效果!A:A,技能等级!B64&amp;"04")=1,技能等级!B64&amp;"04","")</f>
        <v/>
      </c>
      <c r="O64" s="3" t="str">
        <f t="shared" ref="O64" si="181">IF(N64="","",$D64)</f>
        <v/>
      </c>
      <c r="P64" s="3" t="str">
        <f>IF(COUNTIF(技能效果!A:A,技能等级!B64&amp;"05")=1,技能等级!B64&amp;"05","")</f>
        <v/>
      </c>
      <c r="Q64" s="3" t="str">
        <f t="shared" ref="Q64" si="182">IF(P64="","",$D64)</f>
        <v/>
      </c>
      <c r="R64" s="3" t="s">
        <v>143</v>
      </c>
      <c r="S64">
        <f t="shared" si="35"/>
        <v>7</v>
      </c>
    </row>
    <row r="65" spans="1:19" ht="16.5" x14ac:dyDescent="0.2">
      <c r="A65" s="3">
        <v>62</v>
      </c>
      <c r="B65" s="3">
        <f>INDEX(技能!B:B,MATCH(技能等级!S65,技能!T:T,0))</f>
        <v>1306007</v>
      </c>
      <c r="C65" s="4" t="s">
        <v>507</v>
      </c>
      <c r="D65" s="3">
        <v>2</v>
      </c>
      <c r="E65" s="3" t="str">
        <f>INDEX(技能!E:E,MATCH(技能等级!S65,技能!T:T,0))</f>
        <v>战斗曹焱兵普攻</v>
      </c>
      <c r="F65" s="4" t="s">
        <v>1164</v>
      </c>
      <c r="G65" s="3">
        <v>10</v>
      </c>
      <c r="H65" s="3" t="str">
        <f t="shared" si="0"/>
        <v>130600701</v>
      </c>
      <c r="I65" s="3">
        <f t="shared" si="1"/>
        <v>2</v>
      </c>
      <c r="J65" s="3" t="str">
        <f>IF(COUNTIF(技能效果!A:A,技能等级!B65&amp;"02")=1,技能等级!B65&amp;"02","")</f>
        <v>130600702</v>
      </c>
      <c r="K65" s="3">
        <f t="shared" si="1"/>
        <v>2</v>
      </c>
      <c r="L65" s="3" t="str">
        <f>IF(COUNTIF(技能效果!A:A,技能等级!B65&amp;"03")=1,技能等级!B65&amp;"03","")</f>
        <v/>
      </c>
      <c r="M65" s="3" t="str">
        <f t="shared" ref="M65" si="183">IF(L65="","",$D65)</f>
        <v/>
      </c>
      <c r="N65" s="3" t="str">
        <f>IF(COUNTIF(技能效果!A:A,技能等级!B65&amp;"04")=1,技能等级!B65&amp;"04","")</f>
        <v/>
      </c>
      <c r="O65" s="3" t="str">
        <f t="shared" ref="O65" si="184">IF(N65="","",$D65)</f>
        <v/>
      </c>
      <c r="P65" s="3" t="str">
        <f>IF(COUNTIF(技能效果!A:A,技能等级!B65&amp;"05")=1,技能等级!B65&amp;"05","")</f>
        <v/>
      </c>
      <c r="Q65" s="3" t="str">
        <f t="shared" ref="Q65" si="185">IF(P65="","",$D65)</f>
        <v/>
      </c>
      <c r="R65" s="3" t="s">
        <v>143</v>
      </c>
      <c r="S65">
        <f t="shared" si="35"/>
        <v>7</v>
      </c>
    </row>
    <row r="66" spans="1:19" ht="16.5" x14ac:dyDescent="0.2">
      <c r="A66" s="3">
        <v>63</v>
      </c>
      <c r="B66" s="3">
        <f>INDEX(技能!B:B,MATCH(技能等级!S66,技能!T:T,0))</f>
        <v>1306007</v>
      </c>
      <c r="C66" s="4" t="s">
        <v>507</v>
      </c>
      <c r="D66" s="3">
        <v>3</v>
      </c>
      <c r="E66" s="3" t="str">
        <f>INDEX(技能!E:E,MATCH(技能等级!S66,技能!T:T,0))</f>
        <v>战斗曹焱兵普攻</v>
      </c>
      <c r="F66" s="4" t="s">
        <v>1164</v>
      </c>
      <c r="G66" s="3">
        <v>10</v>
      </c>
      <c r="H66" s="3" t="str">
        <f t="shared" si="0"/>
        <v>130600701</v>
      </c>
      <c r="I66" s="3">
        <f t="shared" si="1"/>
        <v>3</v>
      </c>
      <c r="J66" s="3" t="str">
        <f>IF(COUNTIF(技能效果!A:A,技能等级!B66&amp;"02")=1,技能等级!B66&amp;"02","")</f>
        <v>130600702</v>
      </c>
      <c r="K66" s="3">
        <f t="shared" si="1"/>
        <v>3</v>
      </c>
      <c r="L66" s="3" t="str">
        <f>IF(COUNTIF(技能效果!A:A,技能等级!B66&amp;"03")=1,技能等级!B66&amp;"03","")</f>
        <v/>
      </c>
      <c r="M66" s="3" t="str">
        <f t="shared" ref="M66" si="186">IF(L66="","",$D66)</f>
        <v/>
      </c>
      <c r="N66" s="3" t="str">
        <f>IF(COUNTIF(技能效果!A:A,技能等级!B66&amp;"04")=1,技能等级!B66&amp;"04","")</f>
        <v/>
      </c>
      <c r="O66" s="3" t="str">
        <f t="shared" ref="O66" si="187">IF(N66="","",$D66)</f>
        <v/>
      </c>
      <c r="P66" s="3" t="str">
        <f>IF(COUNTIF(技能效果!A:A,技能等级!B66&amp;"05")=1,技能等级!B66&amp;"05","")</f>
        <v/>
      </c>
      <c r="Q66" s="3" t="str">
        <f t="shared" ref="Q66" si="188">IF(P66="","",$D66)</f>
        <v/>
      </c>
      <c r="R66" s="3" t="s">
        <v>143</v>
      </c>
      <c r="S66">
        <f t="shared" si="35"/>
        <v>7</v>
      </c>
    </row>
    <row r="67" spans="1:19" ht="16.5" x14ac:dyDescent="0.2">
      <c r="A67" s="3">
        <v>64</v>
      </c>
      <c r="B67" s="3">
        <f>INDEX(技能!B:B,MATCH(技能等级!S67,技能!T:T,0))</f>
        <v>1306007</v>
      </c>
      <c r="C67" s="4" t="s">
        <v>507</v>
      </c>
      <c r="D67" s="3">
        <v>4</v>
      </c>
      <c r="E67" s="3" t="str">
        <f>INDEX(技能!E:E,MATCH(技能等级!S67,技能!T:T,0))</f>
        <v>战斗曹焱兵普攻</v>
      </c>
      <c r="F67" s="4" t="s">
        <v>1164</v>
      </c>
      <c r="G67" s="3">
        <v>10</v>
      </c>
      <c r="H67" s="3" t="str">
        <f t="shared" si="0"/>
        <v>130600701</v>
      </c>
      <c r="I67" s="3">
        <f t="shared" si="1"/>
        <v>4</v>
      </c>
      <c r="J67" s="3" t="str">
        <f>IF(COUNTIF(技能效果!A:A,技能等级!B67&amp;"02")=1,技能等级!B67&amp;"02","")</f>
        <v>130600702</v>
      </c>
      <c r="K67" s="3">
        <f t="shared" si="1"/>
        <v>4</v>
      </c>
      <c r="L67" s="3" t="str">
        <f>IF(COUNTIF(技能效果!A:A,技能等级!B67&amp;"03")=1,技能等级!B67&amp;"03","")</f>
        <v/>
      </c>
      <c r="M67" s="3" t="str">
        <f t="shared" ref="M67" si="189">IF(L67="","",$D67)</f>
        <v/>
      </c>
      <c r="N67" s="3" t="str">
        <f>IF(COUNTIF(技能效果!A:A,技能等级!B67&amp;"04")=1,技能等级!B67&amp;"04","")</f>
        <v/>
      </c>
      <c r="O67" s="3" t="str">
        <f t="shared" ref="O67" si="190">IF(N67="","",$D67)</f>
        <v/>
      </c>
      <c r="P67" s="3" t="str">
        <f>IF(COUNTIF(技能效果!A:A,技能等级!B67&amp;"05")=1,技能等级!B67&amp;"05","")</f>
        <v/>
      </c>
      <c r="Q67" s="3" t="str">
        <f t="shared" ref="Q67" si="191">IF(P67="","",$D67)</f>
        <v/>
      </c>
      <c r="R67" s="3" t="s">
        <v>143</v>
      </c>
      <c r="S67">
        <f t="shared" si="35"/>
        <v>7</v>
      </c>
    </row>
    <row r="68" spans="1:19" ht="16.5" x14ac:dyDescent="0.2">
      <c r="A68" s="3">
        <v>65</v>
      </c>
      <c r="B68" s="3">
        <f>INDEX(技能!B:B,MATCH(技能等级!S68,技能!T:T,0))</f>
        <v>1306007</v>
      </c>
      <c r="C68" s="4" t="s">
        <v>507</v>
      </c>
      <c r="D68" s="3">
        <v>5</v>
      </c>
      <c r="E68" s="3" t="str">
        <f>INDEX(技能!E:E,MATCH(技能等级!S68,技能!T:T,0))</f>
        <v>战斗曹焱兵普攻</v>
      </c>
      <c r="F68" s="4" t="s">
        <v>1164</v>
      </c>
      <c r="G68" s="3">
        <v>10</v>
      </c>
      <c r="H68" s="3" t="str">
        <f t="shared" si="0"/>
        <v>130600701</v>
      </c>
      <c r="I68" s="3">
        <f t="shared" si="1"/>
        <v>5</v>
      </c>
      <c r="J68" s="3" t="str">
        <f>IF(COUNTIF(技能效果!A:A,技能等级!B68&amp;"02")=1,技能等级!B68&amp;"02","")</f>
        <v>130600702</v>
      </c>
      <c r="K68" s="3">
        <f t="shared" si="1"/>
        <v>5</v>
      </c>
      <c r="L68" s="3" t="str">
        <f>IF(COUNTIF(技能效果!A:A,技能等级!B68&amp;"03")=1,技能等级!B68&amp;"03","")</f>
        <v/>
      </c>
      <c r="M68" s="3" t="str">
        <f t="shared" ref="M68" si="192">IF(L68="","",$D68)</f>
        <v/>
      </c>
      <c r="N68" s="3" t="str">
        <f>IF(COUNTIF(技能效果!A:A,技能等级!B68&amp;"04")=1,技能等级!B68&amp;"04","")</f>
        <v/>
      </c>
      <c r="O68" s="3" t="str">
        <f t="shared" ref="O68" si="193">IF(N68="","",$D68)</f>
        <v/>
      </c>
      <c r="P68" s="3" t="str">
        <f>IF(COUNTIF(技能效果!A:A,技能等级!B68&amp;"05")=1,技能等级!B68&amp;"05","")</f>
        <v/>
      </c>
      <c r="Q68" s="3" t="str">
        <f t="shared" ref="Q68" si="194">IF(P68="","",$D68)</f>
        <v/>
      </c>
      <c r="R68" s="3" t="s">
        <v>145</v>
      </c>
      <c r="S68">
        <f t="shared" si="35"/>
        <v>7</v>
      </c>
    </row>
    <row r="69" spans="1:19" ht="16.5" x14ac:dyDescent="0.2">
      <c r="A69" s="3">
        <v>66</v>
      </c>
      <c r="B69" s="3">
        <f>INDEX(技能!B:B,MATCH(技能等级!S69,技能!T:T,0))</f>
        <v>1306007</v>
      </c>
      <c r="C69" s="4" t="s">
        <v>507</v>
      </c>
      <c r="D69" s="3">
        <v>6</v>
      </c>
      <c r="E69" s="3" t="str">
        <f>INDEX(技能!E:E,MATCH(技能等级!S69,技能!T:T,0))</f>
        <v>战斗曹焱兵普攻</v>
      </c>
      <c r="F69" s="4" t="s">
        <v>1164</v>
      </c>
      <c r="G69" s="3">
        <v>10</v>
      </c>
      <c r="H69" s="3" t="str">
        <f t="shared" ref="H69:H132" si="195">B69&amp;"01"</f>
        <v>130600701</v>
      </c>
      <c r="I69" s="3">
        <f t="shared" ref="I69:K132" si="196">IF(H69="","",$D69)</f>
        <v>6</v>
      </c>
      <c r="J69" s="3" t="str">
        <f>IF(COUNTIF(技能效果!A:A,技能等级!B69&amp;"02")=1,技能等级!B69&amp;"02","")</f>
        <v>130600702</v>
      </c>
      <c r="K69" s="3">
        <f t="shared" si="196"/>
        <v>6</v>
      </c>
      <c r="L69" s="3" t="str">
        <f>IF(COUNTIF(技能效果!A:A,技能等级!B69&amp;"03")=1,技能等级!B69&amp;"03","")</f>
        <v/>
      </c>
      <c r="M69" s="3" t="str">
        <f t="shared" ref="M69" si="197">IF(L69="","",$D69)</f>
        <v/>
      </c>
      <c r="N69" s="3" t="str">
        <f>IF(COUNTIF(技能效果!A:A,技能等级!B69&amp;"04")=1,技能等级!B69&amp;"04","")</f>
        <v/>
      </c>
      <c r="O69" s="3" t="str">
        <f t="shared" ref="O69" si="198">IF(N69="","",$D69)</f>
        <v/>
      </c>
      <c r="P69" s="3" t="str">
        <f>IF(COUNTIF(技能效果!A:A,技能等级!B69&amp;"05")=1,技能等级!B69&amp;"05","")</f>
        <v/>
      </c>
      <c r="Q69" s="3" t="str">
        <f t="shared" ref="Q69" si="199">IF(P69="","",$D69)</f>
        <v/>
      </c>
      <c r="R69" s="3" t="s">
        <v>143</v>
      </c>
      <c r="S69">
        <f t="shared" si="35"/>
        <v>7</v>
      </c>
    </row>
    <row r="70" spans="1:19" ht="16.5" x14ac:dyDescent="0.2">
      <c r="A70" s="3">
        <v>67</v>
      </c>
      <c r="B70" s="3">
        <f>INDEX(技能!B:B,MATCH(技能等级!S70,技能!T:T,0))</f>
        <v>1306007</v>
      </c>
      <c r="C70" s="4" t="s">
        <v>507</v>
      </c>
      <c r="D70" s="3">
        <v>7</v>
      </c>
      <c r="E70" s="3" t="str">
        <f>INDEX(技能!E:E,MATCH(技能等级!S70,技能!T:T,0))</f>
        <v>战斗曹焱兵普攻</v>
      </c>
      <c r="F70" s="4" t="s">
        <v>1164</v>
      </c>
      <c r="G70" s="3">
        <v>10</v>
      </c>
      <c r="H70" s="3" t="str">
        <f t="shared" si="195"/>
        <v>130600701</v>
      </c>
      <c r="I70" s="3">
        <f t="shared" si="196"/>
        <v>7</v>
      </c>
      <c r="J70" s="3" t="str">
        <f>IF(COUNTIF(技能效果!A:A,技能等级!B70&amp;"02")=1,技能等级!B70&amp;"02","")</f>
        <v>130600702</v>
      </c>
      <c r="K70" s="3">
        <f t="shared" si="196"/>
        <v>7</v>
      </c>
      <c r="L70" s="3" t="str">
        <f>IF(COUNTIF(技能效果!A:A,技能等级!B70&amp;"03")=1,技能等级!B70&amp;"03","")</f>
        <v/>
      </c>
      <c r="M70" s="3" t="str">
        <f t="shared" ref="M70" si="200">IF(L70="","",$D70)</f>
        <v/>
      </c>
      <c r="N70" s="3" t="str">
        <f>IF(COUNTIF(技能效果!A:A,技能等级!B70&amp;"04")=1,技能等级!B70&amp;"04","")</f>
        <v/>
      </c>
      <c r="O70" s="3" t="str">
        <f t="shared" ref="O70" si="201">IF(N70="","",$D70)</f>
        <v/>
      </c>
      <c r="P70" s="3" t="str">
        <f>IF(COUNTIF(技能效果!A:A,技能等级!B70&amp;"05")=1,技能等级!B70&amp;"05","")</f>
        <v/>
      </c>
      <c r="Q70" s="3" t="str">
        <f t="shared" ref="Q70" si="202">IF(P70="","",$D70)</f>
        <v/>
      </c>
      <c r="R70" s="3" t="s">
        <v>143</v>
      </c>
      <c r="S70">
        <f t="shared" si="35"/>
        <v>7</v>
      </c>
    </row>
    <row r="71" spans="1:19" ht="16.5" x14ac:dyDescent="0.2">
      <c r="A71" s="3">
        <v>68</v>
      </c>
      <c r="B71" s="3">
        <f>INDEX(技能!B:B,MATCH(技能等级!S71,技能!T:T,0))</f>
        <v>1306007</v>
      </c>
      <c r="C71" s="4" t="s">
        <v>507</v>
      </c>
      <c r="D71" s="3">
        <v>8</v>
      </c>
      <c r="E71" s="3" t="str">
        <f>INDEX(技能!E:E,MATCH(技能等级!S71,技能!T:T,0))</f>
        <v>战斗曹焱兵普攻</v>
      </c>
      <c r="F71" s="4" t="s">
        <v>1164</v>
      </c>
      <c r="G71" s="3">
        <v>10</v>
      </c>
      <c r="H71" s="3" t="str">
        <f t="shared" si="195"/>
        <v>130600701</v>
      </c>
      <c r="I71" s="3">
        <f t="shared" si="196"/>
        <v>8</v>
      </c>
      <c r="J71" s="3" t="str">
        <f>IF(COUNTIF(技能效果!A:A,技能等级!B71&amp;"02")=1,技能等级!B71&amp;"02","")</f>
        <v>130600702</v>
      </c>
      <c r="K71" s="3">
        <f t="shared" si="196"/>
        <v>8</v>
      </c>
      <c r="L71" s="3" t="str">
        <f>IF(COUNTIF(技能效果!A:A,技能等级!B71&amp;"03")=1,技能等级!B71&amp;"03","")</f>
        <v/>
      </c>
      <c r="M71" s="3" t="str">
        <f t="shared" ref="M71" si="203">IF(L71="","",$D71)</f>
        <v/>
      </c>
      <c r="N71" s="3" t="str">
        <f>IF(COUNTIF(技能效果!A:A,技能等级!B71&amp;"04")=1,技能等级!B71&amp;"04","")</f>
        <v/>
      </c>
      <c r="O71" s="3" t="str">
        <f t="shared" ref="O71" si="204">IF(N71="","",$D71)</f>
        <v/>
      </c>
      <c r="P71" s="3" t="str">
        <f>IF(COUNTIF(技能效果!A:A,技能等级!B71&amp;"05")=1,技能等级!B71&amp;"05","")</f>
        <v/>
      </c>
      <c r="Q71" s="3" t="str">
        <f t="shared" ref="Q71" si="205">IF(P71="","",$D71)</f>
        <v/>
      </c>
      <c r="R71" s="3" t="s">
        <v>143</v>
      </c>
      <c r="S71">
        <f t="shared" si="35"/>
        <v>7</v>
      </c>
    </row>
    <row r="72" spans="1:19" ht="16.5" x14ac:dyDescent="0.2">
      <c r="A72" s="3">
        <v>69</v>
      </c>
      <c r="B72" s="3">
        <f>INDEX(技能!B:B,MATCH(技能等级!S72,技能!T:T,0))</f>
        <v>1306007</v>
      </c>
      <c r="C72" s="4" t="s">
        <v>507</v>
      </c>
      <c r="D72" s="3">
        <v>9</v>
      </c>
      <c r="E72" s="3" t="str">
        <f>INDEX(技能!E:E,MATCH(技能等级!S72,技能!T:T,0))</f>
        <v>战斗曹焱兵普攻</v>
      </c>
      <c r="F72" s="4" t="s">
        <v>1164</v>
      </c>
      <c r="G72" s="3">
        <v>10</v>
      </c>
      <c r="H72" s="3" t="str">
        <f t="shared" si="195"/>
        <v>130600701</v>
      </c>
      <c r="I72" s="3">
        <f t="shared" si="196"/>
        <v>9</v>
      </c>
      <c r="J72" s="3" t="str">
        <f>IF(COUNTIF(技能效果!A:A,技能等级!B72&amp;"02")=1,技能等级!B72&amp;"02","")</f>
        <v>130600702</v>
      </c>
      <c r="K72" s="3">
        <f t="shared" si="196"/>
        <v>9</v>
      </c>
      <c r="L72" s="3" t="str">
        <f>IF(COUNTIF(技能效果!A:A,技能等级!B72&amp;"03")=1,技能等级!B72&amp;"03","")</f>
        <v/>
      </c>
      <c r="M72" s="3" t="str">
        <f t="shared" ref="M72" si="206">IF(L72="","",$D72)</f>
        <v/>
      </c>
      <c r="N72" s="3" t="str">
        <f>IF(COUNTIF(技能效果!A:A,技能等级!B72&amp;"04")=1,技能等级!B72&amp;"04","")</f>
        <v/>
      </c>
      <c r="O72" s="3" t="str">
        <f t="shared" ref="O72" si="207">IF(N72="","",$D72)</f>
        <v/>
      </c>
      <c r="P72" s="3" t="str">
        <f>IF(COUNTIF(技能效果!A:A,技能等级!B72&amp;"05")=1,技能等级!B72&amp;"05","")</f>
        <v/>
      </c>
      <c r="Q72" s="3" t="str">
        <f t="shared" ref="Q72" si="208">IF(P72="","",$D72)</f>
        <v/>
      </c>
      <c r="R72" s="3" t="s">
        <v>143</v>
      </c>
      <c r="S72">
        <f t="shared" si="35"/>
        <v>7</v>
      </c>
    </row>
    <row r="73" spans="1:19" ht="16.5" x14ac:dyDescent="0.2">
      <c r="A73" s="3">
        <v>70</v>
      </c>
      <c r="B73" s="3">
        <f>INDEX(技能!B:B,MATCH(技能等级!S73,技能!T:T,0))</f>
        <v>1306007</v>
      </c>
      <c r="C73" s="4" t="s">
        <v>507</v>
      </c>
      <c r="D73" s="3">
        <v>10</v>
      </c>
      <c r="E73" s="3" t="str">
        <f>INDEX(技能!E:E,MATCH(技能等级!S73,技能!T:T,0))</f>
        <v>战斗曹焱兵普攻</v>
      </c>
      <c r="F73" s="4" t="s">
        <v>1164</v>
      </c>
      <c r="G73" s="3">
        <v>10</v>
      </c>
      <c r="H73" s="3" t="str">
        <f t="shared" si="195"/>
        <v>130600701</v>
      </c>
      <c r="I73" s="3">
        <f t="shared" si="196"/>
        <v>10</v>
      </c>
      <c r="J73" s="3" t="str">
        <f>IF(COUNTIF(技能效果!A:A,技能等级!B73&amp;"02")=1,技能等级!B73&amp;"02","")</f>
        <v>130600702</v>
      </c>
      <c r="K73" s="3">
        <f t="shared" si="196"/>
        <v>10</v>
      </c>
      <c r="L73" s="3" t="str">
        <f>IF(COUNTIF(技能效果!A:A,技能等级!B73&amp;"03")=1,技能等级!B73&amp;"03","")</f>
        <v/>
      </c>
      <c r="M73" s="3" t="str">
        <f t="shared" ref="M73" si="209">IF(L73="","",$D73)</f>
        <v/>
      </c>
      <c r="N73" s="3" t="str">
        <f>IF(COUNTIF(技能效果!A:A,技能等级!B73&amp;"04")=1,技能等级!B73&amp;"04","")</f>
        <v/>
      </c>
      <c r="O73" s="3" t="str">
        <f t="shared" ref="O73" si="210">IF(N73="","",$D73)</f>
        <v/>
      </c>
      <c r="P73" s="3" t="str">
        <f>IF(COUNTIF(技能效果!A:A,技能等级!B73&amp;"05")=1,技能等级!B73&amp;"05","")</f>
        <v/>
      </c>
      <c r="Q73" s="3" t="str">
        <f t="shared" ref="Q73" si="211">IF(P73="","",$D73)</f>
        <v/>
      </c>
      <c r="R73" s="3" t="s">
        <v>146</v>
      </c>
      <c r="S73">
        <f t="shared" si="35"/>
        <v>7</v>
      </c>
    </row>
    <row r="74" spans="1:19" ht="16.5" x14ac:dyDescent="0.2">
      <c r="A74" s="3">
        <v>71</v>
      </c>
      <c r="B74" s="3">
        <f>INDEX(技能!B:B,MATCH(技能等级!S74,技能!T:T,0))</f>
        <v>1306008</v>
      </c>
      <c r="C74" s="4" t="s">
        <v>507</v>
      </c>
      <c r="D74" s="3">
        <v>1</v>
      </c>
      <c r="E74" s="3" t="str">
        <f>INDEX(技能!E:E,MATCH(技能等级!S74,技能!T:T,0))</f>
        <v>黑尔坎普普攻</v>
      </c>
      <c r="F74" s="4"/>
      <c r="G74" s="3"/>
      <c r="H74" s="3" t="str">
        <f t="shared" si="195"/>
        <v>130600801</v>
      </c>
      <c r="I74" s="3">
        <f t="shared" si="196"/>
        <v>1</v>
      </c>
      <c r="J74" s="3" t="str">
        <f>IF(COUNTIF(技能效果!A:A,技能等级!B74&amp;"02")=1,技能等级!B74&amp;"02","")</f>
        <v>130600802</v>
      </c>
      <c r="K74" s="3">
        <f t="shared" si="196"/>
        <v>1</v>
      </c>
      <c r="L74" s="3" t="str">
        <f>IF(COUNTIF(技能效果!A:A,技能等级!B74&amp;"03")=1,技能等级!B74&amp;"03","")</f>
        <v/>
      </c>
      <c r="M74" s="3" t="str">
        <f t="shared" ref="M74" si="212">IF(L74="","",$D74)</f>
        <v/>
      </c>
      <c r="N74" s="3" t="str">
        <f>IF(COUNTIF(技能效果!A:A,技能等级!B74&amp;"04")=1,技能等级!B74&amp;"04","")</f>
        <v/>
      </c>
      <c r="O74" s="3" t="str">
        <f t="shared" ref="O74" si="213">IF(N74="","",$D74)</f>
        <v/>
      </c>
      <c r="P74" s="3" t="str">
        <f>IF(COUNTIF(技能效果!A:A,技能等级!B74&amp;"05")=1,技能等级!B74&amp;"05","")</f>
        <v/>
      </c>
      <c r="Q74" s="3" t="str">
        <f t="shared" ref="Q74" si="214">IF(P74="","",$D74)</f>
        <v/>
      </c>
      <c r="R74" s="3" t="s">
        <v>143</v>
      </c>
      <c r="S74">
        <f t="shared" si="35"/>
        <v>8</v>
      </c>
    </row>
    <row r="75" spans="1:19" ht="16.5" x14ac:dyDescent="0.2">
      <c r="A75" s="3">
        <v>72</v>
      </c>
      <c r="B75" s="3">
        <f>INDEX(技能!B:B,MATCH(技能等级!S75,技能!T:T,0))</f>
        <v>1306008</v>
      </c>
      <c r="C75" s="4" t="s">
        <v>507</v>
      </c>
      <c r="D75" s="3">
        <v>2</v>
      </c>
      <c r="E75" s="3" t="str">
        <f>INDEX(技能!E:E,MATCH(技能等级!S75,技能!T:T,0))</f>
        <v>黑尔坎普普攻</v>
      </c>
      <c r="F75" s="4" t="s">
        <v>1164</v>
      </c>
      <c r="G75" s="3">
        <v>10</v>
      </c>
      <c r="H75" s="3" t="str">
        <f t="shared" si="195"/>
        <v>130600801</v>
      </c>
      <c r="I75" s="3">
        <f t="shared" si="196"/>
        <v>2</v>
      </c>
      <c r="J75" s="3" t="str">
        <f>IF(COUNTIF(技能效果!A:A,技能等级!B75&amp;"02")=1,技能等级!B75&amp;"02","")</f>
        <v>130600802</v>
      </c>
      <c r="K75" s="3">
        <f t="shared" si="196"/>
        <v>2</v>
      </c>
      <c r="L75" s="3" t="str">
        <f>IF(COUNTIF(技能效果!A:A,技能等级!B75&amp;"03")=1,技能等级!B75&amp;"03","")</f>
        <v/>
      </c>
      <c r="M75" s="3" t="str">
        <f t="shared" ref="M75" si="215">IF(L75="","",$D75)</f>
        <v/>
      </c>
      <c r="N75" s="3" t="str">
        <f>IF(COUNTIF(技能效果!A:A,技能等级!B75&amp;"04")=1,技能等级!B75&amp;"04","")</f>
        <v/>
      </c>
      <c r="O75" s="3" t="str">
        <f t="shared" ref="O75" si="216">IF(N75="","",$D75)</f>
        <v/>
      </c>
      <c r="P75" s="3" t="str">
        <f>IF(COUNTIF(技能效果!A:A,技能等级!B75&amp;"05")=1,技能等级!B75&amp;"05","")</f>
        <v/>
      </c>
      <c r="Q75" s="3" t="str">
        <f t="shared" ref="Q75" si="217">IF(P75="","",$D75)</f>
        <v/>
      </c>
      <c r="R75" s="3" t="s">
        <v>143</v>
      </c>
      <c r="S75">
        <f t="shared" si="35"/>
        <v>8</v>
      </c>
    </row>
    <row r="76" spans="1:19" ht="16.5" x14ac:dyDescent="0.2">
      <c r="A76" s="3">
        <v>73</v>
      </c>
      <c r="B76" s="3">
        <f>INDEX(技能!B:B,MATCH(技能等级!S76,技能!T:T,0))</f>
        <v>1306008</v>
      </c>
      <c r="C76" s="4" t="s">
        <v>507</v>
      </c>
      <c r="D76" s="3">
        <v>3</v>
      </c>
      <c r="E76" s="3" t="str">
        <f>INDEX(技能!E:E,MATCH(技能等级!S76,技能!T:T,0))</f>
        <v>黑尔坎普普攻</v>
      </c>
      <c r="F76" s="4" t="s">
        <v>1164</v>
      </c>
      <c r="G76" s="3">
        <v>10</v>
      </c>
      <c r="H76" s="3" t="str">
        <f t="shared" si="195"/>
        <v>130600801</v>
      </c>
      <c r="I76" s="3">
        <f t="shared" si="196"/>
        <v>3</v>
      </c>
      <c r="J76" s="3" t="str">
        <f>IF(COUNTIF(技能效果!A:A,技能等级!B76&amp;"02")=1,技能等级!B76&amp;"02","")</f>
        <v>130600802</v>
      </c>
      <c r="K76" s="3">
        <f t="shared" si="196"/>
        <v>3</v>
      </c>
      <c r="L76" s="3" t="str">
        <f>IF(COUNTIF(技能效果!A:A,技能等级!B76&amp;"03")=1,技能等级!B76&amp;"03","")</f>
        <v/>
      </c>
      <c r="M76" s="3" t="str">
        <f t="shared" ref="M76" si="218">IF(L76="","",$D76)</f>
        <v/>
      </c>
      <c r="N76" s="3" t="str">
        <f>IF(COUNTIF(技能效果!A:A,技能等级!B76&amp;"04")=1,技能等级!B76&amp;"04","")</f>
        <v/>
      </c>
      <c r="O76" s="3" t="str">
        <f t="shared" ref="O76" si="219">IF(N76="","",$D76)</f>
        <v/>
      </c>
      <c r="P76" s="3" t="str">
        <f>IF(COUNTIF(技能效果!A:A,技能等级!B76&amp;"05")=1,技能等级!B76&amp;"05","")</f>
        <v/>
      </c>
      <c r="Q76" s="3" t="str">
        <f t="shared" ref="Q76" si="220">IF(P76="","",$D76)</f>
        <v/>
      </c>
      <c r="R76" s="3" t="s">
        <v>143</v>
      </c>
      <c r="S76">
        <f t="shared" si="35"/>
        <v>8</v>
      </c>
    </row>
    <row r="77" spans="1:19" ht="16.5" x14ac:dyDescent="0.2">
      <c r="A77" s="3">
        <v>74</v>
      </c>
      <c r="B77" s="3">
        <f>INDEX(技能!B:B,MATCH(技能等级!S77,技能!T:T,0))</f>
        <v>1306008</v>
      </c>
      <c r="C77" s="4" t="s">
        <v>507</v>
      </c>
      <c r="D77" s="3">
        <v>4</v>
      </c>
      <c r="E77" s="3" t="str">
        <f>INDEX(技能!E:E,MATCH(技能等级!S77,技能!T:T,0))</f>
        <v>黑尔坎普普攻</v>
      </c>
      <c r="F77" s="4" t="s">
        <v>1164</v>
      </c>
      <c r="G77" s="3">
        <v>10</v>
      </c>
      <c r="H77" s="3" t="str">
        <f t="shared" si="195"/>
        <v>130600801</v>
      </c>
      <c r="I77" s="3">
        <f t="shared" si="196"/>
        <v>4</v>
      </c>
      <c r="J77" s="3" t="str">
        <f>IF(COUNTIF(技能效果!A:A,技能等级!B77&amp;"02")=1,技能等级!B77&amp;"02","")</f>
        <v>130600802</v>
      </c>
      <c r="K77" s="3">
        <f t="shared" si="196"/>
        <v>4</v>
      </c>
      <c r="L77" s="3" t="str">
        <f>IF(COUNTIF(技能效果!A:A,技能等级!B77&amp;"03")=1,技能等级!B77&amp;"03","")</f>
        <v/>
      </c>
      <c r="M77" s="3" t="str">
        <f t="shared" ref="M77" si="221">IF(L77="","",$D77)</f>
        <v/>
      </c>
      <c r="N77" s="3" t="str">
        <f>IF(COUNTIF(技能效果!A:A,技能等级!B77&amp;"04")=1,技能等级!B77&amp;"04","")</f>
        <v/>
      </c>
      <c r="O77" s="3" t="str">
        <f t="shared" ref="O77" si="222">IF(N77="","",$D77)</f>
        <v/>
      </c>
      <c r="P77" s="3" t="str">
        <f>IF(COUNTIF(技能效果!A:A,技能等级!B77&amp;"05")=1,技能等级!B77&amp;"05","")</f>
        <v/>
      </c>
      <c r="Q77" s="3" t="str">
        <f t="shared" ref="Q77" si="223">IF(P77="","",$D77)</f>
        <v/>
      </c>
      <c r="R77" s="3" t="s">
        <v>143</v>
      </c>
      <c r="S77">
        <f t="shared" si="35"/>
        <v>8</v>
      </c>
    </row>
    <row r="78" spans="1:19" ht="33" x14ac:dyDescent="0.2">
      <c r="A78" s="3">
        <v>75</v>
      </c>
      <c r="B78" s="3">
        <f>INDEX(技能!B:B,MATCH(技能等级!S78,技能!T:T,0))</f>
        <v>1306008</v>
      </c>
      <c r="C78" s="4" t="s">
        <v>507</v>
      </c>
      <c r="D78" s="3">
        <v>5</v>
      </c>
      <c r="E78" s="3" t="str">
        <f>INDEX(技能!E:E,MATCH(技能等级!S78,技能!T:T,0))</f>
        <v>黑尔坎普普攻</v>
      </c>
      <c r="F78" s="4" t="s">
        <v>1164</v>
      </c>
      <c r="G78" s="3">
        <v>10</v>
      </c>
      <c r="H78" s="3" t="str">
        <f t="shared" si="195"/>
        <v>130600801</v>
      </c>
      <c r="I78" s="3">
        <f t="shared" si="196"/>
        <v>5</v>
      </c>
      <c r="J78" s="3" t="str">
        <f>IF(COUNTIF(技能效果!A:A,技能等级!B78&amp;"02")=1,技能等级!B78&amp;"02","")</f>
        <v>130600802</v>
      </c>
      <c r="K78" s="3">
        <f t="shared" si="196"/>
        <v>5</v>
      </c>
      <c r="L78" s="3" t="str">
        <f>IF(COUNTIF(技能效果!A:A,技能等级!B78&amp;"03")=1,技能等级!B78&amp;"03","")</f>
        <v/>
      </c>
      <c r="M78" s="3" t="str">
        <f t="shared" ref="M78" si="224">IF(L78="","",$D78)</f>
        <v/>
      </c>
      <c r="N78" s="3" t="str">
        <f>IF(COUNTIF(技能效果!A:A,技能等级!B78&amp;"04")=1,技能等级!B78&amp;"04","")</f>
        <v/>
      </c>
      <c r="O78" s="3" t="str">
        <f t="shared" ref="O78" si="225">IF(N78="","",$D78)</f>
        <v/>
      </c>
      <c r="P78" s="3" t="str">
        <f>IF(COUNTIF(技能效果!A:A,技能等级!B78&amp;"05")=1,技能等级!B78&amp;"05","")</f>
        <v/>
      </c>
      <c r="Q78" s="3" t="str">
        <f t="shared" ref="Q78" si="226">IF(P78="","",$D78)</f>
        <v/>
      </c>
      <c r="R78" s="3" t="s">
        <v>147</v>
      </c>
      <c r="S78">
        <f t="shared" si="35"/>
        <v>8</v>
      </c>
    </row>
    <row r="79" spans="1:19" ht="16.5" x14ac:dyDescent="0.2">
      <c r="A79" s="3">
        <v>76</v>
      </c>
      <c r="B79" s="3">
        <f>INDEX(技能!B:B,MATCH(技能等级!S79,技能!T:T,0))</f>
        <v>1306008</v>
      </c>
      <c r="C79" s="4" t="s">
        <v>507</v>
      </c>
      <c r="D79" s="3">
        <v>6</v>
      </c>
      <c r="E79" s="3" t="str">
        <f>INDEX(技能!E:E,MATCH(技能等级!S79,技能!T:T,0))</f>
        <v>黑尔坎普普攻</v>
      </c>
      <c r="F79" s="4" t="s">
        <v>1164</v>
      </c>
      <c r="G79" s="3">
        <v>10</v>
      </c>
      <c r="H79" s="3" t="str">
        <f t="shared" si="195"/>
        <v>130600801</v>
      </c>
      <c r="I79" s="3">
        <f t="shared" si="196"/>
        <v>6</v>
      </c>
      <c r="J79" s="3" t="str">
        <f>IF(COUNTIF(技能效果!A:A,技能等级!B79&amp;"02")=1,技能等级!B79&amp;"02","")</f>
        <v>130600802</v>
      </c>
      <c r="K79" s="3">
        <f t="shared" si="196"/>
        <v>6</v>
      </c>
      <c r="L79" s="3" t="str">
        <f>IF(COUNTIF(技能效果!A:A,技能等级!B79&amp;"03")=1,技能等级!B79&amp;"03","")</f>
        <v/>
      </c>
      <c r="M79" s="3" t="str">
        <f t="shared" ref="M79" si="227">IF(L79="","",$D79)</f>
        <v/>
      </c>
      <c r="N79" s="3" t="str">
        <f>IF(COUNTIF(技能效果!A:A,技能等级!B79&amp;"04")=1,技能等级!B79&amp;"04","")</f>
        <v/>
      </c>
      <c r="O79" s="3" t="str">
        <f t="shared" ref="O79" si="228">IF(N79="","",$D79)</f>
        <v/>
      </c>
      <c r="P79" s="3" t="str">
        <f>IF(COUNTIF(技能效果!A:A,技能等级!B79&amp;"05")=1,技能等级!B79&amp;"05","")</f>
        <v/>
      </c>
      <c r="Q79" s="3" t="str">
        <f t="shared" ref="Q79" si="229">IF(P79="","",$D79)</f>
        <v/>
      </c>
      <c r="R79" s="3" t="s">
        <v>143</v>
      </c>
      <c r="S79">
        <f t="shared" ref="S79:S142" si="230">S69+1</f>
        <v>8</v>
      </c>
    </row>
    <row r="80" spans="1:19" ht="16.5" x14ac:dyDescent="0.2">
      <c r="A80" s="3">
        <v>77</v>
      </c>
      <c r="B80" s="3">
        <f>INDEX(技能!B:B,MATCH(技能等级!S80,技能!T:T,0))</f>
        <v>1306008</v>
      </c>
      <c r="C80" s="4" t="s">
        <v>507</v>
      </c>
      <c r="D80" s="3">
        <v>7</v>
      </c>
      <c r="E80" s="3" t="str">
        <f>INDEX(技能!E:E,MATCH(技能等级!S80,技能!T:T,0))</f>
        <v>黑尔坎普普攻</v>
      </c>
      <c r="F80" s="4" t="s">
        <v>1164</v>
      </c>
      <c r="G80" s="3">
        <v>10</v>
      </c>
      <c r="H80" s="3" t="str">
        <f t="shared" si="195"/>
        <v>130600801</v>
      </c>
      <c r="I80" s="3">
        <f t="shared" si="196"/>
        <v>7</v>
      </c>
      <c r="J80" s="3" t="str">
        <f>IF(COUNTIF(技能效果!A:A,技能等级!B80&amp;"02")=1,技能等级!B80&amp;"02","")</f>
        <v>130600802</v>
      </c>
      <c r="K80" s="3">
        <f t="shared" si="196"/>
        <v>7</v>
      </c>
      <c r="L80" s="3" t="str">
        <f>IF(COUNTIF(技能效果!A:A,技能等级!B80&amp;"03")=1,技能等级!B80&amp;"03","")</f>
        <v/>
      </c>
      <c r="M80" s="3" t="str">
        <f t="shared" ref="M80" si="231">IF(L80="","",$D80)</f>
        <v/>
      </c>
      <c r="N80" s="3" t="str">
        <f>IF(COUNTIF(技能效果!A:A,技能等级!B80&amp;"04")=1,技能等级!B80&amp;"04","")</f>
        <v/>
      </c>
      <c r="O80" s="3" t="str">
        <f t="shared" ref="O80" si="232">IF(N80="","",$D80)</f>
        <v/>
      </c>
      <c r="P80" s="3" t="str">
        <f>IF(COUNTIF(技能效果!A:A,技能等级!B80&amp;"05")=1,技能等级!B80&amp;"05","")</f>
        <v/>
      </c>
      <c r="Q80" s="3" t="str">
        <f t="shared" ref="Q80" si="233">IF(P80="","",$D80)</f>
        <v/>
      </c>
      <c r="R80" s="3" t="s">
        <v>143</v>
      </c>
      <c r="S80">
        <f t="shared" si="230"/>
        <v>8</v>
      </c>
    </row>
    <row r="81" spans="1:19" ht="16.5" x14ac:dyDescent="0.2">
      <c r="A81" s="3">
        <v>78</v>
      </c>
      <c r="B81" s="3">
        <f>INDEX(技能!B:B,MATCH(技能等级!S81,技能!T:T,0))</f>
        <v>1306008</v>
      </c>
      <c r="C81" s="4" t="s">
        <v>507</v>
      </c>
      <c r="D81" s="3">
        <v>8</v>
      </c>
      <c r="E81" s="3" t="str">
        <f>INDEX(技能!E:E,MATCH(技能等级!S81,技能!T:T,0))</f>
        <v>黑尔坎普普攻</v>
      </c>
      <c r="F81" s="4" t="s">
        <v>1164</v>
      </c>
      <c r="G81" s="3">
        <v>10</v>
      </c>
      <c r="H81" s="3" t="str">
        <f t="shared" si="195"/>
        <v>130600801</v>
      </c>
      <c r="I81" s="3">
        <f t="shared" si="196"/>
        <v>8</v>
      </c>
      <c r="J81" s="3" t="str">
        <f>IF(COUNTIF(技能效果!A:A,技能等级!B81&amp;"02")=1,技能等级!B81&amp;"02","")</f>
        <v>130600802</v>
      </c>
      <c r="K81" s="3">
        <f t="shared" si="196"/>
        <v>8</v>
      </c>
      <c r="L81" s="3" t="str">
        <f>IF(COUNTIF(技能效果!A:A,技能等级!B81&amp;"03")=1,技能等级!B81&amp;"03","")</f>
        <v/>
      </c>
      <c r="M81" s="3" t="str">
        <f t="shared" ref="M81" si="234">IF(L81="","",$D81)</f>
        <v/>
      </c>
      <c r="N81" s="3" t="str">
        <f>IF(COUNTIF(技能效果!A:A,技能等级!B81&amp;"04")=1,技能等级!B81&amp;"04","")</f>
        <v/>
      </c>
      <c r="O81" s="3" t="str">
        <f t="shared" ref="O81" si="235">IF(N81="","",$D81)</f>
        <v/>
      </c>
      <c r="P81" s="3" t="str">
        <f>IF(COUNTIF(技能效果!A:A,技能等级!B81&amp;"05")=1,技能等级!B81&amp;"05","")</f>
        <v/>
      </c>
      <c r="Q81" s="3" t="str">
        <f t="shared" ref="Q81" si="236">IF(P81="","",$D81)</f>
        <v/>
      </c>
      <c r="R81" s="3" t="s">
        <v>143</v>
      </c>
      <c r="S81">
        <f t="shared" si="230"/>
        <v>8</v>
      </c>
    </row>
    <row r="82" spans="1:19" ht="16.5" x14ac:dyDescent="0.2">
      <c r="A82" s="3">
        <v>79</v>
      </c>
      <c r="B82" s="3">
        <f>INDEX(技能!B:B,MATCH(技能等级!S82,技能!T:T,0))</f>
        <v>1306008</v>
      </c>
      <c r="C82" s="4" t="s">
        <v>507</v>
      </c>
      <c r="D82" s="3">
        <v>9</v>
      </c>
      <c r="E82" s="3" t="str">
        <f>INDEX(技能!E:E,MATCH(技能等级!S82,技能!T:T,0))</f>
        <v>黑尔坎普普攻</v>
      </c>
      <c r="F82" s="4" t="s">
        <v>1164</v>
      </c>
      <c r="G82" s="3">
        <v>10</v>
      </c>
      <c r="H82" s="3" t="str">
        <f t="shared" si="195"/>
        <v>130600801</v>
      </c>
      <c r="I82" s="3">
        <f t="shared" si="196"/>
        <v>9</v>
      </c>
      <c r="J82" s="3" t="str">
        <f>IF(COUNTIF(技能效果!A:A,技能等级!B82&amp;"02")=1,技能等级!B82&amp;"02","")</f>
        <v>130600802</v>
      </c>
      <c r="K82" s="3">
        <f t="shared" si="196"/>
        <v>9</v>
      </c>
      <c r="L82" s="3" t="str">
        <f>IF(COUNTIF(技能效果!A:A,技能等级!B82&amp;"03")=1,技能等级!B82&amp;"03","")</f>
        <v/>
      </c>
      <c r="M82" s="3" t="str">
        <f t="shared" ref="M82" si="237">IF(L82="","",$D82)</f>
        <v/>
      </c>
      <c r="N82" s="3" t="str">
        <f>IF(COUNTIF(技能效果!A:A,技能等级!B82&amp;"04")=1,技能等级!B82&amp;"04","")</f>
        <v/>
      </c>
      <c r="O82" s="3" t="str">
        <f t="shared" ref="O82" si="238">IF(N82="","",$D82)</f>
        <v/>
      </c>
      <c r="P82" s="3" t="str">
        <f>IF(COUNTIF(技能效果!A:A,技能等级!B82&amp;"05")=1,技能等级!B82&amp;"05","")</f>
        <v/>
      </c>
      <c r="Q82" s="3" t="str">
        <f t="shared" ref="Q82" si="239">IF(P82="","",$D82)</f>
        <v/>
      </c>
      <c r="R82" s="3" t="s">
        <v>143</v>
      </c>
      <c r="S82">
        <f t="shared" si="230"/>
        <v>8</v>
      </c>
    </row>
    <row r="83" spans="1:19" ht="16.5" x14ac:dyDescent="0.2">
      <c r="A83" s="3">
        <v>80</v>
      </c>
      <c r="B83" s="3">
        <f>INDEX(技能!B:B,MATCH(技能等级!S83,技能!T:T,0))</f>
        <v>1306008</v>
      </c>
      <c r="C83" s="4" t="s">
        <v>507</v>
      </c>
      <c r="D83" s="3">
        <v>10</v>
      </c>
      <c r="E83" s="3" t="str">
        <f>INDEX(技能!E:E,MATCH(技能等级!S83,技能!T:T,0))</f>
        <v>黑尔坎普普攻</v>
      </c>
      <c r="F83" s="4" t="s">
        <v>1164</v>
      </c>
      <c r="G83" s="3">
        <v>10</v>
      </c>
      <c r="H83" s="3" t="str">
        <f t="shared" si="195"/>
        <v>130600801</v>
      </c>
      <c r="I83" s="3">
        <f t="shared" si="196"/>
        <v>10</v>
      </c>
      <c r="J83" s="3" t="str">
        <f>IF(COUNTIF(技能效果!A:A,技能等级!B83&amp;"02")=1,技能等级!B83&amp;"02","")</f>
        <v>130600802</v>
      </c>
      <c r="K83" s="3">
        <f t="shared" si="196"/>
        <v>10</v>
      </c>
      <c r="L83" s="3" t="str">
        <f>IF(COUNTIF(技能效果!A:A,技能等级!B83&amp;"03")=1,技能等级!B83&amp;"03","")</f>
        <v/>
      </c>
      <c r="M83" s="3" t="str">
        <f t="shared" ref="M83" si="240">IF(L83="","",$D83)</f>
        <v/>
      </c>
      <c r="N83" s="3" t="str">
        <f>IF(COUNTIF(技能效果!A:A,技能等级!B83&amp;"04")=1,技能等级!B83&amp;"04","")</f>
        <v/>
      </c>
      <c r="O83" s="3" t="str">
        <f t="shared" ref="O83" si="241">IF(N83="","",$D83)</f>
        <v/>
      </c>
      <c r="P83" s="3" t="str">
        <f>IF(COUNTIF(技能效果!A:A,技能等级!B83&amp;"05")=1,技能等级!B83&amp;"05","")</f>
        <v/>
      </c>
      <c r="Q83" s="3" t="str">
        <f t="shared" ref="Q83" si="242">IF(P83="","",$D83)</f>
        <v/>
      </c>
      <c r="R83" s="4" t="s">
        <v>194</v>
      </c>
      <c r="S83">
        <f t="shared" si="230"/>
        <v>8</v>
      </c>
    </row>
    <row r="84" spans="1:19" ht="16.5" x14ac:dyDescent="0.2">
      <c r="A84" s="3">
        <v>81</v>
      </c>
      <c r="B84" s="3">
        <f>INDEX(技能!B:B,MATCH(技能等级!S84,技能!T:T,0))</f>
        <v>1306009</v>
      </c>
      <c r="C84" s="4" t="s">
        <v>507</v>
      </c>
      <c r="D84" s="3">
        <v>1</v>
      </c>
      <c r="E84" s="3" t="str">
        <f>INDEX(技能!E:E,MATCH(技能等级!S84,技能!T:T,0))</f>
        <v>北落师门普攻</v>
      </c>
      <c r="F84" s="4"/>
      <c r="G84" s="3"/>
      <c r="H84" s="3" t="str">
        <f t="shared" si="195"/>
        <v>130600901</v>
      </c>
      <c r="I84" s="3">
        <f t="shared" si="196"/>
        <v>1</v>
      </c>
      <c r="J84" s="3" t="str">
        <f>IF(COUNTIF(技能效果!A:A,技能等级!B84&amp;"02")=1,技能等级!B84&amp;"02","")</f>
        <v>130600902</v>
      </c>
      <c r="K84" s="3">
        <f t="shared" si="196"/>
        <v>1</v>
      </c>
      <c r="L84" s="3" t="str">
        <f>IF(COUNTIF(技能效果!A:A,技能等级!B84&amp;"03")=1,技能等级!B84&amp;"03","")</f>
        <v/>
      </c>
      <c r="M84" s="3" t="str">
        <f t="shared" ref="M84" si="243">IF(L84="","",$D84)</f>
        <v/>
      </c>
      <c r="N84" s="3" t="str">
        <f>IF(COUNTIF(技能效果!A:A,技能等级!B84&amp;"04")=1,技能等级!B84&amp;"04","")</f>
        <v/>
      </c>
      <c r="O84" s="3" t="str">
        <f t="shared" ref="O84" si="244">IF(N84="","",$D84)</f>
        <v/>
      </c>
      <c r="P84" s="3" t="str">
        <f>IF(COUNTIF(技能效果!A:A,技能等级!B84&amp;"05")=1,技能等级!B84&amp;"05","")</f>
        <v/>
      </c>
      <c r="Q84" s="3" t="str">
        <f t="shared" ref="Q84" si="245">IF(P84="","",$D84)</f>
        <v/>
      </c>
      <c r="R84" s="3" t="s">
        <v>143</v>
      </c>
      <c r="S84">
        <f t="shared" si="230"/>
        <v>9</v>
      </c>
    </row>
    <row r="85" spans="1:19" ht="16.5" x14ac:dyDescent="0.2">
      <c r="A85" s="3">
        <v>82</v>
      </c>
      <c r="B85" s="3">
        <f>INDEX(技能!B:B,MATCH(技能等级!S85,技能!T:T,0))</f>
        <v>1306009</v>
      </c>
      <c r="C85" s="4" t="s">
        <v>507</v>
      </c>
      <c r="D85" s="3">
        <v>2</v>
      </c>
      <c r="E85" s="3" t="str">
        <f>INDEX(技能!E:E,MATCH(技能等级!S85,技能!T:T,0))</f>
        <v>北落师门普攻</v>
      </c>
      <c r="F85" s="4" t="s">
        <v>1164</v>
      </c>
      <c r="G85" s="3">
        <v>10</v>
      </c>
      <c r="H85" s="3" t="str">
        <f t="shared" si="195"/>
        <v>130600901</v>
      </c>
      <c r="I85" s="3">
        <f t="shared" si="196"/>
        <v>2</v>
      </c>
      <c r="J85" s="3" t="str">
        <f>IF(COUNTIF(技能效果!A:A,技能等级!B85&amp;"02")=1,技能等级!B85&amp;"02","")</f>
        <v>130600902</v>
      </c>
      <c r="K85" s="3">
        <f t="shared" si="196"/>
        <v>2</v>
      </c>
      <c r="L85" s="3" t="str">
        <f>IF(COUNTIF(技能效果!A:A,技能等级!B85&amp;"03")=1,技能等级!B85&amp;"03","")</f>
        <v/>
      </c>
      <c r="M85" s="3" t="str">
        <f t="shared" ref="M85" si="246">IF(L85="","",$D85)</f>
        <v/>
      </c>
      <c r="N85" s="3" t="str">
        <f>IF(COUNTIF(技能效果!A:A,技能等级!B85&amp;"04")=1,技能等级!B85&amp;"04","")</f>
        <v/>
      </c>
      <c r="O85" s="3" t="str">
        <f t="shared" ref="O85" si="247">IF(N85="","",$D85)</f>
        <v/>
      </c>
      <c r="P85" s="3" t="str">
        <f>IF(COUNTIF(技能效果!A:A,技能等级!B85&amp;"05")=1,技能等级!B85&amp;"05","")</f>
        <v/>
      </c>
      <c r="Q85" s="3" t="str">
        <f t="shared" ref="Q85" si="248">IF(P85="","",$D85)</f>
        <v/>
      </c>
      <c r="R85" s="3" t="s">
        <v>143</v>
      </c>
      <c r="S85">
        <f t="shared" si="230"/>
        <v>9</v>
      </c>
    </row>
    <row r="86" spans="1:19" ht="16.5" x14ac:dyDescent="0.2">
      <c r="A86" s="3">
        <v>83</v>
      </c>
      <c r="B86" s="3">
        <f>INDEX(技能!B:B,MATCH(技能等级!S86,技能!T:T,0))</f>
        <v>1306009</v>
      </c>
      <c r="C86" s="4" t="s">
        <v>507</v>
      </c>
      <c r="D86" s="3">
        <v>3</v>
      </c>
      <c r="E86" s="3" t="str">
        <f>INDEX(技能!E:E,MATCH(技能等级!S86,技能!T:T,0))</f>
        <v>北落师门普攻</v>
      </c>
      <c r="F86" s="4" t="s">
        <v>1164</v>
      </c>
      <c r="G86" s="3">
        <v>10</v>
      </c>
      <c r="H86" s="3" t="str">
        <f t="shared" si="195"/>
        <v>130600901</v>
      </c>
      <c r="I86" s="3">
        <f t="shared" si="196"/>
        <v>3</v>
      </c>
      <c r="J86" s="3" t="str">
        <f>IF(COUNTIF(技能效果!A:A,技能等级!B86&amp;"02")=1,技能等级!B86&amp;"02","")</f>
        <v>130600902</v>
      </c>
      <c r="K86" s="3">
        <f t="shared" si="196"/>
        <v>3</v>
      </c>
      <c r="L86" s="3" t="str">
        <f>IF(COUNTIF(技能效果!A:A,技能等级!B86&amp;"03")=1,技能等级!B86&amp;"03","")</f>
        <v/>
      </c>
      <c r="M86" s="3" t="str">
        <f t="shared" ref="M86" si="249">IF(L86="","",$D86)</f>
        <v/>
      </c>
      <c r="N86" s="3" t="str">
        <f>IF(COUNTIF(技能效果!A:A,技能等级!B86&amp;"04")=1,技能等级!B86&amp;"04","")</f>
        <v/>
      </c>
      <c r="O86" s="3" t="str">
        <f t="shared" ref="O86" si="250">IF(N86="","",$D86)</f>
        <v/>
      </c>
      <c r="P86" s="3" t="str">
        <f>IF(COUNTIF(技能效果!A:A,技能等级!B86&amp;"05")=1,技能等级!B86&amp;"05","")</f>
        <v/>
      </c>
      <c r="Q86" s="3" t="str">
        <f t="shared" ref="Q86" si="251">IF(P86="","",$D86)</f>
        <v/>
      </c>
      <c r="R86" s="3" t="s">
        <v>143</v>
      </c>
      <c r="S86">
        <f t="shared" si="230"/>
        <v>9</v>
      </c>
    </row>
    <row r="87" spans="1:19" ht="16.5" x14ac:dyDescent="0.2">
      <c r="A87" s="3">
        <v>84</v>
      </c>
      <c r="B87" s="3">
        <f>INDEX(技能!B:B,MATCH(技能等级!S87,技能!T:T,0))</f>
        <v>1306009</v>
      </c>
      <c r="C87" s="4" t="s">
        <v>507</v>
      </c>
      <c r="D87" s="3">
        <v>4</v>
      </c>
      <c r="E87" s="3" t="str">
        <f>INDEX(技能!E:E,MATCH(技能等级!S87,技能!T:T,0))</f>
        <v>北落师门普攻</v>
      </c>
      <c r="F87" s="4" t="s">
        <v>1164</v>
      </c>
      <c r="G87" s="3">
        <v>10</v>
      </c>
      <c r="H87" s="3" t="str">
        <f t="shared" si="195"/>
        <v>130600901</v>
      </c>
      <c r="I87" s="3">
        <f t="shared" si="196"/>
        <v>4</v>
      </c>
      <c r="J87" s="3" t="str">
        <f>IF(COUNTIF(技能效果!A:A,技能等级!B87&amp;"02")=1,技能等级!B87&amp;"02","")</f>
        <v>130600902</v>
      </c>
      <c r="K87" s="3">
        <f t="shared" si="196"/>
        <v>4</v>
      </c>
      <c r="L87" s="3" t="str">
        <f>IF(COUNTIF(技能效果!A:A,技能等级!B87&amp;"03")=1,技能等级!B87&amp;"03","")</f>
        <v/>
      </c>
      <c r="M87" s="3" t="str">
        <f t="shared" ref="M87" si="252">IF(L87="","",$D87)</f>
        <v/>
      </c>
      <c r="N87" s="3" t="str">
        <f>IF(COUNTIF(技能效果!A:A,技能等级!B87&amp;"04")=1,技能等级!B87&amp;"04","")</f>
        <v/>
      </c>
      <c r="O87" s="3" t="str">
        <f t="shared" ref="O87" si="253">IF(N87="","",$D87)</f>
        <v/>
      </c>
      <c r="P87" s="3" t="str">
        <f>IF(COUNTIF(技能效果!A:A,技能等级!B87&amp;"05")=1,技能等级!B87&amp;"05","")</f>
        <v/>
      </c>
      <c r="Q87" s="3" t="str">
        <f t="shared" ref="Q87" si="254">IF(P87="","",$D87)</f>
        <v/>
      </c>
      <c r="R87" s="3" t="s">
        <v>143</v>
      </c>
      <c r="S87">
        <f t="shared" si="230"/>
        <v>9</v>
      </c>
    </row>
    <row r="88" spans="1:19" ht="16.5" x14ac:dyDescent="0.2">
      <c r="A88" s="3">
        <v>85</v>
      </c>
      <c r="B88" s="3">
        <f>INDEX(技能!B:B,MATCH(技能等级!S88,技能!T:T,0))</f>
        <v>1306009</v>
      </c>
      <c r="C88" s="4" t="s">
        <v>507</v>
      </c>
      <c r="D88" s="3">
        <v>5</v>
      </c>
      <c r="E88" s="3" t="str">
        <f>INDEX(技能!E:E,MATCH(技能等级!S88,技能!T:T,0))</f>
        <v>北落师门普攻</v>
      </c>
      <c r="F88" s="4" t="s">
        <v>1164</v>
      </c>
      <c r="G88" s="3">
        <v>10</v>
      </c>
      <c r="H88" s="3" t="str">
        <f t="shared" si="195"/>
        <v>130600901</v>
      </c>
      <c r="I88" s="3">
        <f t="shared" si="196"/>
        <v>5</v>
      </c>
      <c r="J88" s="3" t="str">
        <f>IF(COUNTIF(技能效果!A:A,技能等级!B88&amp;"02")=1,技能等级!B88&amp;"02","")</f>
        <v>130600902</v>
      </c>
      <c r="K88" s="3">
        <f t="shared" si="196"/>
        <v>5</v>
      </c>
      <c r="L88" s="3" t="str">
        <f>IF(COUNTIF(技能效果!A:A,技能等级!B88&amp;"03")=1,技能等级!B88&amp;"03","")</f>
        <v/>
      </c>
      <c r="M88" s="3" t="str">
        <f t="shared" ref="M88" si="255">IF(L88="","",$D88)</f>
        <v/>
      </c>
      <c r="N88" s="3" t="str">
        <f>IF(COUNTIF(技能效果!A:A,技能等级!B88&amp;"04")=1,技能等级!B88&amp;"04","")</f>
        <v/>
      </c>
      <c r="O88" s="3" t="str">
        <f t="shared" ref="O88" si="256">IF(N88="","",$D88)</f>
        <v/>
      </c>
      <c r="P88" s="3" t="str">
        <f>IF(COUNTIF(技能效果!A:A,技能等级!B88&amp;"05")=1,技能等级!B88&amp;"05","")</f>
        <v/>
      </c>
      <c r="Q88" s="3" t="str">
        <f t="shared" ref="Q88" si="257">IF(P88="","",$D88)</f>
        <v/>
      </c>
      <c r="R88" s="3" t="s">
        <v>148</v>
      </c>
      <c r="S88">
        <f t="shared" si="230"/>
        <v>9</v>
      </c>
    </row>
    <row r="89" spans="1:19" ht="16.5" x14ac:dyDescent="0.2">
      <c r="A89" s="3">
        <v>86</v>
      </c>
      <c r="B89" s="3">
        <f>INDEX(技能!B:B,MATCH(技能等级!S89,技能!T:T,0))</f>
        <v>1306009</v>
      </c>
      <c r="C89" s="4" t="s">
        <v>507</v>
      </c>
      <c r="D89" s="3">
        <v>6</v>
      </c>
      <c r="E89" s="3" t="str">
        <f>INDEX(技能!E:E,MATCH(技能等级!S89,技能!T:T,0))</f>
        <v>北落师门普攻</v>
      </c>
      <c r="F89" s="4" t="s">
        <v>1164</v>
      </c>
      <c r="G89" s="3">
        <v>10</v>
      </c>
      <c r="H89" s="3" t="str">
        <f t="shared" si="195"/>
        <v>130600901</v>
      </c>
      <c r="I89" s="3">
        <f t="shared" si="196"/>
        <v>6</v>
      </c>
      <c r="J89" s="3" t="str">
        <f>IF(COUNTIF(技能效果!A:A,技能等级!B89&amp;"02")=1,技能等级!B89&amp;"02","")</f>
        <v>130600902</v>
      </c>
      <c r="K89" s="3">
        <f t="shared" si="196"/>
        <v>6</v>
      </c>
      <c r="L89" s="3" t="str">
        <f>IF(COUNTIF(技能效果!A:A,技能等级!B89&amp;"03")=1,技能等级!B89&amp;"03","")</f>
        <v/>
      </c>
      <c r="M89" s="3" t="str">
        <f t="shared" ref="M89" si="258">IF(L89="","",$D89)</f>
        <v/>
      </c>
      <c r="N89" s="3" t="str">
        <f>IF(COUNTIF(技能效果!A:A,技能等级!B89&amp;"04")=1,技能等级!B89&amp;"04","")</f>
        <v/>
      </c>
      <c r="O89" s="3" t="str">
        <f t="shared" ref="O89" si="259">IF(N89="","",$D89)</f>
        <v/>
      </c>
      <c r="P89" s="3" t="str">
        <f>IF(COUNTIF(技能效果!A:A,技能等级!B89&amp;"05")=1,技能等级!B89&amp;"05","")</f>
        <v/>
      </c>
      <c r="Q89" s="3" t="str">
        <f t="shared" ref="Q89" si="260">IF(P89="","",$D89)</f>
        <v/>
      </c>
      <c r="R89" s="3" t="s">
        <v>143</v>
      </c>
      <c r="S89">
        <f t="shared" si="230"/>
        <v>9</v>
      </c>
    </row>
    <row r="90" spans="1:19" ht="16.5" x14ac:dyDescent="0.2">
      <c r="A90" s="3">
        <v>87</v>
      </c>
      <c r="B90" s="3">
        <f>INDEX(技能!B:B,MATCH(技能等级!S90,技能!T:T,0))</f>
        <v>1306009</v>
      </c>
      <c r="C90" s="4" t="s">
        <v>507</v>
      </c>
      <c r="D90" s="3">
        <v>7</v>
      </c>
      <c r="E90" s="3" t="str">
        <f>INDEX(技能!E:E,MATCH(技能等级!S90,技能!T:T,0))</f>
        <v>北落师门普攻</v>
      </c>
      <c r="F90" s="4" t="s">
        <v>1164</v>
      </c>
      <c r="G90" s="3">
        <v>10</v>
      </c>
      <c r="H90" s="3" t="str">
        <f t="shared" si="195"/>
        <v>130600901</v>
      </c>
      <c r="I90" s="3">
        <f t="shared" si="196"/>
        <v>7</v>
      </c>
      <c r="J90" s="3" t="str">
        <f>IF(COUNTIF(技能效果!A:A,技能等级!B90&amp;"02")=1,技能等级!B90&amp;"02","")</f>
        <v>130600902</v>
      </c>
      <c r="K90" s="3">
        <f t="shared" si="196"/>
        <v>7</v>
      </c>
      <c r="L90" s="3" t="str">
        <f>IF(COUNTIF(技能效果!A:A,技能等级!B90&amp;"03")=1,技能等级!B90&amp;"03","")</f>
        <v/>
      </c>
      <c r="M90" s="3" t="str">
        <f t="shared" ref="M90" si="261">IF(L90="","",$D90)</f>
        <v/>
      </c>
      <c r="N90" s="3" t="str">
        <f>IF(COUNTIF(技能效果!A:A,技能等级!B90&amp;"04")=1,技能等级!B90&amp;"04","")</f>
        <v/>
      </c>
      <c r="O90" s="3" t="str">
        <f t="shared" ref="O90" si="262">IF(N90="","",$D90)</f>
        <v/>
      </c>
      <c r="P90" s="3" t="str">
        <f>IF(COUNTIF(技能效果!A:A,技能等级!B90&amp;"05")=1,技能等级!B90&amp;"05","")</f>
        <v/>
      </c>
      <c r="Q90" s="3" t="str">
        <f t="shared" ref="Q90" si="263">IF(P90="","",$D90)</f>
        <v/>
      </c>
      <c r="R90" s="3" t="s">
        <v>143</v>
      </c>
      <c r="S90">
        <f t="shared" si="230"/>
        <v>9</v>
      </c>
    </row>
    <row r="91" spans="1:19" ht="16.5" x14ac:dyDescent="0.2">
      <c r="A91" s="3">
        <v>88</v>
      </c>
      <c r="B91" s="3">
        <f>INDEX(技能!B:B,MATCH(技能等级!S91,技能!T:T,0))</f>
        <v>1306009</v>
      </c>
      <c r="C91" s="4" t="s">
        <v>507</v>
      </c>
      <c r="D91" s="3">
        <v>8</v>
      </c>
      <c r="E91" s="3" t="str">
        <f>INDEX(技能!E:E,MATCH(技能等级!S91,技能!T:T,0))</f>
        <v>北落师门普攻</v>
      </c>
      <c r="F91" s="4" t="s">
        <v>1164</v>
      </c>
      <c r="G91" s="3">
        <v>10</v>
      </c>
      <c r="H91" s="3" t="str">
        <f t="shared" si="195"/>
        <v>130600901</v>
      </c>
      <c r="I91" s="3">
        <f t="shared" si="196"/>
        <v>8</v>
      </c>
      <c r="J91" s="3" t="str">
        <f>IF(COUNTIF(技能效果!A:A,技能等级!B91&amp;"02")=1,技能等级!B91&amp;"02","")</f>
        <v>130600902</v>
      </c>
      <c r="K91" s="3">
        <f t="shared" si="196"/>
        <v>8</v>
      </c>
      <c r="L91" s="3" t="str">
        <f>IF(COUNTIF(技能效果!A:A,技能等级!B91&amp;"03")=1,技能等级!B91&amp;"03","")</f>
        <v/>
      </c>
      <c r="M91" s="3" t="str">
        <f t="shared" ref="M91" si="264">IF(L91="","",$D91)</f>
        <v/>
      </c>
      <c r="N91" s="3" t="str">
        <f>IF(COUNTIF(技能效果!A:A,技能等级!B91&amp;"04")=1,技能等级!B91&amp;"04","")</f>
        <v/>
      </c>
      <c r="O91" s="3" t="str">
        <f t="shared" ref="O91" si="265">IF(N91="","",$D91)</f>
        <v/>
      </c>
      <c r="P91" s="3" t="str">
        <f>IF(COUNTIF(技能效果!A:A,技能等级!B91&amp;"05")=1,技能等级!B91&amp;"05","")</f>
        <v/>
      </c>
      <c r="Q91" s="3" t="str">
        <f t="shared" ref="Q91" si="266">IF(P91="","",$D91)</f>
        <v/>
      </c>
      <c r="R91" s="3" t="s">
        <v>143</v>
      </c>
      <c r="S91">
        <f t="shared" si="230"/>
        <v>9</v>
      </c>
    </row>
    <row r="92" spans="1:19" ht="16.5" x14ac:dyDescent="0.2">
      <c r="A92" s="3">
        <v>89</v>
      </c>
      <c r="B92" s="3">
        <f>INDEX(技能!B:B,MATCH(技能等级!S92,技能!T:T,0))</f>
        <v>1306009</v>
      </c>
      <c r="C92" s="4" t="s">
        <v>507</v>
      </c>
      <c r="D92" s="3">
        <v>9</v>
      </c>
      <c r="E92" s="3" t="str">
        <f>INDEX(技能!E:E,MATCH(技能等级!S92,技能!T:T,0))</f>
        <v>北落师门普攻</v>
      </c>
      <c r="F92" s="4" t="s">
        <v>1164</v>
      </c>
      <c r="G92" s="3">
        <v>10</v>
      </c>
      <c r="H92" s="3" t="str">
        <f t="shared" si="195"/>
        <v>130600901</v>
      </c>
      <c r="I92" s="3">
        <f t="shared" si="196"/>
        <v>9</v>
      </c>
      <c r="J92" s="3" t="str">
        <f>IF(COUNTIF(技能效果!A:A,技能等级!B92&amp;"02")=1,技能等级!B92&amp;"02","")</f>
        <v>130600902</v>
      </c>
      <c r="K92" s="3">
        <f t="shared" si="196"/>
        <v>9</v>
      </c>
      <c r="L92" s="3" t="str">
        <f>IF(COUNTIF(技能效果!A:A,技能等级!B92&amp;"03")=1,技能等级!B92&amp;"03","")</f>
        <v/>
      </c>
      <c r="M92" s="3" t="str">
        <f t="shared" ref="M92" si="267">IF(L92="","",$D92)</f>
        <v/>
      </c>
      <c r="N92" s="3" t="str">
        <f>IF(COUNTIF(技能效果!A:A,技能等级!B92&amp;"04")=1,技能等级!B92&amp;"04","")</f>
        <v/>
      </c>
      <c r="O92" s="3" t="str">
        <f t="shared" ref="O92" si="268">IF(N92="","",$D92)</f>
        <v/>
      </c>
      <c r="P92" s="3" t="str">
        <f>IF(COUNTIF(技能效果!A:A,技能等级!B92&amp;"05")=1,技能等级!B92&amp;"05","")</f>
        <v/>
      </c>
      <c r="Q92" s="3" t="str">
        <f t="shared" ref="Q92" si="269">IF(P92="","",$D92)</f>
        <v/>
      </c>
      <c r="R92" s="3" t="s">
        <v>143</v>
      </c>
      <c r="S92">
        <f t="shared" si="230"/>
        <v>9</v>
      </c>
    </row>
    <row r="93" spans="1:19" ht="33" x14ac:dyDescent="0.2">
      <c r="A93" s="3">
        <v>90</v>
      </c>
      <c r="B93" s="3">
        <f>INDEX(技能!B:B,MATCH(技能等级!S93,技能!T:T,0))</f>
        <v>1306009</v>
      </c>
      <c r="C93" s="4" t="s">
        <v>507</v>
      </c>
      <c r="D93" s="3">
        <v>10</v>
      </c>
      <c r="E93" s="3" t="str">
        <f>INDEX(技能!E:E,MATCH(技能等级!S93,技能!T:T,0))</f>
        <v>北落师门普攻</v>
      </c>
      <c r="F93" s="4" t="s">
        <v>1164</v>
      </c>
      <c r="G93" s="3">
        <v>10</v>
      </c>
      <c r="H93" s="3" t="str">
        <f t="shared" si="195"/>
        <v>130600901</v>
      </c>
      <c r="I93" s="3">
        <f t="shared" si="196"/>
        <v>10</v>
      </c>
      <c r="J93" s="3" t="str">
        <f>IF(COUNTIF(技能效果!A:A,技能等级!B93&amp;"02")=1,技能等级!B93&amp;"02","")</f>
        <v>130600902</v>
      </c>
      <c r="K93" s="3">
        <f t="shared" si="196"/>
        <v>10</v>
      </c>
      <c r="L93" s="3" t="str">
        <f>IF(COUNTIF(技能效果!A:A,技能等级!B93&amp;"03")=1,技能等级!B93&amp;"03","")</f>
        <v/>
      </c>
      <c r="M93" s="3" t="str">
        <f t="shared" ref="M93" si="270">IF(L93="","",$D93)</f>
        <v/>
      </c>
      <c r="N93" s="3" t="str">
        <f>IF(COUNTIF(技能效果!A:A,技能等级!B93&amp;"04")=1,技能等级!B93&amp;"04","")</f>
        <v/>
      </c>
      <c r="O93" s="3" t="str">
        <f t="shared" ref="O93" si="271">IF(N93="","",$D93)</f>
        <v/>
      </c>
      <c r="P93" s="3" t="str">
        <f>IF(COUNTIF(技能效果!A:A,技能等级!B93&amp;"05")=1,技能等级!B93&amp;"05","")</f>
        <v/>
      </c>
      <c r="Q93" s="3" t="str">
        <f t="shared" ref="Q93" si="272">IF(P93="","",$D93)</f>
        <v/>
      </c>
      <c r="R93" s="4" t="s">
        <v>195</v>
      </c>
      <c r="S93">
        <f t="shared" si="230"/>
        <v>9</v>
      </c>
    </row>
    <row r="94" spans="1:19" ht="16.5" x14ac:dyDescent="0.2">
      <c r="A94" s="3">
        <v>91</v>
      </c>
      <c r="B94" s="3">
        <f>INDEX(技能!B:B,MATCH(技能等级!S94,技能!T:T,0))</f>
        <v>1306010</v>
      </c>
      <c r="C94" s="4" t="s">
        <v>507</v>
      </c>
      <c r="D94" s="3">
        <v>1</v>
      </c>
      <c r="E94" s="3" t="str">
        <f>INDEX(技能!E:E,MATCH(技能等级!S94,技能!T:T,0))</f>
        <v>盖文普攻</v>
      </c>
      <c r="F94" s="4"/>
      <c r="G94" s="3"/>
      <c r="H94" s="3" t="str">
        <f t="shared" si="195"/>
        <v>130601001</v>
      </c>
      <c r="I94" s="3">
        <f t="shared" si="196"/>
        <v>1</v>
      </c>
      <c r="J94" s="3" t="str">
        <f>IF(COUNTIF(技能效果!A:A,技能等级!B94&amp;"02")=1,技能等级!B94&amp;"02","")</f>
        <v>130601002</v>
      </c>
      <c r="K94" s="3">
        <f t="shared" si="196"/>
        <v>1</v>
      </c>
      <c r="L94" s="3" t="str">
        <f>IF(COUNTIF(技能效果!A:A,技能等级!B94&amp;"03")=1,技能等级!B94&amp;"03","")</f>
        <v/>
      </c>
      <c r="M94" s="3" t="str">
        <f t="shared" ref="M94" si="273">IF(L94="","",$D94)</f>
        <v/>
      </c>
      <c r="N94" s="3" t="str">
        <f>IF(COUNTIF(技能效果!A:A,技能等级!B94&amp;"04")=1,技能等级!B94&amp;"04","")</f>
        <v/>
      </c>
      <c r="O94" s="3" t="str">
        <f t="shared" ref="O94" si="274">IF(N94="","",$D94)</f>
        <v/>
      </c>
      <c r="P94" s="3" t="str">
        <f>IF(COUNTIF(技能效果!A:A,技能等级!B94&amp;"05")=1,技能等级!B94&amp;"05","")</f>
        <v/>
      </c>
      <c r="Q94" s="3" t="str">
        <f t="shared" ref="Q94" si="275">IF(P94="","",$D94)</f>
        <v/>
      </c>
      <c r="R94" s="3" t="s">
        <v>143</v>
      </c>
      <c r="S94">
        <f t="shared" si="230"/>
        <v>10</v>
      </c>
    </row>
    <row r="95" spans="1:19" ht="16.5" x14ac:dyDescent="0.2">
      <c r="A95" s="3">
        <v>92</v>
      </c>
      <c r="B95" s="3">
        <f>INDEX(技能!B:B,MATCH(技能等级!S95,技能!T:T,0))</f>
        <v>1306010</v>
      </c>
      <c r="C95" s="4" t="s">
        <v>507</v>
      </c>
      <c r="D95" s="3">
        <v>2</v>
      </c>
      <c r="E95" s="3" t="str">
        <f>INDEX(技能!E:E,MATCH(技能等级!S95,技能!T:T,0))</f>
        <v>盖文普攻</v>
      </c>
      <c r="F95" s="4" t="s">
        <v>1164</v>
      </c>
      <c r="G95" s="3">
        <v>10</v>
      </c>
      <c r="H95" s="3" t="str">
        <f t="shared" si="195"/>
        <v>130601001</v>
      </c>
      <c r="I95" s="3">
        <f t="shared" si="196"/>
        <v>2</v>
      </c>
      <c r="J95" s="3" t="str">
        <f>IF(COUNTIF(技能效果!A:A,技能等级!B95&amp;"02")=1,技能等级!B95&amp;"02","")</f>
        <v>130601002</v>
      </c>
      <c r="K95" s="3">
        <f t="shared" si="196"/>
        <v>2</v>
      </c>
      <c r="L95" s="3" t="str">
        <f>IF(COUNTIF(技能效果!A:A,技能等级!B95&amp;"03")=1,技能等级!B95&amp;"03","")</f>
        <v/>
      </c>
      <c r="M95" s="3" t="str">
        <f t="shared" ref="M95" si="276">IF(L95="","",$D95)</f>
        <v/>
      </c>
      <c r="N95" s="3" t="str">
        <f>IF(COUNTIF(技能效果!A:A,技能等级!B95&amp;"04")=1,技能等级!B95&amp;"04","")</f>
        <v/>
      </c>
      <c r="O95" s="3" t="str">
        <f t="shared" ref="O95" si="277">IF(N95="","",$D95)</f>
        <v/>
      </c>
      <c r="P95" s="3" t="str">
        <f>IF(COUNTIF(技能效果!A:A,技能等级!B95&amp;"05")=1,技能等级!B95&amp;"05","")</f>
        <v/>
      </c>
      <c r="Q95" s="3" t="str">
        <f t="shared" ref="Q95" si="278">IF(P95="","",$D95)</f>
        <v/>
      </c>
      <c r="R95" s="3" t="s">
        <v>143</v>
      </c>
      <c r="S95">
        <f t="shared" si="230"/>
        <v>10</v>
      </c>
    </row>
    <row r="96" spans="1:19" ht="16.5" x14ac:dyDescent="0.2">
      <c r="A96" s="3">
        <v>93</v>
      </c>
      <c r="B96" s="3">
        <f>INDEX(技能!B:B,MATCH(技能等级!S96,技能!T:T,0))</f>
        <v>1306010</v>
      </c>
      <c r="C96" s="4" t="s">
        <v>507</v>
      </c>
      <c r="D96" s="3">
        <v>3</v>
      </c>
      <c r="E96" s="3" t="str">
        <f>INDEX(技能!E:E,MATCH(技能等级!S96,技能!T:T,0))</f>
        <v>盖文普攻</v>
      </c>
      <c r="F96" s="4" t="s">
        <v>1164</v>
      </c>
      <c r="G96" s="3">
        <v>10</v>
      </c>
      <c r="H96" s="3" t="str">
        <f t="shared" si="195"/>
        <v>130601001</v>
      </c>
      <c r="I96" s="3">
        <f t="shared" si="196"/>
        <v>3</v>
      </c>
      <c r="J96" s="3" t="str">
        <f>IF(COUNTIF(技能效果!A:A,技能等级!B96&amp;"02")=1,技能等级!B96&amp;"02","")</f>
        <v>130601002</v>
      </c>
      <c r="K96" s="3">
        <f t="shared" si="196"/>
        <v>3</v>
      </c>
      <c r="L96" s="3" t="str">
        <f>IF(COUNTIF(技能效果!A:A,技能等级!B96&amp;"03")=1,技能等级!B96&amp;"03","")</f>
        <v/>
      </c>
      <c r="M96" s="3" t="str">
        <f t="shared" ref="M96" si="279">IF(L96="","",$D96)</f>
        <v/>
      </c>
      <c r="N96" s="3" t="str">
        <f>IF(COUNTIF(技能效果!A:A,技能等级!B96&amp;"04")=1,技能等级!B96&amp;"04","")</f>
        <v/>
      </c>
      <c r="O96" s="3" t="str">
        <f t="shared" ref="O96" si="280">IF(N96="","",$D96)</f>
        <v/>
      </c>
      <c r="P96" s="3" t="str">
        <f>IF(COUNTIF(技能效果!A:A,技能等级!B96&amp;"05")=1,技能等级!B96&amp;"05","")</f>
        <v/>
      </c>
      <c r="Q96" s="3" t="str">
        <f t="shared" ref="Q96" si="281">IF(P96="","",$D96)</f>
        <v/>
      </c>
      <c r="R96" s="3" t="s">
        <v>143</v>
      </c>
      <c r="S96">
        <f t="shared" si="230"/>
        <v>10</v>
      </c>
    </row>
    <row r="97" spans="1:19" ht="16.5" x14ac:dyDescent="0.2">
      <c r="A97" s="3">
        <v>94</v>
      </c>
      <c r="B97" s="3">
        <f>INDEX(技能!B:B,MATCH(技能等级!S97,技能!T:T,0))</f>
        <v>1306010</v>
      </c>
      <c r="C97" s="4" t="s">
        <v>507</v>
      </c>
      <c r="D97" s="3">
        <v>4</v>
      </c>
      <c r="E97" s="3" t="str">
        <f>INDEX(技能!E:E,MATCH(技能等级!S97,技能!T:T,0))</f>
        <v>盖文普攻</v>
      </c>
      <c r="F97" s="4" t="s">
        <v>1164</v>
      </c>
      <c r="G97" s="3">
        <v>10</v>
      </c>
      <c r="H97" s="3" t="str">
        <f t="shared" si="195"/>
        <v>130601001</v>
      </c>
      <c r="I97" s="3">
        <f t="shared" si="196"/>
        <v>4</v>
      </c>
      <c r="J97" s="3" t="str">
        <f>IF(COUNTIF(技能效果!A:A,技能等级!B97&amp;"02")=1,技能等级!B97&amp;"02","")</f>
        <v>130601002</v>
      </c>
      <c r="K97" s="3">
        <f t="shared" si="196"/>
        <v>4</v>
      </c>
      <c r="L97" s="3" t="str">
        <f>IF(COUNTIF(技能效果!A:A,技能等级!B97&amp;"03")=1,技能等级!B97&amp;"03","")</f>
        <v/>
      </c>
      <c r="M97" s="3" t="str">
        <f t="shared" ref="M97" si="282">IF(L97="","",$D97)</f>
        <v/>
      </c>
      <c r="N97" s="3" t="str">
        <f>IF(COUNTIF(技能效果!A:A,技能等级!B97&amp;"04")=1,技能等级!B97&amp;"04","")</f>
        <v/>
      </c>
      <c r="O97" s="3" t="str">
        <f t="shared" ref="O97" si="283">IF(N97="","",$D97)</f>
        <v/>
      </c>
      <c r="P97" s="3" t="str">
        <f>IF(COUNTIF(技能效果!A:A,技能等级!B97&amp;"05")=1,技能等级!B97&amp;"05","")</f>
        <v/>
      </c>
      <c r="Q97" s="3" t="str">
        <f t="shared" ref="Q97" si="284">IF(P97="","",$D97)</f>
        <v/>
      </c>
      <c r="R97" s="3" t="s">
        <v>143</v>
      </c>
      <c r="S97">
        <f t="shared" si="230"/>
        <v>10</v>
      </c>
    </row>
    <row r="98" spans="1:19" ht="16.5" x14ac:dyDescent="0.2">
      <c r="A98" s="3">
        <v>95</v>
      </c>
      <c r="B98" s="3">
        <f>INDEX(技能!B:B,MATCH(技能等级!S98,技能!T:T,0))</f>
        <v>1306010</v>
      </c>
      <c r="C98" s="4" t="s">
        <v>507</v>
      </c>
      <c r="D98" s="3">
        <v>5</v>
      </c>
      <c r="E98" s="3" t="str">
        <f>INDEX(技能!E:E,MATCH(技能等级!S98,技能!T:T,0))</f>
        <v>盖文普攻</v>
      </c>
      <c r="F98" s="4" t="s">
        <v>1164</v>
      </c>
      <c r="G98" s="3">
        <v>10</v>
      </c>
      <c r="H98" s="3" t="str">
        <f t="shared" si="195"/>
        <v>130601001</v>
      </c>
      <c r="I98" s="3">
        <f t="shared" si="196"/>
        <v>5</v>
      </c>
      <c r="J98" s="3" t="str">
        <f>IF(COUNTIF(技能效果!A:A,技能等级!B98&amp;"02")=1,技能等级!B98&amp;"02","")</f>
        <v>130601002</v>
      </c>
      <c r="K98" s="3">
        <f t="shared" si="196"/>
        <v>5</v>
      </c>
      <c r="L98" s="3" t="str">
        <f>IF(COUNTIF(技能效果!A:A,技能等级!B98&amp;"03")=1,技能等级!B98&amp;"03","")</f>
        <v/>
      </c>
      <c r="M98" s="3" t="str">
        <f t="shared" ref="M98" si="285">IF(L98="","",$D98)</f>
        <v/>
      </c>
      <c r="N98" s="3" t="str">
        <f>IF(COUNTIF(技能效果!A:A,技能等级!B98&amp;"04")=1,技能等级!B98&amp;"04","")</f>
        <v/>
      </c>
      <c r="O98" s="3" t="str">
        <f t="shared" ref="O98" si="286">IF(N98="","",$D98)</f>
        <v/>
      </c>
      <c r="P98" s="3" t="str">
        <f>IF(COUNTIF(技能效果!A:A,技能等级!B98&amp;"05")=1,技能等级!B98&amp;"05","")</f>
        <v/>
      </c>
      <c r="Q98" s="3" t="str">
        <f t="shared" ref="Q98" si="287">IF(P98="","",$D98)</f>
        <v/>
      </c>
      <c r="R98" s="3" t="s">
        <v>149</v>
      </c>
      <c r="S98">
        <f t="shared" si="230"/>
        <v>10</v>
      </c>
    </row>
    <row r="99" spans="1:19" ht="16.5" x14ac:dyDescent="0.2">
      <c r="A99" s="3">
        <v>96</v>
      </c>
      <c r="B99" s="3">
        <f>INDEX(技能!B:B,MATCH(技能等级!S99,技能!T:T,0))</f>
        <v>1306010</v>
      </c>
      <c r="C99" s="4" t="s">
        <v>507</v>
      </c>
      <c r="D99" s="3">
        <v>6</v>
      </c>
      <c r="E99" s="3" t="str">
        <f>INDEX(技能!E:E,MATCH(技能等级!S99,技能!T:T,0))</f>
        <v>盖文普攻</v>
      </c>
      <c r="F99" s="4" t="s">
        <v>1164</v>
      </c>
      <c r="G99" s="3">
        <v>10</v>
      </c>
      <c r="H99" s="3" t="str">
        <f t="shared" si="195"/>
        <v>130601001</v>
      </c>
      <c r="I99" s="3">
        <f t="shared" si="196"/>
        <v>6</v>
      </c>
      <c r="J99" s="3" t="str">
        <f>IF(COUNTIF(技能效果!A:A,技能等级!B99&amp;"02")=1,技能等级!B99&amp;"02","")</f>
        <v>130601002</v>
      </c>
      <c r="K99" s="3">
        <f t="shared" si="196"/>
        <v>6</v>
      </c>
      <c r="L99" s="3" t="str">
        <f>IF(COUNTIF(技能效果!A:A,技能等级!B99&amp;"03")=1,技能等级!B99&amp;"03","")</f>
        <v/>
      </c>
      <c r="M99" s="3" t="str">
        <f t="shared" ref="M99" si="288">IF(L99="","",$D99)</f>
        <v/>
      </c>
      <c r="N99" s="3" t="str">
        <f>IF(COUNTIF(技能效果!A:A,技能等级!B99&amp;"04")=1,技能等级!B99&amp;"04","")</f>
        <v/>
      </c>
      <c r="O99" s="3" t="str">
        <f t="shared" ref="O99" si="289">IF(N99="","",$D99)</f>
        <v/>
      </c>
      <c r="P99" s="3" t="str">
        <f>IF(COUNTIF(技能效果!A:A,技能等级!B99&amp;"05")=1,技能等级!B99&amp;"05","")</f>
        <v/>
      </c>
      <c r="Q99" s="3" t="str">
        <f t="shared" ref="Q99" si="290">IF(P99="","",$D99)</f>
        <v/>
      </c>
      <c r="R99" s="3" t="s">
        <v>143</v>
      </c>
      <c r="S99">
        <f t="shared" si="230"/>
        <v>10</v>
      </c>
    </row>
    <row r="100" spans="1:19" ht="16.5" x14ac:dyDescent="0.2">
      <c r="A100" s="3">
        <v>97</v>
      </c>
      <c r="B100" s="3">
        <f>INDEX(技能!B:B,MATCH(技能等级!S100,技能!T:T,0))</f>
        <v>1306010</v>
      </c>
      <c r="C100" s="4" t="s">
        <v>507</v>
      </c>
      <c r="D100" s="3">
        <v>7</v>
      </c>
      <c r="E100" s="3" t="str">
        <f>INDEX(技能!E:E,MATCH(技能等级!S100,技能!T:T,0))</f>
        <v>盖文普攻</v>
      </c>
      <c r="F100" s="4" t="s">
        <v>1164</v>
      </c>
      <c r="G100" s="3">
        <v>10</v>
      </c>
      <c r="H100" s="3" t="str">
        <f t="shared" si="195"/>
        <v>130601001</v>
      </c>
      <c r="I100" s="3">
        <f t="shared" si="196"/>
        <v>7</v>
      </c>
      <c r="J100" s="3" t="str">
        <f>IF(COUNTIF(技能效果!A:A,技能等级!B100&amp;"02")=1,技能等级!B100&amp;"02","")</f>
        <v>130601002</v>
      </c>
      <c r="K100" s="3">
        <f t="shared" si="196"/>
        <v>7</v>
      </c>
      <c r="L100" s="3" t="str">
        <f>IF(COUNTIF(技能效果!A:A,技能等级!B100&amp;"03")=1,技能等级!B100&amp;"03","")</f>
        <v/>
      </c>
      <c r="M100" s="3" t="str">
        <f t="shared" ref="M100" si="291">IF(L100="","",$D100)</f>
        <v/>
      </c>
      <c r="N100" s="3" t="str">
        <f>IF(COUNTIF(技能效果!A:A,技能等级!B100&amp;"04")=1,技能等级!B100&amp;"04","")</f>
        <v/>
      </c>
      <c r="O100" s="3" t="str">
        <f t="shared" ref="O100" si="292">IF(N100="","",$D100)</f>
        <v/>
      </c>
      <c r="P100" s="3" t="str">
        <f>IF(COUNTIF(技能效果!A:A,技能等级!B100&amp;"05")=1,技能等级!B100&amp;"05","")</f>
        <v/>
      </c>
      <c r="Q100" s="3" t="str">
        <f t="shared" ref="Q100" si="293">IF(P100="","",$D100)</f>
        <v/>
      </c>
      <c r="R100" s="3" t="s">
        <v>143</v>
      </c>
      <c r="S100">
        <f t="shared" si="230"/>
        <v>10</v>
      </c>
    </row>
    <row r="101" spans="1:19" ht="16.5" x14ac:dyDescent="0.2">
      <c r="A101" s="3">
        <v>98</v>
      </c>
      <c r="B101" s="3">
        <f>INDEX(技能!B:B,MATCH(技能等级!S101,技能!T:T,0))</f>
        <v>1306010</v>
      </c>
      <c r="C101" s="4" t="s">
        <v>507</v>
      </c>
      <c r="D101" s="3">
        <v>8</v>
      </c>
      <c r="E101" s="3" t="str">
        <f>INDEX(技能!E:E,MATCH(技能等级!S101,技能!T:T,0))</f>
        <v>盖文普攻</v>
      </c>
      <c r="F101" s="4" t="s">
        <v>1164</v>
      </c>
      <c r="G101" s="3">
        <v>10</v>
      </c>
      <c r="H101" s="3" t="str">
        <f t="shared" si="195"/>
        <v>130601001</v>
      </c>
      <c r="I101" s="3">
        <f t="shared" si="196"/>
        <v>8</v>
      </c>
      <c r="J101" s="3" t="str">
        <f>IF(COUNTIF(技能效果!A:A,技能等级!B101&amp;"02")=1,技能等级!B101&amp;"02","")</f>
        <v>130601002</v>
      </c>
      <c r="K101" s="3">
        <f t="shared" si="196"/>
        <v>8</v>
      </c>
      <c r="L101" s="3" t="str">
        <f>IF(COUNTIF(技能效果!A:A,技能等级!B101&amp;"03")=1,技能等级!B101&amp;"03","")</f>
        <v/>
      </c>
      <c r="M101" s="3" t="str">
        <f t="shared" ref="M101" si="294">IF(L101="","",$D101)</f>
        <v/>
      </c>
      <c r="N101" s="3" t="str">
        <f>IF(COUNTIF(技能效果!A:A,技能等级!B101&amp;"04")=1,技能等级!B101&amp;"04","")</f>
        <v/>
      </c>
      <c r="O101" s="3" t="str">
        <f t="shared" ref="O101" si="295">IF(N101="","",$D101)</f>
        <v/>
      </c>
      <c r="P101" s="3" t="str">
        <f>IF(COUNTIF(技能效果!A:A,技能等级!B101&amp;"05")=1,技能等级!B101&amp;"05","")</f>
        <v/>
      </c>
      <c r="Q101" s="3" t="str">
        <f t="shared" ref="Q101" si="296">IF(P101="","",$D101)</f>
        <v/>
      </c>
      <c r="R101" s="3" t="s">
        <v>143</v>
      </c>
      <c r="S101">
        <f t="shared" si="230"/>
        <v>10</v>
      </c>
    </row>
    <row r="102" spans="1:19" ht="16.5" x14ac:dyDescent="0.2">
      <c r="A102" s="3">
        <v>99</v>
      </c>
      <c r="B102" s="3">
        <f>INDEX(技能!B:B,MATCH(技能等级!S102,技能!T:T,0))</f>
        <v>1306010</v>
      </c>
      <c r="C102" s="4" t="s">
        <v>507</v>
      </c>
      <c r="D102" s="3">
        <v>9</v>
      </c>
      <c r="E102" s="3" t="str">
        <f>INDEX(技能!E:E,MATCH(技能等级!S102,技能!T:T,0))</f>
        <v>盖文普攻</v>
      </c>
      <c r="F102" s="4" t="s">
        <v>1164</v>
      </c>
      <c r="G102" s="3">
        <v>10</v>
      </c>
      <c r="H102" s="3" t="str">
        <f t="shared" si="195"/>
        <v>130601001</v>
      </c>
      <c r="I102" s="3">
        <f t="shared" si="196"/>
        <v>9</v>
      </c>
      <c r="J102" s="3" t="str">
        <f>IF(COUNTIF(技能效果!A:A,技能等级!B102&amp;"02")=1,技能等级!B102&amp;"02","")</f>
        <v>130601002</v>
      </c>
      <c r="K102" s="3">
        <f t="shared" si="196"/>
        <v>9</v>
      </c>
      <c r="L102" s="3" t="str">
        <f>IF(COUNTIF(技能效果!A:A,技能等级!B102&amp;"03")=1,技能等级!B102&amp;"03","")</f>
        <v/>
      </c>
      <c r="M102" s="3" t="str">
        <f t="shared" ref="M102" si="297">IF(L102="","",$D102)</f>
        <v/>
      </c>
      <c r="N102" s="3" t="str">
        <f>IF(COUNTIF(技能效果!A:A,技能等级!B102&amp;"04")=1,技能等级!B102&amp;"04","")</f>
        <v/>
      </c>
      <c r="O102" s="3" t="str">
        <f t="shared" ref="O102" si="298">IF(N102="","",$D102)</f>
        <v/>
      </c>
      <c r="P102" s="3" t="str">
        <f>IF(COUNTIF(技能效果!A:A,技能等级!B102&amp;"05")=1,技能等级!B102&amp;"05","")</f>
        <v/>
      </c>
      <c r="Q102" s="3" t="str">
        <f t="shared" ref="Q102" si="299">IF(P102="","",$D102)</f>
        <v/>
      </c>
      <c r="R102" s="3" t="s">
        <v>143</v>
      </c>
      <c r="S102">
        <f t="shared" si="230"/>
        <v>10</v>
      </c>
    </row>
    <row r="103" spans="1:19" ht="33" x14ac:dyDescent="0.2">
      <c r="A103" s="3">
        <v>100</v>
      </c>
      <c r="B103" s="3">
        <f>INDEX(技能!B:B,MATCH(技能等级!S103,技能!T:T,0))</f>
        <v>1306010</v>
      </c>
      <c r="C103" s="4" t="s">
        <v>507</v>
      </c>
      <c r="D103" s="3">
        <v>10</v>
      </c>
      <c r="E103" s="3" t="str">
        <f>INDEX(技能!E:E,MATCH(技能等级!S103,技能!T:T,0))</f>
        <v>盖文普攻</v>
      </c>
      <c r="F103" s="4" t="s">
        <v>1164</v>
      </c>
      <c r="G103" s="3">
        <v>10</v>
      </c>
      <c r="H103" s="3" t="str">
        <f t="shared" si="195"/>
        <v>130601001</v>
      </c>
      <c r="I103" s="3">
        <f t="shared" si="196"/>
        <v>10</v>
      </c>
      <c r="J103" s="3" t="str">
        <f>IF(COUNTIF(技能效果!A:A,技能等级!B103&amp;"02")=1,技能等级!B103&amp;"02","")</f>
        <v>130601002</v>
      </c>
      <c r="K103" s="3">
        <f t="shared" si="196"/>
        <v>10</v>
      </c>
      <c r="L103" s="3" t="str">
        <f>IF(COUNTIF(技能效果!A:A,技能等级!B103&amp;"03")=1,技能等级!B103&amp;"03","")</f>
        <v/>
      </c>
      <c r="M103" s="3" t="str">
        <f t="shared" ref="M103" si="300">IF(L103="","",$D103)</f>
        <v/>
      </c>
      <c r="N103" s="3" t="str">
        <f>IF(COUNTIF(技能效果!A:A,技能等级!B103&amp;"04")=1,技能等级!B103&amp;"04","")</f>
        <v/>
      </c>
      <c r="O103" s="3" t="str">
        <f t="shared" ref="O103" si="301">IF(N103="","",$D103)</f>
        <v/>
      </c>
      <c r="P103" s="3" t="str">
        <f>IF(COUNTIF(技能效果!A:A,技能等级!B103&amp;"05")=1,技能等级!B103&amp;"05","")</f>
        <v/>
      </c>
      <c r="Q103" s="3" t="str">
        <f t="shared" ref="Q103" si="302">IF(P103="","",$D103)</f>
        <v/>
      </c>
      <c r="R103" s="3" t="s">
        <v>150</v>
      </c>
      <c r="S103">
        <f t="shared" si="230"/>
        <v>10</v>
      </c>
    </row>
    <row r="104" spans="1:19" ht="16.5" x14ac:dyDescent="0.2">
      <c r="A104" s="3">
        <v>101</v>
      </c>
      <c r="B104" s="3">
        <f>INDEX(技能!B:B,MATCH(技能等级!S104,技能!T:T,0))</f>
        <v>1306011</v>
      </c>
      <c r="C104" s="4" t="s">
        <v>507</v>
      </c>
      <c r="D104" s="3">
        <v>1</v>
      </c>
      <c r="E104" s="3" t="str">
        <f>INDEX(技能!E:E,MATCH(技能等级!S104,技能!T:T,0))</f>
        <v>阎风吒普攻</v>
      </c>
      <c r="F104" s="4"/>
      <c r="G104" s="3"/>
      <c r="H104" s="3" t="str">
        <f t="shared" si="195"/>
        <v>130601101</v>
      </c>
      <c r="I104" s="3">
        <f t="shared" si="196"/>
        <v>1</v>
      </c>
      <c r="J104" s="3" t="str">
        <f>IF(COUNTIF(技能效果!A:A,技能等级!B104&amp;"02")=1,技能等级!B104&amp;"02","")</f>
        <v>130601102</v>
      </c>
      <c r="K104" s="3">
        <f t="shared" si="196"/>
        <v>1</v>
      </c>
      <c r="L104" s="3" t="str">
        <f>IF(COUNTIF(技能效果!A:A,技能等级!B104&amp;"03")=1,技能等级!B104&amp;"03","")</f>
        <v/>
      </c>
      <c r="M104" s="3" t="str">
        <f t="shared" ref="M104" si="303">IF(L104="","",$D104)</f>
        <v/>
      </c>
      <c r="N104" s="3" t="str">
        <f>IF(COUNTIF(技能效果!A:A,技能等级!B104&amp;"04")=1,技能等级!B104&amp;"04","")</f>
        <v/>
      </c>
      <c r="O104" s="3" t="str">
        <f t="shared" ref="O104" si="304">IF(N104="","",$D104)</f>
        <v/>
      </c>
      <c r="P104" s="3" t="str">
        <f>IF(COUNTIF(技能效果!A:A,技能等级!B104&amp;"05")=1,技能等级!B104&amp;"05","")</f>
        <v/>
      </c>
      <c r="Q104" s="3" t="str">
        <f t="shared" ref="Q104" si="305">IF(P104="","",$D104)</f>
        <v/>
      </c>
      <c r="R104" s="3" t="s">
        <v>143</v>
      </c>
      <c r="S104">
        <f t="shared" si="230"/>
        <v>11</v>
      </c>
    </row>
    <row r="105" spans="1:19" ht="16.5" x14ac:dyDescent="0.2">
      <c r="A105" s="3">
        <v>102</v>
      </c>
      <c r="B105" s="3">
        <f>INDEX(技能!B:B,MATCH(技能等级!S105,技能!T:T,0))</f>
        <v>1306011</v>
      </c>
      <c r="C105" s="4" t="s">
        <v>507</v>
      </c>
      <c r="D105" s="3">
        <v>2</v>
      </c>
      <c r="E105" s="3" t="str">
        <f>INDEX(技能!E:E,MATCH(技能等级!S105,技能!T:T,0))</f>
        <v>阎风吒普攻</v>
      </c>
      <c r="F105" s="4" t="s">
        <v>1164</v>
      </c>
      <c r="G105" s="3">
        <v>10</v>
      </c>
      <c r="H105" s="3" t="str">
        <f t="shared" si="195"/>
        <v>130601101</v>
      </c>
      <c r="I105" s="3">
        <f t="shared" si="196"/>
        <v>2</v>
      </c>
      <c r="J105" s="3" t="str">
        <f>IF(COUNTIF(技能效果!A:A,技能等级!B105&amp;"02")=1,技能等级!B105&amp;"02","")</f>
        <v>130601102</v>
      </c>
      <c r="K105" s="3">
        <f t="shared" si="196"/>
        <v>2</v>
      </c>
      <c r="L105" s="3" t="str">
        <f>IF(COUNTIF(技能效果!A:A,技能等级!B105&amp;"03")=1,技能等级!B105&amp;"03","")</f>
        <v/>
      </c>
      <c r="M105" s="3" t="str">
        <f t="shared" ref="M105" si="306">IF(L105="","",$D105)</f>
        <v/>
      </c>
      <c r="N105" s="3" t="str">
        <f>IF(COUNTIF(技能效果!A:A,技能等级!B105&amp;"04")=1,技能等级!B105&amp;"04","")</f>
        <v/>
      </c>
      <c r="O105" s="3" t="str">
        <f t="shared" ref="O105" si="307">IF(N105="","",$D105)</f>
        <v/>
      </c>
      <c r="P105" s="3" t="str">
        <f>IF(COUNTIF(技能效果!A:A,技能等级!B105&amp;"05")=1,技能等级!B105&amp;"05","")</f>
        <v/>
      </c>
      <c r="Q105" s="3" t="str">
        <f t="shared" ref="Q105" si="308">IF(P105="","",$D105)</f>
        <v/>
      </c>
      <c r="R105" s="3" t="s">
        <v>143</v>
      </c>
      <c r="S105">
        <f t="shared" si="230"/>
        <v>11</v>
      </c>
    </row>
    <row r="106" spans="1:19" ht="16.5" x14ac:dyDescent="0.2">
      <c r="A106" s="3">
        <v>103</v>
      </c>
      <c r="B106" s="3">
        <f>INDEX(技能!B:B,MATCH(技能等级!S106,技能!T:T,0))</f>
        <v>1306011</v>
      </c>
      <c r="C106" s="4" t="s">
        <v>507</v>
      </c>
      <c r="D106" s="3">
        <v>3</v>
      </c>
      <c r="E106" s="3" t="str">
        <f>INDEX(技能!E:E,MATCH(技能等级!S106,技能!T:T,0))</f>
        <v>阎风吒普攻</v>
      </c>
      <c r="F106" s="4" t="s">
        <v>1164</v>
      </c>
      <c r="G106" s="3">
        <v>10</v>
      </c>
      <c r="H106" s="3" t="str">
        <f t="shared" si="195"/>
        <v>130601101</v>
      </c>
      <c r="I106" s="3">
        <f t="shared" si="196"/>
        <v>3</v>
      </c>
      <c r="J106" s="3" t="str">
        <f>IF(COUNTIF(技能效果!A:A,技能等级!B106&amp;"02")=1,技能等级!B106&amp;"02","")</f>
        <v>130601102</v>
      </c>
      <c r="K106" s="3">
        <f t="shared" si="196"/>
        <v>3</v>
      </c>
      <c r="L106" s="3" t="str">
        <f>IF(COUNTIF(技能效果!A:A,技能等级!B106&amp;"03")=1,技能等级!B106&amp;"03","")</f>
        <v/>
      </c>
      <c r="M106" s="3" t="str">
        <f t="shared" ref="M106" si="309">IF(L106="","",$D106)</f>
        <v/>
      </c>
      <c r="N106" s="3" t="str">
        <f>IF(COUNTIF(技能效果!A:A,技能等级!B106&amp;"04")=1,技能等级!B106&amp;"04","")</f>
        <v/>
      </c>
      <c r="O106" s="3" t="str">
        <f t="shared" ref="O106" si="310">IF(N106="","",$D106)</f>
        <v/>
      </c>
      <c r="P106" s="3" t="str">
        <f>IF(COUNTIF(技能效果!A:A,技能等级!B106&amp;"05")=1,技能等级!B106&amp;"05","")</f>
        <v/>
      </c>
      <c r="Q106" s="3" t="str">
        <f t="shared" ref="Q106" si="311">IF(P106="","",$D106)</f>
        <v/>
      </c>
      <c r="R106" s="3" t="s">
        <v>143</v>
      </c>
      <c r="S106">
        <f t="shared" si="230"/>
        <v>11</v>
      </c>
    </row>
    <row r="107" spans="1:19" ht="16.5" x14ac:dyDescent="0.2">
      <c r="A107" s="3">
        <v>104</v>
      </c>
      <c r="B107" s="3">
        <f>INDEX(技能!B:B,MATCH(技能等级!S107,技能!T:T,0))</f>
        <v>1306011</v>
      </c>
      <c r="C107" s="4" t="s">
        <v>507</v>
      </c>
      <c r="D107" s="3">
        <v>4</v>
      </c>
      <c r="E107" s="3" t="str">
        <f>INDEX(技能!E:E,MATCH(技能等级!S107,技能!T:T,0))</f>
        <v>阎风吒普攻</v>
      </c>
      <c r="F107" s="4" t="s">
        <v>1164</v>
      </c>
      <c r="G107" s="3">
        <v>10</v>
      </c>
      <c r="H107" s="3" t="str">
        <f t="shared" si="195"/>
        <v>130601101</v>
      </c>
      <c r="I107" s="3">
        <f t="shared" si="196"/>
        <v>4</v>
      </c>
      <c r="J107" s="3" t="str">
        <f>IF(COUNTIF(技能效果!A:A,技能等级!B107&amp;"02")=1,技能等级!B107&amp;"02","")</f>
        <v>130601102</v>
      </c>
      <c r="K107" s="3">
        <f t="shared" si="196"/>
        <v>4</v>
      </c>
      <c r="L107" s="3" t="str">
        <f>IF(COUNTIF(技能效果!A:A,技能等级!B107&amp;"03")=1,技能等级!B107&amp;"03","")</f>
        <v/>
      </c>
      <c r="M107" s="3" t="str">
        <f t="shared" ref="M107" si="312">IF(L107="","",$D107)</f>
        <v/>
      </c>
      <c r="N107" s="3" t="str">
        <f>IF(COUNTIF(技能效果!A:A,技能等级!B107&amp;"04")=1,技能等级!B107&amp;"04","")</f>
        <v/>
      </c>
      <c r="O107" s="3" t="str">
        <f t="shared" ref="O107" si="313">IF(N107="","",$D107)</f>
        <v/>
      </c>
      <c r="P107" s="3" t="str">
        <f>IF(COUNTIF(技能效果!A:A,技能等级!B107&amp;"05")=1,技能等级!B107&amp;"05","")</f>
        <v/>
      </c>
      <c r="Q107" s="3" t="str">
        <f t="shared" ref="Q107" si="314">IF(P107="","",$D107)</f>
        <v/>
      </c>
      <c r="R107" s="3" t="s">
        <v>143</v>
      </c>
      <c r="S107">
        <f t="shared" si="230"/>
        <v>11</v>
      </c>
    </row>
    <row r="108" spans="1:19" ht="33" x14ac:dyDescent="0.2">
      <c r="A108" s="3">
        <v>105</v>
      </c>
      <c r="B108" s="3">
        <f>INDEX(技能!B:B,MATCH(技能等级!S108,技能!T:T,0))</f>
        <v>1306011</v>
      </c>
      <c r="C108" s="4" t="s">
        <v>507</v>
      </c>
      <c r="D108" s="3">
        <v>5</v>
      </c>
      <c r="E108" s="3" t="str">
        <f>INDEX(技能!E:E,MATCH(技能等级!S108,技能!T:T,0))</f>
        <v>阎风吒普攻</v>
      </c>
      <c r="F108" s="4" t="s">
        <v>1164</v>
      </c>
      <c r="G108" s="3">
        <v>10</v>
      </c>
      <c r="H108" s="3" t="str">
        <f t="shared" si="195"/>
        <v>130601101</v>
      </c>
      <c r="I108" s="3">
        <f t="shared" si="196"/>
        <v>5</v>
      </c>
      <c r="J108" s="3" t="str">
        <f>IF(COUNTIF(技能效果!A:A,技能等级!B108&amp;"02")=1,技能等级!B108&amp;"02","")</f>
        <v>130601102</v>
      </c>
      <c r="K108" s="3">
        <f t="shared" si="196"/>
        <v>5</v>
      </c>
      <c r="L108" s="3" t="str">
        <f>IF(COUNTIF(技能效果!A:A,技能等级!B108&amp;"03")=1,技能等级!B108&amp;"03","")</f>
        <v/>
      </c>
      <c r="M108" s="3" t="str">
        <f t="shared" ref="M108" si="315">IF(L108="","",$D108)</f>
        <v/>
      </c>
      <c r="N108" s="3" t="str">
        <f>IF(COUNTIF(技能效果!A:A,技能等级!B108&amp;"04")=1,技能等级!B108&amp;"04","")</f>
        <v/>
      </c>
      <c r="O108" s="3" t="str">
        <f t="shared" ref="O108" si="316">IF(N108="","",$D108)</f>
        <v/>
      </c>
      <c r="P108" s="3" t="str">
        <f>IF(COUNTIF(技能效果!A:A,技能等级!B108&amp;"05")=1,技能等级!B108&amp;"05","")</f>
        <v/>
      </c>
      <c r="Q108" s="3" t="str">
        <f t="shared" ref="Q108" si="317">IF(P108="","",$D108)</f>
        <v/>
      </c>
      <c r="R108" s="3" t="s">
        <v>151</v>
      </c>
      <c r="S108">
        <f t="shared" si="230"/>
        <v>11</v>
      </c>
    </row>
    <row r="109" spans="1:19" ht="16.5" x14ac:dyDescent="0.2">
      <c r="A109" s="3">
        <v>106</v>
      </c>
      <c r="B109" s="3">
        <f>INDEX(技能!B:B,MATCH(技能等级!S109,技能!T:T,0))</f>
        <v>1306011</v>
      </c>
      <c r="C109" s="4" t="s">
        <v>507</v>
      </c>
      <c r="D109" s="3">
        <v>6</v>
      </c>
      <c r="E109" s="3" t="str">
        <f>INDEX(技能!E:E,MATCH(技能等级!S109,技能!T:T,0))</f>
        <v>阎风吒普攻</v>
      </c>
      <c r="F109" s="4" t="s">
        <v>1164</v>
      </c>
      <c r="G109" s="3">
        <v>10</v>
      </c>
      <c r="H109" s="3" t="str">
        <f t="shared" si="195"/>
        <v>130601101</v>
      </c>
      <c r="I109" s="3">
        <f t="shared" si="196"/>
        <v>6</v>
      </c>
      <c r="J109" s="3" t="str">
        <f>IF(COUNTIF(技能效果!A:A,技能等级!B109&amp;"02")=1,技能等级!B109&amp;"02","")</f>
        <v>130601102</v>
      </c>
      <c r="K109" s="3">
        <f t="shared" si="196"/>
        <v>6</v>
      </c>
      <c r="L109" s="3" t="str">
        <f>IF(COUNTIF(技能效果!A:A,技能等级!B109&amp;"03")=1,技能等级!B109&amp;"03","")</f>
        <v/>
      </c>
      <c r="M109" s="3" t="str">
        <f t="shared" ref="M109" si="318">IF(L109="","",$D109)</f>
        <v/>
      </c>
      <c r="N109" s="3" t="str">
        <f>IF(COUNTIF(技能效果!A:A,技能等级!B109&amp;"04")=1,技能等级!B109&amp;"04","")</f>
        <v/>
      </c>
      <c r="O109" s="3" t="str">
        <f t="shared" ref="O109" si="319">IF(N109="","",$D109)</f>
        <v/>
      </c>
      <c r="P109" s="3" t="str">
        <f>IF(COUNTIF(技能效果!A:A,技能等级!B109&amp;"05")=1,技能等级!B109&amp;"05","")</f>
        <v/>
      </c>
      <c r="Q109" s="3" t="str">
        <f t="shared" ref="Q109" si="320">IF(P109="","",$D109)</f>
        <v/>
      </c>
      <c r="R109" s="3" t="s">
        <v>143</v>
      </c>
      <c r="S109">
        <f t="shared" si="230"/>
        <v>11</v>
      </c>
    </row>
    <row r="110" spans="1:19" ht="16.5" x14ac:dyDescent="0.2">
      <c r="A110" s="3">
        <v>107</v>
      </c>
      <c r="B110" s="3">
        <f>INDEX(技能!B:B,MATCH(技能等级!S110,技能!T:T,0))</f>
        <v>1306011</v>
      </c>
      <c r="C110" s="4" t="s">
        <v>507</v>
      </c>
      <c r="D110" s="3">
        <v>7</v>
      </c>
      <c r="E110" s="3" t="str">
        <f>INDEX(技能!E:E,MATCH(技能等级!S110,技能!T:T,0))</f>
        <v>阎风吒普攻</v>
      </c>
      <c r="F110" s="4" t="s">
        <v>1164</v>
      </c>
      <c r="G110" s="3">
        <v>10</v>
      </c>
      <c r="H110" s="3" t="str">
        <f t="shared" si="195"/>
        <v>130601101</v>
      </c>
      <c r="I110" s="3">
        <f t="shared" si="196"/>
        <v>7</v>
      </c>
      <c r="J110" s="3" t="str">
        <f>IF(COUNTIF(技能效果!A:A,技能等级!B110&amp;"02")=1,技能等级!B110&amp;"02","")</f>
        <v>130601102</v>
      </c>
      <c r="K110" s="3">
        <f t="shared" si="196"/>
        <v>7</v>
      </c>
      <c r="L110" s="3" t="str">
        <f>IF(COUNTIF(技能效果!A:A,技能等级!B110&amp;"03")=1,技能等级!B110&amp;"03","")</f>
        <v/>
      </c>
      <c r="M110" s="3" t="str">
        <f t="shared" ref="M110" si="321">IF(L110="","",$D110)</f>
        <v/>
      </c>
      <c r="N110" s="3" t="str">
        <f>IF(COUNTIF(技能效果!A:A,技能等级!B110&amp;"04")=1,技能等级!B110&amp;"04","")</f>
        <v/>
      </c>
      <c r="O110" s="3" t="str">
        <f t="shared" ref="O110" si="322">IF(N110="","",$D110)</f>
        <v/>
      </c>
      <c r="P110" s="3" t="str">
        <f>IF(COUNTIF(技能效果!A:A,技能等级!B110&amp;"05")=1,技能等级!B110&amp;"05","")</f>
        <v/>
      </c>
      <c r="Q110" s="3" t="str">
        <f t="shared" ref="Q110" si="323">IF(P110="","",$D110)</f>
        <v/>
      </c>
      <c r="R110" s="3" t="s">
        <v>143</v>
      </c>
      <c r="S110">
        <f t="shared" si="230"/>
        <v>11</v>
      </c>
    </row>
    <row r="111" spans="1:19" ht="16.5" x14ac:dyDescent="0.2">
      <c r="A111" s="3">
        <v>108</v>
      </c>
      <c r="B111" s="3">
        <f>INDEX(技能!B:B,MATCH(技能等级!S111,技能!T:T,0))</f>
        <v>1306011</v>
      </c>
      <c r="C111" s="4" t="s">
        <v>507</v>
      </c>
      <c r="D111" s="3">
        <v>8</v>
      </c>
      <c r="E111" s="3" t="str">
        <f>INDEX(技能!E:E,MATCH(技能等级!S111,技能!T:T,0))</f>
        <v>阎风吒普攻</v>
      </c>
      <c r="F111" s="4" t="s">
        <v>1164</v>
      </c>
      <c r="G111" s="3">
        <v>10</v>
      </c>
      <c r="H111" s="3" t="str">
        <f t="shared" si="195"/>
        <v>130601101</v>
      </c>
      <c r="I111" s="3">
        <f t="shared" si="196"/>
        <v>8</v>
      </c>
      <c r="J111" s="3" t="str">
        <f>IF(COUNTIF(技能效果!A:A,技能等级!B111&amp;"02")=1,技能等级!B111&amp;"02","")</f>
        <v>130601102</v>
      </c>
      <c r="K111" s="3">
        <f t="shared" si="196"/>
        <v>8</v>
      </c>
      <c r="L111" s="3" t="str">
        <f>IF(COUNTIF(技能效果!A:A,技能等级!B111&amp;"03")=1,技能等级!B111&amp;"03","")</f>
        <v/>
      </c>
      <c r="M111" s="3" t="str">
        <f t="shared" ref="M111" si="324">IF(L111="","",$D111)</f>
        <v/>
      </c>
      <c r="N111" s="3" t="str">
        <f>IF(COUNTIF(技能效果!A:A,技能等级!B111&amp;"04")=1,技能等级!B111&amp;"04","")</f>
        <v/>
      </c>
      <c r="O111" s="3" t="str">
        <f t="shared" ref="O111" si="325">IF(N111="","",$D111)</f>
        <v/>
      </c>
      <c r="P111" s="3" t="str">
        <f>IF(COUNTIF(技能效果!A:A,技能等级!B111&amp;"05")=1,技能等级!B111&amp;"05","")</f>
        <v/>
      </c>
      <c r="Q111" s="3" t="str">
        <f t="shared" ref="Q111" si="326">IF(P111="","",$D111)</f>
        <v/>
      </c>
      <c r="R111" s="3" t="s">
        <v>143</v>
      </c>
      <c r="S111">
        <f t="shared" si="230"/>
        <v>11</v>
      </c>
    </row>
    <row r="112" spans="1:19" ht="16.5" x14ac:dyDescent="0.2">
      <c r="A112" s="3">
        <v>109</v>
      </c>
      <c r="B112" s="3">
        <f>INDEX(技能!B:B,MATCH(技能等级!S112,技能!T:T,0))</f>
        <v>1306011</v>
      </c>
      <c r="C112" s="4" t="s">
        <v>507</v>
      </c>
      <c r="D112" s="3">
        <v>9</v>
      </c>
      <c r="E112" s="3" t="str">
        <f>INDEX(技能!E:E,MATCH(技能等级!S112,技能!T:T,0))</f>
        <v>阎风吒普攻</v>
      </c>
      <c r="F112" s="4" t="s">
        <v>1164</v>
      </c>
      <c r="G112" s="3">
        <v>10</v>
      </c>
      <c r="H112" s="3" t="str">
        <f t="shared" si="195"/>
        <v>130601101</v>
      </c>
      <c r="I112" s="3">
        <f t="shared" si="196"/>
        <v>9</v>
      </c>
      <c r="J112" s="3" t="str">
        <f>IF(COUNTIF(技能效果!A:A,技能等级!B112&amp;"02")=1,技能等级!B112&amp;"02","")</f>
        <v>130601102</v>
      </c>
      <c r="K112" s="3">
        <f t="shared" si="196"/>
        <v>9</v>
      </c>
      <c r="L112" s="3" t="str">
        <f>IF(COUNTIF(技能效果!A:A,技能等级!B112&amp;"03")=1,技能等级!B112&amp;"03","")</f>
        <v/>
      </c>
      <c r="M112" s="3" t="str">
        <f t="shared" ref="M112" si="327">IF(L112="","",$D112)</f>
        <v/>
      </c>
      <c r="N112" s="3" t="str">
        <f>IF(COUNTIF(技能效果!A:A,技能等级!B112&amp;"04")=1,技能等级!B112&amp;"04","")</f>
        <v/>
      </c>
      <c r="O112" s="3" t="str">
        <f t="shared" ref="O112" si="328">IF(N112="","",$D112)</f>
        <v/>
      </c>
      <c r="P112" s="3" t="str">
        <f>IF(COUNTIF(技能效果!A:A,技能等级!B112&amp;"05")=1,技能等级!B112&amp;"05","")</f>
        <v/>
      </c>
      <c r="Q112" s="3" t="str">
        <f t="shared" ref="Q112" si="329">IF(P112="","",$D112)</f>
        <v/>
      </c>
      <c r="R112" s="3" t="s">
        <v>143</v>
      </c>
      <c r="S112">
        <f t="shared" si="230"/>
        <v>11</v>
      </c>
    </row>
    <row r="113" spans="1:19" ht="33" x14ac:dyDescent="0.2">
      <c r="A113" s="3">
        <v>110</v>
      </c>
      <c r="B113" s="3">
        <f>INDEX(技能!B:B,MATCH(技能等级!S113,技能!T:T,0))</f>
        <v>1306011</v>
      </c>
      <c r="C113" s="4" t="s">
        <v>507</v>
      </c>
      <c r="D113" s="3">
        <v>10</v>
      </c>
      <c r="E113" s="3" t="str">
        <f>INDEX(技能!E:E,MATCH(技能等级!S113,技能!T:T,0))</f>
        <v>阎风吒普攻</v>
      </c>
      <c r="F113" s="4" t="s">
        <v>1164</v>
      </c>
      <c r="G113" s="3">
        <v>10</v>
      </c>
      <c r="H113" s="3" t="str">
        <f t="shared" si="195"/>
        <v>130601101</v>
      </c>
      <c r="I113" s="3">
        <f t="shared" si="196"/>
        <v>10</v>
      </c>
      <c r="J113" s="3" t="str">
        <f>IF(COUNTIF(技能效果!A:A,技能等级!B113&amp;"02")=1,技能等级!B113&amp;"02","")</f>
        <v>130601102</v>
      </c>
      <c r="K113" s="3">
        <f t="shared" si="196"/>
        <v>10</v>
      </c>
      <c r="L113" s="3" t="str">
        <f>IF(COUNTIF(技能效果!A:A,技能等级!B113&amp;"03")=1,技能等级!B113&amp;"03","")</f>
        <v/>
      </c>
      <c r="M113" s="3" t="str">
        <f t="shared" ref="M113" si="330">IF(L113="","",$D113)</f>
        <v/>
      </c>
      <c r="N113" s="3" t="str">
        <f>IF(COUNTIF(技能效果!A:A,技能等级!B113&amp;"04")=1,技能等级!B113&amp;"04","")</f>
        <v/>
      </c>
      <c r="O113" s="3" t="str">
        <f t="shared" ref="O113" si="331">IF(N113="","",$D113)</f>
        <v/>
      </c>
      <c r="P113" s="3" t="str">
        <f>IF(COUNTIF(技能效果!A:A,技能等级!B113&amp;"05")=1,技能等级!B113&amp;"05","")</f>
        <v/>
      </c>
      <c r="Q113" s="3" t="str">
        <f t="shared" ref="Q113" si="332">IF(P113="","",$D113)</f>
        <v/>
      </c>
      <c r="R113" s="3" t="s">
        <v>152</v>
      </c>
      <c r="S113">
        <f t="shared" si="230"/>
        <v>11</v>
      </c>
    </row>
    <row r="114" spans="1:19" ht="16.5" x14ac:dyDescent="0.2">
      <c r="A114" s="3">
        <v>111</v>
      </c>
      <c r="B114" s="3">
        <f>INDEX(技能!B:B,MATCH(技能等级!S114,技能!T:T,0))</f>
        <v>1306012</v>
      </c>
      <c r="C114" s="4" t="s">
        <v>507</v>
      </c>
      <c r="D114" s="3">
        <v>1</v>
      </c>
      <c r="E114" s="3" t="str">
        <f>INDEX(技能!E:E,MATCH(技能等级!S114,技能!T:T,0))</f>
        <v>南御夫普攻</v>
      </c>
      <c r="F114" s="4"/>
      <c r="G114" s="3"/>
      <c r="H114" s="3" t="str">
        <f t="shared" si="195"/>
        <v>130601201</v>
      </c>
      <c r="I114" s="3">
        <f t="shared" si="196"/>
        <v>1</v>
      </c>
      <c r="J114" s="3" t="str">
        <f>IF(COUNTIF(技能效果!A:A,技能等级!B114&amp;"02")=1,技能等级!B114&amp;"02","")</f>
        <v>130601202</v>
      </c>
      <c r="K114" s="3">
        <f t="shared" si="196"/>
        <v>1</v>
      </c>
      <c r="L114" s="3" t="str">
        <f>IF(COUNTIF(技能效果!A:A,技能等级!B114&amp;"03")=1,技能等级!B114&amp;"03","")</f>
        <v/>
      </c>
      <c r="M114" s="3" t="str">
        <f t="shared" ref="M114" si="333">IF(L114="","",$D114)</f>
        <v/>
      </c>
      <c r="N114" s="3" t="str">
        <f>IF(COUNTIF(技能效果!A:A,技能等级!B114&amp;"04")=1,技能等级!B114&amp;"04","")</f>
        <v/>
      </c>
      <c r="O114" s="3" t="str">
        <f t="shared" ref="O114" si="334">IF(N114="","",$D114)</f>
        <v/>
      </c>
      <c r="P114" s="3" t="str">
        <f>IF(COUNTIF(技能效果!A:A,技能等级!B114&amp;"05")=1,技能等级!B114&amp;"05","")</f>
        <v/>
      </c>
      <c r="Q114" s="3" t="str">
        <f t="shared" ref="Q114" si="335">IF(P114="","",$D114)</f>
        <v/>
      </c>
      <c r="R114" s="3" t="s">
        <v>143</v>
      </c>
      <c r="S114">
        <f t="shared" si="230"/>
        <v>12</v>
      </c>
    </row>
    <row r="115" spans="1:19" ht="16.5" x14ac:dyDescent="0.2">
      <c r="A115" s="3">
        <v>112</v>
      </c>
      <c r="B115" s="3">
        <f>INDEX(技能!B:B,MATCH(技能等级!S115,技能!T:T,0))</f>
        <v>1306012</v>
      </c>
      <c r="C115" s="4" t="s">
        <v>507</v>
      </c>
      <c r="D115" s="3">
        <v>2</v>
      </c>
      <c r="E115" s="3" t="str">
        <f>INDEX(技能!E:E,MATCH(技能等级!S115,技能!T:T,0))</f>
        <v>南御夫普攻</v>
      </c>
      <c r="F115" s="4" t="s">
        <v>1164</v>
      </c>
      <c r="G115" s="3">
        <v>10</v>
      </c>
      <c r="H115" s="3" t="str">
        <f t="shared" si="195"/>
        <v>130601201</v>
      </c>
      <c r="I115" s="3">
        <f t="shared" si="196"/>
        <v>2</v>
      </c>
      <c r="J115" s="3" t="str">
        <f>IF(COUNTIF(技能效果!A:A,技能等级!B115&amp;"02")=1,技能等级!B115&amp;"02","")</f>
        <v>130601202</v>
      </c>
      <c r="K115" s="3">
        <f t="shared" si="196"/>
        <v>2</v>
      </c>
      <c r="L115" s="3" t="str">
        <f>IF(COUNTIF(技能效果!A:A,技能等级!B115&amp;"03")=1,技能等级!B115&amp;"03","")</f>
        <v/>
      </c>
      <c r="M115" s="3" t="str">
        <f t="shared" ref="M115" si="336">IF(L115="","",$D115)</f>
        <v/>
      </c>
      <c r="N115" s="3" t="str">
        <f>IF(COUNTIF(技能效果!A:A,技能等级!B115&amp;"04")=1,技能等级!B115&amp;"04","")</f>
        <v/>
      </c>
      <c r="O115" s="3" t="str">
        <f t="shared" ref="O115" si="337">IF(N115="","",$D115)</f>
        <v/>
      </c>
      <c r="P115" s="3" t="str">
        <f>IF(COUNTIF(技能效果!A:A,技能等级!B115&amp;"05")=1,技能等级!B115&amp;"05","")</f>
        <v/>
      </c>
      <c r="Q115" s="3" t="str">
        <f t="shared" ref="Q115" si="338">IF(P115="","",$D115)</f>
        <v/>
      </c>
      <c r="R115" s="3" t="s">
        <v>143</v>
      </c>
      <c r="S115">
        <f t="shared" si="230"/>
        <v>12</v>
      </c>
    </row>
    <row r="116" spans="1:19" ht="16.5" x14ac:dyDescent="0.2">
      <c r="A116" s="3">
        <v>113</v>
      </c>
      <c r="B116" s="3">
        <f>INDEX(技能!B:B,MATCH(技能等级!S116,技能!T:T,0))</f>
        <v>1306012</v>
      </c>
      <c r="C116" s="4" t="s">
        <v>507</v>
      </c>
      <c r="D116" s="3">
        <v>3</v>
      </c>
      <c r="E116" s="3" t="str">
        <f>INDEX(技能!E:E,MATCH(技能等级!S116,技能!T:T,0))</f>
        <v>南御夫普攻</v>
      </c>
      <c r="F116" s="4" t="s">
        <v>1164</v>
      </c>
      <c r="G116" s="3">
        <v>10</v>
      </c>
      <c r="H116" s="3" t="str">
        <f t="shared" si="195"/>
        <v>130601201</v>
      </c>
      <c r="I116" s="3">
        <f t="shared" si="196"/>
        <v>3</v>
      </c>
      <c r="J116" s="3" t="str">
        <f>IF(COUNTIF(技能效果!A:A,技能等级!B116&amp;"02")=1,技能等级!B116&amp;"02","")</f>
        <v>130601202</v>
      </c>
      <c r="K116" s="3">
        <f t="shared" si="196"/>
        <v>3</v>
      </c>
      <c r="L116" s="3" t="str">
        <f>IF(COUNTIF(技能效果!A:A,技能等级!B116&amp;"03")=1,技能等级!B116&amp;"03","")</f>
        <v/>
      </c>
      <c r="M116" s="3" t="str">
        <f t="shared" ref="M116" si="339">IF(L116="","",$D116)</f>
        <v/>
      </c>
      <c r="N116" s="3" t="str">
        <f>IF(COUNTIF(技能效果!A:A,技能等级!B116&amp;"04")=1,技能等级!B116&amp;"04","")</f>
        <v/>
      </c>
      <c r="O116" s="3" t="str">
        <f t="shared" ref="O116" si="340">IF(N116="","",$D116)</f>
        <v/>
      </c>
      <c r="P116" s="3" t="str">
        <f>IF(COUNTIF(技能效果!A:A,技能等级!B116&amp;"05")=1,技能等级!B116&amp;"05","")</f>
        <v/>
      </c>
      <c r="Q116" s="3" t="str">
        <f t="shared" ref="Q116" si="341">IF(P116="","",$D116)</f>
        <v/>
      </c>
      <c r="R116" s="3" t="s">
        <v>143</v>
      </c>
      <c r="S116">
        <f t="shared" si="230"/>
        <v>12</v>
      </c>
    </row>
    <row r="117" spans="1:19" ht="16.5" x14ac:dyDescent="0.2">
      <c r="A117" s="3">
        <v>114</v>
      </c>
      <c r="B117" s="3">
        <f>INDEX(技能!B:B,MATCH(技能等级!S117,技能!T:T,0))</f>
        <v>1306012</v>
      </c>
      <c r="C117" s="4" t="s">
        <v>507</v>
      </c>
      <c r="D117" s="3">
        <v>4</v>
      </c>
      <c r="E117" s="3" t="str">
        <f>INDEX(技能!E:E,MATCH(技能等级!S117,技能!T:T,0))</f>
        <v>南御夫普攻</v>
      </c>
      <c r="F117" s="4" t="s">
        <v>1164</v>
      </c>
      <c r="G117" s="3">
        <v>10</v>
      </c>
      <c r="H117" s="3" t="str">
        <f t="shared" si="195"/>
        <v>130601201</v>
      </c>
      <c r="I117" s="3">
        <f t="shared" si="196"/>
        <v>4</v>
      </c>
      <c r="J117" s="3" t="str">
        <f>IF(COUNTIF(技能效果!A:A,技能等级!B117&amp;"02")=1,技能等级!B117&amp;"02","")</f>
        <v>130601202</v>
      </c>
      <c r="K117" s="3">
        <f t="shared" si="196"/>
        <v>4</v>
      </c>
      <c r="L117" s="3" t="str">
        <f>IF(COUNTIF(技能效果!A:A,技能等级!B117&amp;"03")=1,技能等级!B117&amp;"03","")</f>
        <v/>
      </c>
      <c r="M117" s="3" t="str">
        <f t="shared" ref="M117" si="342">IF(L117="","",$D117)</f>
        <v/>
      </c>
      <c r="N117" s="3" t="str">
        <f>IF(COUNTIF(技能效果!A:A,技能等级!B117&amp;"04")=1,技能等级!B117&amp;"04","")</f>
        <v/>
      </c>
      <c r="O117" s="3" t="str">
        <f t="shared" ref="O117" si="343">IF(N117="","",$D117)</f>
        <v/>
      </c>
      <c r="P117" s="3" t="str">
        <f>IF(COUNTIF(技能效果!A:A,技能等级!B117&amp;"05")=1,技能等级!B117&amp;"05","")</f>
        <v/>
      </c>
      <c r="Q117" s="3" t="str">
        <f t="shared" ref="Q117" si="344">IF(P117="","",$D117)</f>
        <v/>
      </c>
      <c r="R117" s="3" t="s">
        <v>143</v>
      </c>
      <c r="S117">
        <f t="shared" si="230"/>
        <v>12</v>
      </c>
    </row>
    <row r="118" spans="1:19" ht="16.5" x14ac:dyDescent="0.2">
      <c r="A118" s="3">
        <v>115</v>
      </c>
      <c r="B118" s="3">
        <f>INDEX(技能!B:B,MATCH(技能等级!S118,技能!T:T,0))</f>
        <v>1306012</v>
      </c>
      <c r="C118" s="4" t="s">
        <v>507</v>
      </c>
      <c r="D118" s="3">
        <v>5</v>
      </c>
      <c r="E118" s="3" t="str">
        <f>INDEX(技能!E:E,MATCH(技能等级!S118,技能!T:T,0))</f>
        <v>南御夫普攻</v>
      </c>
      <c r="F118" s="4" t="s">
        <v>1164</v>
      </c>
      <c r="G118" s="3">
        <v>10</v>
      </c>
      <c r="H118" s="3" t="str">
        <f t="shared" si="195"/>
        <v>130601201</v>
      </c>
      <c r="I118" s="3">
        <f t="shared" si="196"/>
        <v>5</v>
      </c>
      <c r="J118" s="3" t="str">
        <f>IF(COUNTIF(技能效果!A:A,技能等级!B118&amp;"02")=1,技能等级!B118&amp;"02","")</f>
        <v>130601202</v>
      </c>
      <c r="K118" s="3">
        <f t="shared" si="196"/>
        <v>5</v>
      </c>
      <c r="L118" s="3" t="str">
        <f>IF(COUNTIF(技能效果!A:A,技能等级!B118&amp;"03")=1,技能等级!B118&amp;"03","")</f>
        <v/>
      </c>
      <c r="M118" s="3" t="str">
        <f t="shared" ref="M118" si="345">IF(L118="","",$D118)</f>
        <v/>
      </c>
      <c r="N118" s="3" t="str">
        <f>IF(COUNTIF(技能效果!A:A,技能等级!B118&amp;"04")=1,技能等级!B118&amp;"04","")</f>
        <v/>
      </c>
      <c r="O118" s="3" t="str">
        <f t="shared" ref="O118" si="346">IF(N118="","",$D118)</f>
        <v/>
      </c>
      <c r="P118" s="3" t="str">
        <f>IF(COUNTIF(技能效果!A:A,技能等级!B118&amp;"05")=1,技能等级!B118&amp;"05","")</f>
        <v/>
      </c>
      <c r="Q118" s="3" t="str">
        <f t="shared" ref="Q118" si="347">IF(P118="","",$D118)</f>
        <v/>
      </c>
      <c r="R118" s="3" t="s">
        <v>153</v>
      </c>
      <c r="S118">
        <f t="shared" si="230"/>
        <v>12</v>
      </c>
    </row>
    <row r="119" spans="1:19" ht="16.5" x14ac:dyDescent="0.2">
      <c r="A119" s="3">
        <v>116</v>
      </c>
      <c r="B119" s="3">
        <f>INDEX(技能!B:B,MATCH(技能等级!S119,技能!T:T,0))</f>
        <v>1306012</v>
      </c>
      <c r="C119" s="4" t="s">
        <v>507</v>
      </c>
      <c r="D119" s="3">
        <v>6</v>
      </c>
      <c r="E119" s="3" t="str">
        <f>INDEX(技能!E:E,MATCH(技能等级!S119,技能!T:T,0))</f>
        <v>南御夫普攻</v>
      </c>
      <c r="F119" s="4" t="s">
        <v>1164</v>
      </c>
      <c r="G119" s="3">
        <v>10</v>
      </c>
      <c r="H119" s="3" t="str">
        <f t="shared" si="195"/>
        <v>130601201</v>
      </c>
      <c r="I119" s="3">
        <f t="shared" si="196"/>
        <v>6</v>
      </c>
      <c r="J119" s="3" t="str">
        <f>IF(COUNTIF(技能效果!A:A,技能等级!B119&amp;"02")=1,技能等级!B119&amp;"02","")</f>
        <v>130601202</v>
      </c>
      <c r="K119" s="3">
        <f t="shared" si="196"/>
        <v>6</v>
      </c>
      <c r="L119" s="3" t="str">
        <f>IF(COUNTIF(技能效果!A:A,技能等级!B119&amp;"03")=1,技能等级!B119&amp;"03","")</f>
        <v/>
      </c>
      <c r="M119" s="3" t="str">
        <f t="shared" ref="M119" si="348">IF(L119="","",$D119)</f>
        <v/>
      </c>
      <c r="N119" s="3" t="str">
        <f>IF(COUNTIF(技能效果!A:A,技能等级!B119&amp;"04")=1,技能等级!B119&amp;"04","")</f>
        <v/>
      </c>
      <c r="O119" s="3" t="str">
        <f t="shared" ref="O119" si="349">IF(N119="","",$D119)</f>
        <v/>
      </c>
      <c r="P119" s="3" t="str">
        <f>IF(COUNTIF(技能效果!A:A,技能等级!B119&amp;"05")=1,技能等级!B119&amp;"05","")</f>
        <v/>
      </c>
      <c r="Q119" s="3" t="str">
        <f t="shared" ref="Q119" si="350">IF(P119="","",$D119)</f>
        <v/>
      </c>
      <c r="R119" s="3" t="s">
        <v>143</v>
      </c>
      <c r="S119">
        <f t="shared" si="230"/>
        <v>12</v>
      </c>
    </row>
    <row r="120" spans="1:19" ht="16.5" x14ac:dyDescent="0.2">
      <c r="A120" s="3">
        <v>117</v>
      </c>
      <c r="B120" s="3">
        <f>INDEX(技能!B:B,MATCH(技能等级!S120,技能!T:T,0))</f>
        <v>1306012</v>
      </c>
      <c r="C120" s="4" t="s">
        <v>507</v>
      </c>
      <c r="D120" s="3">
        <v>7</v>
      </c>
      <c r="E120" s="3" t="str">
        <f>INDEX(技能!E:E,MATCH(技能等级!S120,技能!T:T,0))</f>
        <v>南御夫普攻</v>
      </c>
      <c r="F120" s="4" t="s">
        <v>1164</v>
      </c>
      <c r="G120" s="3">
        <v>10</v>
      </c>
      <c r="H120" s="3" t="str">
        <f t="shared" si="195"/>
        <v>130601201</v>
      </c>
      <c r="I120" s="3">
        <f t="shared" si="196"/>
        <v>7</v>
      </c>
      <c r="J120" s="3" t="str">
        <f>IF(COUNTIF(技能效果!A:A,技能等级!B120&amp;"02")=1,技能等级!B120&amp;"02","")</f>
        <v>130601202</v>
      </c>
      <c r="K120" s="3">
        <f t="shared" si="196"/>
        <v>7</v>
      </c>
      <c r="L120" s="3" t="str">
        <f>IF(COUNTIF(技能效果!A:A,技能等级!B120&amp;"03")=1,技能等级!B120&amp;"03","")</f>
        <v/>
      </c>
      <c r="M120" s="3" t="str">
        <f t="shared" ref="M120" si="351">IF(L120="","",$D120)</f>
        <v/>
      </c>
      <c r="N120" s="3" t="str">
        <f>IF(COUNTIF(技能效果!A:A,技能等级!B120&amp;"04")=1,技能等级!B120&amp;"04","")</f>
        <v/>
      </c>
      <c r="O120" s="3" t="str">
        <f t="shared" ref="O120" si="352">IF(N120="","",$D120)</f>
        <v/>
      </c>
      <c r="P120" s="3" t="str">
        <f>IF(COUNTIF(技能效果!A:A,技能等级!B120&amp;"05")=1,技能等级!B120&amp;"05","")</f>
        <v/>
      </c>
      <c r="Q120" s="3" t="str">
        <f t="shared" ref="Q120" si="353">IF(P120="","",$D120)</f>
        <v/>
      </c>
      <c r="R120" s="3" t="s">
        <v>143</v>
      </c>
      <c r="S120">
        <f t="shared" si="230"/>
        <v>12</v>
      </c>
    </row>
    <row r="121" spans="1:19" ht="16.5" x14ac:dyDescent="0.2">
      <c r="A121" s="3">
        <v>118</v>
      </c>
      <c r="B121" s="3">
        <f>INDEX(技能!B:B,MATCH(技能等级!S121,技能!T:T,0))</f>
        <v>1306012</v>
      </c>
      <c r="C121" s="4" t="s">
        <v>507</v>
      </c>
      <c r="D121" s="3">
        <v>8</v>
      </c>
      <c r="E121" s="3" t="str">
        <f>INDEX(技能!E:E,MATCH(技能等级!S121,技能!T:T,0))</f>
        <v>南御夫普攻</v>
      </c>
      <c r="F121" s="4" t="s">
        <v>1164</v>
      </c>
      <c r="G121" s="3">
        <v>10</v>
      </c>
      <c r="H121" s="3" t="str">
        <f t="shared" si="195"/>
        <v>130601201</v>
      </c>
      <c r="I121" s="3">
        <f t="shared" si="196"/>
        <v>8</v>
      </c>
      <c r="J121" s="3" t="str">
        <f>IF(COUNTIF(技能效果!A:A,技能等级!B121&amp;"02")=1,技能等级!B121&amp;"02","")</f>
        <v>130601202</v>
      </c>
      <c r="K121" s="3">
        <f t="shared" si="196"/>
        <v>8</v>
      </c>
      <c r="L121" s="3" t="str">
        <f>IF(COUNTIF(技能效果!A:A,技能等级!B121&amp;"03")=1,技能等级!B121&amp;"03","")</f>
        <v/>
      </c>
      <c r="M121" s="3" t="str">
        <f t="shared" ref="M121" si="354">IF(L121="","",$D121)</f>
        <v/>
      </c>
      <c r="N121" s="3" t="str">
        <f>IF(COUNTIF(技能效果!A:A,技能等级!B121&amp;"04")=1,技能等级!B121&amp;"04","")</f>
        <v/>
      </c>
      <c r="O121" s="3" t="str">
        <f t="shared" ref="O121" si="355">IF(N121="","",$D121)</f>
        <v/>
      </c>
      <c r="P121" s="3" t="str">
        <f>IF(COUNTIF(技能效果!A:A,技能等级!B121&amp;"05")=1,技能等级!B121&amp;"05","")</f>
        <v/>
      </c>
      <c r="Q121" s="3" t="str">
        <f t="shared" ref="Q121" si="356">IF(P121="","",$D121)</f>
        <v/>
      </c>
      <c r="R121" s="3" t="s">
        <v>143</v>
      </c>
      <c r="S121">
        <f t="shared" si="230"/>
        <v>12</v>
      </c>
    </row>
    <row r="122" spans="1:19" ht="16.5" x14ac:dyDescent="0.2">
      <c r="A122" s="3">
        <v>119</v>
      </c>
      <c r="B122" s="3">
        <f>INDEX(技能!B:B,MATCH(技能等级!S122,技能!T:T,0))</f>
        <v>1306012</v>
      </c>
      <c r="C122" s="4" t="s">
        <v>507</v>
      </c>
      <c r="D122" s="3">
        <v>9</v>
      </c>
      <c r="E122" s="3" t="str">
        <f>INDEX(技能!E:E,MATCH(技能等级!S122,技能!T:T,0))</f>
        <v>南御夫普攻</v>
      </c>
      <c r="F122" s="4" t="s">
        <v>1164</v>
      </c>
      <c r="G122" s="3">
        <v>10</v>
      </c>
      <c r="H122" s="3" t="str">
        <f t="shared" si="195"/>
        <v>130601201</v>
      </c>
      <c r="I122" s="3">
        <f t="shared" si="196"/>
        <v>9</v>
      </c>
      <c r="J122" s="3" t="str">
        <f>IF(COUNTIF(技能效果!A:A,技能等级!B122&amp;"02")=1,技能等级!B122&amp;"02","")</f>
        <v>130601202</v>
      </c>
      <c r="K122" s="3">
        <f t="shared" si="196"/>
        <v>9</v>
      </c>
      <c r="L122" s="3" t="str">
        <f>IF(COUNTIF(技能效果!A:A,技能等级!B122&amp;"03")=1,技能等级!B122&amp;"03","")</f>
        <v/>
      </c>
      <c r="M122" s="3" t="str">
        <f t="shared" ref="M122" si="357">IF(L122="","",$D122)</f>
        <v/>
      </c>
      <c r="N122" s="3" t="str">
        <f>IF(COUNTIF(技能效果!A:A,技能等级!B122&amp;"04")=1,技能等级!B122&amp;"04","")</f>
        <v/>
      </c>
      <c r="O122" s="3" t="str">
        <f t="shared" ref="O122" si="358">IF(N122="","",$D122)</f>
        <v/>
      </c>
      <c r="P122" s="3" t="str">
        <f>IF(COUNTIF(技能效果!A:A,技能等级!B122&amp;"05")=1,技能等级!B122&amp;"05","")</f>
        <v/>
      </c>
      <c r="Q122" s="3" t="str">
        <f t="shared" ref="Q122" si="359">IF(P122="","",$D122)</f>
        <v/>
      </c>
      <c r="R122" s="3" t="s">
        <v>143</v>
      </c>
      <c r="S122">
        <f t="shared" si="230"/>
        <v>12</v>
      </c>
    </row>
    <row r="123" spans="1:19" ht="49.5" x14ac:dyDescent="0.2">
      <c r="A123" s="3">
        <v>120</v>
      </c>
      <c r="B123" s="3">
        <f>INDEX(技能!B:B,MATCH(技能等级!S123,技能!T:T,0))</f>
        <v>1306012</v>
      </c>
      <c r="C123" s="4" t="s">
        <v>507</v>
      </c>
      <c r="D123" s="3">
        <v>10</v>
      </c>
      <c r="E123" s="3" t="str">
        <f>INDEX(技能!E:E,MATCH(技能等级!S123,技能!T:T,0))</f>
        <v>南御夫普攻</v>
      </c>
      <c r="F123" s="4" t="s">
        <v>1164</v>
      </c>
      <c r="G123" s="3">
        <v>10</v>
      </c>
      <c r="H123" s="3" t="str">
        <f t="shared" si="195"/>
        <v>130601201</v>
      </c>
      <c r="I123" s="3">
        <f t="shared" si="196"/>
        <v>10</v>
      </c>
      <c r="J123" s="3" t="str">
        <f>IF(COUNTIF(技能效果!A:A,技能等级!B123&amp;"02")=1,技能等级!B123&amp;"02","")</f>
        <v>130601202</v>
      </c>
      <c r="K123" s="3">
        <f t="shared" si="196"/>
        <v>10</v>
      </c>
      <c r="L123" s="3" t="str">
        <f>IF(COUNTIF(技能效果!A:A,技能等级!B123&amp;"03")=1,技能等级!B123&amp;"03","")</f>
        <v/>
      </c>
      <c r="M123" s="3" t="str">
        <f t="shared" ref="M123" si="360">IF(L123="","",$D123)</f>
        <v/>
      </c>
      <c r="N123" s="3" t="str">
        <f>IF(COUNTIF(技能效果!A:A,技能等级!B123&amp;"04")=1,技能等级!B123&amp;"04","")</f>
        <v/>
      </c>
      <c r="O123" s="3" t="str">
        <f t="shared" ref="O123" si="361">IF(N123="","",$D123)</f>
        <v/>
      </c>
      <c r="P123" s="3" t="str">
        <f>IF(COUNTIF(技能效果!A:A,技能等级!B123&amp;"05")=1,技能等级!B123&amp;"05","")</f>
        <v/>
      </c>
      <c r="Q123" s="3" t="str">
        <f t="shared" ref="Q123" si="362">IF(P123="","",$D123)</f>
        <v/>
      </c>
      <c r="R123" s="3" t="s">
        <v>154</v>
      </c>
      <c r="S123">
        <f t="shared" si="230"/>
        <v>12</v>
      </c>
    </row>
    <row r="124" spans="1:19" ht="16.5" x14ac:dyDescent="0.2">
      <c r="A124" s="3">
        <v>121</v>
      </c>
      <c r="B124" s="3">
        <f>INDEX(技能!B:B,MATCH(技能等级!S124,技能!T:T,0))</f>
        <v>1306013</v>
      </c>
      <c r="C124" s="4" t="s">
        <v>507</v>
      </c>
      <c r="D124" s="3">
        <v>1</v>
      </c>
      <c r="E124" s="3" t="str">
        <f>INDEX(技能!E:E,MATCH(技能等级!S124,技能!T:T,0))</f>
        <v>吉拉普攻</v>
      </c>
      <c r="F124" s="4"/>
      <c r="G124" s="3"/>
      <c r="H124" s="3" t="str">
        <f t="shared" si="195"/>
        <v>130601301</v>
      </c>
      <c r="I124" s="3">
        <f t="shared" si="196"/>
        <v>1</v>
      </c>
      <c r="J124" s="3" t="str">
        <f>IF(COUNTIF(技能效果!A:A,技能等级!B124&amp;"02")=1,技能等级!B124&amp;"02","")</f>
        <v>130601302</v>
      </c>
      <c r="K124" s="3">
        <f t="shared" si="196"/>
        <v>1</v>
      </c>
      <c r="L124" s="3" t="str">
        <f>IF(COUNTIF(技能效果!A:A,技能等级!B124&amp;"03")=1,技能等级!B124&amp;"03","")</f>
        <v/>
      </c>
      <c r="M124" s="3" t="str">
        <f t="shared" ref="M124" si="363">IF(L124="","",$D124)</f>
        <v/>
      </c>
      <c r="N124" s="3" t="str">
        <f>IF(COUNTIF(技能效果!A:A,技能等级!B124&amp;"04")=1,技能等级!B124&amp;"04","")</f>
        <v/>
      </c>
      <c r="O124" s="3" t="str">
        <f t="shared" ref="O124" si="364">IF(N124="","",$D124)</f>
        <v/>
      </c>
      <c r="P124" s="3" t="str">
        <f>IF(COUNTIF(技能效果!A:A,技能等级!B124&amp;"05")=1,技能等级!B124&amp;"05","")</f>
        <v/>
      </c>
      <c r="Q124" s="3" t="str">
        <f t="shared" ref="Q124" si="365">IF(P124="","",$D124)</f>
        <v/>
      </c>
      <c r="R124" s="3" t="s">
        <v>143</v>
      </c>
      <c r="S124">
        <f t="shared" si="230"/>
        <v>13</v>
      </c>
    </row>
    <row r="125" spans="1:19" ht="16.5" x14ac:dyDescent="0.2">
      <c r="A125" s="3">
        <v>122</v>
      </c>
      <c r="B125" s="3">
        <f>INDEX(技能!B:B,MATCH(技能等级!S125,技能!T:T,0))</f>
        <v>1306013</v>
      </c>
      <c r="C125" s="4" t="s">
        <v>507</v>
      </c>
      <c r="D125" s="3">
        <v>2</v>
      </c>
      <c r="E125" s="3" t="str">
        <f>INDEX(技能!E:E,MATCH(技能等级!S125,技能!T:T,0))</f>
        <v>吉拉普攻</v>
      </c>
      <c r="F125" s="4" t="s">
        <v>1164</v>
      </c>
      <c r="G125" s="3">
        <v>10</v>
      </c>
      <c r="H125" s="3" t="str">
        <f t="shared" si="195"/>
        <v>130601301</v>
      </c>
      <c r="I125" s="3">
        <f t="shared" si="196"/>
        <v>2</v>
      </c>
      <c r="J125" s="3" t="str">
        <f>IF(COUNTIF(技能效果!A:A,技能等级!B125&amp;"02")=1,技能等级!B125&amp;"02","")</f>
        <v>130601302</v>
      </c>
      <c r="K125" s="3">
        <f t="shared" si="196"/>
        <v>2</v>
      </c>
      <c r="L125" s="3" t="str">
        <f>IF(COUNTIF(技能效果!A:A,技能等级!B125&amp;"03")=1,技能等级!B125&amp;"03","")</f>
        <v/>
      </c>
      <c r="M125" s="3" t="str">
        <f t="shared" ref="M125" si="366">IF(L125="","",$D125)</f>
        <v/>
      </c>
      <c r="N125" s="3" t="str">
        <f>IF(COUNTIF(技能效果!A:A,技能等级!B125&amp;"04")=1,技能等级!B125&amp;"04","")</f>
        <v/>
      </c>
      <c r="O125" s="3" t="str">
        <f t="shared" ref="O125" si="367">IF(N125="","",$D125)</f>
        <v/>
      </c>
      <c r="P125" s="3" t="str">
        <f>IF(COUNTIF(技能效果!A:A,技能等级!B125&amp;"05")=1,技能等级!B125&amp;"05","")</f>
        <v/>
      </c>
      <c r="Q125" s="3" t="str">
        <f t="shared" ref="Q125" si="368">IF(P125="","",$D125)</f>
        <v/>
      </c>
      <c r="R125" s="3" t="s">
        <v>143</v>
      </c>
      <c r="S125">
        <f t="shared" si="230"/>
        <v>13</v>
      </c>
    </row>
    <row r="126" spans="1:19" ht="16.5" x14ac:dyDescent="0.2">
      <c r="A126" s="3">
        <v>123</v>
      </c>
      <c r="B126" s="3">
        <f>INDEX(技能!B:B,MATCH(技能等级!S126,技能!T:T,0))</f>
        <v>1306013</v>
      </c>
      <c r="C126" s="4" t="s">
        <v>507</v>
      </c>
      <c r="D126" s="3">
        <v>3</v>
      </c>
      <c r="E126" s="3" t="str">
        <f>INDEX(技能!E:E,MATCH(技能等级!S126,技能!T:T,0))</f>
        <v>吉拉普攻</v>
      </c>
      <c r="F126" s="4" t="s">
        <v>1164</v>
      </c>
      <c r="G126" s="3">
        <v>10</v>
      </c>
      <c r="H126" s="3" t="str">
        <f t="shared" si="195"/>
        <v>130601301</v>
      </c>
      <c r="I126" s="3">
        <f t="shared" si="196"/>
        <v>3</v>
      </c>
      <c r="J126" s="3" t="str">
        <f>IF(COUNTIF(技能效果!A:A,技能等级!B126&amp;"02")=1,技能等级!B126&amp;"02","")</f>
        <v>130601302</v>
      </c>
      <c r="K126" s="3">
        <f t="shared" si="196"/>
        <v>3</v>
      </c>
      <c r="L126" s="3" t="str">
        <f>IF(COUNTIF(技能效果!A:A,技能等级!B126&amp;"03")=1,技能等级!B126&amp;"03","")</f>
        <v/>
      </c>
      <c r="M126" s="3" t="str">
        <f t="shared" ref="M126" si="369">IF(L126="","",$D126)</f>
        <v/>
      </c>
      <c r="N126" s="3" t="str">
        <f>IF(COUNTIF(技能效果!A:A,技能等级!B126&amp;"04")=1,技能等级!B126&amp;"04","")</f>
        <v/>
      </c>
      <c r="O126" s="3" t="str">
        <f t="shared" ref="O126" si="370">IF(N126="","",$D126)</f>
        <v/>
      </c>
      <c r="P126" s="3" t="str">
        <f>IF(COUNTIF(技能效果!A:A,技能等级!B126&amp;"05")=1,技能等级!B126&amp;"05","")</f>
        <v/>
      </c>
      <c r="Q126" s="3" t="str">
        <f t="shared" ref="Q126" si="371">IF(P126="","",$D126)</f>
        <v/>
      </c>
      <c r="R126" s="3" t="s">
        <v>143</v>
      </c>
      <c r="S126">
        <f t="shared" si="230"/>
        <v>13</v>
      </c>
    </row>
    <row r="127" spans="1:19" ht="16.5" x14ac:dyDescent="0.2">
      <c r="A127" s="3">
        <v>124</v>
      </c>
      <c r="B127" s="3">
        <f>INDEX(技能!B:B,MATCH(技能等级!S127,技能!T:T,0))</f>
        <v>1306013</v>
      </c>
      <c r="C127" s="4" t="s">
        <v>507</v>
      </c>
      <c r="D127" s="3">
        <v>4</v>
      </c>
      <c r="E127" s="3" t="str">
        <f>INDEX(技能!E:E,MATCH(技能等级!S127,技能!T:T,0))</f>
        <v>吉拉普攻</v>
      </c>
      <c r="F127" s="4" t="s">
        <v>1164</v>
      </c>
      <c r="G127" s="3">
        <v>10</v>
      </c>
      <c r="H127" s="3" t="str">
        <f t="shared" si="195"/>
        <v>130601301</v>
      </c>
      <c r="I127" s="3">
        <f t="shared" si="196"/>
        <v>4</v>
      </c>
      <c r="J127" s="3" t="str">
        <f>IF(COUNTIF(技能效果!A:A,技能等级!B127&amp;"02")=1,技能等级!B127&amp;"02","")</f>
        <v>130601302</v>
      </c>
      <c r="K127" s="3">
        <f t="shared" si="196"/>
        <v>4</v>
      </c>
      <c r="L127" s="3" t="str">
        <f>IF(COUNTIF(技能效果!A:A,技能等级!B127&amp;"03")=1,技能等级!B127&amp;"03","")</f>
        <v/>
      </c>
      <c r="M127" s="3" t="str">
        <f t="shared" ref="M127" si="372">IF(L127="","",$D127)</f>
        <v/>
      </c>
      <c r="N127" s="3" t="str">
        <f>IF(COUNTIF(技能效果!A:A,技能等级!B127&amp;"04")=1,技能等级!B127&amp;"04","")</f>
        <v/>
      </c>
      <c r="O127" s="3" t="str">
        <f t="shared" ref="O127" si="373">IF(N127="","",$D127)</f>
        <v/>
      </c>
      <c r="P127" s="3" t="str">
        <f>IF(COUNTIF(技能效果!A:A,技能等级!B127&amp;"05")=1,技能等级!B127&amp;"05","")</f>
        <v/>
      </c>
      <c r="Q127" s="3" t="str">
        <f t="shared" ref="Q127" si="374">IF(P127="","",$D127)</f>
        <v/>
      </c>
      <c r="R127" s="3" t="s">
        <v>143</v>
      </c>
      <c r="S127">
        <f t="shared" si="230"/>
        <v>13</v>
      </c>
    </row>
    <row r="128" spans="1:19" ht="16.5" x14ac:dyDescent="0.2">
      <c r="A128" s="3">
        <v>125</v>
      </c>
      <c r="B128" s="3">
        <f>INDEX(技能!B:B,MATCH(技能等级!S128,技能!T:T,0))</f>
        <v>1306013</v>
      </c>
      <c r="C128" s="4" t="s">
        <v>507</v>
      </c>
      <c r="D128" s="3">
        <v>5</v>
      </c>
      <c r="E128" s="3" t="str">
        <f>INDEX(技能!E:E,MATCH(技能等级!S128,技能!T:T,0))</f>
        <v>吉拉普攻</v>
      </c>
      <c r="F128" s="4" t="s">
        <v>1164</v>
      </c>
      <c r="G128" s="3">
        <v>10</v>
      </c>
      <c r="H128" s="3" t="str">
        <f t="shared" si="195"/>
        <v>130601301</v>
      </c>
      <c r="I128" s="3">
        <f t="shared" si="196"/>
        <v>5</v>
      </c>
      <c r="J128" s="3" t="str">
        <f>IF(COUNTIF(技能效果!A:A,技能等级!B128&amp;"02")=1,技能等级!B128&amp;"02","")</f>
        <v>130601302</v>
      </c>
      <c r="K128" s="3">
        <f t="shared" si="196"/>
        <v>5</v>
      </c>
      <c r="L128" s="3" t="str">
        <f>IF(COUNTIF(技能效果!A:A,技能等级!B128&amp;"03")=1,技能等级!B128&amp;"03","")</f>
        <v/>
      </c>
      <c r="M128" s="3" t="str">
        <f t="shared" ref="M128" si="375">IF(L128="","",$D128)</f>
        <v/>
      </c>
      <c r="N128" s="3" t="str">
        <f>IF(COUNTIF(技能效果!A:A,技能等级!B128&amp;"04")=1,技能等级!B128&amp;"04","")</f>
        <v/>
      </c>
      <c r="O128" s="3" t="str">
        <f t="shared" ref="O128" si="376">IF(N128="","",$D128)</f>
        <v/>
      </c>
      <c r="P128" s="3" t="str">
        <f>IF(COUNTIF(技能效果!A:A,技能等级!B128&amp;"05")=1,技能等级!B128&amp;"05","")</f>
        <v/>
      </c>
      <c r="Q128" s="3" t="str">
        <f t="shared" ref="Q128" si="377">IF(P128="","",$D128)</f>
        <v/>
      </c>
      <c r="R128" s="3" t="s">
        <v>155</v>
      </c>
      <c r="S128">
        <f t="shared" si="230"/>
        <v>13</v>
      </c>
    </row>
    <row r="129" spans="1:19" ht="16.5" x14ac:dyDescent="0.2">
      <c r="A129" s="3">
        <v>126</v>
      </c>
      <c r="B129" s="3">
        <f>INDEX(技能!B:B,MATCH(技能等级!S129,技能!T:T,0))</f>
        <v>1306013</v>
      </c>
      <c r="C129" s="4" t="s">
        <v>507</v>
      </c>
      <c r="D129" s="3">
        <v>6</v>
      </c>
      <c r="E129" s="3" t="str">
        <f>INDEX(技能!E:E,MATCH(技能等级!S129,技能!T:T,0))</f>
        <v>吉拉普攻</v>
      </c>
      <c r="F129" s="4" t="s">
        <v>1164</v>
      </c>
      <c r="G129" s="3">
        <v>10</v>
      </c>
      <c r="H129" s="3" t="str">
        <f t="shared" si="195"/>
        <v>130601301</v>
      </c>
      <c r="I129" s="3">
        <f t="shared" si="196"/>
        <v>6</v>
      </c>
      <c r="J129" s="3" t="str">
        <f>IF(COUNTIF(技能效果!A:A,技能等级!B129&amp;"02")=1,技能等级!B129&amp;"02","")</f>
        <v>130601302</v>
      </c>
      <c r="K129" s="3">
        <f t="shared" si="196"/>
        <v>6</v>
      </c>
      <c r="L129" s="3" t="str">
        <f>IF(COUNTIF(技能效果!A:A,技能等级!B129&amp;"03")=1,技能等级!B129&amp;"03","")</f>
        <v/>
      </c>
      <c r="M129" s="3" t="str">
        <f t="shared" ref="M129" si="378">IF(L129="","",$D129)</f>
        <v/>
      </c>
      <c r="N129" s="3" t="str">
        <f>IF(COUNTIF(技能效果!A:A,技能等级!B129&amp;"04")=1,技能等级!B129&amp;"04","")</f>
        <v/>
      </c>
      <c r="O129" s="3" t="str">
        <f t="shared" ref="O129" si="379">IF(N129="","",$D129)</f>
        <v/>
      </c>
      <c r="P129" s="3" t="str">
        <f>IF(COUNTIF(技能效果!A:A,技能等级!B129&amp;"05")=1,技能等级!B129&amp;"05","")</f>
        <v/>
      </c>
      <c r="Q129" s="3" t="str">
        <f t="shared" ref="Q129" si="380">IF(P129="","",$D129)</f>
        <v/>
      </c>
      <c r="R129" s="3" t="s">
        <v>143</v>
      </c>
      <c r="S129">
        <f t="shared" si="230"/>
        <v>13</v>
      </c>
    </row>
    <row r="130" spans="1:19" ht="16.5" x14ac:dyDescent="0.2">
      <c r="A130" s="3">
        <v>127</v>
      </c>
      <c r="B130" s="3">
        <f>INDEX(技能!B:B,MATCH(技能等级!S130,技能!T:T,0))</f>
        <v>1306013</v>
      </c>
      <c r="C130" s="4" t="s">
        <v>507</v>
      </c>
      <c r="D130" s="3">
        <v>7</v>
      </c>
      <c r="E130" s="3" t="str">
        <f>INDEX(技能!E:E,MATCH(技能等级!S130,技能!T:T,0))</f>
        <v>吉拉普攻</v>
      </c>
      <c r="F130" s="4" t="s">
        <v>1164</v>
      </c>
      <c r="G130" s="3">
        <v>10</v>
      </c>
      <c r="H130" s="3" t="str">
        <f t="shared" si="195"/>
        <v>130601301</v>
      </c>
      <c r="I130" s="3">
        <f t="shared" si="196"/>
        <v>7</v>
      </c>
      <c r="J130" s="3" t="str">
        <f>IF(COUNTIF(技能效果!A:A,技能等级!B130&amp;"02")=1,技能等级!B130&amp;"02","")</f>
        <v>130601302</v>
      </c>
      <c r="K130" s="3">
        <f t="shared" si="196"/>
        <v>7</v>
      </c>
      <c r="L130" s="3" t="str">
        <f>IF(COUNTIF(技能效果!A:A,技能等级!B130&amp;"03")=1,技能等级!B130&amp;"03","")</f>
        <v/>
      </c>
      <c r="M130" s="3" t="str">
        <f t="shared" ref="M130" si="381">IF(L130="","",$D130)</f>
        <v/>
      </c>
      <c r="N130" s="3" t="str">
        <f>IF(COUNTIF(技能效果!A:A,技能等级!B130&amp;"04")=1,技能等级!B130&amp;"04","")</f>
        <v/>
      </c>
      <c r="O130" s="3" t="str">
        <f t="shared" ref="O130" si="382">IF(N130="","",$D130)</f>
        <v/>
      </c>
      <c r="P130" s="3" t="str">
        <f>IF(COUNTIF(技能效果!A:A,技能等级!B130&amp;"05")=1,技能等级!B130&amp;"05","")</f>
        <v/>
      </c>
      <c r="Q130" s="3" t="str">
        <f t="shared" ref="Q130" si="383">IF(P130="","",$D130)</f>
        <v/>
      </c>
      <c r="R130" s="3" t="s">
        <v>143</v>
      </c>
      <c r="S130">
        <f t="shared" si="230"/>
        <v>13</v>
      </c>
    </row>
    <row r="131" spans="1:19" ht="16.5" x14ac:dyDescent="0.2">
      <c r="A131" s="3">
        <v>128</v>
      </c>
      <c r="B131" s="3">
        <f>INDEX(技能!B:B,MATCH(技能等级!S131,技能!T:T,0))</f>
        <v>1306013</v>
      </c>
      <c r="C131" s="4" t="s">
        <v>507</v>
      </c>
      <c r="D131" s="3">
        <v>8</v>
      </c>
      <c r="E131" s="3" t="str">
        <f>INDEX(技能!E:E,MATCH(技能等级!S131,技能!T:T,0))</f>
        <v>吉拉普攻</v>
      </c>
      <c r="F131" s="4" t="s">
        <v>1164</v>
      </c>
      <c r="G131" s="3">
        <v>10</v>
      </c>
      <c r="H131" s="3" t="str">
        <f t="shared" si="195"/>
        <v>130601301</v>
      </c>
      <c r="I131" s="3">
        <f t="shared" si="196"/>
        <v>8</v>
      </c>
      <c r="J131" s="3" t="str">
        <f>IF(COUNTIF(技能效果!A:A,技能等级!B131&amp;"02")=1,技能等级!B131&amp;"02","")</f>
        <v>130601302</v>
      </c>
      <c r="K131" s="3">
        <f t="shared" si="196"/>
        <v>8</v>
      </c>
      <c r="L131" s="3" t="str">
        <f>IF(COUNTIF(技能效果!A:A,技能等级!B131&amp;"03")=1,技能等级!B131&amp;"03","")</f>
        <v/>
      </c>
      <c r="M131" s="3" t="str">
        <f t="shared" ref="M131" si="384">IF(L131="","",$D131)</f>
        <v/>
      </c>
      <c r="N131" s="3" t="str">
        <f>IF(COUNTIF(技能效果!A:A,技能等级!B131&amp;"04")=1,技能等级!B131&amp;"04","")</f>
        <v/>
      </c>
      <c r="O131" s="3" t="str">
        <f t="shared" ref="O131" si="385">IF(N131="","",$D131)</f>
        <v/>
      </c>
      <c r="P131" s="3" t="str">
        <f>IF(COUNTIF(技能效果!A:A,技能等级!B131&amp;"05")=1,技能等级!B131&amp;"05","")</f>
        <v/>
      </c>
      <c r="Q131" s="3" t="str">
        <f t="shared" ref="Q131" si="386">IF(P131="","",$D131)</f>
        <v/>
      </c>
      <c r="R131" s="3" t="s">
        <v>143</v>
      </c>
      <c r="S131">
        <f t="shared" si="230"/>
        <v>13</v>
      </c>
    </row>
    <row r="132" spans="1:19" ht="16.5" x14ac:dyDescent="0.2">
      <c r="A132" s="3">
        <v>129</v>
      </c>
      <c r="B132" s="3">
        <f>INDEX(技能!B:B,MATCH(技能等级!S132,技能!T:T,0))</f>
        <v>1306013</v>
      </c>
      <c r="C132" s="4" t="s">
        <v>507</v>
      </c>
      <c r="D132" s="3">
        <v>9</v>
      </c>
      <c r="E132" s="3" t="str">
        <f>INDEX(技能!E:E,MATCH(技能等级!S132,技能!T:T,0))</f>
        <v>吉拉普攻</v>
      </c>
      <c r="F132" s="4" t="s">
        <v>1164</v>
      </c>
      <c r="G132" s="3">
        <v>10</v>
      </c>
      <c r="H132" s="3" t="str">
        <f t="shared" si="195"/>
        <v>130601301</v>
      </c>
      <c r="I132" s="3">
        <f t="shared" si="196"/>
        <v>9</v>
      </c>
      <c r="J132" s="3" t="str">
        <f>IF(COUNTIF(技能效果!A:A,技能等级!B132&amp;"02")=1,技能等级!B132&amp;"02","")</f>
        <v>130601302</v>
      </c>
      <c r="K132" s="3">
        <f t="shared" si="196"/>
        <v>9</v>
      </c>
      <c r="L132" s="3" t="str">
        <f>IF(COUNTIF(技能效果!A:A,技能等级!B132&amp;"03")=1,技能等级!B132&amp;"03","")</f>
        <v/>
      </c>
      <c r="M132" s="3" t="str">
        <f t="shared" ref="M132" si="387">IF(L132="","",$D132)</f>
        <v/>
      </c>
      <c r="N132" s="3" t="str">
        <f>IF(COUNTIF(技能效果!A:A,技能等级!B132&amp;"04")=1,技能等级!B132&amp;"04","")</f>
        <v/>
      </c>
      <c r="O132" s="3" t="str">
        <f t="shared" ref="O132" si="388">IF(N132="","",$D132)</f>
        <v/>
      </c>
      <c r="P132" s="3" t="str">
        <f>IF(COUNTIF(技能效果!A:A,技能等级!B132&amp;"05")=1,技能等级!B132&amp;"05","")</f>
        <v/>
      </c>
      <c r="Q132" s="3" t="str">
        <f t="shared" ref="Q132" si="389">IF(P132="","",$D132)</f>
        <v/>
      </c>
      <c r="R132" s="3" t="s">
        <v>143</v>
      </c>
      <c r="S132">
        <f t="shared" si="230"/>
        <v>13</v>
      </c>
    </row>
    <row r="133" spans="1:19" ht="33" x14ac:dyDescent="0.2">
      <c r="A133" s="3">
        <v>130</v>
      </c>
      <c r="B133" s="3">
        <f>INDEX(技能!B:B,MATCH(技能等级!S133,技能!T:T,0))</f>
        <v>1306013</v>
      </c>
      <c r="C133" s="4" t="s">
        <v>507</v>
      </c>
      <c r="D133" s="3">
        <v>10</v>
      </c>
      <c r="E133" s="3" t="str">
        <f>INDEX(技能!E:E,MATCH(技能等级!S133,技能!T:T,0))</f>
        <v>吉拉普攻</v>
      </c>
      <c r="F133" s="4" t="s">
        <v>1164</v>
      </c>
      <c r="G133" s="3">
        <v>10</v>
      </c>
      <c r="H133" s="3" t="str">
        <f t="shared" ref="H133:H196" si="390">B133&amp;"01"</f>
        <v>130601301</v>
      </c>
      <c r="I133" s="3">
        <f t="shared" ref="I133:K196" si="391">IF(H133="","",$D133)</f>
        <v>10</v>
      </c>
      <c r="J133" s="3" t="str">
        <f>IF(COUNTIF(技能效果!A:A,技能等级!B133&amp;"02")=1,技能等级!B133&amp;"02","")</f>
        <v>130601302</v>
      </c>
      <c r="K133" s="3">
        <f t="shared" si="391"/>
        <v>10</v>
      </c>
      <c r="L133" s="3" t="str">
        <f>IF(COUNTIF(技能效果!A:A,技能等级!B133&amp;"03")=1,技能等级!B133&amp;"03","")</f>
        <v/>
      </c>
      <c r="M133" s="3" t="str">
        <f t="shared" ref="M133" si="392">IF(L133="","",$D133)</f>
        <v/>
      </c>
      <c r="N133" s="3" t="str">
        <f>IF(COUNTIF(技能效果!A:A,技能等级!B133&amp;"04")=1,技能等级!B133&amp;"04","")</f>
        <v/>
      </c>
      <c r="O133" s="3" t="str">
        <f t="shared" ref="O133" si="393">IF(N133="","",$D133)</f>
        <v/>
      </c>
      <c r="P133" s="3" t="str">
        <f>IF(COUNTIF(技能效果!A:A,技能等级!B133&amp;"05")=1,技能等级!B133&amp;"05","")</f>
        <v/>
      </c>
      <c r="Q133" s="3" t="str">
        <f t="shared" ref="Q133" si="394">IF(P133="","",$D133)</f>
        <v/>
      </c>
      <c r="R133" s="3" t="s">
        <v>156</v>
      </c>
      <c r="S133">
        <f t="shared" si="230"/>
        <v>13</v>
      </c>
    </row>
    <row r="134" spans="1:19" ht="16.5" x14ac:dyDescent="0.2">
      <c r="A134" s="3">
        <v>131</v>
      </c>
      <c r="B134" s="3">
        <f>INDEX(技能!B:B,MATCH(技能等级!S134,技能!T:T,0))</f>
        <v>1306014</v>
      </c>
      <c r="C134" s="4" t="s">
        <v>507</v>
      </c>
      <c r="D134" s="3">
        <v>1</v>
      </c>
      <c r="E134" s="3" t="str">
        <f>INDEX(技能!E:E,MATCH(技能等级!S134,技能!T:T,0))</f>
        <v>吕仙宫普攻</v>
      </c>
      <c r="F134" s="4"/>
      <c r="G134" s="3"/>
      <c r="H134" s="3" t="str">
        <f t="shared" si="390"/>
        <v>130601401</v>
      </c>
      <c r="I134" s="3">
        <f t="shared" si="391"/>
        <v>1</v>
      </c>
      <c r="J134" s="3" t="str">
        <f>IF(COUNTIF(技能效果!A:A,技能等级!B134&amp;"02")=1,技能等级!B134&amp;"02","")</f>
        <v>130601402</v>
      </c>
      <c r="K134" s="3">
        <f t="shared" si="391"/>
        <v>1</v>
      </c>
      <c r="L134" s="3" t="str">
        <f>IF(COUNTIF(技能效果!A:A,技能等级!B134&amp;"03")=1,技能等级!B134&amp;"03","")</f>
        <v/>
      </c>
      <c r="M134" s="3" t="str">
        <f t="shared" ref="M134" si="395">IF(L134="","",$D134)</f>
        <v/>
      </c>
      <c r="N134" s="3" t="str">
        <f>IF(COUNTIF(技能效果!A:A,技能等级!B134&amp;"04")=1,技能等级!B134&amp;"04","")</f>
        <v/>
      </c>
      <c r="O134" s="3" t="str">
        <f t="shared" ref="O134" si="396">IF(N134="","",$D134)</f>
        <v/>
      </c>
      <c r="P134" s="3" t="str">
        <f>IF(COUNTIF(技能效果!A:A,技能等级!B134&amp;"05")=1,技能等级!B134&amp;"05","")</f>
        <v/>
      </c>
      <c r="Q134" s="3" t="str">
        <f t="shared" ref="Q134" si="397">IF(P134="","",$D134)</f>
        <v/>
      </c>
      <c r="R134" s="3" t="s">
        <v>143</v>
      </c>
      <c r="S134">
        <f t="shared" si="230"/>
        <v>14</v>
      </c>
    </row>
    <row r="135" spans="1:19" ht="16.5" x14ac:dyDescent="0.2">
      <c r="A135" s="3">
        <v>132</v>
      </c>
      <c r="B135" s="3">
        <f>INDEX(技能!B:B,MATCH(技能等级!S135,技能!T:T,0))</f>
        <v>1306014</v>
      </c>
      <c r="C135" s="4" t="s">
        <v>507</v>
      </c>
      <c r="D135" s="3">
        <v>2</v>
      </c>
      <c r="E135" s="3" t="str">
        <f>INDEX(技能!E:E,MATCH(技能等级!S135,技能!T:T,0))</f>
        <v>吕仙宫普攻</v>
      </c>
      <c r="F135" s="4" t="s">
        <v>1164</v>
      </c>
      <c r="G135" s="3">
        <v>10</v>
      </c>
      <c r="H135" s="3" t="str">
        <f t="shared" si="390"/>
        <v>130601401</v>
      </c>
      <c r="I135" s="3">
        <f t="shared" si="391"/>
        <v>2</v>
      </c>
      <c r="J135" s="3" t="str">
        <f>IF(COUNTIF(技能效果!A:A,技能等级!B135&amp;"02")=1,技能等级!B135&amp;"02","")</f>
        <v>130601402</v>
      </c>
      <c r="K135" s="3">
        <f t="shared" si="391"/>
        <v>2</v>
      </c>
      <c r="L135" s="3" t="str">
        <f>IF(COUNTIF(技能效果!A:A,技能等级!B135&amp;"03")=1,技能等级!B135&amp;"03","")</f>
        <v/>
      </c>
      <c r="M135" s="3" t="str">
        <f t="shared" ref="M135" si="398">IF(L135="","",$D135)</f>
        <v/>
      </c>
      <c r="N135" s="3" t="str">
        <f>IF(COUNTIF(技能效果!A:A,技能等级!B135&amp;"04")=1,技能等级!B135&amp;"04","")</f>
        <v/>
      </c>
      <c r="O135" s="3" t="str">
        <f t="shared" ref="O135" si="399">IF(N135="","",$D135)</f>
        <v/>
      </c>
      <c r="P135" s="3" t="str">
        <f>IF(COUNTIF(技能效果!A:A,技能等级!B135&amp;"05")=1,技能等级!B135&amp;"05","")</f>
        <v/>
      </c>
      <c r="Q135" s="3" t="str">
        <f t="shared" ref="Q135" si="400">IF(P135="","",$D135)</f>
        <v/>
      </c>
      <c r="R135" s="3" t="s">
        <v>143</v>
      </c>
      <c r="S135">
        <f t="shared" si="230"/>
        <v>14</v>
      </c>
    </row>
    <row r="136" spans="1:19" ht="16.5" x14ac:dyDescent="0.2">
      <c r="A136" s="3">
        <v>133</v>
      </c>
      <c r="B136" s="3">
        <f>INDEX(技能!B:B,MATCH(技能等级!S136,技能!T:T,0))</f>
        <v>1306014</v>
      </c>
      <c r="C136" s="4" t="s">
        <v>507</v>
      </c>
      <c r="D136" s="3">
        <v>3</v>
      </c>
      <c r="E136" s="3" t="str">
        <f>INDEX(技能!E:E,MATCH(技能等级!S136,技能!T:T,0))</f>
        <v>吕仙宫普攻</v>
      </c>
      <c r="F136" s="4" t="s">
        <v>1164</v>
      </c>
      <c r="G136" s="3">
        <v>10</v>
      </c>
      <c r="H136" s="3" t="str">
        <f t="shared" si="390"/>
        <v>130601401</v>
      </c>
      <c r="I136" s="3">
        <f t="shared" si="391"/>
        <v>3</v>
      </c>
      <c r="J136" s="3" t="str">
        <f>IF(COUNTIF(技能效果!A:A,技能等级!B136&amp;"02")=1,技能等级!B136&amp;"02","")</f>
        <v>130601402</v>
      </c>
      <c r="K136" s="3">
        <f t="shared" si="391"/>
        <v>3</v>
      </c>
      <c r="L136" s="3" t="str">
        <f>IF(COUNTIF(技能效果!A:A,技能等级!B136&amp;"03")=1,技能等级!B136&amp;"03","")</f>
        <v/>
      </c>
      <c r="M136" s="3" t="str">
        <f t="shared" ref="M136" si="401">IF(L136="","",$D136)</f>
        <v/>
      </c>
      <c r="N136" s="3" t="str">
        <f>IF(COUNTIF(技能效果!A:A,技能等级!B136&amp;"04")=1,技能等级!B136&amp;"04","")</f>
        <v/>
      </c>
      <c r="O136" s="3" t="str">
        <f t="shared" ref="O136" si="402">IF(N136="","",$D136)</f>
        <v/>
      </c>
      <c r="P136" s="3" t="str">
        <f>IF(COUNTIF(技能效果!A:A,技能等级!B136&amp;"05")=1,技能等级!B136&amp;"05","")</f>
        <v/>
      </c>
      <c r="Q136" s="3" t="str">
        <f t="shared" ref="Q136" si="403">IF(P136="","",$D136)</f>
        <v/>
      </c>
      <c r="R136" s="3" t="s">
        <v>143</v>
      </c>
      <c r="S136">
        <f t="shared" si="230"/>
        <v>14</v>
      </c>
    </row>
    <row r="137" spans="1:19" ht="16.5" x14ac:dyDescent="0.2">
      <c r="A137" s="3">
        <v>134</v>
      </c>
      <c r="B137" s="3">
        <f>INDEX(技能!B:B,MATCH(技能等级!S137,技能!T:T,0))</f>
        <v>1306014</v>
      </c>
      <c r="C137" s="4" t="s">
        <v>507</v>
      </c>
      <c r="D137" s="3">
        <v>4</v>
      </c>
      <c r="E137" s="3" t="str">
        <f>INDEX(技能!E:E,MATCH(技能等级!S137,技能!T:T,0))</f>
        <v>吕仙宫普攻</v>
      </c>
      <c r="F137" s="4" t="s">
        <v>1164</v>
      </c>
      <c r="G137" s="3">
        <v>10</v>
      </c>
      <c r="H137" s="3" t="str">
        <f t="shared" si="390"/>
        <v>130601401</v>
      </c>
      <c r="I137" s="3">
        <f t="shared" si="391"/>
        <v>4</v>
      </c>
      <c r="J137" s="3" t="str">
        <f>IF(COUNTIF(技能效果!A:A,技能等级!B137&amp;"02")=1,技能等级!B137&amp;"02","")</f>
        <v>130601402</v>
      </c>
      <c r="K137" s="3">
        <f t="shared" si="391"/>
        <v>4</v>
      </c>
      <c r="L137" s="3" t="str">
        <f>IF(COUNTIF(技能效果!A:A,技能等级!B137&amp;"03")=1,技能等级!B137&amp;"03","")</f>
        <v/>
      </c>
      <c r="M137" s="3" t="str">
        <f t="shared" ref="M137" si="404">IF(L137="","",$D137)</f>
        <v/>
      </c>
      <c r="N137" s="3" t="str">
        <f>IF(COUNTIF(技能效果!A:A,技能等级!B137&amp;"04")=1,技能等级!B137&amp;"04","")</f>
        <v/>
      </c>
      <c r="O137" s="3" t="str">
        <f t="shared" ref="O137" si="405">IF(N137="","",$D137)</f>
        <v/>
      </c>
      <c r="P137" s="3" t="str">
        <f>IF(COUNTIF(技能效果!A:A,技能等级!B137&amp;"05")=1,技能等级!B137&amp;"05","")</f>
        <v/>
      </c>
      <c r="Q137" s="3" t="str">
        <f t="shared" ref="Q137" si="406">IF(P137="","",$D137)</f>
        <v/>
      </c>
      <c r="R137" s="3" t="s">
        <v>143</v>
      </c>
      <c r="S137">
        <f t="shared" si="230"/>
        <v>14</v>
      </c>
    </row>
    <row r="138" spans="1:19" ht="33" x14ac:dyDescent="0.2">
      <c r="A138" s="3">
        <v>135</v>
      </c>
      <c r="B138" s="3">
        <f>INDEX(技能!B:B,MATCH(技能等级!S138,技能!T:T,0))</f>
        <v>1306014</v>
      </c>
      <c r="C138" s="4" t="s">
        <v>507</v>
      </c>
      <c r="D138" s="3">
        <v>5</v>
      </c>
      <c r="E138" s="3" t="str">
        <f>INDEX(技能!E:E,MATCH(技能等级!S138,技能!T:T,0))</f>
        <v>吕仙宫普攻</v>
      </c>
      <c r="F138" s="4" t="s">
        <v>1164</v>
      </c>
      <c r="G138" s="3">
        <v>10</v>
      </c>
      <c r="H138" s="3" t="str">
        <f t="shared" si="390"/>
        <v>130601401</v>
      </c>
      <c r="I138" s="3">
        <f t="shared" si="391"/>
        <v>5</v>
      </c>
      <c r="J138" s="3" t="str">
        <f>IF(COUNTIF(技能效果!A:A,技能等级!B138&amp;"02")=1,技能等级!B138&amp;"02","")</f>
        <v>130601402</v>
      </c>
      <c r="K138" s="3">
        <f t="shared" si="391"/>
        <v>5</v>
      </c>
      <c r="L138" s="3" t="str">
        <f>IF(COUNTIF(技能效果!A:A,技能等级!B138&amp;"03")=1,技能等级!B138&amp;"03","")</f>
        <v/>
      </c>
      <c r="M138" s="3" t="str">
        <f t="shared" ref="M138" si="407">IF(L138="","",$D138)</f>
        <v/>
      </c>
      <c r="N138" s="3" t="str">
        <f>IF(COUNTIF(技能效果!A:A,技能等级!B138&amp;"04")=1,技能等级!B138&amp;"04","")</f>
        <v/>
      </c>
      <c r="O138" s="3" t="str">
        <f t="shared" ref="O138" si="408">IF(N138="","",$D138)</f>
        <v/>
      </c>
      <c r="P138" s="3" t="str">
        <f>IF(COUNTIF(技能效果!A:A,技能等级!B138&amp;"05")=1,技能等级!B138&amp;"05","")</f>
        <v/>
      </c>
      <c r="Q138" s="3" t="str">
        <f t="shared" ref="Q138" si="409">IF(P138="","",$D138)</f>
        <v/>
      </c>
      <c r="R138" s="3" t="s">
        <v>157</v>
      </c>
      <c r="S138">
        <f t="shared" si="230"/>
        <v>14</v>
      </c>
    </row>
    <row r="139" spans="1:19" ht="16.5" x14ac:dyDescent="0.2">
      <c r="A139" s="3">
        <v>136</v>
      </c>
      <c r="B139" s="3">
        <f>INDEX(技能!B:B,MATCH(技能等级!S139,技能!T:T,0))</f>
        <v>1306014</v>
      </c>
      <c r="C139" s="4" t="s">
        <v>507</v>
      </c>
      <c r="D139" s="3">
        <v>6</v>
      </c>
      <c r="E139" s="3" t="str">
        <f>INDEX(技能!E:E,MATCH(技能等级!S139,技能!T:T,0))</f>
        <v>吕仙宫普攻</v>
      </c>
      <c r="F139" s="4" t="s">
        <v>1164</v>
      </c>
      <c r="G139" s="3">
        <v>10</v>
      </c>
      <c r="H139" s="3" t="str">
        <f t="shared" si="390"/>
        <v>130601401</v>
      </c>
      <c r="I139" s="3">
        <f t="shared" si="391"/>
        <v>6</v>
      </c>
      <c r="J139" s="3" t="str">
        <f>IF(COUNTIF(技能效果!A:A,技能等级!B139&amp;"02")=1,技能等级!B139&amp;"02","")</f>
        <v>130601402</v>
      </c>
      <c r="K139" s="3">
        <f t="shared" si="391"/>
        <v>6</v>
      </c>
      <c r="L139" s="3" t="str">
        <f>IF(COUNTIF(技能效果!A:A,技能等级!B139&amp;"03")=1,技能等级!B139&amp;"03","")</f>
        <v/>
      </c>
      <c r="M139" s="3" t="str">
        <f t="shared" ref="M139" si="410">IF(L139="","",$D139)</f>
        <v/>
      </c>
      <c r="N139" s="3" t="str">
        <f>IF(COUNTIF(技能效果!A:A,技能等级!B139&amp;"04")=1,技能等级!B139&amp;"04","")</f>
        <v/>
      </c>
      <c r="O139" s="3" t="str">
        <f t="shared" ref="O139" si="411">IF(N139="","",$D139)</f>
        <v/>
      </c>
      <c r="P139" s="3" t="str">
        <f>IF(COUNTIF(技能效果!A:A,技能等级!B139&amp;"05")=1,技能等级!B139&amp;"05","")</f>
        <v/>
      </c>
      <c r="Q139" s="3" t="str">
        <f t="shared" ref="Q139" si="412">IF(P139="","",$D139)</f>
        <v/>
      </c>
      <c r="R139" s="3" t="s">
        <v>143</v>
      </c>
      <c r="S139">
        <f t="shared" si="230"/>
        <v>14</v>
      </c>
    </row>
    <row r="140" spans="1:19" ht="16.5" x14ac:dyDescent="0.2">
      <c r="A140" s="3">
        <v>137</v>
      </c>
      <c r="B140" s="3">
        <f>INDEX(技能!B:B,MATCH(技能等级!S140,技能!T:T,0))</f>
        <v>1306014</v>
      </c>
      <c r="C140" s="4" t="s">
        <v>507</v>
      </c>
      <c r="D140" s="3">
        <v>7</v>
      </c>
      <c r="E140" s="3" t="str">
        <f>INDEX(技能!E:E,MATCH(技能等级!S140,技能!T:T,0))</f>
        <v>吕仙宫普攻</v>
      </c>
      <c r="F140" s="4" t="s">
        <v>1164</v>
      </c>
      <c r="G140" s="3">
        <v>10</v>
      </c>
      <c r="H140" s="3" t="str">
        <f t="shared" si="390"/>
        <v>130601401</v>
      </c>
      <c r="I140" s="3">
        <f t="shared" si="391"/>
        <v>7</v>
      </c>
      <c r="J140" s="3" t="str">
        <f>IF(COUNTIF(技能效果!A:A,技能等级!B140&amp;"02")=1,技能等级!B140&amp;"02","")</f>
        <v>130601402</v>
      </c>
      <c r="K140" s="3">
        <f t="shared" si="391"/>
        <v>7</v>
      </c>
      <c r="L140" s="3" t="str">
        <f>IF(COUNTIF(技能效果!A:A,技能等级!B140&amp;"03")=1,技能等级!B140&amp;"03","")</f>
        <v/>
      </c>
      <c r="M140" s="3" t="str">
        <f t="shared" ref="M140" si="413">IF(L140="","",$D140)</f>
        <v/>
      </c>
      <c r="N140" s="3" t="str">
        <f>IF(COUNTIF(技能效果!A:A,技能等级!B140&amp;"04")=1,技能等级!B140&amp;"04","")</f>
        <v/>
      </c>
      <c r="O140" s="3" t="str">
        <f t="shared" ref="O140" si="414">IF(N140="","",$D140)</f>
        <v/>
      </c>
      <c r="P140" s="3" t="str">
        <f>IF(COUNTIF(技能效果!A:A,技能等级!B140&amp;"05")=1,技能等级!B140&amp;"05","")</f>
        <v/>
      </c>
      <c r="Q140" s="3" t="str">
        <f t="shared" ref="Q140" si="415">IF(P140="","",$D140)</f>
        <v/>
      </c>
      <c r="R140" s="3" t="s">
        <v>143</v>
      </c>
      <c r="S140">
        <f t="shared" si="230"/>
        <v>14</v>
      </c>
    </row>
    <row r="141" spans="1:19" ht="16.5" x14ac:dyDescent="0.2">
      <c r="A141" s="3">
        <v>138</v>
      </c>
      <c r="B141" s="3">
        <f>INDEX(技能!B:B,MATCH(技能等级!S141,技能!T:T,0))</f>
        <v>1306014</v>
      </c>
      <c r="C141" s="4" t="s">
        <v>507</v>
      </c>
      <c r="D141" s="3">
        <v>8</v>
      </c>
      <c r="E141" s="3" t="str">
        <f>INDEX(技能!E:E,MATCH(技能等级!S141,技能!T:T,0))</f>
        <v>吕仙宫普攻</v>
      </c>
      <c r="F141" s="4" t="s">
        <v>1164</v>
      </c>
      <c r="G141" s="3">
        <v>10</v>
      </c>
      <c r="H141" s="3" t="str">
        <f t="shared" si="390"/>
        <v>130601401</v>
      </c>
      <c r="I141" s="3">
        <f t="shared" si="391"/>
        <v>8</v>
      </c>
      <c r="J141" s="3" t="str">
        <f>IF(COUNTIF(技能效果!A:A,技能等级!B141&amp;"02")=1,技能等级!B141&amp;"02","")</f>
        <v>130601402</v>
      </c>
      <c r="K141" s="3">
        <f t="shared" si="391"/>
        <v>8</v>
      </c>
      <c r="L141" s="3" t="str">
        <f>IF(COUNTIF(技能效果!A:A,技能等级!B141&amp;"03")=1,技能等级!B141&amp;"03","")</f>
        <v/>
      </c>
      <c r="M141" s="3" t="str">
        <f t="shared" ref="M141" si="416">IF(L141="","",$D141)</f>
        <v/>
      </c>
      <c r="N141" s="3" t="str">
        <f>IF(COUNTIF(技能效果!A:A,技能等级!B141&amp;"04")=1,技能等级!B141&amp;"04","")</f>
        <v/>
      </c>
      <c r="O141" s="3" t="str">
        <f t="shared" ref="O141" si="417">IF(N141="","",$D141)</f>
        <v/>
      </c>
      <c r="P141" s="3" t="str">
        <f>IF(COUNTIF(技能效果!A:A,技能等级!B141&amp;"05")=1,技能等级!B141&amp;"05","")</f>
        <v/>
      </c>
      <c r="Q141" s="3" t="str">
        <f t="shared" ref="Q141" si="418">IF(P141="","",$D141)</f>
        <v/>
      </c>
      <c r="R141" s="3" t="s">
        <v>143</v>
      </c>
      <c r="S141">
        <f t="shared" si="230"/>
        <v>14</v>
      </c>
    </row>
    <row r="142" spans="1:19" ht="16.5" x14ac:dyDescent="0.2">
      <c r="A142" s="3">
        <v>139</v>
      </c>
      <c r="B142" s="3">
        <f>INDEX(技能!B:B,MATCH(技能等级!S142,技能!T:T,0))</f>
        <v>1306014</v>
      </c>
      <c r="C142" s="4" t="s">
        <v>507</v>
      </c>
      <c r="D142" s="3">
        <v>9</v>
      </c>
      <c r="E142" s="3" t="str">
        <f>INDEX(技能!E:E,MATCH(技能等级!S142,技能!T:T,0))</f>
        <v>吕仙宫普攻</v>
      </c>
      <c r="F142" s="4" t="s">
        <v>1164</v>
      </c>
      <c r="G142" s="3">
        <v>10</v>
      </c>
      <c r="H142" s="3" t="str">
        <f t="shared" si="390"/>
        <v>130601401</v>
      </c>
      <c r="I142" s="3">
        <f t="shared" si="391"/>
        <v>9</v>
      </c>
      <c r="J142" s="3" t="str">
        <f>IF(COUNTIF(技能效果!A:A,技能等级!B142&amp;"02")=1,技能等级!B142&amp;"02","")</f>
        <v>130601402</v>
      </c>
      <c r="K142" s="3">
        <f t="shared" si="391"/>
        <v>9</v>
      </c>
      <c r="L142" s="3" t="str">
        <f>IF(COUNTIF(技能效果!A:A,技能等级!B142&amp;"03")=1,技能等级!B142&amp;"03","")</f>
        <v/>
      </c>
      <c r="M142" s="3" t="str">
        <f t="shared" ref="M142" si="419">IF(L142="","",$D142)</f>
        <v/>
      </c>
      <c r="N142" s="3" t="str">
        <f>IF(COUNTIF(技能效果!A:A,技能等级!B142&amp;"04")=1,技能等级!B142&amp;"04","")</f>
        <v/>
      </c>
      <c r="O142" s="3" t="str">
        <f t="shared" ref="O142" si="420">IF(N142="","",$D142)</f>
        <v/>
      </c>
      <c r="P142" s="3" t="str">
        <f>IF(COUNTIF(技能效果!A:A,技能等级!B142&amp;"05")=1,技能等级!B142&amp;"05","")</f>
        <v/>
      </c>
      <c r="Q142" s="3" t="str">
        <f t="shared" ref="Q142" si="421">IF(P142="","",$D142)</f>
        <v/>
      </c>
      <c r="R142" s="3" t="s">
        <v>143</v>
      </c>
      <c r="S142">
        <f t="shared" si="230"/>
        <v>14</v>
      </c>
    </row>
    <row r="143" spans="1:19" ht="16.5" x14ac:dyDescent="0.2">
      <c r="A143" s="3">
        <v>140</v>
      </c>
      <c r="B143" s="3">
        <f>INDEX(技能!B:B,MATCH(技能等级!S143,技能!T:T,0))</f>
        <v>1306014</v>
      </c>
      <c r="C143" s="4" t="s">
        <v>507</v>
      </c>
      <c r="D143" s="3">
        <v>10</v>
      </c>
      <c r="E143" s="3" t="str">
        <f>INDEX(技能!E:E,MATCH(技能等级!S143,技能!T:T,0))</f>
        <v>吕仙宫普攻</v>
      </c>
      <c r="F143" s="4" t="s">
        <v>1164</v>
      </c>
      <c r="G143" s="3">
        <v>10</v>
      </c>
      <c r="H143" s="3" t="str">
        <f t="shared" si="390"/>
        <v>130601401</v>
      </c>
      <c r="I143" s="3">
        <f t="shared" si="391"/>
        <v>10</v>
      </c>
      <c r="J143" s="3" t="str">
        <f>IF(COUNTIF(技能效果!A:A,技能等级!B143&amp;"02")=1,技能等级!B143&amp;"02","")</f>
        <v>130601402</v>
      </c>
      <c r="K143" s="3">
        <f t="shared" si="391"/>
        <v>10</v>
      </c>
      <c r="L143" s="3" t="str">
        <f>IF(COUNTIF(技能效果!A:A,技能等级!B143&amp;"03")=1,技能等级!B143&amp;"03","")</f>
        <v/>
      </c>
      <c r="M143" s="3" t="str">
        <f t="shared" ref="M143" si="422">IF(L143="","",$D143)</f>
        <v/>
      </c>
      <c r="N143" s="3" t="str">
        <f>IF(COUNTIF(技能效果!A:A,技能等级!B143&amp;"04")=1,技能等级!B143&amp;"04","")</f>
        <v/>
      </c>
      <c r="O143" s="3" t="str">
        <f t="shared" ref="O143" si="423">IF(N143="","",$D143)</f>
        <v/>
      </c>
      <c r="P143" s="3" t="str">
        <f>IF(COUNTIF(技能效果!A:A,技能等级!B143&amp;"05")=1,技能等级!B143&amp;"05","")</f>
        <v/>
      </c>
      <c r="Q143" s="3" t="str">
        <f t="shared" ref="Q143" si="424">IF(P143="","",$D143)</f>
        <v/>
      </c>
      <c r="R143" s="3" t="s">
        <v>158</v>
      </c>
      <c r="S143">
        <f t="shared" ref="S143:S206" si="425">S133+1</f>
        <v>14</v>
      </c>
    </row>
    <row r="144" spans="1:19" ht="16.5" x14ac:dyDescent="0.2">
      <c r="A144" s="3">
        <v>141</v>
      </c>
      <c r="B144" s="3">
        <f>INDEX(技能!B:B,MATCH(技能等级!S144,技能!T:T,0))</f>
        <v>1306015</v>
      </c>
      <c r="C144" s="4" t="s">
        <v>507</v>
      </c>
      <c r="D144" s="3">
        <v>1</v>
      </c>
      <c r="E144" s="3" t="str">
        <f>INDEX(技能!E:E,MATCH(技能等级!S144,技能!T:T,0))</f>
        <v>阎巧巧普攻</v>
      </c>
      <c r="F144" s="4"/>
      <c r="G144" s="3"/>
      <c r="H144" s="3" t="str">
        <f t="shared" si="390"/>
        <v>130601501</v>
      </c>
      <c r="I144" s="3">
        <f t="shared" si="391"/>
        <v>1</v>
      </c>
      <c r="J144" s="3" t="str">
        <f>IF(COUNTIF(技能效果!A:A,技能等级!B144&amp;"02")=1,技能等级!B144&amp;"02","")</f>
        <v>130601502</v>
      </c>
      <c r="K144" s="3">
        <f t="shared" si="391"/>
        <v>1</v>
      </c>
      <c r="L144" s="3" t="str">
        <f>IF(COUNTIF(技能效果!A:A,技能等级!B144&amp;"03")=1,技能等级!B144&amp;"03","")</f>
        <v/>
      </c>
      <c r="M144" s="3" t="str">
        <f t="shared" ref="M144" si="426">IF(L144="","",$D144)</f>
        <v/>
      </c>
      <c r="N144" s="3" t="str">
        <f>IF(COUNTIF(技能效果!A:A,技能等级!B144&amp;"04")=1,技能等级!B144&amp;"04","")</f>
        <v/>
      </c>
      <c r="O144" s="3" t="str">
        <f t="shared" ref="O144" si="427">IF(N144="","",$D144)</f>
        <v/>
      </c>
      <c r="P144" s="3" t="str">
        <f>IF(COUNTIF(技能效果!A:A,技能等级!B144&amp;"05")=1,技能等级!B144&amp;"05","")</f>
        <v/>
      </c>
      <c r="Q144" s="3" t="str">
        <f t="shared" ref="Q144" si="428">IF(P144="","",$D144)</f>
        <v/>
      </c>
      <c r="R144" s="3" t="s">
        <v>143</v>
      </c>
      <c r="S144">
        <f t="shared" si="425"/>
        <v>15</v>
      </c>
    </row>
    <row r="145" spans="1:19" ht="16.5" x14ac:dyDescent="0.2">
      <c r="A145" s="3">
        <v>142</v>
      </c>
      <c r="B145" s="3">
        <f>INDEX(技能!B:B,MATCH(技能等级!S145,技能!T:T,0))</f>
        <v>1306015</v>
      </c>
      <c r="C145" s="4" t="s">
        <v>507</v>
      </c>
      <c r="D145" s="3">
        <v>2</v>
      </c>
      <c r="E145" s="3" t="str">
        <f>INDEX(技能!E:E,MATCH(技能等级!S145,技能!T:T,0))</f>
        <v>阎巧巧普攻</v>
      </c>
      <c r="F145" s="4" t="s">
        <v>1164</v>
      </c>
      <c r="G145" s="3">
        <v>10</v>
      </c>
      <c r="H145" s="3" t="str">
        <f t="shared" si="390"/>
        <v>130601501</v>
      </c>
      <c r="I145" s="3">
        <f t="shared" si="391"/>
        <v>2</v>
      </c>
      <c r="J145" s="3" t="str">
        <f>IF(COUNTIF(技能效果!A:A,技能等级!B145&amp;"02")=1,技能等级!B145&amp;"02","")</f>
        <v>130601502</v>
      </c>
      <c r="K145" s="3">
        <f t="shared" si="391"/>
        <v>2</v>
      </c>
      <c r="L145" s="3" t="str">
        <f>IF(COUNTIF(技能效果!A:A,技能等级!B145&amp;"03")=1,技能等级!B145&amp;"03","")</f>
        <v/>
      </c>
      <c r="M145" s="3" t="str">
        <f t="shared" ref="M145" si="429">IF(L145="","",$D145)</f>
        <v/>
      </c>
      <c r="N145" s="3" t="str">
        <f>IF(COUNTIF(技能效果!A:A,技能等级!B145&amp;"04")=1,技能等级!B145&amp;"04","")</f>
        <v/>
      </c>
      <c r="O145" s="3" t="str">
        <f t="shared" ref="O145" si="430">IF(N145="","",$D145)</f>
        <v/>
      </c>
      <c r="P145" s="3" t="str">
        <f>IF(COUNTIF(技能效果!A:A,技能等级!B145&amp;"05")=1,技能等级!B145&amp;"05","")</f>
        <v/>
      </c>
      <c r="Q145" s="3" t="str">
        <f t="shared" ref="Q145" si="431">IF(P145="","",$D145)</f>
        <v/>
      </c>
      <c r="R145" s="3" t="s">
        <v>143</v>
      </c>
      <c r="S145">
        <f t="shared" si="425"/>
        <v>15</v>
      </c>
    </row>
    <row r="146" spans="1:19" ht="16.5" x14ac:dyDescent="0.2">
      <c r="A146" s="3">
        <v>143</v>
      </c>
      <c r="B146" s="3">
        <f>INDEX(技能!B:B,MATCH(技能等级!S146,技能!T:T,0))</f>
        <v>1306015</v>
      </c>
      <c r="C146" s="4" t="s">
        <v>507</v>
      </c>
      <c r="D146" s="3">
        <v>3</v>
      </c>
      <c r="E146" s="3" t="str">
        <f>INDEX(技能!E:E,MATCH(技能等级!S146,技能!T:T,0))</f>
        <v>阎巧巧普攻</v>
      </c>
      <c r="F146" s="4" t="s">
        <v>1164</v>
      </c>
      <c r="G146" s="3">
        <v>10</v>
      </c>
      <c r="H146" s="3" t="str">
        <f t="shared" si="390"/>
        <v>130601501</v>
      </c>
      <c r="I146" s="3">
        <f t="shared" si="391"/>
        <v>3</v>
      </c>
      <c r="J146" s="3" t="str">
        <f>IF(COUNTIF(技能效果!A:A,技能等级!B146&amp;"02")=1,技能等级!B146&amp;"02","")</f>
        <v>130601502</v>
      </c>
      <c r="K146" s="3">
        <f t="shared" si="391"/>
        <v>3</v>
      </c>
      <c r="L146" s="3" t="str">
        <f>IF(COUNTIF(技能效果!A:A,技能等级!B146&amp;"03")=1,技能等级!B146&amp;"03","")</f>
        <v/>
      </c>
      <c r="M146" s="3" t="str">
        <f t="shared" ref="M146" si="432">IF(L146="","",$D146)</f>
        <v/>
      </c>
      <c r="N146" s="3" t="str">
        <f>IF(COUNTIF(技能效果!A:A,技能等级!B146&amp;"04")=1,技能等级!B146&amp;"04","")</f>
        <v/>
      </c>
      <c r="O146" s="3" t="str">
        <f t="shared" ref="O146" si="433">IF(N146="","",$D146)</f>
        <v/>
      </c>
      <c r="P146" s="3" t="str">
        <f>IF(COUNTIF(技能效果!A:A,技能等级!B146&amp;"05")=1,技能等级!B146&amp;"05","")</f>
        <v/>
      </c>
      <c r="Q146" s="3" t="str">
        <f t="shared" ref="Q146" si="434">IF(P146="","",$D146)</f>
        <v/>
      </c>
      <c r="R146" s="3" t="s">
        <v>143</v>
      </c>
      <c r="S146">
        <f t="shared" si="425"/>
        <v>15</v>
      </c>
    </row>
    <row r="147" spans="1:19" ht="16.5" x14ac:dyDescent="0.2">
      <c r="A147" s="3">
        <v>144</v>
      </c>
      <c r="B147" s="3">
        <f>INDEX(技能!B:B,MATCH(技能等级!S147,技能!T:T,0))</f>
        <v>1306015</v>
      </c>
      <c r="C147" s="4" t="s">
        <v>507</v>
      </c>
      <c r="D147" s="3">
        <v>4</v>
      </c>
      <c r="E147" s="3" t="str">
        <f>INDEX(技能!E:E,MATCH(技能等级!S147,技能!T:T,0))</f>
        <v>阎巧巧普攻</v>
      </c>
      <c r="F147" s="4" t="s">
        <v>1164</v>
      </c>
      <c r="G147" s="3">
        <v>10</v>
      </c>
      <c r="H147" s="3" t="str">
        <f t="shared" si="390"/>
        <v>130601501</v>
      </c>
      <c r="I147" s="3">
        <f t="shared" si="391"/>
        <v>4</v>
      </c>
      <c r="J147" s="3" t="str">
        <f>IF(COUNTIF(技能效果!A:A,技能等级!B147&amp;"02")=1,技能等级!B147&amp;"02","")</f>
        <v>130601502</v>
      </c>
      <c r="K147" s="3">
        <f t="shared" si="391"/>
        <v>4</v>
      </c>
      <c r="L147" s="3" t="str">
        <f>IF(COUNTIF(技能效果!A:A,技能等级!B147&amp;"03")=1,技能等级!B147&amp;"03","")</f>
        <v/>
      </c>
      <c r="M147" s="3" t="str">
        <f t="shared" ref="M147" si="435">IF(L147="","",$D147)</f>
        <v/>
      </c>
      <c r="N147" s="3" t="str">
        <f>IF(COUNTIF(技能效果!A:A,技能等级!B147&amp;"04")=1,技能等级!B147&amp;"04","")</f>
        <v/>
      </c>
      <c r="O147" s="3" t="str">
        <f t="shared" ref="O147" si="436">IF(N147="","",$D147)</f>
        <v/>
      </c>
      <c r="P147" s="3" t="str">
        <f>IF(COUNTIF(技能效果!A:A,技能等级!B147&amp;"05")=1,技能等级!B147&amp;"05","")</f>
        <v/>
      </c>
      <c r="Q147" s="3" t="str">
        <f t="shared" ref="Q147" si="437">IF(P147="","",$D147)</f>
        <v/>
      </c>
      <c r="R147" s="3" t="s">
        <v>143</v>
      </c>
      <c r="S147">
        <f t="shared" si="425"/>
        <v>15</v>
      </c>
    </row>
    <row r="148" spans="1:19" ht="16.5" x14ac:dyDescent="0.2">
      <c r="A148" s="3">
        <v>145</v>
      </c>
      <c r="B148" s="3">
        <f>INDEX(技能!B:B,MATCH(技能等级!S148,技能!T:T,0))</f>
        <v>1306015</v>
      </c>
      <c r="C148" s="4" t="s">
        <v>507</v>
      </c>
      <c r="D148" s="3">
        <v>5</v>
      </c>
      <c r="E148" s="3" t="str">
        <f>INDEX(技能!E:E,MATCH(技能等级!S148,技能!T:T,0))</f>
        <v>阎巧巧普攻</v>
      </c>
      <c r="F148" s="4" t="s">
        <v>1164</v>
      </c>
      <c r="G148" s="3">
        <v>10</v>
      </c>
      <c r="H148" s="3" t="str">
        <f t="shared" si="390"/>
        <v>130601501</v>
      </c>
      <c r="I148" s="3">
        <f t="shared" si="391"/>
        <v>5</v>
      </c>
      <c r="J148" s="3" t="str">
        <f>IF(COUNTIF(技能效果!A:A,技能等级!B148&amp;"02")=1,技能等级!B148&amp;"02","")</f>
        <v>130601502</v>
      </c>
      <c r="K148" s="3">
        <f t="shared" si="391"/>
        <v>5</v>
      </c>
      <c r="L148" s="3" t="str">
        <f>IF(COUNTIF(技能效果!A:A,技能等级!B148&amp;"03")=1,技能等级!B148&amp;"03","")</f>
        <v/>
      </c>
      <c r="M148" s="3" t="str">
        <f t="shared" ref="M148" si="438">IF(L148="","",$D148)</f>
        <v/>
      </c>
      <c r="N148" s="3" t="str">
        <f>IF(COUNTIF(技能效果!A:A,技能等级!B148&amp;"04")=1,技能等级!B148&amp;"04","")</f>
        <v/>
      </c>
      <c r="O148" s="3" t="str">
        <f t="shared" ref="O148" si="439">IF(N148="","",$D148)</f>
        <v/>
      </c>
      <c r="P148" s="3" t="str">
        <f>IF(COUNTIF(技能效果!A:A,技能等级!B148&amp;"05")=1,技能等级!B148&amp;"05","")</f>
        <v/>
      </c>
      <c r="Q148" s="3" t="str">
        <f t="shared" ref="Q148" si="440">IF(P148="","",$D148)</f>
        <v/>
      </c>
      <c r="R148" s="3" t="s">
        <v>159</v>
      </c>
      <c r="S148">
        <f t="shared" si="425"/>
        <v>15</v>
      </c>
    </row>
    <row r="149" spans="1:19" ht="16.5" x14ac:dyDescent="0.2">
      <c r="A149" s="3">
        <v>146</v>
      </c>
      <c r="B149" s="3">
        <f>INDEX(技能!B:B,MATCH(技能等级!S149,技能!T:T,0))</f>
        <v>1306015</v>
      </c>
      <c r="C149" s="4" t="s">
        <v>507</v>
      </c>
      <c r="D149" s="3">
        <v>6</v>
      </c>
      <c r="E149" s="3" t="str">
        <f>INDEX(技能!E:E,MATCH(技能等级!S149,技能!T:T,0))</f>
        <v>阎巧巧普攻</v>
      </c>
      <c r="F149" s="4" t="s">
        <v>1164</v>
      </c>
      <c r="G149" s="3">
        <v>10</v>
      </c>
      <c r="H149" s="3" t="str">
        <f t="shared" si="390"/>
        <v>130601501</v>
      </c>
      <c r="I149" s="3">
        <f t="shared" si="391"/>
        <v>6</v>
      </c>
      <c r="J149" s="3" t="str">
        <f>IF(COUNTIF(技能效果!A:A,技能等级!B149&amp;"02")=1,技能等级!B149&amp;"02","")</f>
        <v>130601502</v>
      </c>
      <c r="K149" s="3">
        <f t="shared" si="391"/>
        <v>6</v>
      </c>
      <c r="L149" s="3" t="str">
        <f>IF(COUNTIF(技能效果!A:A,技能等级!B149&amp;"03")=1,技能等级!B149&amp;"03","")</f>
        <v/>
      </c>
      <c r="M149" s="3" t="str">
        <f t="shared" ref="M149" si="441">IF(L149="","",$D149)</f>
        <v/>
      </c>
      <c r="N149" s="3" t="str">
        <f>IF(COUNTIF(技能效果!A:A,技能等级!B149&amp;"04")=1,技能等级!B149&amp;"04","")</f>
        <v/>
      </c>
      <c r="O149" s="3" t="str">
        <f t="shared" ref="O149" si="442">IF(N149="","",$D149)</f>
        <v/>
      </c>
      <c r="P149" s="3" t="str">
        <f>IF(COUNTIF(技能效果!A:A,技能等级!B149&amp;"05")=1,技能等级!B149&amp;"05","")</f>
        <v/>
      </c>
      <c r="Q149" s="3" t="str">
        <f t="shared" ref="Q149" si="443">IF(P149="","",$D149)</f>
        <v/>
      </c>
      <c r="R149" s="3" t="s">
        <v>143</v>
      </c>
      <c r="S149">
        <f t="shared" si="425"/>
        <v>15</v>
      </c>
    </row>
    <row r="150" spans="1:19" ht="16.5" x14ac:dyDescent="0.2">
      <c r="A150" s="3">
        <v>147</v>
      </c>
      <c r="B150" s="3">
        <f>INDEX(技能!B:B,MATCH(技能等级!S150,技能!T:T,0))</f>
        <v>1306015</v>
      </c>
      <c r="C150" s="4" t="s">
        <v>507</v>
      </c>
      <c r="D150" s="3">
        <v>7</v>
      </c>
      <c r="E150" s="3" t="str">
        <f>INDEX(技能!E:E,MATCH(技能等级!S150,技能!T:T,0))</f>
        <v>阎巧巧普攻</v>
      </c>
      <c r="F150" s="4" t="s">
        <v>1164</v>
      </c>
      <c r="G150" s="3">
        <v>10</v>
      </c>
      <c r="H150" s="3" t="str">
        <f t="shared" si="390"/>
        <v>130601501</v>
      </c>
      <c r="I150" s="3">
        <f t="shared" si="391"/>
        <v>7</v>
      </c>
      <c r="J150" s="3" t="str">
        <f>IF(COUNTIF(技能效果!A:A,技能等级!B150&amp;"02")=1,技能等级!B150&amp;"02","")</f>
        <v>130601502</v>
      </c>
      <c r="K150" s="3">
        <f t="shared" si="391"/>
        <v>7</v>
      </c>
      <c r="L150" s="3" t="str">
        <f>IF(COUNTIF(技能效果!A:A,技能等级!B150&amp;"03")=1,技能等级!B150&amp;"03","")</f>
        <v/>
      </c>
      <c r="M150" s="3" t="str">
        <f t="shared" ref="M150" si="444">IF(L150="","",$D150)</f>
        <v/>
      </c>
      <c r="N150" s="3" t="str">
        <f>IF(COUNTIF(技能效果!A:A,技能等级!B150&amp;"04")=1,技能等级!B150&amp;"04","")</f>
        <v/>
      </c>
      <c r="O150" s="3" t="str">
        <f t="shared" ref="O150" si="445">IF(N150="","",$D150)</f>
        <v/>
      </c>
      <c r="P150" s="3" t="str">
        <f>IF(COUNTIF(技能效果!A:A,技能等级!B150&amp;"05")=1,技能等级!B150&amp;"05","")</f>
        <v/>
      </c>
      <c r="Q150" s="3" t="str">
        <f t="shared" ref="Q150" si="446">IF(P150="","",$D150)</f>
        <v/>
      </c>
      <c r="R150" s="3" t="s">
        <v>143</v>
      </c>
      <c r="S150">
        <f t="shared" si="425"/>
        <v>15</v>
      </c>
    </row>
    <row r="151" spans="1:19" ht="16.5" x14ac:dyDescent="0.2">
      <c r="A151" s="3">
        <v>148</v>
      </c>
      <c r="B151" s="3">
        <f>INDEX(技能!B:B,MATCH(技能等级!S151,技能!T:T,0))</f>
        <v>1306015</v>
      </c>
      <c r="C151" s="4" t="s">
        <v>507</v>
      </c>
      <c r="D151" s="3">
        <v>8</v>
      </c>
      <c r="E151" s="3" t="str">
        <f>INDEX(技能!E:E,MATCH(技能等级!S151,技能!T:T,0))</f>
        <v>阎巧巧普攻</v>
      </c>
      <c r="F151" s="4" t="s">
        <v>1164</v>
      </c>
      <c r="G151" s="3">
        <v>10</v>
      </c>
      <c r="H151" s="3" t="str">
        <f t="shared" si="390"/>
        <v>130601501</v>
      </c>
      <c r="I151" s="3">
        <f t="shared" si="391"/>
        <v>8</v>
      </c>
      <c r="J151" s="3" t="str">
        <f>IF(COUNTIF(技能效果!A:A,技能等级!B151&amp;"02")=1,技能等级!B151&amp;"02","")</f>
        <v>130601502</v>
      </c>
      <c r="K151" s="3">
        <f t="shared" si="391"/>
        <v>8</v>
      </c>
      <c r="L151" s="3" t="str">
        <f>IF(COUNTIF(技能效果!A:A,技能等级!B151&amp;"03")=1,技能等级!B151&amp;"03","")</f>
        <v/>
      </c>
      <c r="M151" s="3" t="str">
        <f t="shared" ref="M151" si="447">IF(L151="","",$D151)</f>
        <v/>
      </c>
      <c r="N151" s="3" t="str">
        <f>IF(COUNTIF(技能效果!A:A,技能等级!B151&amp;"04")=1,技能等级!B151&amp;"04","")</f>
        <v/>
      </c>
      <c r="O151" s="3" t="str">
        <f t="shared" ref="O151" si="448">IF(N151="","",$D151)</f>
        <v/>
      </c>
      <c r="P151" s="3" t="str">
        <f>IF(COUNTIF(技能效果!A:A,技能等级!B151&amp;"05")=1,技能等级!B151&amp;"05","")</f>
        <v/>
      </c>
      <c r="Q151" s="3" t="str">
        <f t="shared" ref="Q151" si="449">IF(P151="","",$D151)</f>
        <v/>
      </c>
      <c r="R151" s="3" t="s">
        <v>143</v>
      </c>
      <c r="S151">
        <f t="shared" si="425"/>
        <v>15</v>
      </c>
    </row>
    <row r="152" spans="1:19" ht="16.5" x14ac:dyDescent="0.2">
      <c r="A152" s="3">
        <v>149</v>
      </c>
      <c r="B152" s="3">
        <f>INDEX(技能!B:B,MATCH(技能等级!S152,技能!T:T,0))</f>
        <v>1306015</v>
      </c>
      <c r="C152" s="4" t="s">
        <v>507</v>
      </c>
      <c r="D152" s="3">
        <v>9</v>
      </c>
      <c r="E152" s="3" t="str">
        <f>INDEX(技能!E:E,MATCH(技能等级!S152,技能!T:T,0))</f>
        <v>阎巧巧普攻</v>
      </c>
      <c r="F152" s="4" t="s">
        <v>1164</v>
      </c>
      <c r="G152" s="3">
        <v>10</v>
      </c>
      <c r="H152" s="3" t="str">
        <f t="shared" si="390"/>
        <v>130601501</v>
      </c>
      <c r="I152" s="3">
        <f t="shared" si="391"/>
        <v>9</v>
      </c>
      <c r="J152" s="3" t="str">
        <f>IF(COUNTIF(技能效果!A:A,技能等级!B152&amp;"02")=1,技能等级!B152&amp;"02","")</f>
        <v>130601502</v>
      </c>
      <c r="K152" s="3">
        <f t="shared" si="391"/>
        <v>9</v>
      </c>
      <c r="L152" s="3" t="str">
        <f>IF(COUNTIF(技能效果!A:A,技能等级!B152&amp;"03")=1,技能等级!B152&amp;"03","")</f>
        <v/>
      </c>
      <c r="M152" s="3" t="str">
        <f t="shared" ref="M152" si="450">IF(L152="","",$D152)</f>
        <v/>
      </c>
      <c r="N152" s="3" t="str">
        <f>IF(COUNTIF(技能效果!A:A,技能等级!B152&amp;"04")=1,技能等级!B152&amp;"04","")</f>
        <v/>
      </c>
      <c r="O152" s="3" t="str">
        <f t="shared" ref="O152" si="451">IF(N152="","",$D152)</f>
        <v/>
      </c>
      <c r="P152" s="3" t="str">
        <f>IF(COUNTIF(技能效果!A:A,技能等级!B152&amp;"05")=1,技能等级!B152&amp;"05","")</f>
        <v/>
      </c>
      <c r="Q152" s="3" t="str">
        <f t="shared" ref="Q152" si="452">IF(P152="","",$D152)</f>
        <v/>
      </c>
      <c r="R152" s="3" t="s">
        <v>143</v>
      </c>
      <c r="S152">
        <f t="shared" si="425"/>
        <v>15</v>
      </c>
    </row>
    <row r="153" spans="1:19" ht="33" x14ac:dyDescent="0.2">
      <c r="A153" s="3">
        <v>150</v>
      </c>
      <c r="B153" s="3">
        <f>INDEX(技能!B:B,MATCH(技能等级!S153,技能!T:T,0))</f>
        <v>1306015</v>
      </c>
      <c r="C153" s="4" t="s">
        <v>507</v>
      </c>
      <c r="D153" s="3">
        <v>10</v>
      </c>
      <c r="E153" s="3" t="str">
        <f>INDEX(技能!E:E,MATCH(技能等级!S153,技能!T:T,0))</f>
        <v>阎巧巧普攻</v>
      </c>
      <c r="F153" s="4" t="s">
        <v>1164</v>
      </c>
      <c r="G153" s="3">
        <v>10</v>
      </c>
      <c r="H153" s="3" t="str">
        <f t="shared" si="390"/>
        <v>130601501</v>
      </c>
      <c r="I153" s="3">
        <f t="shared" si="391"/>
        <v>10</v>
      </c>
      <c r="J153" s="3" t="str">
        <f>IF(COUNTIF(技能效果!A:A,技能等级!B153&amp;"02")=1,技能等级!B153&amp;"02","")</f>
        <v>130601502</v>
      </c>
      <c r="K153" s="3">
        <f t="shared" si="391"/>
        <v>10</v>
      </c>
      <c r="L153" s="3" t="str">
        <f>IF(COUNTIF(技能效果!A:A,技能等级!B153&amp;"03")=1,技能等级!B153&amp;"03","")</f>
        <v/>
      </c>
      <c r="M153" s="3" t="str">
        <f t="shared" ref="M153" si="453">IF(L153="","",$D153)</f>
        <v/>
      </c>
      <c r="N153" s="3" t="str">
        <f>IF(COUNTIF(技能效果!A:A,技能等级!B153&amp;"04")=1,技能等级!B153&amp;"04","")</f>
        <v/>
      </c>
      <c r="O153" s="3" t="str">
        <f t="shared" ref="O153" si="454">IF(N153="","",$D153)</f>
        <v/>
      </c>
      <c r="P153" s="3" t="str">
        <f>IF(COUNTIF(技能效果!A:A,技能等级!B153&amp;"05")=1,技能等级!B153&amp;"05","")</f>
        <v/>
      </c>
      <c r="Q153" s="3" t="str">
        <f t="shared" ref="Q153" si="455">IF(P153="","",$D153)</f>
        <v/>
      </c>
      <c r="R153" s="3" t="s">
        <v>160</v>
      </c>
      <c r="S153">
        <f t="shared" si="425"/>
        <v>15</v>
      </c>
    </row>
    <row r="154" spans="1:19" ht="16.5" x14ac:dyDescent="0.2">
      <c r="A154" s="3">
        <v>151</v>
      </c>
      <c r="B154" s="3">
        <f>INDEX(技能!B:B,MATCH(技能等级!S154,技能!T:T,0))</f>
        <v>1306017</v>
      </c>
      <c r="C154" s="4" t="s">
        <v>507</v>
      </c>
      <c r="D154" s="3">
        <v>1</v>
      </c>
      <c r="E154" s="3" t="str">
        <f>INDEX(技能!E:E,MATCH(技能等级!S154,技能!T:T,0))</f>
        <v>诸葛一心普攻</v>
      </c>
      <c r="F154" s="4"/>
      <c r="G154" s="3"/>
      <c r="H154" s="3" t="str">
        <f t="shared" si="390"/>
        <v>130601701</v>
      </c>
      <c r="I154" s="3">
        <f t="shared" si="391"/>
        <v>1</v>
      </c>
      <c r="J154" s="3" t="str">
        <f>IF(COUNTIF(技能效果!A:A,技能等级!B154&amp;"02")=1,技能等级!B154&amp;"02","")</f>
        <v>130601702</v>
      </c>
      <c r="K154" s="3">
        <f t="shared" si="391"/>
        <v>1</v>
      </c>
      <c r="L154" s="3" t="str">
        <f>IF(COUNTIF(技能效果!A:A,技能等级!B154&amp;"03")=1,技能等级!B154&amp;"03","")</f>
        <v/>
      </c>
      <c r="M154" s="3" t="str">
        <f t="shared" ref="M154" si="456">IF(L154="","",$D154)</f>
        <v/>
      </c>
      <c r="N154" s="3" t="str">
        <f>IF(COUNTIF(技能效果!A:A,技能等级!B154&amp;"04")=1,技能等级!B154&amp;"04","")</f>
        <v/>
      </c>
      <c r="O154" s="3" t="str">
        <f t="shared" ref="O154" si="457">IF(N154="","",$D154)</f>
        <v/>
      </c>
      <c r="P154" s="3" t="str">
        <f>IF(COUNTIF(技能效果!A:A,技能等级!B154&amp;"05")=1,技能等级!B154&amp;"05","")</f>
        <v/>
      </c>
      <c r="Q154" s="3" t="str">
        <f t="shared" ref="Q154" si="458">IF(P154="","",$D154)</f>
        <v/>
      </c>
      <c r="R154" s="3" t="s">
        <v>143</v>
      </c>
      <c r="S154">
        <f t="shared" si="425"/>
        <v>16</v>
      </c>
    </row>
    <row r="155" spans="1:19" ht="16.5" x14ac:dyDescent="0.2">
      <c r="A155" s="3">
        <v>152</v>
      </c>
      <c r="B155" s="3">
        <f>INDEX(技能!B:B,MATCH(技能等级!S155,技能!T:T,0))</f>
        <v>1306017</v>
      </c>
      <c r="C155" s="4" t="s">
        <v>507</v>
      </c>
      <c r="D155" s="3">
        <v>2</v>
      </c>
      <c r="E155" s="3" t="str">
        <f>INDEX(技能!E:E,MATCH(技能等级!S155,技能!T:T,0))</f>
        <v>诸葛一心普攻</v>
      </c>
      <c r="F155" s="4" t="s">
        <v>1164</v>
      </c>
      <c r="G155" s="3">
        <v>10</v>
      </c>
      <c r="H155" s="3" t="str">
        <f t="shared" si="390"/>
        <v>130601701</v>
      </c>
      <c r="I155" s="3">
        <f t="shared" si="391"/>
        <v>2</v>
      </c>
      <c r="J155" s="3" t="str">
        <f>IF(COUNTIF(技能效果!A:A,技能等级!B155&amp;"02")=1,技能等级!B155&amp;"02","")</f>
        <v>130601702</v>
      </c>
      <c r="K155" s="3">
        <f t="shared" si="391"/>
        <v>2</v>
      </c>
      <c r="L155" s="3" t="str">
        <f>IF(COUNTIF(技能效果!A:A,技能等级!B155&amp;"03")=1,技能等级!B155&amp;"03","")</f>
        <v/>
      </c>
      <c r="M155" s="3" t="str">
        <f t="shared" ref="M155" si="459">IF(L155="","",$D155)</f>
        <v/>
      </c>
      <c r="N155" s="3" t="str">
        <f>IF(COUNTIF(技能效果!A:A,技能等级!B155&amp;"04")=1,技能等级!B155&amp;"04","")</f>
        <v/>
      </c>
      <c r="O155" s="3" t="str">
        <f t="shared" ref="O155" si="460">IF(N155="","",$D155)</f>
        <v/>
      </c>
      <c r="P155" s="3" t="str">
        <f>IF(COUNTIF(技能效果!A:A,技能等级!B155&amp;"05")=1,技能等级!B155&amp;"05","")</f>
        <v/>
      </c>
      <c r="Q155" s="3" t="str">
        <f t="shared" ref="Q155" si="461">IF(P155="","",$D155)</f>
        <v/>
      </c>
      <c r="R155" s="3" t="s">
        <v>143</v>
      </c>
      <c r="S155">
        <f t="shared" si="425"/>
        <v>16</v>
      </c>
    </row>
    <row r="156" spans="1:19" ht="16.5" x14ac:dyDescent="0.2">
      <c r="A156" s="3">
        <v>153</v>
      </c>
      <c r="B156" s="3">
        <f>INDEX(技能!B:B,MATCH(技能等级!S156,技能!T:T,0))</f>
        <v>1306017</v>
      </c>
      <c r="C156" s="4" t="s">
        <v>507</v>
      </c>
      <c r="D156" s="3">
        <v>3</v>
      </c>
      <c r="E156" s="3" t="str">
        <f>INDEX(技能!E:E,MATCH(技能等级!S156,技能!T:T,0))</f>
        <v>诸葛一心普攻</v>
      </c>
      <c r="F156" s="4" t="s">
        <v>1164</v>
      </c>
      <c r="G156" s="3">
        <v>10</v>
      </c>
      <c r="H156" s="3" t="str">
        <f t="shared" si="390"/>
        <v>130601701</v>
      </c>
      <c r="I156" s="3">
        <f t="shared" si="391"/>
        <v>3</v>
      </c>
      <c r="J156" s="3" t="str">
        <f>IF(COUNTIF(技能效果!A:A,技能等级!B156&amp;"02")=1,技能等级!B156&amp;"02","")</f>
        <v>130601702</v>
      </c>
      <c r="K156" s="3">
        <f t="shared" si="391"/>
        <v>3</v>
      </c>
      <c r="L156" s="3" t="str">
        <f>IF(COUNTIF(技能效果!A:A,技能等级!B156&amp;"03")=1,技能等级!B156&amp;"03","")</f>
        <v/>
      </c>
      <c r="M156" s="3" t="str">
        <f t="shared" ref="M156" si="462">IF(L156="","",$D156)</f>
        <v/>
      </c>
      <c r="N156" s="3" t="str">
        <f>IF(COUNTIF(技能效果!A:A,技能等级!B156&amp;"04")=1,技能等级!B156&amp;"04","")</f>
        <v/>
      </c>
      <c r="O156" s="3" t="str">
        <f t="shared" ref="O156" si="463">IF(N156="","",$D156)</f>
        <v/>
      </c>
      <c r="P156" s="3" t="str">
        <f>IF(COUNTIF(技能效果!A:A,技能等级!B156&amp;"05")=1,技能等级!B156&amp;"05","")</f>
        <v/>
      </c>
      <c r="Q156" s="3" t="str">
        <f t="shared" ref="Q156" si="464">IF(P156="","",$D156)</f>
        <v/>
      </c>
      <c r="R156" s="3" t="s">
        <v>143</v>
      </c>
      <c r="S156">
        <f t="shared" si="425"/>
        <v>16</v>
      </c>
    </row>
    <row r="157" spans="1:19" ht="16.5" x14ac:dyDescent="0.2">
      <c r="A157" s="3">
        <v>154</v>
      </c>
      <c r="B157" s="3">
        <f>INDEX(技能!B:B,MATCH(技能等级!S157,技能!T:T,0))</f>
        <v>1306017</v>
      </c>
      <c r="C157" s="4" t="s">
        <v>507</v>
      </c>
      <c r="D157" s="3">
        <v>4</v>
      </c>
      <c r="E157" s="3" t="str">
        <f>INDEX(技能!E:E,MATCH(技能等级!S157,技能!T:T,0))</f>
        <v>诸葛一心普攻</v>
      </c>
      <c r="F157" s="4" t="s">
        <v>1164</v>
      </c>
      <c r="G157" s="3">
        <v>10</v>
      </c>
      <c r="H157" s="3" t="str">
        <f t="shared" si="390"/>
        <v>130601701</v>
      </c>
      <c r="I157" s="3">
        <f t="shared" si="391"/>
        <v>4</v>
      </c>
      <c r="J157" s="3" t="str">
        <f>IF(COUNTIF(技能效果!A:A,技能等级!B157&amp;"02")=1,技能等级!B157&amp;"02","")</f>
        <v>130601702</v>
      </c>
      <c r="K157" s="3">
        <f t="shared" si="391"/>
        <v>4</v>
      </c>
      <c r="L157" s="3" t="str">
        <f>IF(COUNTIF(技能效果!A:A,技能等级!B157&amp;"03")=1,技能等级!B157&amp;"03","")</f>
        <v/>
      </c>
      <c r="M157" s="3" t="str">
        <f t="shared" ref="M157" si="465">IF(L157="","",$D157)</f>
        <v/>
      </c>
      <c r="N157" s="3" t="str">
        <f>IF(COUNTIF(技能效果!A:A,技能等级!B157&amp;"04")=1,技能等级!B157&amp;"04","")</f>
        <v/>
      </c>
      <c r="O157" s="3" t="str">
        <f t="shared" ref="O157" si="466">IF(N157="","",$D157)</f>
        <v/>
      </c>
      <c r="P157" s="3" t="str">
        <f>IF(COUNTIF(技能效果!A:A,技能等级!B157&amp;"05")=1,技能等级!B157&amp;"05","")</f>
        <v/>
      </c>
      <c r="Q157" s="3" t="str">
        <f t="shared" ref="Q157" si="467">IF(P157="","",$D157)</f>
        <v/>
      </c>
      <c r="R157" s="3" t="s">
        <v>143</v>
      </c>
      <c r="S157">
        <f t="shared" si="425"/>
        <v>16</v>
      </c>
    </row>
    <row r="158" spans="1:19" ht="16.5" x14ac:dyDescent="0.2">
      <c r="A158" s="3">
        <v>155</v>
      </c>
      <c r="B158" s="3">
        <f>INDEX(技能!B:B,MATCH(技能等级!S158,技能!T:T,0))</f>
        <v>1306017</v>
      </c>
      <c r="C158" s="4" t="s">
        <v>507</v>
      </c>
      <c r="D158" s="3">
        <v>5</v>
      </c>
      <c r="E158" s="3" t="str">
        <f>INDEX(技能!E:E,MATCH(技能等级!S158,技能!T:T,0))</f>
        <v>诸葛一心普攻</v>
      </c>
      <c r="F158" s="4" t="s">
        <v>1164</v>
      </c>
      <c r="G158" s="3">
        <v>10</v>
      </c>
      <c r="H158" s="3" t="str">
        <f t="shared" si="390"/>
        <v>130601701</v>
      </c>
      <c r="I158" s="3">
        <f t="shared" si="391"/>
        <v>5</v>
      </c>
      <c r="J158" s="3" t="str">
        <f>IF(COUNTIF(技能效果!A:A,技能等级!B158&amp;"02")=1,技能等级!B158&amp;"02","")</f>
        <v>130601702</v>
      </c>
      <c r="K158" s="3">
        <f t="shared" si="391"/>
        <v>5</v>
      </c>
      <c r="L158" s="3" t="str">
        <f>IF(COUNTIF(技能效果!A:A,技能等级!B158&amp;"03")=1,技能等级!B158&amp;"03","")</f>
        <v/>
      </c>
      <c r="M158" s="3" t="str">
        <f t="shared" ref="M158" si="468">IF(L158="","",$D158)</f>
        <v/>
      </c>
      <c r="N158" s="3" t="str">
        <f>IF(COUNTIF(技能效果!A:A,技能等级!B158&amp;"04")=1,技能等级!B158&amp;"04","")</f>
        <v/>
      </c>
      <c r="O158" s="3" t="str">
        <f t="shared" ref="O158" si="469">IF(N158="","",$D158)</f>
        <v/>
      </c>
      <c r="P158" s="3" t="str">
        <f>IF(COUNTIF(技能效果!A:A,技能等级!B158&amp;"05")=1,技能等级!B158&amp;"05","")</f>
        <v/>
      </c>
      <c r="Q158" s="3" t="str">
        <f t="shared" ref="Q158" si="470">IF(P158="","",$D158)</f>
        <v/>
      </c>
      <c r="R158" s="3" t="s">
        <v>161</v>
      </c>
      <c r="S158">
        <f t="shared" si="425"/>
        <v>16</v>
      </c>
    </row>
    <row r="159" spans="1:19" ht="16.5" x14ac:dyDescent="0.2">
      <c r="A159" s="3">
        <v>156</v>
      </c>
      <c r="B159" s="3">
        <f>INDEX(技能!B:B,MATCH(技能等级!S159,技能!T:T,0))</f>
        <v>1306017</v>
      </c>
      <c r="C159" s="4" t="s">
        <v>507</v>
      </c>
      <c r="D159" s="3">
        <v>6</v>
      </c>
      <c r="E159" s="3" t="str">
        <f>INDEX(技能!E:E,MATCH(技能等级!S159,技能!T:T,0))</f>
        <v>诸葛一心普攻</v>
      </c>
      <c r="F159" s="4" t="s">
        <v>1164</v>
      </c>
      <c r="G159" s="3">
        <v>10</v>
      </c>
      <c r="H159" s="3" t="str">
        <f t="shared" si="390"/>
        <v>130601701</v>
      </c>
      <c r="I159" s="3">
        <f t="shared" si="391"/>
        <v>6</v>
      </c>
      <c r="J159" s="3" t="str">
        <f>IF(COUNTIF(技能效果!A:A,技能等级!B159&amp;"02")=1,技能等级!B159&amp;"02","")</f>
        <v>130601702</v>
      </c>
      <c r="K159" s="3">
        <f t="shared" si="391"/>
        <v>6</v>
      </c>
      <c r="L159" s="3" t="str">
        <f>IF(COUNTIF(技能效果!A:A,技能等级!B159&amp;"03")=1,技能等级!B159&amp;"03","")</f>
        <v/>
      </c>
      <c r="M159" s="3" t="str">
        <f t="shared" ref="M159" si="471">IF(L159="","",$D159)</f>
        <v/>
      </c>
      <c r="N159" s="3" t="str">
        <f>IF(COUNTIF(技能效果!A:A,技能等级!B159&amp;"04")=1,技能等级!B159&amp;"04","")</f>
        <v/>
      </c>
      <c r="O159" s="3" t="str">
        <f t="shared" ref="O159" si="472">IF(N159="","",$D159)</f>
        <v/>
      </c>
      <c r="P159" s="3" t="str">
        <f>IF(COUNTIF(技能效果!A:A,技能等级!B159&amp;"05")=1,技能等级!B159&amp;"05","")</f>
        <v/>
      </c>
      <c r="Q159" s="3" t="str">
        <f t="shared" ref="Q159" si="473">IF(P159="","",$D159)</f>
        <v/>
      </c>
      <c r="R159" s="3" t="s">
        <v>143</v>
      </c>
      <c r="S159">
        <f t="shared" si="425"/>
        <v>16</v>
      </c>
    </row>
    <row r="160" spans="1:19" ht="16.5" x14ac:dyDescent="0.2">
      <c r="A160" s="3">
        <v>157</v>
      </c>
      <c r="B160" s="3">
        <f>INDEX(技能!B:B,MATCH(技能等级!S160,技能!T:T,0))</f>
        <v>1306017</v>
      </c>
      <c r="C160" s="4" t="s">
        <v>507</v>
      </c>
      <c r="D160" s="3">
        <v>7</v>
      </c>
      <c r="E160" s="3" t="str">
        <f>INDEX(技能!E:E,MATCH(技能等级!S160,技能!T:T,0))</f>
        <v>诸葛一心普攻</v>
      </c>
      <c r="F160" s="4" t="s">
        <v>1164</v>
      </c>
      <c r="G160" s="3">
        <v>10</v>
      </c>
      <c r="H160" s="3" t="str">
        <f t="shared" si="390"/>
        <v>130601701</v>
      </c>
      <c r="I160" s="3">
        <f t="shared" si="391"/>
        <v>7</v>
      </c>
      <c r="J160" s="3" t="str">
        <f>IF(COUNTIF(技能效果!A:A,技能等级!B160&amp;"02")=1,技能等级!B160&amp;"02","")</f>
        <v>130601702</v>
      </c>
      <c r="K160" s="3">
        <f t="shared" si="391"/>
        <v>7</v>
      </c>
      <c r="L160" s="3" t="str">
        <f>IF(COUNTIF(技能效果!A:A,技能等级!B160&amp;"03")=1,技能等级!B160&amp;"03","")</f>
        <v/>
      </c>
      <c r="M160" s="3" t="str">
        <f t="shared" ref="M160" si="474">IF(L160="","",$D160)</f>
        <v/>
      </c>
      <c r="N160" s="3" t="str">
        <f>IF(COUNTIF(技能效果!A:A,技能等级!B160&amp;"04")=1,技能等级!B160&amp;"04","")</f>
        <v/>
      </c>
      <c r="O160" s="3" t="str">
        <f t="shared" ref="O160" si="475">IF(N160="","",$D160)</f>
        <v/>
      </c>
      <c r="P160" s="3" t="str">
        <f>IF(COUNTIF(技能效果!A:A,技能等级!B160&amp;"05")=1,技能等级!B160&amp;"05","")</f>
        <v/>
      </c>
      <c r="Q160" s="3" t="str">
        <f t="shared" ref="Q160" si="476">IF(P160="","",$D160)</f>
        <v/>
      </c>
      <c r="R160" s="3" t="s">
        <v>143</v>
      </c>
      <c r="S160">
        <f t="shared" si="425"/>
        <v>16</v>
      </c>
    </row>
    <row r="161" spans="1:19" ht="16.5" x14ac:dyDescent="0.2">
      <c r="A161" s="3">
        <v>158</v>
      </c>
      <c r="B161" s="3">
        <f>INDEX(技能!B:B,MATCH(技能等级!S161,技能!T:T,0))</f>
        <v>1306017</v>
      </c>
      <c r="C161" s="4" t="s">
        <v>507</v>
      </c>
      <c r="D161" s="3">
        <v>8</v>
      </c>
      <c r="E161" s="3" t="str">
        <f>INDEX(技能!E:E,MATCH(技能等级!S161,技能!T:T,0))</f>
        <v>诸葛一心普攻</v>
      </c>
      <c r="F161" s="4" t="s">
        <v>1164</v>
      </c>
      <c r="G161" s="3">
        <v>10</v>
      </c>
      <c r="H161" s="3" t="str">
        <f t="shared" si="390"/>
        <v>130601701</v>
      </c>
      <c r="I161" s="3">
        <f t="shared" si="391"/>
        <v>8</v>
      </c>
      <c r="J161" s="3" t="str">
        <f>IF(COUNTIF(技能效果!A:A,技能等级!B161&amp;"02")=1,技能等级!B161&amp;"02","")</f>
        <v>130601702</v>
      </c>
      <c r="K161" s="3">
        <f t="shared" si="391"/>
        <v>8</v>
      </c>
      <c r="L161" s="3" t="str">
        <f>IF(COUNTIF(技能效果!A:A,技能等级!B161&amp;"03")=1,技能等级!B161&amp;"03","")</f>
        <v/>
      </c>
      <c r="M161" s="3" t="str">
        <f t="shared" ref="M161" si="477">IF(L161="","",$D161)</f>
        <v/>
      </c>
      <c r="N161" s="3" t="str">
        <f>IF(COUNTIF(技能效果!A:A,技能等级!B161&amp;"04")=1,技能等级!B161&amp;"04","")</f>
        <v/>
      </c>
      <c r="O161" s="3" t="str">
        <f t="shared" ref="O161" si="478">IF(N161="","",$D161)</f>
        <v/>
      </c>
      <c r="P161" s="3" t="str">
        <f>IF(COUNTIF(技能效果!A:A,技能等级!B161&amp;"05")=1,技能等级!B161&amp;"05","")</f>
        <v/>
      </c>
      <c r="Q161" s="3" t="str">
        <f t="shared" ref="Q161" si="479">IF(P161="","",$D161)</f>
        <v/>
      </c>
      <c r="R161" s="3" t="s">
        <v>143</v>
      </c>
      <c r="S161">
        <f t="shared" si="425"/>
        <v>16</v>
      </c>
    </row>
    <row r="162" spans="1:19" ht="16.5" x14ac:dyDescent="0.2">
      <c r="A162" s="3">
        <v>159</v>
      </c>
      <c r="B162" s="3">
        <f>INDEX(技能!B:B,MATCH(技能等级!S162,技能!T:T,0))</f>
        <v>1306017</v>
      </c>
      <c r="C162" s="4" t="s">
        <v>507</v>
      </c>
      <c r="D162" s="3">
        <v>9</v>
      </c>
      <c r="E162" s="3" t="str">
        <f>INDEX(技能!E:E,MATCH(技能等级!S162,技能!T:T,0))</f>
        <v>诸葛一心普攻</v>
      </c>
      <c r="F162" s="4" t="s">
        <v>1164</v>
      </c>
      <c r="G162" s="3">
        <v>10</v>
      </c>
      <c r="H162" s="3" t="str">
        <f t="shared" si="390"/>
        <v>130601701</v>
      </c>
      <c r="I162" s="3">
        <f t="shared" si="391"/>
        <v>9</v>
      </c>
      <c r="J162" s="3" t="str">
        <f>IF(COUNTIF(技能效果!A:A,技能等级!B162&amp;"02")=1,技能等级!B162&amp;"02","")</f>
        <v>130601702</v>
      </c>
      <c r="K162" s="3">
        <f t="shared" si="391"/>
        <v>9</v>
      </c>
      <c r="L162" s="3" t="str">
        <f>IF(COUNTIF(技能效果!A:A,技能等级!B162&amp;"03")=1,技能等级!B162&amp;"03","")</f>
        <v/>
      </c>
      <c r="M162" s="3" t="str">
        <f t="shared" ref="M162" si="480">IF(L162="","",$D162)</f>
        <v/>
      </c>
      <c r="N162" s="3" t="str">
        <f>IF(COUNTIF(技能效果!A:A,技能等级!B162&amp;"04")=1,技能等级!B162&amp;"04","")</f>
        <v/>
      </c>
      <c r="O162" s="3" t="str">
        <f t="shared" ref="O162" si="481">IF(N162="","",$D162)</f>
        <v/>
      </c>
      <c r="P162" s="3" t="str">
        <f>IF(COUNTIF(技能效果!A:A,技能等级!B162&amp;"05")=1,技能等级!B162&amp;"05","")</f>
        <v/>
      </c>
      <c r="Q162" s="3" t="str">
        <f t="shared" ref="Q162" si="482">IF(P162="","",$D162)</f>
        <v/>
      </c>
      <c r="R162" s="3" t="s">
        <v>143</v>
      </c>
      <c r="S162">
        <f t="shared" si="425"/>
        <v>16</v>
      </c>
    </row>
    <row r="163" spans="1:19" ht="16.5" x14ac:dyDescent="0.2">
      <c r="A163" s="3">
        <v>160</v>
      </c>
      <c r="B163" s="3">
        <f>INDEX(技能!B:B,MATCH(技能等级!S163,技能!T:T,0))</f>
        <v>1306017</v>
      </c>
      <c r="C163" s="4" t="s">
        <v>507</v>
      </c>
      <c r="D163" s="3">
        <v>10</v>
      </c>
      <c r="E163" s="3" t="str">
        <f>INDEX(技能!E:E,MATCH(技能等级!S163,技能!T:T,0))</f>
        <v>诸葛一心普攻</v>
      </c>
      <c r="F163" s="4" t="s">
        <v>1164</v>
      </c>
      <c r="G163" s="3">
        <v>10</v>
      </c>
      <c r="H163" s="3" t="str">
        <f t="shared" si="390"/>
        <v>130601701</v>
      </c>
      <c r="I163" s="3">
        <f t="shared" si="391"/>
        <v>10</v>
      </c>
      <c r="J163" s="3" t="str">
        <f>IF(COUNTIF(技能效果!A:A,技能等级!B163&amp;"02")=1,技能等级!B163&amp;"02","")</f>
        <v>130601702</v>
      </c>
      <c r="K163" s="3">
        <f t="shared" si="391"/>
        <v>10</v>
      </c>
      <c r="L163" s="3" t="str">
        <f>IF(COUNTIF(技能效果!A:A,技能等级!B163&amp;"03")=1,技能等级!B163&amp;"03","")</f>
        <v/>
      </c>
      <c r="M163" s="3" t="str">
        <f t="shared" ref="M163" si="483">IF(L163="","",$D163)</f>
        <v/>
      </c>
      <c r="N163" s="3" t="str">
        <f>IF(COUNTIF(技能效果!A:A,技能等级!B163&amp;"04")=1,技能等级!B163&amp;"04","")</f>
        <v/>
      </c>
      <c r="O163" s="3" t="str">
        <f t="shared" ref="O163" si="484">IF(N163="","",$D163)</f>
        <v/>
      </c>
      <c r="P163" s="3" t="str">
        <f>IF(COUNTIF(技能效果!A:A,技能等级!B163&amp;"05")=1,技能等级!B163&amp;"05","")</f>
        <v/>
      </c>
      <c r="Q163" s="3" t="str">
        <f t="shared" ref="Q163" si="485">IF(P163="","",$D163)</f>
        <v/>
      </c>
      <c r="R163" s="4" t="s">
        <v>196</v>
      </c>
      <c r="S163">
        <f t="shared" si="425"/>
        <v>16</v>
      </c>
    </row>
    <row r="164" spans="1:19" ht="16.5" x14ac:dyDescent="0.2">
      <c r="A164" s="3">
        <v>161</v>
      </c>
      <c r="B164" s="3">
        <f>INDEX(技能!B:B,MATCH(技能等级!S164,技能!T:T,0))</f>
        <v>1306020</v>
      </c>
      <c r="C164" s="4" t="s">
        <v>507</v>
      </c>
      <c r="D164" s="3">
        <v>1</v>
      </c>
      <c r="E164" s="3" t="str">
        <f>INDEX(技能!E:E,MATCH(技能等级!S164,技能!T:T,0))</f>
        <v>姬烟华普攻</v>
      </c>
      <c r="F164" s="4"/>
      <c r="G164" s="3"/>
      <c r="H164" s="3" t="str">
        <f t="shared" si="390"/>
        <v>130602001</v>
      </c>
      <c r="I164" s="3">
        <f t="shared" si="391"/>
        <v>1</v>
      </c>
      <c r="J164" s="3" t="str">
        <f>IF(COUNTIF(技能效果!A:A,技能等级!B164&amp;"02")=1,技能等级!B164&amp;"02","")</f>
        <v>130602002</v>
      </c>
      <c r="K164" s="3">
        <f t="shared" si="391"/>
        <v>1</v>
      </c>
      <c r="L164" s="3" t="str">
        <f>IF(COUNTIF(技能效果!A:A,技能等级!B164&amp;"03")=1,技能等级!B164&amp;"03","")</f>
        <v/>
      </c>
      <c r="M164" s="3" t="str">
        <f t="shared" ref="M164" si="486">IF(L164="","",$D164)</f>
        <v/>
      </c>
      <c r="N164" s="3" t="str">
        <f>IF(COUNTIF(技能效果!A:A,技能等级!B164&amp;"04")=1,技能等级!B164&amp;"04","")</f>
        <v/>
      </c>
      <c r="O164" s="3" t="str">
        <f t="shared" ref="O164" si="487">IF(N164="","",$D164)</f>
        <v/>
      </c>
      <c r="P164" s="3" t="str">
        <f>IF(COUNTIF(技能效果!A:A,技能等级!B164&amp;"05")=1,技能等级!B164&amp;"05","")</f>
        <v/>
      </c>
      <c r="Q164" s="3" t="str">
        <f t="shared" ref="Q164" si="488">IF(P164="","",$D164)</f>
        <v/>
      </c>
      <c r="R164" s="3" t="s">
        <v>143</v>
      </c>
      <c r="S164">
        <f t="shared" si="425"/>
        <v>17</v>
      </c>
    </row>
    <row r="165" spans="1:19" ht="16.5" x14ac:dyDescent="0.2">
      <c r="A165" s="3">
        <v>162</v>
      </c>
      <c r="B165" s="3">
        <f>INDEX(技能!B:B,MATCH(技能等级!S165,技能!T:T,0))</f>
        <v>1306020</v>
      </c>
      <c r="C165" s="4" t="s">
        <v>507</v>
      </c>
      <c r="D165" s="3">
        <v>2</v>
      </c>
      <c r="E165" s="3" t="str">
        <f>INDEX(技能!E:E,MATCH(技能等级!S165,技能!T:T,0))</f>
        <v>姬烟华普攻</v>
      </c>
      <c r="F165" s="4" t="s">
        <v>1164</v>
      </c>
      <c r="G165" s="3">
        <v>10</v>
      </c>
      <c r="H165" s="3" t="str">
        <f t="shared" si="390"/>
        <v>130602001</v>
      </c>
      <c r="I165" s="3">
        <f t="shared" si="391"/>
        <v>2</v>
      </c>
      <c r="J165" s="3" t="str">
        <f>IF(COUNTIF(技能效果!A:A,技能等级!B165&amp;"02")=1,技能等级!B165&amp;"02","")</f>
        <v>130602002</v>
      </c>
      <c r="K165" s="3">
        <f t="shared" si="391"/>
        <v>2</v>
      </c>
      <c r="L165" s="3" t="str">
        <f>IF(COUNTIF(技能效果!A:A,技能等级!B165&amp;"03")=1,技能等级!B165&amp;"03","")</f>
        <v/>
      </c>
      <c r="M165" s="3" t="str">
        <f t="shared" ref="M165" si="489">IF(L165="","",$D165)</f>
        <v/>
      </c>
      <c r="N165" s="3" t="str">
        <f>IF(COUNTIF(技能效果!A:A,技能等级!B165&amp;"04")=1,技能等级!B165&amp;"04","")</f>
        <v/>
      </c>
      <c r="O165" s="3" t="str">
        <f t="shared" ref="O165" si="490">IF(N165="","",$D165)</f>
        <v/>
      </c>
      <c r="P165" s="3" t="str">
        <f>IF(COUNTIF(技能效果!A:A,技能等级!B165&amp;"05")=1,技能等级!B165&amp;"05","")</f>
        <v/>
      </c>
      <c r="Q165" s="3" t="str">
        <f t="shared" ref="Q165" si="491">IF(P165="","",$D165)</f>
        <v/>
      </c>
      <c r="R165" s="3" t="s">
        <v>143</v>
      </c>
      <c r="S165">
        <f t="shared" si="425"/>
        <v>17</v>
      </c>
    </row>
    <row r="166" spans="1:19" ht="16.5" x14ac:dyDescent="0.2">
      <c r="A166" s="3">
        <v>163</v>
      </c>
      <c r="B166" s="3">
        <f>INDEX(技能!B:B,MATCH(技能等级!S166,技能!T:T,0))</f>
        <v>1306020</v>
      </c>
      <c r="C166" s="4" t="s">
        <v>507</v>
      </c>
      <c r="D166" s="3">
        <v>3</v>
      </c>
      <c r="E166" s="3" t="str">
        <f>INDEX(技能!E:E,MATCH(技能等级!S166,技能!T:T,0))</f>
        <v>姬烟华普攻</v>
      </c>
      <c r="F166" s="4" t="s">
        <v>1164</v>
      </c>
      <c r="G166" s="3">
        <v>10</v>
      </c>
      <c r="H166" s="3" t="str">
        <f t="shared" si="390"/>
        <v>130602001</v>
      </c>
      <c r="I166" s="3">
        <f t="shared" si="391"/>
        <v>3</v>
      </c>
      <c r="J166" s="3" t="str">
        <f>IF(COUNTIF(技能效果!A:A,技能等级!B166&amp;"02")=1,技能等级!B166&amp;"02","")</f>
        <v>130602002</v>
      </c>
      <c r="K166" s="3">
        <f t="shared" si="391"/>
        <v>3</v>
      </c>
      <c r="L166" s="3" t="str">
        <f>IF(COUNTIF(技能效果!A:A,技能等级!B166&amp;"03")=1,技能等级!B166&amp;"03","")</f>
        <v/>
      </c>
      <c r="M166" s="3" t="str">
        <f t="shared" ref="M166" si="492">IF(L166="","",$D166)</f>
        <v/>
      </c>
      <c r="N166" s="3" t="str">
        <f>IF(COUNTIF(技能效果!A:A,技能等级!B166&amp;"04")=1,技能等级!B166&amp;"04","")</f>
        <v/>
      </c>
      <c r="O166" s="3" t="str">
        <f t="shared" ref="O166" si="493">IF(N166="","",$D166)</f>
        <v/>
      </c>
      <c r="P166" s="3" t="str">
        <f>IF(COUNTIF(技能效果!A:A,技能等级!B166&amp;"05")=1,技能等级!B166&amp;"05","")</f>
        <v/>
      </c>
      <c r="Q166" s="3" t="str">
        <f t="shared" ref="Q166" si="494">IF(P166="","",$D166)</f>
        <v/>
      </c>
      <c r="R166" s="3" t="s">
        <v>143</v>
      </c>
      <c r="S166">
        <f t="shared" si="425"/>
        <v>17</v>
      </c>
    </row>
    <row r="167" spans="1:19" ht="16.5" x14ac:dyDescent="0.2">
      <c r="A167" s="3">
        <v>164</v>
      </c>
      <c r="B167" s="3">
        <f>INDEX(技能!B:B,MATCH(技能等级!S167,技能!T:T,0))</f>
        <v>1306020</v>
      </c>
      <c r="C167" s="4" t="s">
        <v>507</v>
      </c>
      <c r="D167" s="3">
        <v>4</v>
      </c>
      <c r="E167" s="3" t="str">
        <f>INDEX(技能!E:E,MATCH(技能等级!S167,技能!T:T,0))</f>
        <v>姬烟华普攻</v>
      </c>
      <c r="F167" s="4" t="s">
        <v>1164</v>
      </c>
      <c r="G167" s="3">
        <v>10</v>
      </c>
      <c r="H167" s="3" t="str">
        <f t="shared" si="390"/>
        <v>130602001</v>
      </c>
      <c r="I167" s="3">
        <f t="shared" si="391"/>
        <v>4</v>
      </c>
      <c r="J167" s="3" t="str">
        <f>IF(COUNTIF(技能效果!A:A,技能等级!B167&amp;"02")=1,技能等级!B167&amp;"02","")</f>
        <v>130602002</v>
      </c>
      <c r="K167" s="3">
        <f t="shared" si="391"/>
        <v>4</v>
      </c>
      <c r="L167" s="3" t="str">
        <f>IF(COUNTIF(技能效果!A:A,技能等级!B167&amp;"03")=1,技能等级!B167&amp;"03","")</f>
        <v/>
      </c>
      <c r="M167" s="3" t="str">
        <f t="shared" ref="M167" si="495">IF(L167="","",$D167)</f>
        <v/>
      </c>
      <c r="N167" s="3" t="str">
        <f>IF(COUNTIF(技能效果!A:A,技能等级!B167&amp;"04")=1,技能等级!B167&amp;"04","")</f>
        <v/>
      </c>
      <c r="O167" s="3" t="str">
        <f t="shared" ref="O167" si="496">IF(N167="","",$D167)</f>
        <v/>
      </c>
      <c r="P167" s="3" t="str">
        <f>IF(COUNTIF(技能效果!A:A,技能等级!B167&amp;"05")=1,技能等级!B167&amp;"05","")</f>
        <v/>
      </c>
      <c r="Q167" s="3" t="str">
        <f t="shared" ref="Q167" si="497">IF(P167="","",$D167)</f>
        <v/>
      </c>
      <c r="R167" s="3" t="s">
        <v>143</v>
      </c>
      <c r="S167">
        <f t="shared" si="425"/>
        <v>17</v>
      </c>
    </row>
    <row r="168" spans="1:19" ht="16.5" x14ac:dyDescent="0.2">
      <c r="A168" s="3">
        <v>165</v>
      </c>
      <c r="B168" s="3">
        <f>INDEX(技能!B:B,MATCH(技能等级!S168,技能!T:T,0))</f>
        <v>1306020</v>
      </c>
      <c r="C168" s="4" t="s">
        <v>507</v>
      </c>
      <c r="D168" s="3">
        <v>5</v>
      </c>
      <c r="E168" s="3" t="str">
        <f>INDEX(技能!E:E,MATCH(技能等级!S168,技能!T:T,0))</f>
        <v>姬烟华普攻</v>
      </c>
      <c r="F168" s="4" t="s">
        <v>1164</v>
      </c>
      <c r="G168" s="3">
        <v>10</v>
      </c>
      <c r="H168" s="3" t="str">
        <f t="shared" si="390"/>
        <v>130602001</v>
      </c>
      <c r="I168" s="3">
        <f t="shared" si="391"/>
        <v>5</v>
      </c>
      <c r="J168" s="3" t="str">
        <f>IF(COUNTIF(技能效果!A:A,技能等级!B168&amp;"02")=1,技能等级!B168&amp;"02","")</f>
        <v>130602002</v>
      </c>
      <c r="K168" s="3">
        <f t="shared" si="391"/>
        <v>5</v>
      </c>
      <c r="L168" s="3" t="str">
        <f>IF(COUNTIF(技能效果!A:A,技能等级!B168&amp;"03")=1,技能等级!B168&amp;"03","")</f>
        <v/>
      </c>
      <c r="M168" s="3" t="str">
        <f t="shared" ref="M168" si="498">IF(L168="","",$D168)</f>
        <v/>
      </c>
      <c r="N168" s="3" t="str">
        <f>IF(COUNTIF(技能效果!A:A,技能等级!B168&amp;"04")=1,技能等级!B168&amp;"04","")</f>
        <v/>
      </c>
      <c r="O168" s="3" t="str">
        <f t="shared" ref="O168" si="499">IF(N168="","",$D168)</f>
        <v/>
      </c>
      <c r="P168" s="3" t="str">
        <f>IF(COUNTIF(技能效果!A:A,技能等级!B168&amp;"05")=1,技能等级!B168&amp;"05","")</f>
        <v/>
      </c>
      <c r="Q168" s="3" t="str">
        <f t="shared" ref="Q168" si="500">IF(P168="","",$D168)</f>
        <v/>
      </c>
      <c r="R168" s="3" t="s">
        <v>162</v>
      </c>
      <c r="S168">
        <f t="shared" si="425"/>
        <v>17</v>
      </c>
    </row>
    <row r="169" spans="1:19" ht="16.5" x14ac:dyDescent="0.2">
      <c r="A169" s="3">
        <v>166</v>
      </c>
      <c r="B169" s="3">
        <f>INDEX(技能!B:B,MATCH(技能等级!S169,技能!T:T,0))</f>
        <v>1306020</v>
      </c>
      <c r="C169" s="4" t="s">
        <v>507</v>
      </c>
      <c r="D169" s="3">
        <v>6</v>
      </c>
      <c r="E169" s="3" t="str">
        <f>INDEX(技能!E:E,MATCH(技能等级!S169,技能!T:T,0))</f>
        <v>姬烟华普攻</v>
      </c>
      <c r="F169" s="4" t="s">
        <v>1164</v>
      </c>
      <c r="G169" s="3">
        <v>10</v>
      </c>
      <c r="H169" s="3" t="str">
        <f t="shared" si="390"/>
        <v>130602001</v>
      </c>
      <c r="I169" s="3">
        <f t="shared" si="391"/>
        <v>6</v>
      </c>
      <c r="J169" s="3" t="str">
        <f>IF(COUNTIF(技能效果!A:A,技能等级!B169&amp;"02")=1,技能等级!B169&amp;"02","")</f>
        <v>130602002</v>
      </c>
      <c r="K169" s="3">
        <f t="shared" si="391"/>
        <v>6</v>
      </c>
      <c r="L169" s="3" t="str">
        <f>IF(COUNTIF(技能效果!A:A,技能等级!B169&amp;"03")=1,技能等级!B169&amp;"03","")</f>
        <v/>
      </c>
      <c r="M169" s="3" t="str">
        <f t="shared" ref="M169" si="501">IF(L169="","",$D169)</f>
        <v/>
      </c>
      <c r="N169" s="3" t="str">
        <f>IF(COUNTIF(技能效果!A:A,技能等级!B169&amp;"04")=1,技能等级!B169&amp;"04","")</f>
        <v/>
      </c>
      <c r="O169" s="3" t="str">
        <f t="shared" ref="O169" si="502">IF(N169="","",$D169)</f>
        <v/>
      </c>
      <c r="P169" s="3" t="str">
        <f>IF(COUNTIF(技能效果!A:A,技能等级!B169&amp;"05")=1,技能等级!B169&amp;"05","")</f>
        <v/>
      </c>
      <c r="Q169" s="3" t="str">
        <f t="shared" ref="Q169" si="503">IF(P169="","",$D169)</f>
        <v/>
      </c>
      <c r="R169" s="3" t="s">
        <v>143</v>
      </c>
      <c r="S169">
        <f t="shared" si="425"/>
        <v>17</v>
      </c>
    </row>
    <row r="170" spans="1:19" ht="16.5" x14ac:dyDescent="0.2">
      <c r="A170" s="3">
        <v>167</v>
      </c>
      <c r="B170" s="3">
        <f>INDEX(技能!B:B,MATCH(技能等级!S170,技能!T:T,0))</f>
        <v>1306020</v>
      </c>
      <c r="C170" s="4" t="s">
        <v>507</v>
      </c>
      <c r="D170" s="3">
        <v>7</v>
      </c>
      <c r="E170" s="3" t="str">
        <f>INDEX(技能!E:E,MATCH(技能等级!S170,技能!T:T,0))</f>
        <v>姬烟华普攻</v>
      </c>
      <c r="F170" s="4" t="s">
        <v>1164</v>
      </c>
      <c r="G170" s="3">
        <v>10</v>
      </c>
      <c r="H170" s="3" t="str">
        <f t="shared" si="390"/>
        <v>130602001</v>
      </c>
      <c r="I170" s="3">
        <f t="shared" si="391"/>
        <v>7</v>
      </c>
      <c r="J170" s="3" t="str">
        <f>IF(COUNTIF(技能效果!A:A,技能等级!B170&amp;"02")=1,技能等级!B170&amp;"02","")</f>
        <v>130602002</v>
      </c>
      <c r="K170" s="3">
        <f t="shared" si="391"/>
        <v>7</v>
      </c>
      <c r="L170" s="3" t="str">
        <f>IF(COUNTIF(技能效果!A:A,技能等级!B170&amp;"03")=1,技能等级!B170&amp;"03","")</f>
        <v/>
      </c>
      <c r="M170" s="3" t="str">
        <f t="shared" ref="M170" si="504">IF(L170="","",$D170)</f>
        <v/>
      </c>
      <c r="N170" s="3" t="str">
        <f>IF(COUNTIF(技能效果!A:A,技能等级!B170&amp;"04")=1,技能等级!B170&amp;"04","")</f>
        <v/>
      </c>
      <c r="O170" s="3" t="str">
        <f t="shared" ref="O170" si="505">IF(N170="","",$D170)</f>
        <v/>
      </c>
      <c r="P170" s="3" t="str">
        <f>IF(COUNTIF(技能效果!A:A,技能等级!B170&amp;"05")=1,技能等级!B170&amp;"05","")</f>
        <v/>
      </c>
      <c r="Q170" s="3" t="str">
        <f t="shared" ref="Q170" si="506">IF(P170="","",$D170)</f>
        <v/>
      </c>
      <c r="R170" s="3" t="s">
        <v>143</v>
      </c>
      <c r="S170">
        <f t="shared" si="425"/>
        <v>17</v>
      </c>
    </row>
    <row r="171" spans="1:19" ht="16.5" x14ac:dyDescent="0.2">
      <c r="A171" s="3">
        <v>168</v>
      </c>
      <c r="B171" s="3">
        <f>INDEX(技能!B:B,MATCH(技能等级!S171,技能!T:T,0))</f>
        <v>1306020</v>
      </c>
      <c r="C171" s="4" t="s">
        <v>507</v>
      </c>
      <c r="D171" s="3">
        <v>8</v>
      </c>
      <c r="E171" s="3" t="str">
        <f>INDEX(技能!E:E,MATCH(技能等级!S171,技能!T:T,0))</f>
        <v>姬烟华普攻</v>
      </c>
      <c r="F171" s="4" t="s">
        <v>1164</v>
      </c>
      <c r="G171" s="3">
        <v>10</v>
      </c>
      <c r="H171" s="3" t="str">
        <f t="shared" si="390"/>
        <v>130602001</v>
      </c>
      <c r="I171" s="3">
        <f t="shared" si="391"/>
        <v>8</v>
      </c>
      <c r="J171" s="3" t="str">
        <f>IF(COUNTIF(技能效果!A:A,技能等级!B171&amp;"02")=1,技能等级!B171&amp;"02","")</f>
        <v>130602002</v>
      </c>
      <c r="K171" s="3">
        <f t="shared" si="391"/>
        <v>8</v>
      </c>
      <c r="L171" s="3" t="str">
        <f>IF(COUNTIF(技能效果!A:A,技能等级!B171&amp;"03")=1,技能等级!B171&amp;"03","")</f>
        <v/>
      </c>
      <c r="M171" s="3" t="str">
        <f t="shared" ref="M171" si="507">IF(L171="","",$D171)</f>
        <v/>
      </c>
      <c r="N171" s="3" t="str">
        <f>IF(COUNTIF(技能效果!A:A,技能等级!B171&amp;"04")=1,技能等级!B171&amp;"04","")</f>
        <v/>
      </c>
      <c r="O171" s="3" t="str">
        <f t="shared" ref="O171" si="508">IF(N171="","",$D171)</f>
        <v/>
      </c>
      <c r="P171" s="3" t="str">
        <f>IF(COUNTIF(技能效果!A:A,技能等级!B171&amp;"05")=1,技能等级!B171&amp;"05","")</f>
        <v/>
      </c>
      <c r="Q171" s="3" t="str">
        <f t="shared" ref="Q171" si="509">IF(P171="","",$D171)</f>
        <v/>
      </c>
      <c r="R171" s="3" t="s">
        <v>143</v>
      </c>
      <c r="S171">
        <f t="shared" si="425"/>
        <v>17</v>
      </c>
    </row>
    <row r="172" spans="1:19" ht="16.5" x14ac:dyDescent="0.2">
      <c r="A172" s="3">
        <v>169</v>
      </c>
      <c r="B172" s="3">
        <f>INDEX(技能!B:B,MATCH(技能等级!S172,技能!T:T,0))</f>
        <v>1306020</v>
      </c>
      <c r="C172" s="4" t="s">
        <v>507</v>
      </c>
      <c r="D172" s="3">
        <v>9</v>
      </c>
      <c r="E172" s="3" t="str">
        <f>INDEX(技能!E:E,MATCH(技能等级!S172,技能!T:T,0))</f>
        <v>姬烟华普攻</v>
      </c>
      <c r="F172" s="4" t="s">
        <v>1164</v>
      </c>
      <c r="G172" s="3">
        <v>10</v>
      </c>
      <c r="H172" s="3" t="str">
        <f t="shared" si="390"/>
        <v>130602001</v>
      </c>
      <c r="I172" s="3">
        <f t="shared" si="391"/>
        <v>9</v>
      </c>
      <c r="J172" s="3" t="str">
        <f>IF(COUNTIF(技能效果!A:A,技能等级!B172&amp;"02")=1,技能等级!B172&amp;"02","")</f>
        <v>130602002</v>
      </c>
      <c r="K172" s="3">
        <f t="shared" si="391"/>
        <v>9</v>
      </c>
      <c r="L172" s="3" t="str">
        <f>IF(COUNTIF(技能效果!A:A,技能等级!B172&amp;"03")=1,技能等级!B172&amp;"03","")</f>
        <v/>
      </c>
      <c r="M172" s="3" t="str">
        <f t="shared" ref="M172" si="510">IF(L172="","",$D172)</f>
        <v/>
      </c>
      <c r="N172" s="3" t="str">
        <f>IF(COUNTIF(技能效果!A:A,技能等级!B172&amp;"04")=1,技能等级!B172&amp;"04","")</f>
        <v/>
      </c>
      <c r="O172" s="3" t="str">
        <f t="shared" ref="O172" si="511">IF(N172="","",$D172)</f>
        <v/>
      </c>
      <c r="P172" s="3" t="str">
        <f>IF(COUNTIF(技能效果!A:A,技能等级!B172&amp;"05")=1,技能等级!B172&amp;"05","")</f>
        <v/>
      </c>
      <c r="Q172" s="3" t="str">
        <f t="shared" ref="Q172" si="512">IF(P172="","",$D172)</f>
        <v/>
      </c>
      <c r="R172" s="3" t="s">
        <v>143</v>
      </c>
      <c r="S172">
        <f t="shared" si="425"/>
        <v>17</v>
      </c>
    </row>
    <row r="173" spans="1:19" ht="16.5" x14ac:dyDescent="0.2">
      <c r="A173" s="3">
        <v>170</v>
      </c>
      <c r="B173" s="3">
        <f>INDEX(技能!B:B,MATCH(技能等级!S173,技能!T:T,0))</f>
        <v>1306020</v>
      </c>
      <c r="C173" s="4" t="s">
        <v>507</v>
      </c>
      <c r="D173" s="3">
        <v>10</v>
      </c>
      <c r="E173" s="3" t="str">
        <f>INDEX(技能!E:E,MATCH(技能等级!S173,技能!T:T,0))</f>
        <v>姬烟华普攻</v>
      </c>
      <c r="F173" s="4" t="s">
        <v>1164</v>
      </c>
      <c r="G173" s="3">
        <v>10</v>
      </c>
      <c r="H173" s="3" t="str">
        <f t="shared" si="390"/>
        <v>130602001</v>
      </c>
      <c r="I173" s="3">
        <f t="shared" si="391"/>
        <v>10</v>
      </c>
      <c r="J173" s="3" t="str">
        <f>IF(COUNTIF(技能效果!A:A,技能等级!B173&amp;"02")=1,技能等级!B173&amp;"02","")</f>
        <v>130602002</v>
      </c>
      <c r="K173" s="3">
        <f t="shared" si="391"/>
        <v>10</v>
      </c>
      <c r="L173" s="3" t="str">
        <f>IF(COUNTIF(技能效果!A:A,技能等级!B173&amp;"03")=1,技能等级!B173&amp;"03","")</f>
        <v/>
      </c>
      <c r="M173" s="3" t="str">
        <f t="shared" ref="M173" si="513">IF(L173="","",$D173)</f>
        <v/>
      </c>
      <c r="N173" s="3" t="str">
        <f>IF(COUNTIF(技能效果!A:A,技能等级!B173&amp;"04")=1,技能等级!B173&amp;"04","")</f>
        <v/>
      </c>
      <c r="O173" s="3" t="str">
        <f t="shared" ref="O173" si="514">IF(N173="","",$D173)</f>
        <v/>
      </c>
      <c r="P173" s="3" t="str">
        <f>IF(COUNTIF(技能效果!A:A,技能等级!B173&amp;"05")=1,技能等级!B173&amp;"05","")</f>
        <v/>
      </c>
      <c r="Q173" s="3" t="str">
        <f t="shared" ref="Q173" si="515">IF(P173="","",$D173)</f>
        <v/>
      </c>
      <c r="R173" s="3" t="s">
        <v>163</v>
      </c>
      <c r="S173">
        <f t="shared" si="425"/>
        <v>17</v>
      </c>
    </row>
    <row r="174" spans="1:19" ht="16.5" x14ac:dyDescent="0.2">
      <c r="A174" s="3">
        <v>171</v>
      </c>
      <c r="B174" s="3">
        <f>INDEX(技能!B:B,MATCH(技能等级!S174,技能!T:T,0))</f>
        <v>1306022</v>
      </c>
      <c r="C174" s="4" t="s">
        <v>507</v>
      </c>
      <c r="D174" s="3">
        <v>1</v>
      </c>
      <c r="E174" s="3" t="str">
        <f>INDEX(技能!E:E,MATCH(技能等级!S174,技能!T:T,0))</f>
        <v>幻普攻</v>
      </c>
      <c r="F174" s="4"/>
      <c r="G174" s="3"/>
      <c r="H174" s="3" t="str">
        <f t="shared" si="390"/>
        <v>130602201</v>
      </c>
      <c r="I174" s="3">
        <f t="shared" si="391"/>
        <v>1</v>
      </c>
      <c r="J174" s="3" t="str">
        <f>IF(COUNTIF(技能效果!A:A,技能等级!B174&amp;"02")=1,技能等级!B174&amp;"02","")</f>
        <v>130602202</v>
      </c>
      <c r="K174" s="3">
        <f t="shared" si="391"/>
        <v>1</v>
      </c>
      <c r="L174" s="3" t="str">
        <f>IF(COUNTIF(技能效果!A:A,技能等级!B174&amp;"03")=1,技能等级!B174&amp;"03","")</f>
        <v/>
      </c>
      <c r="M174" s="3" t="str">
        <f t="shared" ref="M174" si="516">IF(L174="","",$D174)</f>
        <v/>
      </c>
      <c r="N174" s="3" t="str">
        <f>IF(COUNTIF(技能效果!A:A,技能等级!B174&amp;"04")=1,技能等级!B174&amp;"04","")</f>
        <v/>
      </c>
      <c r="O174" s="3" t="str">
        <f t="shared" ref="O174" si="517">IF(N174="","",$D174)</f>
        <v/>
      </c>
      <c r="P174" s="3" t="str">
        <f>IF(COUNTIF(技能效果!A:A,技能等级!B174&amp;"05")=1,技能等级!B174&amp;"05","")</f>
        <v/>
      </c>
      <c r="Q174" s="3" t="str">
        <f t="shared" ref="Q174" si="518">IF(P174="","",$D174)</f>
        <v/>
      </c>
      <c r="R174" s="3" t="s">
        <v>143</v>
      </c>
      <c r="S174">
        <f t="shared" si="425"/>
        <v>18</v>
      </c>
    </row>
    <row r="175" spans="1:19" ht="16.5" x14ac:dyDescent="0.2">
      <c r="A175" s="3">
        <v>172</v>
      </c>
      <c r="B175" s="3">
        <f>INDEX(技能!B:B,MATCH(技能等级!S175,技能!T:T,0))</f>
        <v>1306022</v>
      </c>
      <c r="C175" s="4" t="s">
        <v>507</v>
      </c>
      <c r="D175" s="3">
        <v>2</v>
      </c>
      <c r="E175" s="3" t="str">
        <f>INDEX(技能!E:E,MATCH(技能等级!S175,技能!T:T,0))</f>
        <v>幻普攻</v>
      </c>
      <c r="F175" s="4" t="s">
        <v>1164</v>
      </c>
      <c r="G175" s="3">
        <v>10</v>
      </c>
      <c r="H175" s="3" t="str">
        <f t="shared" si="390"/>
        <v>130602201</v>
      </c>
      <c r="I175" s="3">
        <f t="shared" si="391"/>
        <v>2</v>
      </c>
      <c r="J175" s="3" t="str">
        <f>IF(COUNTIF(技能效果!A:A,技能等级!B175&amp;"02")=1,技能等级!B175&amp;"02","")</f>
        <v>130602202</v>
      </c>
      <c r="K175" s="3">
        <f t="shared" si="391"/>
        <v>2</v>
      </c>
      <c r="L175" s="3" t="str">
        <f>IF(COUNTIF(技能效果!A:A,技能等级!B175&amp;"03")=1,技能等级!B175&amp;"03","")</f>
        <v/>
      </c>
      <c r="M175" s="3" t="str">
        <f t="shared" ref="M175" si="519">IF(L175="","",$D175)</f>
        <v/>
      </c>
      <c r="N175" s="3" t="str">
        <f>IF(COUNTIF(技能效果!A:A,技能等级!B175&amp;"04")=1,技能等级!B175&amp;"04","")</f>
        <v/>
      </c>
      <c r="O175" s="3" t="str">
        <f t="shared" ref="O175" si="520">IF(N175="","",$D175)</f>
        <v/>
      </c>
      <c r="P175" s="3" t="str">
        <f>IF(COUNTIF(技能效果!A:A,技能等级!B175&amp;"05")=1,技能等级!B175&amp;"05","")</f>
        <v/>
      </c>
      <c r="Q175" s="3" t="str">
        <f t="shared" ref="Q175" si="521">IF(P175="","",$D175)</f>
        <v/>
      </c>
      <c r="R175" s="3" t="s">
        <v>143</v>
      </c>
      <c r="S175">
        <f t="shared" si="425"/>
        <v>18</v>
      </c>
    </row>
    <row r="176" spans="1:19" ht="16.5" x14ac:dyDescent="0.2">
      <c r="A176" s="3">
        <v>173</v>
      </c>
      <c r="B176" s="3">
        <f>INDEX(技能!B:B,MATCH(技能等级!S176,技能!T:T,0))</f>
        <v>1306022</v>
      </c>
      <c r="C176" s="4" t="s">
        <v>507</v>
      </c>
      <c r="D176" s="3">
        <v>3</v>
      </c>
      <c r="E176" s="3" t="str">
        <f>INDEX(技能!E:E,MATCH(技能等级!S176,技能!T:T,0))</f>
        <v>幻普攻</v>
      </c>
      <c r="F176" s="4" t="s">
        <v>1164</v>
      </c>
      <c r="G176" s="3">
        <v>10</v>
      </c>
      <c r="H176" s="3" t="str">
        <f t="shared" si="390"/>
        <v>130602201</v>
      </c>
      <c r="I176" s="3">
        <f t="shared" si="391"/>
        <v>3</v>
      </c>
      <c r="J176" s="3" t="str">
        <f>IF(COUNTIF(技能效果!A:A,技能等级!B176&amp;"02")=1,技能等级!B176&amp;"02","")</f>
        <v>130602202</v>
      </c>
      <c r="K176" s="3">
        <f t="shared" si="391"/>
        <v>3</v>
      </c>
      <c r="L176" s="3" t="str">
        <f>IF(COUNTIF(技能效果!A:A,技能等级!B176&amp;"03")=1,技能等级!B176&amp;"03","")</f>
        <v/>
      </c>
      <c r="M176" s="3" t="str">
        <f t="shared" ref="M176" si="522">IF(L176="","",$D176)</f>
        <v/>
      </c>
      <c r="N176" s="3" t="str">
        <f>IF(COUNTIF(技能效果!A:A,技能等级!B176&amp;"04")=1,技能等级!B176&amp;"04","")</f>
        <v/>
      </c>
      <c r="O176" s="3" t="str">
        <f t="shared" ref="O176" si="523">IF(N176="","",$D176)</f>
        <v/>
      </c>
      <c r="P176" s="3" t="str">
        <f>IF(COUNTIF(技能效果!A:A,技能等级!B176&amp;"05")=1,技能等级!B176&amp;"05","")</f>
        <v/>
      </c>
      <c r="Q176" s="3" t="str">
        <f t="shared" ref="Q176" si="524">IF(P176="","",$D176)</f>
        <v/>
      </c>
      <c r="R176" s="3" t="s">
        <v>143</v>
      </c>
      <c r="S176">
        <f t="shared" si="425"/>
        <v>18</v>
      </c>
    </row>
    <row r="177" spans="1:19" ht="16.5" x14ac:dyDescent="0.2">
      <c r="A177" s="3">
        <v>174</v>
      </c>
      <c r="B177" s="3">
        <f>INDEX(技能!B:B,MATCH(技能等级!S177,技能!T:T,0))</f>
        <v>1306022</v>
      </c>
      <c r="C177" s="4" t="s">
        <v>507</v>
      </c>
      <c r="D177" s="3">
        <v>4</v>
      </c>
      <c r="E177" s="3" t="str">
        <f>INDEX(技能!E:E,MATCH(技能等级!S177,技能!T:T,0))</f>
        <v>幻普攻</v>
      </c>
      <c r="F177" s="4" t="s">
        <v>1164</v>
      </c>
      <c r="G177" s="3">
        <v>10</v>
      </c>
      <c r="H177" s="3" t="str">
        <f t="shared" si="390"/>
        <v>130602201</v>
      </c>
      <c r="I177" s="3">
        <f t="shared" si="391"/>
        <v>4</v>
      </c>
      <c r="J177" s="3" t="str">
        <f>IF(COUNTIF(技能效果!A:A,技能等级!B177&amp;"02")=1,技能等级!B177&amp;"02","")</f>
        <v>130602202</v>
      </c>
      <c r="K177" s="3">
        <f t="shared" si="391"/>
        <v>4</v>
      </c>
      <c r="L177" s="3" t="str">
        <f>IF(COUNTIF(技能效果!A:A,技能等级!B177&amp;"03")=1,技能等级!B177&amp;"03","")</f>
        <v/>
      </c>
      <c r="M177" s="3" t="str">
        <f t="shared" ref="M177" si="525">IF(L177="","",$D177)</f>
        <v/>
      </c>
      <c r="N177" s="3" t="str">
        <f>IF(COUNTIF(技能效果!A:A,技能等级!B177&amp;"04")=1,技能等级!B177&amp;"04","")</f>
        <v/>
      </c>
      <c r="O177" s="3" t="str">
        <f t="shared" ref="O177" si="526">IF(N177="","",$D177)</f>
        <v/>
      </c>
      <c r="P177" s="3" t="str">
        <f>IF(COUNTIF(技能效果!A:A,技能等级!B177&amp;"05")=1,技能等级!B177&amp;"05","")</f>
        <v/>
      </c>
      <c r="Q177" s="3" t="str">
        <f t="shared" ref="Q177" si="527">IF(P177="","",$D177)</f>
        <v/>
      </c>
      <c r="R177" s="3" t="s">
        <v>143</v>
      </c>
      <c r="S177">
        <f t="shared" si="425"/>
        <v>18</v>
      </c>
    </row>
    <row r="178" spans="1:19" ht="16.5" x14ac:dyDescent="0.2">
      <c r="A178" s="3">
        <v>175</v>
      </c>
      <c r="B178" s="3">
        <f>INDEX(技能!B:B,MATCH(技能等级!S178,技能!T:T,0))</f>
        <v>1306022</v>
      </c>
      <c r="C178" s="4" t="s">
        <v>507</v>
      </c>
      <c r="D178" s="3">
        <v>5</v>
      </c>
      <c r="E178" s="3" t="str">
        <f>INDEX(技能!E:E,MATCH(技能等级!S178,技能!T:T,0))</f>
        <v>幻普攻</v>
      </c>
      <c r="F178" s="4" t="s">
        <v>1164</v>
      </c>
      <c r="G178" s="3">
        <v>10</v>
      </c>
      <c r="H178" s="3" t="str">
        <f t="shared" si="390"/>
        <v>130602201</v>
      </c>
      <c r="I178" s="3">
        <f t="shared" si="391"/>
        <v>5</v>
      </c>
      <c r="J178" s="3" t="str">
        <f>IF(COUNTIF(技能效果!A:A,技能等级!B178&amp;"02")=1,技能等级!B178&amp;"02","")</f>
        <v>130602202</v>
      </c>
      <c r="K178" s="3">
        <f t="shared" si="391"/>
        <v>5</v>
      </c>
      <c r="L178" s="3" t="str">
        <f>IF(COUNTIF(技能效果!A:A,技能等级!B178&amp;"03")=1,技能等级!B178&amp;"03","")</f>
        <v/>
      </c>
      <c r="M178" s="3" t="str">
        <f t="shared" ref="M178" si="528">IF(L178="","",$D178)</f>
        <v/>
      </c>
      <c r="N178" s="3" t="str">
        <f>IF(COUNTIF(技能效果!A:A,技能等级!B178&amp;"04")=1,技能等级!B178&amp;"04","")</f>
        <v/>
      </c>
      <c r="O178" s="3" t="str">
        <f t="shared" ref="O178" si="529">IF(N178="","",$D178)</f>
        <v/>
      </c>
      <c r="P178" s="3" t="str">
        <f>IF(COUNTIF(技能效果!A:A,技能等级!B178&amp;"05")=1,技能等级!B178&amp;"05","")</f>
        <v/>
      </c>
      <c r="Q178" s="3" t="str">
        <f t="shared" ref="Q178" si="530">IF(P178="","",$D178)</f>
        <v/>
      </c>
      <c r="R178" s="3" t="s">
        <v>164</v>
      </c>
      <c r="S178">
        <f t="shared" si="425"/>
        <v>18</v>
      </c>
    </row>
    <row r="179" spans="1:19" ht="16.5" x14ac:dyDescent="0.2">
      <c r="A179" s="3">
        <v>176</v>
      </c>
      <c r="B179" s="3">
        <f>INDEX(技能!B:B,MATCH(技能等级!S179,技能!T:T,0))</f>
        <v>1306022</v>
      </c>
      <c r="C179" s="4" t="s">
        <v>507</v>
      </c>
      <c r="D179" s="3">
        <v>6</v>
      </c>
      <c r="E179" s="3" t="str">
        <f>INDEX(技能!E:E,MATCH(技能等级!S179,技能!T:T,0))</f>
        <v>幻普攻</v>
      </c>
      <c r="F179" s="4" t="s">
        <v>1164</v>
      </c>
      <c r="G179" s="3">
        <v>10</v>
      </c>
      <c r="H179" s="3" t="str">
        <f t="shared" si="390"/>
        <v>130602201</v>
      </c>
      <c r="I179" s="3">
        <f t="shared" si="391"/>
        <v>6</v>
      </c>
      <c r="J179" s="3" t="str">
        <f>IF(COUNTIF(技能效果!A:A,技能等级!B179&amp;"02")=1,技能等级!B179&amp;"02","")</f>
        <v>130602202</v>
      </c>
      <c r="K179" s="3">
        <f t="shared" si="391"/>
        <v>6</v>
      </c>
      <c r="L179" s="3" t="str">
        <f>IF(COUNTIF(技能效果!A:A,技能等级!B179&amp;"03")=1,技能等级!B179&amp;"03","")</f>
        <v/>
      </c>
      <c r="M179" s="3" t="str">
        <f t="shared" ref="M179" si="531">IF(L179="","",$D179)</f>
        <v/>
      </c>
      <c r="N179" s="3" t="str">
        <f>IF(COUNTIF(技能效果!A:A,技能等级!B179&amp;"04")=1,技能等级!B179&amp;"04","")</f>
        <v/>
      </c>
      <c r="O179" s="3" t="str">
        <f t="shared" ref="O179" si="532">IF(N179="","",$D179)</f>
        <v/>
      </c>
      <c r="P179" s="3" t="str">
        <f>IF(COUNTIF(技能效果!A:A,技能等级!B179&amp;"05")=1,技能等级!B179&amp;"05","")</f>
        <v/>
      </c>
      <c r="Q179" s="3" t="str">
        <f t="shared" ref="Q179" si="533">IF(P179="","",$D179)</f>
        <v/>
      </c>
      <c r="R179" s="3" t="s">
        <v>143</v>
      </c>
      <c r="S179">
        <f t="shared" si="425"/>
        <v>18</v>
      </c>
    </row>
    <row r="180" spans="1:19" ht="16.5" x14ac:dyDescent="0.2">
      <c r="A180" s="3">
        <v>177</v>
      </c>
      <c r="B180" s="3">
        <f>INDEX(技能!B:B,MATCH(技能等级!S180,技能!T:T,0))</f>
        <v>1306022</v>
      </c>
      <c r="C180" s="4" t="s">
        <v>507</v>
      </c>
      <c r="D180" s="3">
        <v>7</v>
      </c>
      <c r="E180" s="3" t="str">
        <f>INDEX(技能!E:E,MATCH(技能等级!S180,技能!T:T,0))</f>
        <v>幻普攻</v>
      </c>
      <c r="F180" s="4" t="s">
        <v>1164</v>
      </c>
      <c r="G180" s="3">
        <v>10</v>
      </c>
      <c r="H180" s="3" t="str">
        <f t="shared" si="390"/>
        <v>130602201</v>
      </c>
      <c r="I180" s="3">
        <f t="shared" si="391"/>
        <v>7</v>
      </c>
      <c r="J180" s="3" t="str">
        <f>IF(COUNTIF(技能效果!A:A,技能等级!B180&amp;"02")=1,技能等级!B180&amp;"02","")</f>
        <v>130602202</v>
      </c>
      <c r="K180" s="3">
        <f t="shared" si="391"/>
        <v>7</v>
      </c>
      <c r="L180" s="3" t="str">
        <f>IF(COUNTIF(技能效果!A:A,技能等级!B180&amp;"03")=1,技能等级!B180&amp;"03","")</f>
        <v/>
      </c>
      <c r="M180" s="3" t="str">
        <f t="shared" ref="M180" si="534">IF(L180="","",$D180)</f>
        <v/>
      </c>
      <c r="N180" s="3" t="str">
        <f>IF(COUNTIF(技能效果!A:A,技能等级!B180&amp;"04")=1,技能等级!B180&amp;"04","")</f>
        <v/>
      </c>
      <c r="O180" s="3" t="str">
        <f t="shared" ref="O180" si="535">IF(N180="","",$D180)</f>
        <v/>
      </c>
      <c r="P180" s="3" t="str">
        <f>IF(COUNTIF(技能效果!A:A,技能等级!B180&amp;"05")=1,技能等级!B180&amp;"05","")</f>
        <v/>
      </c>
      <c r="Q180" s="3" t="str">
        <f t="shared" ref="Q180" si="536">IF(P180="","",$D180)</f>
        <v/>
      </c>
      <c r="R180" s="3" t="s">
        <v>143</v>
      </c>
      <c r="S180">
        <f t="shared" si="425"/>
        <v>18</v>
      </c>
    </row>
    <row r="181" spans="1:19" ht="16.5" x14ac:dyDescent="0.2">
      <c r="A181" s="3">
        <v>178</v>
      </c>
      <c r="B181" s="3">
        <f>INDEX(技能!B:B,MATCH(技能等级!S181,技能!T:T,0))</f>
        <v>1306022</v>
      </c>
      <c r="C181" s="4" t="s">
        <v>507</v>
      </c>
      <c r="D181" s="3">
        <v>8</v>
      </c>
      <c r="E181" s="3" t="str">
        <f>INDEX(技能!E:E,MATCH(技能等级!S181,技能!T:T,0))</f>
        <v>幻普攻</v>
      </c>
      <c r="F181" s="4" t="s">
        <v>1164</v>
      </c>
      <c r="G181" s="3">
        <v>10</v>
      </c>
      <c r="H181" s="3" t="str">
        <f t="shared" si="390"/>
        <v>130602201</v>
      </c>
      <c r="I181" s="3">
        <f t="shared" si="391"/>
        <v>8</v>
      </c>
      <c r="J181" s="3" t="str">
        <f>IF(COUNTIF(技能效果!A:A,技能等级!B181&amp;"02")=1,技能等级!B181&amp;"02","")</f>
        <v>130602202</v>
      </c>
      <c r="K181" s="3">
        <f t="shared" si="391"/>
        <v>8</v>
      </c>
      <c r="L181" s="3" t="str">
        <f>IF(COUNTIF(技能效果!A:A,技能等级!B181&amp;"03")=1,技能等级!B181&amp;"03","")</f>
        <v/>
      </c>
      <c r="M181" s="3" t="str">
        <f t="shared" ref="M181" si="537">IF(L181="","",$D181)</f>
        <v/>
      </c>
      <c r="N181" s="3" t="str">
        <f>IF(COUNTIF(技能效果!A:A,技能等级!B181&amp;"04")=1,技能等级!B181&amp;"04","")</f>
        <v/>
      </c>
      <c r="O181" s="3" t="str">
        <f t="shared" ref="O181" si="538">IF(N181="","",$D181)</f>
        <v/>
      </c>
      <c r="P181" s="3" t="str">
        <f>IF(COUNTIF(技能效果!A:A,技能等级!B181&amp;"05")=1,技能等级!B181&amp;"05","")</f>
        <v/>
      </c>
      <c r="Q181" s="3" t="str">
        <f t="shared" ref="Q181" si="539">IF(P181="","",$D181)</f>
        <v/>
      </c>
      <c r="R181" s="3" t="s">
        <v>143</v>
      </c>
      <c r="S181">
        <f t="shared" si="425"/>
        <v>18</v>
      </c>
    </row>
    <row r="182" spans="1:19" ht="16.5" x14ac:dyDescent="0.2">
      <c r="A182" s="3">
        <v>179</v>
      </c>
      <c r="B182" s="3">
        <f>INDEX(技能!B:B,MATCH(技能等级!S182,技能!T:T,0))</f>
        <v>1306022</v>
      </c>
      <c r="C182" s="4" t="s">
        <v>507</v>
      </c>
      <c r="D182" s="3">
        <v>9</v>
      </c>
      <c r="E182" s="3" t="str">
        <f>INDEX(技能!E:E,MATCH(技能等级!S182,技能!T:T,0))</f>
        <v>幻普攻</v>
      </c>
      <c r="F182" s="4" t="s">
        <v>1164</v>
      </c>
      <c r="G182" s="3">
        <v>10</v>
      </c>
      <c r="H182" s="3" t="str">
        <f t="shared" si="390"/>
        <v>130602201</v>
      </c>
      <c r="I182" s="3">
        <f t="shared" si="391"/>
        <v>9</v>
      </c>
      <c r="J182" s="3" t="str">
        <f>IF(COUNTIF(技能效果!A:A,技能等级!B182&amp;"02")=1,技能等级!B182&amp;"02","")</f>
        <v>130602202</v>
      </c>
      <c r="K182" s="3">
        <f t="shared" si="391"/>
        <v>9</v>
      </c>
      <c r="L182" s="3" t="str">
        <f>IF(COUNTIF(技能效果!A:A,技能等级!B182&amp;"03")=1,技能等级!B182&amp;"03","")</f>
        <v/>
      </c>
      <c r="M182" s="3" t="str">
        <f t="shared" ref="M182" si="540">IF(L182="","",$D182)</f>
        <v/>
      </c>
      <c r="N182" s="3" t="str">
        <f>IF(COUNTIF(技能效果!A:A,技能等级!B182&amp;"04")=1,技能等级!B182&amp;"04","")</f>
        <v/>
      </c>
      <c r="O182" s="3" t="str">
        <f t="shared" ref="O182" si="541">IF(N182="","",$D182)</f>
        <v/>
      </c>
      <c r="P182" s="3" t="str">
        <f>IF(COUNTIF(技能效果!A:A,技能等级!B182&amp;"05")=1,技能等级!B182&amp;"05","")</f>
        <v/>
      </c>
      <c r="Q182" s="3" t="str">
        <f t="shared" ref="Q182" si="542">IF(P182="","",$D182)</f>
        <v/>
      </c>
      <c r="R182" s="3" t="s">
        <v>143</v>
      </c>
      <c r="S182">
        <f t="shared" si="425"/>
        <v>18</v>
      </c>
    </row>
    <row r="183" spans="1:19" ht="16.5" x14ac:dyDescent="0.2">
      <c r="A183" s="3">
        <v>180</v>
      </c>
      <c r="B183" s="3">
        <f>INDEX(技能!B:B,MATCH(技能等级!S183,技能!T:T,0))</f>
        <v>1306022</v>
      </c>
      <c r="C183" s="4" t="s">
        <v>507</v>
      </c>
      <c r="D183" s="3">
        <v>10</v>
      </c>
      <c r="E183" s="3" t="str">
        <f>INDEX(技能!E:E,MATCH(技能等级!S183,技能!T:T,0))</f>
        <v>幻普攻</v>
      </c>
      <c r="F183" s="4" t="s">
        <v>1164</v>
      </c>
      <c r="G183" s="3">
        <v>10</v>
      </c>
      <c r="H183" s="3" t="str">
        <f t="shared" si="390"/>
        <v>130602201</v>
      </c>
      <c r="I183" s="3">
        <f t="shared" si="391"/>
        <v>10</v>
      </c>
      <c r="J183" s="3" t="str">
        <f>IF(COUNTIF(技能效果!A:A,技能等级!B183&amp;"02")=1,技能等级!B183&amp;"02","")</f>
        <v>130602202</v>
      </c>
      <c r="K183" s="3">
        <f t="shared" si="391"/>
        <v>10</v>
      </c>
      <c r="L183" s="3" t="str">
        <f>IF(COUNTIF(技能效果!A:A,技能等级!B183&amp;"03")=1,技能等级!B183&amp;"03","")</f>
        <v/>
      </c>
      <c r="M183" s="3" t="str">
        <f t="shared" ref="M183" si="543">IF(L183="","",$D183)</f>
        <v/>
      </c>
      <c r="N183" s="3" t="str">
        <f>IF(COUNTIF(技能效果!A:A,技能等级!B183&amp;"04")=1,技能等级!B183&amp;"04","")</f>
        <v/>
      </c>
      <c r="O183" s="3" t="str">
        <f t="shared" ref="O183" si="544">IF(N183="","",$D183)</f>
        <v/>
      </c>
      <c r="P183" s="3" t="str">
        <f>IF(COUNTIF(技能效果!A:A,技能等级!B183&amp;"05")=1,技能等级!B183&amp;"05","")</f>
        <v/>
      </c>
      <c r="Q183" s="3" t="str">
        <f t="shared" ref="Q183" si="545">IF(P183="","",$D183)</f>
        <v/>
      </c>
      <c r="R183" s="3" t="s">
        <v>165</v>
      </c>
      <c r="S183">
        <f t="shared" si="425"/>
        <v>18</v>
      </c>
    </row>
    <row r="184" spans="1:19" ht="16.5" x14ac:dyDescent="0.2">
      <c r="A184" s="3">
        <v>181</v>
      </c>
      <c r="B184" s="3">
        <f>INDEX(技能!B:B,MATCH(技能等级!S184,技能!T:T,0))</f>
        <v>1307001</v>
      </c>
      <c r="C184" s="4" t="s">
        <v>507</v>
      </c>
      <c r="D184" s="3">
        <v>1</v>
      </c>
      <c r="E184" s="3" t="str">
        <f>INDEX(技能!E:E,MATCH(技能等级!S184,技能!T:T,0))</f>
        <v>关羽普攻</v>
      </c>
      <c r="F184" s="4"/>
      <c r="G184" s="3"/>
      <c r="H184" s="3" t="str">
        <f t="shared" si="390"/>
        <v>130700101</v>
      </c>
      <c r="I184" s="3">
        <f t="shared" si="391"/>
        <v>1</v>
      </c>
      <c r="J184" s="3" t="str">
        <f>IF(COUNTIF(技能效果!A:A,技能等级!B184&amp;"02")=1,技能等级!B184&amp;"02","")</f>
        <v>130700102</v>
      </c>
      <c r="K184" s="3">
        <f t="shared" si="391"/>
        <v>1</v>
      </c>
      <c r="L184" s="3" t="str">
        <f>IF(COUNTIF(技能效果!A:A,技能等级!B184&amp;"03")=1,技能等级!B184&amp;"03","")</f>
        <v/>
      </c>
      <c r="M184" s="3" t="str">
        <f t="shared" ref="M184" si="546">IF(L184="","",$D184)</f>
        <v/>
      </c>
      <c r="N184" s="3" t="str">
        <f>IF(COUNTIF(技能效果!A:A,技能等级!B184&amp;"04")=1,技能等级!B184&amp;"04","")</f>
        <v/>
      </c>
      <c r="O184" s="3" t="str">
        <f t="shared" ref="O184" si="547">IF(N184="","",$D184)</f>
        <v/>
      </c>
      <c r="P184" s="3" t="str">
        <f>IF(COUNTIF(技能效果!A:A,技能等级!B184&amp;"05")=1,技能等级!B184&amp;"05","")</f>
        <v/>
      </c>
      <c r="Q184" s="3" t="str">
        <f t="shared" ref="Q184" si="548">IF(P184="","",$D184)</f>
        <v/>
      </c>
      <c r="R184" s="3" t="s">
        <v>143</v>
      </c>
      <c r="S184">
        <f t="shared" si="425"/>
        <v>19</v>
      </c>
    </row>
    <row r="185" spans="1:19" ht="16.5" x14ac:dyDescent="0.2">
      <c r="A185" s="3">
        <v>182</v>
      </c>
      <c r="B185" s="3">
        <f>INDEX(技能!B:B,MATCH(技能等级!S185,技能!T:T,0))</f>
        <v>1307001</v>
      </c>
      <c r="C185" s="4" t="s">
        <v>507</v>
      </c>
      <c r="D185" s="3">
        <v>2</v>
      </c>
      <c r="E185" s="3" t="str">
        <f>INDEX(技能!E:E,MATCH(技能等级!S185,技能!T:T,0))</f>
        <v>关羽普攻</v>
      </c>
      <c r="F185" s="4" t="s">
        <v>1164</v>
      </c>
      <c r="G185" s="3">
        <v>10</v>
      </c>
      <c r="H185" s="3" t="str">
        <f t="shared" si="390"/>
        <v>130700101</v>
      </c>
      <c r="I185" s="3">
        <f t="shared" si="391"/>
        <v>2</v>
      </c>
      <c r="J185" s="3" t="str">
        <f>IF(COUNTIF(技能效果!A:A,技能等级!B185&amp;"02")=1,技能等级!B185&amp;"02","")</f>
        <v>130700102</v>
      </c>
      <c r="K185" s="3">
        <f t="shared" si="391"/>
        <v>2</v>
      </c>
      <c r="L185" s="3" t="str">
        <f>IF(COUNTIF(技能效果!A:A,技能等级!B185&amp;"03")=1,技能等级!B185&amp;"03","")</f>
        <v/>
      </c>
      <c r="M185" s="3" t="str">
        <f t="shared" ref="M185" si="549">IF(L185="","",$D185)</f>
        <v/>
      </c>
      <c r="N185" s="3" t="str">
        <f>IF(COUNTIF(技能效果!A:A,技能等级!B185&amp;"04")=1,技能等级!B185&amp;"04","")</f>
        <v/>
      </c>
      <c r="O185" s="3" t="str">
        <f t="shared" ref="O185" si="550">IF(N185="","",$D185)</f>
        <v/>
      </c>
      <c r="P185" s="3" t="str">
        <f>IF(COUNTIF(技能效果!A:A,技能等级!B185&amp;"05")=1,技能等级!B185&amp;"05","")</f>
        <v/>
      </c>
      <c r="Q185" s="3" t="str">
        <f t="shared" ref="Q185" si="551">IF(P185="","",$D185)</f>
        <v/>
      </c>
      <c r="R185" s="3" t="s">
        <v>143</v>
      </c>
      <c r="S185">
        <f t="shared" si="425"/>
        <v>19</v>
      </c>
    </row>
    <row r="186" spans="1:19" ht="16.5" x14ac:dyDescent="0.2">
      <c r="A186" s="3">
        <v>183</v>
      </c>
      <c r="B186" s="3">
        <f>INDEX(技能!B:B,MATCH(技能等级!S186,技能!T:T,0))</f>
        <v>1307001</v>
      </c>
      <c r="C186" s="4" t="s">
        <v>507</v>
      </c>
      <c r="D186" s="3">
        <v>3</v>
      </c>
      <c r="E186" s="3" t="str">
        <f>INDEX(技能!E:E,MATCH(技能等级!S186,技能!T:T,0))</f>
        <v>关羽普攻</v>
      </c>
      <c r="F186" s="4" t="s">
        <v>1164</v>
      </c>
      <c r="G186" s="3">
        <v>10</v>
      </c>
      <c r="H186" s="3" t="str">
        <f t="shared" si="390"/>
        <v>130700101</v>
      </c>
      <c r="I186" s="3">
        <f t="shared" si="391"/>
        <v>3</v>
      </c>
      <c r="J186" s="3" t="str">
        <f>IF(COUNTIF(技能效果!A:A,技能等级!B186&amp;"02")=1,技能等级!B186&amp;"02","")</f>
        <v>130700102</v>
      </c>
      <c r="K186" s="3">
        <f t="shared" si="391"/>
        <v>3</v>
      </c>
      <c r="L186" s="3" t="str">
        <f>IF(COUNTIF(技能效果!A:A,技能等级!B186&amp;"03")=1,技能等级!B186&amp;"03","")</f>
        <v/>
      </c>
      <c r="M186" s="3" t="str">
        <f t="shared" ref="M186" si="552">IF(L186="","",$D186)</f>
        <v/>
      </c>
      <c r="N186" s="3" t="str">
        <f>IF(COUNTIF(技能效果!A:A,技能等级!B186&amp;"04")=1,技能等级!B186&amp;"04","")</f>
        <v/>
      </c>
      <c r="O186" s="3" t="str">
        <f t="shared" ref="O186" si="553">IF(N186="","",$D186)</f>
        <v/>
      </c>
      <c r="P186" s="3" t="str">
        <f>IF(COUNTIF(技能效果!A:A,技能等级!B186&amp;"05")=1,技能等级!B186&amp;"05","")</f>
        <v/>
      </c>
      <c r="Q186" s="3" t="str">
        <f t="shared" ref="Q186" si="554">IF(P186="","",$D186)</f>
        <v/>
      </c>
      <c r="R186" s="3" t="s">
        <v>143</v>
      </c>
      <c r="S186">
        <f t="shared" si="425"/>
        <v>19</v>
      </c>
    </row>
    <row r="187" spans="1:19" ht="16.5" x14ac:dyDescent="0.2">
      <c r="A187" s="3">
        <v>184</v>
      </c>
      <c r="B187" s="3">
        <f>INDEX(技能!B:B,MATCH(技能等级!S187,技能!T:T,0))</f>
        <v>1307001</v>
      </c>
      <c r="C187" s="4" t="s">
        <v>507</v>
      </c>
      <c r="D187" s="3">
        <v>4</v>
      </c>
      <c r="E187" s="3" t="str">
        <f>INDEX(技能!E:E,MATCH(技能等级!S187,技能!T:T,0))</f>
        <v>关羽普攻</v>
      </c>
      <c r="F187" s="4" t="s">
        <v>1164</v>
      </c>
      <c r="G187" s="3">
        <v>10</v>
      </c>
      <c r="H187" s="3" t="str">
        <f t="shared" si="390"/>
        <v>130700101</v>
      </c>
      <c r="I187" s="3">
        <f t="shared" si="391"/>
        <v>4</v>
      </c>
      <c r="J187" s="3" t="str">
        <f>IF(COUNTIF(技能效果!A:A,技能等级!B187&amp;"02")=1,技能等级!B187&amp;"02","")</f>
        <v>130700102</v>
      </c>
      <c r="K187" s="3">
        <f t="shared" si="391"/>
        <v>4</v>
      </c>
      <c r="L187" s="3" t="str">
        <f>IF(COUNTIF(技能效果!A:A,技能等级!B187&amp;"03")=1,技能等级!B187&amp;"03","")</f>
        <v/>
      </c>
      <c r="M187" s="3" t="str">
        <f t="shared" ref="M187" si="555">IF(L187="","",$D187)</f>
        <v/>
      </c>
      <c r="N187" s="3" t="str">
        <f>IF(COUNTIF(技能效果!A:A,技能等级!B187&amp;"04")=1,技能等级!B187&amp;"04","")</f>
        <v/>
      </c>
      <c r="O187" s="3" t="str">
        <f t="shared" ref="O187" si="556">IF(N187="","",$D187)</f>
        <v/>
      </c>
      <c r="P187" s="3" t="str">
        <f>IF(COUNTIF(技能效果!A:A,技能等级!B187&amp;"05")=1,技能等级!B187&amp;"05","")</f>
        <v/>
      </c>
      <c r="Q187" s="3" t="str">
        <f t="shared" ref="Q187" si="557">IF(P187="","",$D187)</f>
        <v/>
      </c>
      <c r="R187" s="3" t="s">
        <v>143</v>
      </c>
      <c r="S187">
        <f t="shared" si="425"/>
        <v>19</v>
      </c>
    </row>
    <row r="188" spans="1:19" ht="33" x14ac:dyDescent="0.2">
      <c r="A188" s="3">
        <v>185</v>
      </c>
      <c r="B188" s="3">
        <f>INDEX(技能!B:B,MATCH(技能等级!S188,技能!T:T,0))</f>
        <v>1307001</v>
      </c>
      <c r="C188" s="4" t="s">
        <v>507</v>
      </c>
      <c r="D188" s="3">
        <v>5</v>
      </c>
      <c r="E188" s="3" t="str">
        <f>INDEX(技能!E:E,MATCH(技能等级!S188,技能!T:T,0))</f>
        <v>关羽普攻</v>
      </c>
      <c r="F188" s="4" t="s">
        <v>1164</v>
      </c>
      <c r="G188" s="3">
        <v>10</v>
      </c>
      <c r="H188" s="3" t="str">
        <f t="shared" si="390"/>
        <v>130700101</v>
      </c>
      <c r="I188" s="3">
        <f t="shared" si="391"/>
        <v>5</v>
      </c>
      <c r="J188" s="3" t="str">
        <f>IF(COUNTIF(技能效果!A:A,技能等级!B188&amp;"02")=1,技能等级!B188&amp;"02","")</f>
        <v>130700102</v>
      </c>
      <c r="K188" s="3">
        <f t="shared" si="391"/>
        <v>5</v>
      </c>
      <c r="L188" s="3" t="str">
        <f>IF(COUNTIF(技能效果!A:A,技能等级!B188&amp;"03")=1,技能等级!B188&amp;"03","")</f>
        <v/>
      </c>
      <c r="M188" s="3" t="str">
        <f t="shared" ref="M188" si="558">IF(L188="","",$D188)</f>
        <v/>
      </c>
      <c r="N188" s="3" t="str">
        <f>IF(COUNTIF(技能效果!A:A,技能等级!B188&amp;"04")=1,技能等级!B188&amp;"04","")</f>
        <v/>
      </c>
      <c r="O188" s="3" t="str">
        <f t="shared" ref="O188" si="559">IF(N188="","",$D188)</f>
        <v/>
      </c>
      <c r="P188" s="3" t="str">
        <f>IF(COUNTIF(技能效果!A:A,技能等级!B188&amp;"05")=1,技能等级!B188&amp;"05","")</f>
        <v/>
      </c>
      <c r="Q188" s="3" t="str">
        <f t="shared" ref="Q188" si="560">IF(P188="","",$D188)</f>
        <v/>
      </c>
      <c r="R188" s="3" t="s">
        <v>166</v>
      </c>
      <c r="S188">
        <f t="shared" si="425"/>
        <v>19</v>
      </c>
    </row>
    <row r="189" spans="1:19" ht="16.5" x14ac:dyDescent="0.2">
      <c r="A189" s="3">
        <v>186</v>
      </c>
      <c r="B189" s="3">
        <f>INDEX(技能!B:B,MATCH(技能等级!S189,技能!T:T,0))</f>
        <v>1307001</v>
      </c>
      <c r="C189" s="4" t="s">
        <v>507</v>
      </c>
      <c r="D189" s="3">
        <v>6</v>
      </c>
      <c r="E189" s="3" t="str">
        <f>INDEX(技能!E:E,MATCH(技能等级!S189,技能!T:T,0))</f>
        <v>关羽普攻</v>
      </c>
      <c r="F189" s="4" t="s">
        <v>1164</v>
      </c>
      <c r="G189" s="3">
        <v>10</v>
      </c>
      <c r="H189" s="3" t="str">
        <f t="shared" si="390"/>
        <v>130700101</v>
      </c>
      <c r="I189" s="3">
        <f t="shared" si="391"/>
        <v>6</v>
      </c>
      <c r="J189" s="3" t="str">
        <f>IF(COUNTIF(技能效果!A:A,技能等级!B189&amp;"02")=1,技能等级!B189&amp;"02","")</f>
        <v>130700102</v>
      </c>
      <c r="K189" s="3">
        <f t="shared" si="391"/>
        <v>6</v>
      </c>
      <c r="L189" s="3" t="str">
        <f>IF(COUNTIF(技能效果!A:A,技能等级!B189&amp;"03")=1,技能等级!B189&amp;"03","")</f>
        <v/>
      </c>
      <c r="M189" s="3" t="str">
        <f t="shared" ref="M189" si="561">IF(L189="","",$D189)</f>
        <v/>
      </c>
      <c r="N189" s="3" t="str">
        <f>IF(COUNTIF(技能效果!A:A,技能等级!B189&amp;"04")=1,技能等级!B189&amp;"04","")</f>
        <v/>
      </c>
      <c r="O189" s="3" t="str">
        <f t="shared" ref="O189" si="562">IF(N189="","",$D189)</f>
        <v/>
      </c>
      <c r="P189" s="3" t="str">
        <f>IF(COUNTIF(技能效果!A:A,技能等级!B189&amp;"05")=1,技能等级!B189&amp;"05","")</f>
        <v/>
      </c>
      <c r="Q189" s="3" t="str">
        <f t="shared" ref="Q189" si="563">IF(P189="","",$D189)</f>
        <v/>
      </c>
      <c r="R189" s="3" t="s">
        <v>143</v>
      </c>
      <c r="S189">
        <f t="shared" si="425"/>
        <v>19</v>
      </c>
    </row>
    <row r="190" spans="1:19" ht="16.5" x14ac:dyDescent="0.2">
      <c r="A190" s="3">
        <v>187</v>
      </c>
      <c r="B190" s="3">
        <f>INDEX(技能!B:B,MATCH(技能等级!S190,技能!T:T,0))</f>
        <v>1307001</v>
      </c>
      <c r="C190" s="4" t="s">
        <v>507</v>
      </c>
      <c r="D190" s="3">
        <v>7</v>
      </c>
      <c r="E190" s="3" t="str">
        <f>INDEX(技能!E:E,MATCH(技能等级!S190,技能!T:T,0))</f>
        <v>关羽普攻</v>
      </c>
      <c r="F190" s="4" t="s">
        <v>1164</v>
      </c>
      <c r="G190" s="3">
        <v>10</v>
      </c>
      <c r="H190" s="3" t="str">
        <f t="shared" si="390"/>
        <v>130700101</v>
      </c>
      <c r="I190" s="3">
        <f t="shared" si="391"/>
        <v>7</v>
      </c>
      <c r="J190" s="3" t="str">
        <f>IF(COUNTIF(技能效果!A:A,技能等级!B190&amp;"02")=1,技能等级!B190&amp;"02","")</f>
        <v>130700102</v>
      </c>
      <c r="K190" s="3">
        <f t="shared" si="391"/>
        <v>7</v>
      </c>
      <c r="L190" s="3" t="str">
        <f>IF(COUNTIF(技能效果!A:A,技能等级!B190&amp;"03")=1,技能等级!B190&amp;"03","")</f>
        <v/>
      </c>
      <c r="M190" s="3" t="str">
        <f t="shared" ref="M190" si="564">IF(L190="","",$D190)</f>
        <v/>
      </c>
      <c r="N190" s="3" t="str">
        <f>IF(COUNTIF(技能效果!A:A,技能等级!B190&amp;"04")=1,技能等级!B190&amp;"04","")</f>
        <v/>
      </c>
      <c r="O190" s="3" t="str">
        <f t="shared" ref="O190" si="565">IF(N190="","",$D190)</f>
        <v/>
      </c>
      <c r="P190" s="3" t="str">
        <f>IF(COUNTIF(技能效果!A:A,技能等级!B190&amp;"05")=1,技能等级!B190&amp;"05","")</f>
        <v/>
      </c>
      <c r="Q190" s="3" t="str">
        <f t="shared" ref="Q190" si="566">IF(P190="","",$D190)</f>
        <v/>
      </c>
      <c r="R190" s="3" t="s">
        <v>143</v>
      </c>
      <c r="S190">
        <f t="shared" si="425"/>
        <v>19</v>
      </c>
    </row>
    <row r="191" spans="1:19" ht="16.5" x14ac:dyDescent="0.2">
      <c r="A191" s="3">
        <v>188</v>
      </c>
      <c r="B191" s="3">
        <f>INDEX(技能!B:B,MATCH(技能等级!S191,技能!T:T,0))</f>
        <v>1307001</v>
      </c>
      <c r="C191" s="4" t="s">
        <v>507</v>
      </c>
      <c r="D191" s="3">
        <v>8</v>
      </c>
      <c r="E191" s="3" t="str">
        <f>INDEX(技能!E:E,MATCH(技能等级!S191,技能!T:T,0))</f>
        <v>关羽普攻</v>
      </c>
      <c r="F191" s="4" t="s">
        <v>1164</v>
      </c>
      <c r="G191" s="3">
        <v>10</v>
      </c>
      <c r="H191" s="3" t="str">
        <f t="shared" si="390"/>
        <v>130700101</v>
      </c>
      <c r="I191" s="3">
        <f t="shared" si="391"/>
        <v>8</v>
      </c>
      <c r="J191" s="3" t="str">
        <f>IF(COUNTIF(技能效果!A:A,技能等级!B191&amp;"02")=1,技能等级!B191&amp;"02","")</f>
        <v>130700102</v>
      </c>
      <c r="K191" s="3">
        <f t="shared" si="391"/>
        <v>8</v>
      </c>
      <c r="L191" s="3" t="str">
        <f>IF(COUNTIF(技能效果!A:A,技能等级!B191&amp;"03")=1,技能等级!B191&amp;"03","")</f>
        <v/>
      </c>
      <c r="M191" s="3" t="str">
        <f t="shared" ref="M191" si="567">IF(L191="","",$D191)</f>
        <v/>
      </c>
      <c r="N191" s="3" t="str">
        <f>IF(COUNTIF(技能效果!A:A,技能等级!B191&amp;"04")=1,技能等级!B191&amp;"04","")</f>
        <v/>
      </c>
      <c r="O191" s="3" t="str">
        <f t="shared" ref="O191" si="568">IF(N191="","",$D191)</f>
        <v/>
      </c>
      <c r="P191" s="3" t="str">
        <f>IF(COUNTIF(技能效果!A:A,技能等级!B191&amp;"05")=1,技能等级!B191&amp;"05","")</f>
        <v/>
      </c>
      <c r="Q191" s="3" t="str">
        <f t="shared" ref="Q191" si="569">IF(P191="","",$D191)</f>
        <v/>
      </c>
      <c r="R191" s="3" t="s">
        <v>143</v>
      </c>
      <c r="S191">
        <f t="shared" si="425"/>
        <v>19</v>
      </c>
    </row>
    <row r="192" spans="1:19" ht="16.5" x14ac:dyDescent="0.2">
      <c r="A192" s="3">
        <v>189</v>
      </c>
      <c r="B192" s="3">
        <f>INDEX(技能!B:B,MATCH(技能等级!S192,技能!T:T,0))</f>
        <v>1307001</v>
      </c>
      <c r="C192" s="4" t="s">
        <v>507</v>
      </c>
      <c r="D192" s="3">
        <v>9</v>
      </c>
      <c r="E192" s="3" t="str">
        <f>INDEX(技能!E:E,MATCH(技能等级!S192,技能!T:T,0))</f>
        <v>关羽普攻</v>
      </c>
      <c r="F192" s="4" t="s">
        <v>1164</v>
      </c>
      <c r="G192" s="3">
        <v>10</v>
      </c>
      <c r="H192" s="3" t="str">
        <f t="shared" si="390"/>
        <v>130700101</v>
      </c>
      <c r="I192" s="3">
        <f t="shared" si="391"/>
        <v>9</v>
      </c>
      <c r="J192" s="3" t="str">
        <f>IF(COUNTIF(技能效果!A:A,技能等级!B192&amp;"02")=1,技能等级!B192&amp;"02","")</f>
        <v>130700102</v>
      </c>
      <c r="K192" s="3">
        <f t="shared" si="391"/>
        <v>9</v>
      </c>
      <c r="L192" s="3" t="str">
        <f>IF(COUNTIF(技能效果!A:A,技能等级!B192&amp;"03")=1,技能等级!B192&amp;"03","")</f>
        <v/>
      </c>
      <c r="M192" s="3" t="str">
        <f t="shared" ref="M192" si="570">IF(L192="","",$D192)</f>
        <v/>
      </c>
      <c r="N192" s="3" t="str">
        <f>IF(COUNTIF(技能效果!A:A,技能等级!B192&amp;"04")=1,技能等级!B192&amp;"04","")</f>
        <v/>
      </c>
      <c r="O192" s="3" t="str">
        <f t="shared" ref="O192" si="571">IF(N192="","",$D192)</f>
        <v/>
      </c>
      <c r="P192" s="3" t="str">
        <f>IF(COUNTIF(技能效果!A:A,技能等级!B192&amp;"05")=1,技能等级!B192&amp;"05","")</f>
        <v/>
      </c>
      <c r="Q192" s="3" t="str">
        <f t="shared" ref="Q192" si="572">IF(P192="","",$D192)</f>
        <v/>
      </c>
      <c r="R192" s="3" t="s">
        <v>143</v>
      </c>
      <c r="S192">
        <f t="shared" si="425"/>
        <v>19</v>
      </c>
    </row>
    <row r="193" spans="1:19" ht="16.5" x14ac:dyDescent="0.2">
      <c r="A193" s="3">
        <v>190</v>
      </c>
      <c r="B193" s="3">
        <f>INDEX(技能!B:B,MATCH(技能等级!S193,技能!T:T,0))</f>
        <v>1307001</v>
      </c>
      <c r="C193" s="4" t="s">
        <v>507</v>
      </c>
      <c r="D193" s="3">
        <v>10</v>
      </c>
      <c r="E193" s="3" t="str">
        <f>INDEX(技能!E:E,MATCH(技能等级!S193,技能!T:T,0))</f>
        <v>关羽普攻</v>
      </c>
      <c r="F193" s="4" t="s">
        <v>1164</v>
      </c>
      <c r="G193" s="3">
        <v>10</v>
      </c>
      <c r="H193" s="3" t="str">
        <f t="shared" si="390"/>
        <v>130700101</v>
      </c>
      <c r="I193" s="3">
        <f t="shared" si="391"/>
        <v>10</v>
      </c>
      <c r="J193" s="3" t="str">
        <f>IF(COUNTIF(技能效果!A:A,技能等级!B193&amp;"02")=1,技能等级!B193&amp;"02","")</f>
        <v>130700102</v>
      </c>
      <c r="K193" s="3">
        <f t="shared" si="391"/>
        <v>10</v>
      </c>
      <c r="L193" s="3" t="str">
        <f>IF(COUNTIF(技能效果!A:A,技能等级!B193&amp;"03")=1,技能等级!B193&amp;"03","")</f>
        <v/>
      </c>
      <c r="M193" s="3" t="str">
        <f t="shared" ref="M193" si="573">IF(L193="","",$D193)</f>
        <v/>
      </c>
      <c r="N193" s="3" t="str">
        <f>IF(COUNTIF(技能效果!A:A,技能等级!B193&amp;"04")=1,技能等级!B193&amp;"04","")</f>
        <v/>
      </c>
      <c r="O193" s="3" t="str">
        <f t="shared" ref="O193" si="574">IF(N193="","",$D193)</f>
        <v/>
      </c>
      <c r="P193" s="3" t="str">
        <f>IF(COUNTIF(技能效果!A:A,技能等级!B193&amp;"05")=1,技能等级!B193&amp;"05","")</f>
        <v/>
      </c>
      <c r="Q193" s="3" t="str">
        <f t="shared" ref="Q193" si="575">IF(P193="","",$D193)</f>
        <v/>
      </c>
      <c r="R193" s="3" t="s">
        <v>165</v>
      </c>
      <c r="S193">
        <f t="shared" si="425"/>
        <v>19</v>
      </c>
    </row>
    <row r="194" spans="1:19" ht="16.5" x14ac:dyDescent="0.2">
      <c r="A194" s="3">
        <v>191</v>
      </c>
      <c r="B194" s="3">
        <f>INDEX(技能!B:B,MATCH(技能等级!S194,技能!T:T,0))</f>
        <v>1307002</v>
      </c>
      <c r="C194" s="4" t="s">
        <v>507</v>
      </c>
      <c r="D194" s="3">
        <v>1</v>
      </c>
      <c r="E194" s="3" t="str">
        <f>INDEX(技能!E:E,MATCH(技能等级!S194,技能!T:T,0))</f>
        <v>许褚普攻</v>
      </c>
      <c r="F194" s="4"/>
      <c r="G194" s="3"/>
      <c r="H194" s="3" t="str">
        <f t="shared" si="390"/>
        <v>130700201</v>
      </c>
      <c r="I194" s="3">
        <f t="shared" si="391"/>
        <v>1</v>
      </c>
      <c r="J194" s="3" t="str">
        <f>IF(COUNTIF(技能效果!A:A,技能等级!B194&amp;"02")=1,技能等级!B194&amp;"02","")</f>
        <v>130700202</v>
      </c>
      <c r="K194" s="3">
        <f t="shared" si="391"/>
        <v>1</v>
      </c>
      <c r="L194" s="3" t="str">
        <f>IF(COUNTIF(技能效果!A:A,技能等级!B194&amp;"03")=1,技能等级!B194&amp;"03","")</f>
        <v/>
      </c>
      <c r="M194" s="3" t="str">
        <f t="shared" ref="M194" si="576">IF(L194="","",$D194)</f>
        <v/>
      </c>
      <c r="N194" s="3" t="str">
        <f>IF(COUNTIF(技能效果!A:A,技能等级!B194&amp;"04")=1,技能等级!B194&amp;"04","")</f>
        <v/>
      </c>
      <c r="O194" s="3" t="str">
        <f t="shared" ref="O194" si="577">IF(N194="","",$D194)</f>
        <v/>
      </c>
      <c r="P194" s="3" t="str">
        <f>IF(COUNTIF(技能效果!A:A,技能等级!B194&amp;"05")=1,技能等级!B194&amp;"05","")</f>
        <v/>
      </c>
      <c r="Q194" s="3" t="str">
        <f t="shared" ref="Q194" si="578">IF(P194="","",$D194)</f>
        <v/>
      </c>
      <c r="R194" s="3" t="s">
        <v>143</v>
      </c>
      <c r="S194">
        <f t="shared" si="425"/>
        <v>20</v>
      </c>
    </row>
    <row r="195" spans="1:19" ht="16.5" x14ac:dyDescent="0.2">
      <c r="A195" s="3">
        <v>192</v>
      </c>
      <c r="B195" s="3">
        <f>INDEX(技能!B:B,MATCH(技能等级!S195,技能!T:T,0))</f>
        <v>1307002</v>
      </c>
      <c r="C195" s="4" t="s">
        <v>507</v>
      </c>
      <c r="D195" s="3">
        <v>2</v>
      </c>
      <c r="E195" s="3" t="str">
        <f>INDEX(技能!E:E,MATCH(技能等级!S195,技能!T:T,0))</f>
        <v>许褚普攻</v>
      </c>
      <c r="F195" s="4" t="s">
        <v>1164</v>
      </c>
      <c r="G195" s="3">
        <v>10</v>
      </c>
      <c r="H195" s="3" t="str">
        <f t="shared" si="390"/>
        <v>130700201</v>
      </c>
      <c r="I195" s="3">
        <f t="shared" si="391"/>
        <v>2</v>
      </c>
      <c r="J195" s="3" t="str">
        <f>IF(COUNTIF(技能效果!A:A,技能等级!B195&amp;"02")=1,技能等级!B195&amp;"02","")</f>
        <v>130700202</v>
      </c>
      <c r="K195" s="3">
        <f t="shared" si="391"/>
        <v>2</v>
      </c>
      <c r="L195" s="3" t="str">
        <f>IF(COUNTIF(技能效果!A:A,技能等级!B195&amp;"03")=1,技能等级!B195&amp;"03","")</f>
        <v/>
      </c>
      <c r="M195" s="3" t="str">
        <f t="shared" ref="M195" si="579">IF(L195="","",$D195)</f>
        <v/>
      </c>
      <c r="N195" s="3" t="str">
        <f>IF(COUNTIF(技能效果!A:A,技能等级!B195&amp;"04")=1,技能等级!B195&amp;"04","")</f>
        <v/>
      </c>
      <c r="O195" s="3" t="str">
        <f t="shared" ref="O195" si="580">IF(N195="","",$D195)</f>
        <v/>
      </c>
      <c r="P195" s="3" t="str">
        <f>IF(COUNTIF(技能效果!A:A,技能等级!B195&amp;"05")=1,技能等级!B195&amp;"05","")</f>
        <v/>
      </c>
      <c r="Q195" s="3" t="str">
        <f t="shared" ref="Q195" si="581">IF(P195="","",$D195)</f>
        <v/>
      </c>
      <c r="R195" s="3" t="s">
        <v>143</v>
      </c>
      <c r="S195">
        <f t="shared" si="425"/>
        <v>20</v>
      </c>
    </row>
    <row r="196" spans="1:19" ht="16.5" x14ac:dyDescent="0.2">
      <c r="A196" s="3">
        <v>193</v>
      </c>
      <c r="B196" s="3">
        <f>INDEX(技能!B:B,MATCH(技能等级!S196,技能!T:T,0))</f>
        <v>1307002</v>
      </c>
      <c r="C196" s="4" t="s">
        <v>507</v>
      </c>
      <c r="D196" s="3">
        <v>3</v>
      </c>
      <c r="E196" s="3" t="str">
        <f>INDEX(技能!E:E,MATCH(技能等级!S196,技能!T:T,0))</f>
        <v>许褚普攻</v>
      </c>
      <c r="F196" s="4" t="s">
        <v>1164</v>
      </c>
      <c r="G196" s="3">
        <v>10</v>
      </c>
      <c r="H196" s="3" t="str">
        <f t="shared" si="390"/>
        <v>130700201</v>
      </c>
      <c r="I196" s="3">
        <f t="shared" si="391"/>
        <v>3</v>
      </c>
      <c r="J196" s="3" t="str">
        <f>IF(COUNTIF(技能效果!A:A,技能等级!B196&amp;"02")=1,技能等级!B196&amp;"02","")</f>
        <v>130700202</v>
      </c>
      <c r="K196" s="3">
        <f t="shared" si="391"/>
        <v>3</v>
      </c>
      <c r="L196" s="3" t="str">
        <f>IF(COUNTIF(技能效果!A:A,技能等级!B196&amp;"03")=1,技能等级!B196&amp;"03","")</f>
        <v/>
      </c>
      <c r="M196" s="3" t="str">
        <f t="shared" ref="M196" si="582">IF(L196="","",$D196)</f>
        <v/>
      </c>
      <c r="N196" s="3" t="str">
        <f>IF(COUNTIF(技能效果!A:A,技能等级!B196&amp;"04")=1,技能等级!B196&amp;"04","")</f>
        <v/>
      </c>
      <c r="O196" s="3" t="str">
        <f t="shared" ref="O196" si="583">IF(N196="","",$D196)</f>
        <v/>
      </c>
      <c r="P196" s="3" t="str">
        <f>IF(COUNTIF(技能效果!A:A,技能等级!B196&amp;"05")=1,技能等级!B196&amp;"05","")</f>
        <v/>
      </c>
      <c r="Q196" s="3" t="str">
        <f t="shared" ref="Q196" si="584">IF(P196="","",$D196)</f>
        <v/>
      </c>
      <c r="R196" s="3" t="s">
        <v>143</v>
      </c>
      <c r="S196">
        <f t="shared" si="425"/>
        <v>20</v>
      </c>
    </row>
    <row r="197" spans="1:19" ht="16.5" x14ac:dyDescent="0.2">
      <c r="A197" s="3">
        <v>194</v>
      </c>
      <c r="B197" s="3">
        <f>INDEX(技能!B:B,MATCH(技能等级!S197,技能!T:T,0))</f>
        <v>1307002</v>
      </c>
      <c r="C197" s="4" t="s">
        <v>507</v>
      </c>
      <c r="D197" s="3">
        <v>4</v>
      </c>
      <c r="E197" s="3" t="str">
        <f>INDEX(技能!E:E,MATCH(技能等级!S197,技能!T:T,0))</f>
        <v>许褚普攻</v>
      </c>
      <c r="F197" s="4" t="s">
        <v>1164</v>
      </c>
      <c r="G197" s="3">
        <v>10</v>
      </c>
      <c r="H197" s="3" t="str">
        <f t="shared" ref="H197:H260" si="585">B197&amp;"01"</f>
        <v>130700201</v>
      </c>
      <c r="I197" s="3">
        <f t="shared" ref="I197:K260" si="586">IF(H197="","",$D197)</f>
        <v>4</v>
      </c>
      <c r="J197" s="3" t="str">
        <f>IF(COUNTIF(技能效果!A:A,技能等级!B197&amp;"02")=1,技能等级!B197&amp;"02","")</f>
        <v>130700202</v>
      </c>
      <c r="K197" s="3">
        <f t="shared" si="586"/>
        <v>4</v>
      </c>
      <c r="L197" s="3" t="str">
        <f>IF(COUNTIF(技能效果!A:A,技能等级!B197&amp;"03")=1,技能等级!B197&amp;"03","")</f>
        <v/>
      </c>
      <c r="M197" s="3" t="str">
        <f t="shared" ref="M197" si="587">IF(L197="","",$D197)</f>
        <v/>
      </c>
      <c r="N197" s="3" t="str">
        <f>IF(COUNTIF(技能效果!A:A,技能等级!B197&amp;"04")=1,技能等级!B197&amp;"04","")</f>
        <v/>
      </c>
      <c r="O197" s="3" t="str">
        <f t="shared" ref="O197" si="588">IF(N197="","",$D197)</f>
        <v/>
      </c>
      <c r="P197" s="3" t="str">
        <f>IF(COUNTIF(技能效果!A:A,技能等级!B197&amp;"05")=1,技能等级!B197&amp;"05","")</f>
        <v/>
      </c>
      <c r="Q197" s="3" t="str">
        <f t="shared" ref="Q197" si="589">IF(P197="","",$D197)</f>
        <v/>
      </c>
      <c r="R197" s="3" t="s">
        <v>143</v>
      </c>
      <c r="S197">
        <f t="shared" si="425"/>
        <v>20</v>
      </c>
    </row>
    <row r="198" spans="1:19" ht="33" x14ac:dyDescent="0.2">
      <c r="A198" s="3">
        <v>195</v>
      </c>
      <c r="B198" s="3">
        <f>INDEX(技能!B:B,MATCH(技能等级!S198,技能!T:T,0))</f>
        <v>1307002</v>
      </c>
      <c r="C198" s="4" t="s">
        <v>507</v>
      </c>
      <c r="D198" s="3">
        <v>5</v>
      </c>
      <c r="E198" s="3" t="str">
        <f>INDEX(技能!E:E,MATCH(技能等级!S198,技能!T:T,0))</f>
        <v>许褚普攻</v>
      </c>
      <c r="F198" s="4" t="s">
        <v>1164</v>
      </c>
      <c r="G198" s="3">
        <v>10</v>
      </c>
      <c r="H198" s="3" t="str">
        <f t="shared" si="585"/>
        <v>130700201</v>
      </c>
      <c r="I198" s="3">
        <f t="shared" si="586"/>
        <v>5</v>
      </c>
      <c r="J198" s="3" t="str">
        <f>IF(COUNTIF(技能效果!A:A,技能等级!B198&amp;"02")=1,技能等级!B198&amp;"02","")</f>
        <v>130700202</v>
      </c>
      <c r="K198" s="3">
        <f t="shared" si="586"/>
        <v>5</v>
      </c>
      <c r="L198" s="3" t="str">
        <f>IF(COUNTIF(技能效果!A:A,技能等级!B198&amp;"03")=1,技能等级!B198&amp;"03","")</f>
        <v/>
      </c>
      <c r="M198" s="3" t="str">
        <f t="shared" ref="M198" si="590">IF(L198="","",$D198)</f>
        <v/>
      </c>
      <c r="N198" s="3" t="str">
        <f>IF(COUNTIF(技能效果!A:A,技能等级!B198&amp;"04")=1,技能等级!B198&amp;"04","")</f>
        <v/>
      </c>
      <c r="O198" s="3" t="str">
        <f t="shared" ref="O198" si="591">IF(N198="","",$D198)</f>
        <v/>
      </c>
      <c r="P198" s="3" t="str">
        <f>IF(COUNTIF(技能效果!A:A,技能等级!B198&amp;"05")=1,技能等级!B198&amp;"05","")</f>
        <v/>
      </c>
      <c r="Q198" s="3" t="str">
        <f t="shared" ref="Q198" si="592">IF(P198="","",$D198)</f>
        <v/>
      </c>
      <c r="R198" s="3" t="s">
        <v>166</v>
      </c>
      <c r="S198">
        <f t="shared" si="425"/>
        <v>20</v>
      </c>
    </row>
    <row r="199" spans="1:19" ht="16.5" x14ac:dyDescent="0.2">
      <c r="A199" s="3">
        <v>196</v>
      </c>
      <c r="B199" s="3">
        <f>INDEX(技能!B:B,MATCH(技能等级!S199,技能!T:T,0))</f>
        <v>1307002</v>
      </c>
      <c r="C199" s="4" t="s">
        <v>507</v>
      </c>
      <c r="D199" s="3">
        <v>6</v>
      </c>
      <c r="E199" s="3" t="str">
        <f>INDEX(技能!E:E,MATCH(技能等级!S199,技能!T:T,0))</f>
        <v>许褚普攻</v>
      </c>
      <c r="F199" s="4" t="s">
        <v>1164</v>
      </c>
      <c r="G199" s="3">
        <v>10</v>
      </c>
      <c r="H199" s="3" t="str">
        <f t="shared" si="585"/>
        <v>130700201</v>
      </c>
      <c r="I199" s="3">
        <f t="shared" si="586"/>
        <v>6</v>
      </c>
      <c r="J199" s="3" t="str">
        <f>IF(COUNTIF(技能效果!A:A,技能等级!B199&amp;"02")=1,技能等级!B199&amp;"02","")</f>
        <v>130700202</v>
      </c>
      <c r="K199" s="3">
        <f t="shared" si="586"/>
        <v>6</v>
      </c>
      <c r="L199" s="3" t="str">
        <f>IF(COUNTIF(技能效果!A:A,技能等级!B199&amp;"03")=1,技能等级!B199&amp;"03","")</f>
        <v/>
      </c>
      <c r="M199" s="3" t="str">
        <f t="shared" ref="M199" si="593">IF(L199="","",$D199)</f>
        <v/>
      </c>
      <c r="N199" s="3" t="str">
        <f>IF(COUNTIF(技能效果!A:A,技能等级!B199&amp;"04")=1,技能等级!B199&amp;"04","")</f>
        <v/>
      </c>
      <c r="O199" s="3" t="str">
        <f t="shared" ref="O199" si="594">IF(N199="","",$D199)</f>
        <v/>
      </c>
      <c r="P199" s="3" t="str">
        <f>IF(COUNTIF(技能效果!A:A,技能等级!B199&amp;"05")=1,技能等级!B199&amp;"05","")</f>
        <v/>
      </c>
      <c r="Q199" s="3" t="str">
        <f t="shared" ref="Q199" si="595">IF(P199="","",$D199)</f>
        <v/>
      </c>
      <c r="R199" s="3" t="s">
        <v>143</v>
      </c>
      <c r="S199">
        <f t="shared" si="425"/>
        <v>20</v>
      </c>
    </row>
    <row r="200" spans="1:19" ht="16.5" x14ac:dyDescent="0.2">
      <c r="A200" s="3">
        <v>197</v>
      </c>
      <c r="B200" s="3">
        <f>INDEX(技能!B:B,MATCH(技能等级!S200,技能!T:T,0))</f>
        <v>1307002</v>
      </c>
      <c r="C200" s="4" t="s">
        <v>507</v>
      </c>
      <c r="D200" s="3">
        <v>7</v>
      </c>
      <c r="E200" s="3" t="str">
        <f>INDEX(技能!E:E,MATCH(技能等级!S200,技能!T:T,0))</f>
        <v>许褚普攻</v>
      </c>
      <c r="F200" s="4" t="s">
        <v>1164</v>
      </c>
      <c r="G200" s="3">
        <v>10</v>
      </c>
      <c r="H200" s="3" t="str">
        <f t="shared" si="585"/>
        <v>130700201</v>
      </c>
      <c r="I200" s="3">
        <f t="shared" si="586"/>
        <v>7</v>
      </c>
      <c r="J200" s="3" t="str">
        <f>IF(COUNTIF(技能效果!A:A,技能等级!B200&amp;"02")=1,技能等级!B200&amp;"02","")</f>
        <v>130700202</v>
      </c>
      <c r="K200" s="3">
        <f t="shared" si="586"/>
        <v>7</v>
      </c>
      <c r="L200" s="3" t="str">
        <f>IF(COUNTIF(技能效果!A:A,技能等级!B200&amp;"03")=1,技能等级!B200&amp;"03","")</f>
        <v/>
      </c>
      <c r="M200" s="3" t="str">
        <f t="shared" ref="M200" si="596">IF(L200="","",$D200)</f>
        <v/>
      </c>
      <c r="N200" s="3" t="str">
        <f>IF(COUNTIF(技能效果!A:A,技能等级!B200&amp;"04")=1,技能等级!B200&amp;"04","")</f>
        <v/>
      </c>
      <c r="O200" s="3" t="str">
        <f t="shared" ref="O200" si="597">IF(N200="","",$D200)</f>
        <v/>
      </c>
      <c r="P200" s="3" t="str">
        <f>IF(COUNTIF(技能效果!A:A,技能等级!B200&amp;"05")=1,技能等级!B200&amp;"05","")</f>
        <v/>
      </c>
      <c r="Q200" s="3" t="str">
        <f t="shared" ref="Q200" si="598">IF(P200="","",$D200)</f>
        <v/>
      </c>
      <c r="R200" s="3" t="s">
        <v>143</v>
      </c>
      <c r="S200">
        <f t="shared" si="425"/>
        <v>20</v>
      </c>
    </row>
    <row r="201" spans="1:19" ht="16.5" x14ac:dyDescent="0.2">
      <c r="A201" s="3">
        <v>198</v>
      </c>
      <c r="B201" s="3">
        <f>INDEX(技能!B:B,MATCH(技能等级!S201,技能!T:T,0))</f>
        <v>1307002</v>
      </c>
      <c r="C201" s="4" t="s">
        <v>507</v>
      </c>
      <c r="D201" s="3">
        <v>8</v>
      </c>
      <c r="E201" s="3" t="str">
        <f>INDEX(技能!E:E,MATCH(技能等级!S201,技能!T:T,0))</f>
        <v>许褚普攻</v>
      </c>
      <c r="F201" s="4" t="s">
        <v>1164</v>
      </c>
      <c r="G201" s="3">
        <v>10</v>
      </c>
      <c r="H201" s="3" t="str">
        <f t="shared" si="585"/>
        <v>130700201</v>
      </c>
      <c r="I201" s="3">
        <f t="shared" si="586"/>
        <v>8</v>
      </c>
      <c r="J201" s="3" t="str">
        <f>IF(COUNTIF(技能效果!A:A,技能等级!B201&amp;"02")=1,技能等级!B201&amp;"02","")</f>
        <v>130700202</v>
      </c>
      <c r="K201" s="3">
        <f t="shared" si="586"/>
        <v>8</v>
      </c>
      <c r="L201" s="3" t="str">
        <f>IF(COUNTIF(技能效果!A:A,技能等级!B201&amp;"03")=1,技能等级!B201&amp;"03","")</f>
        <v/>
      </c>
      <c r="M201" s="3" t="str">
        <f t="shared" ref="M201" si="599">IF(L201="","",$D201)</f>
        <v/>
      </c>
      <c r="N201" s="3" t="str">
        <f>IF(COUNTIF(技能效果!A:A,技能等级!B201&amp;"04")=1,技能等级!B201&amp;"04","")</f>
        <v/>
      </c>
      <c r="O201" s="3" t="str">
        <f t="shared" ref="O201" si="600">IF(N201="","",$D201)</f>
        <v/>
      </c>
      <c r="P201" s="3" t="str">
        <f>IF(COUNTIF(技能效果!A:A,技能等级!B201&amp;"05")=1,技能等级!B201&amp;"05","")</f>
        <v/>
      </c>
      <c r="Q201" s="3" t="str">
        <f t="shared" ref="Q201" si="601">IF(P201="","",$D201)</f>
        <v/>
      </c>
      <c r="R201" s="3" t="s">
        <v>143</v>
      </c>
      <c r="S201">
        <f t="shared" si="425"/>
        <v>20</v>
      </c>
    </row>
    <row r="202" spans="1:19" ht="16.5" x14ac:dyDescent="0.2">
      <c r="A202" s="3">
        <v>199</v>
      </c>
      <c r="B202" s="3">
        <f>INDEX(技能!B:B,MATCH(技能等级!S202,技能!T:T,0))</f>
        <v>1307002</v>
      </c>
      <c r="C202" s="4" t="s">
        <v>507</v>
      </c>
      <c r="D202" s="3">
        <v>9</v>
      </c>
      <c r="E202" s="3" t="str">
        <f>INDEX(技能!E:E,MATCH(技能等级!S202,技能!T:T,0))</f>
        <v>许褚普攻</v>
      </c>
      <c r="F202" s="4" t="s">
        <v>1164</v>
      </c>
      <c r="G202" s="3">
        <v>10</v>
      </c>
      <c r="H202" s="3" t="str">
        <f t="shared" si="585"/>
        <v>130700201</v>
      </c>
      <c r="I202" s="3">
        <f t="shared" si="586"/>
        <v>9</v>
      </c>
      <c r="J202" s="3" t="str">
        <f>IF(COUNTIF(技能效果!A:A,技能等级!B202&amp;"02")=1,技能等级!B202&amp;"02","")</f>
        <v>130700202</v>
      </c>
      <c r="K202" s="3">
        <f t="shared" si="586"/>
        <v>9</v>
      </c>
      <c r="L202" s="3" t="str">
        <f>IF(COUNTIF(技能效果!A:A,技能等级!B202&amp;"03")=1,技能等级!B202&amp;"03","")</f>
        <v/>
      </c>
      <c r="M202" s="3" t="str">
        <f t="shared" ref="M202" si="602">IF(L202="","",$D202)</f>
        <v/>
      </c>
      <c r="N202" s="3" t="str">
        <f>IF(COUNTIF(技能效果!A:A,技能等级!B202&amp;"04")=1,技能等级!B202&amp;"04","")</f>
        <v/>
      </c>
      <c r="O202" s="3" t="str">
        <f t="shared" ref="O202" si="603">IF(N202="","",$D202)</f>
        <v/>
      </c>
      <c r="P202" s="3" t="str">
        <f>IF(COUNTIF(技能效果!A:A,技能等级!B202&amp;"05")=1,技能等级!B202&amp;"05","")</f>
        <v/>
      </c>
      <c r="Q202" s="3" t="str">
        <f t="shared" ref="Q202" si="604">IF(P202="","",$D202)</f>
        <v/>
      </c>
      <c r="R202" s="3" t="s">
        <v>143</v>
      </c>
      <c r="S202">
        <f t="shared" si="425"/>
        <v>20</v>
      </c>
    </row>
    <row r="203" spans="1:19" ht="16.5" x14ac:dyDescent="0.2">
      <c r="A203" s="3">
        <v>200</v>
      </c>
      <c r="B203" s="3">
        <f>INDEX(技能!B:B,MATCH(技能等级!S203,技能!T:T,0))</f>
        <v>1307002</v>
      </c>
      <c r="C203" s="4" t="s">
        <v>507</v>
      </c>
      <c r="D203" s="3">
        <v>10</v>
      </c>
      <c r="E203" s="3" t="str">
        <f>INDEX(技能!E:E,MATCH(技能等级!S203,技能!T:T,0))</f>
        <v>许褚普攻</v>
      </c>
      <c r="F203" s="4" t="s">
        <v>1164</v>
      </c>
      <c r="G203" s="3">
        <v>10</v>
      </c>
      <c r="H203" s="3" t="str">
        <f t="shared" si="585"/>
        <v>130700201</v>
      </c>
      <c r="I203" s="3">
        <f t="shared" si="586"/>
        <v>10</v>
      </c>
      <c r="J203" s="3" t="str">
        <f>IF(COUNTIF(技能效果!A:A,技能等级!B203&amp;"02")=1,技能等级!B203&amp;"02","")</f>
        <v>130700202</v>
      </c>
      <c r="K203" s="3">
        <f t="shared" si="586"/>
        <v>10</v>
      </c>
      <c r="L203" s="3" t="str">
        <f>IF(COUNTIF(技能效果!A:A,技能等级!B203&amp;"03")=1,技能等级!B203&amp;"03","")</f>
        <v/>
      </c>
      <c r="M203" s="3" t="str">
        <f t="shared" ref="M203" si="605">IF(L203="","",$D203)</f>
        <v/>
      </c>
      <c r="N203" s="3" t="str">
        <f>IF(COUNTIF(技能效果!A:A,技能等级!B203&amp;"04")=1,技能等级!B203&amp;"04","")</f>
        <v/>
      </c>
      <c r="O203" s="3" t="str">
        <f t="shared" ref="O203" si="606">IF(N203="","",$D203)</f>
        <v/>
      </c>
      <c r="P203" s="3" t="str">
        <f>IF(COUNTIF(技能效果!A:A,技能等级!B203&amp;"05")=1,技能等级!B203&amp;"05","")</f>
        <v/>
      </c>
      <c r="Q203" s="3" t="str">
        <f t="shared" ref="Q203" si="607">IF(P203="","",$D203)</f>
        <v/>
      </c>
      <c r="R203" s="3" t="s">
        <v>165</v>
      </c>
      <c r="S203">
        <f t="shared" si="425"/>
        <v>20</v>
      </c>
    </row>
    <row r="204" spans="1:19" ht="16.5" x14ac:dyDescent="0.2">
      <c r="A204" s="3">
        <v>201</v>
      </c>
      <c r="B204" s="3">
        <f>INDEX(技能!B:B,MATCH(技能等级!S204,技能!T:T,0))</f>
        <v>1307003</v>
      </c>
      <c r="C204" s="4" t="s">
        <v>507</v>
      </c>
      <c r="D204" s="3">
        <v>1</v>
      </c>
      <c r="E204" s="3" t="str">
        <f>INDEX(技能!E:E,MATCH(技能等级!S204,技能!T:T,0))</f>
        <v>典韦普攻</v>
      </c>
      <c r="F204" s="4"/>
      <c r="G204" s="3"/>
      <c r="H204" s="3" t="str">
        <f t="shared" si="585"/>
        <v>130700301</v>
      </c>
      <c r="I204" s="3">
        <f t="shared" si="586"/>
        <v>1</v>
      </c>
      <c r="J204" s="3" t="str">
        <f>IF(COUNTIF(技能效果!A:A,技能等级!B204&amp;"02")=1,技能等级!B204&amp;"02","")</f>
        <v>130700302</v>
      </c>
      <c r="K204" s="3">
        <f t="shared" si="586"/>
        <v>1</v>
      </c>
      <c r="L204" s="3" t="str">
        <f>IF(COUNTIF(技能效果!A:A,技能等级!B204&amp;"03")=1,技能等级!B204&amp;"03","")</f>
        <v/>
      </c>
      <c r="M204" s="3" t="str">
        <f t="shared" ref="M204" si="608">IF(L204="","",$D204)</f>
        <v/>
      </c>
      <c r="N204" s="3" t="str">
        <f>IF(COUNTIF(技能效果!A:A,技能等级!B204&amp;"04")=1,技能等级!B204&amp;"04","")</f>
        <v/>
      </c>
      <c r="O204" s="3" t="str">
        <f t="shared" ref="O204" si="609">IF(N204="","",$D204)</f>
        <v/>
      </c>
      <c r="P204" s="3" t="str">
        <f>IF(COUNTIF(技能效果!A:A,技能等级!B204&amp;"05")=1,技能等级!B204&amp;"05","")</f>
        <v/>
      </c>
      <c r="Q204" s="3" t="str">
        <f t="shared" ref="Q204" si="610">IF(P204="","",$D204)</f>
        <v/>
      </c>
      <c r="R204" s="3" t="s">
        <v>143</v>
      </c>
      <c r="S204">
        <f t="shared" si="425"/>
        <v>21</v>
      </c>
    </row>
    <row r="205" spans="1:19" ht="16.5" x14ac:dyDescent="0.2">
      <c r="A205" s="3">
        <v>202</v>
      </c>
      <c r="B205" s="3">
        <f>INDEX(技能!B:B,MATCH(技能等级!S205,技能!T:T,0))</f>
        <v>1307003</v>
      </c>
      <c r="C205" s="4" t="s">
        <v>507</v>
      </c>
      <c r="D205" s="3">
        <v>2</v>
      </c>
      <c r="E205" s="3" t="str">
        <f>INDEX(技能!E:E,MATCH(技能等级!S205,技能!T:T,0))</f>
        <v>典韦普攻</v>
      </c>
      <c r="F205" s="4" t="s">
        <v>1164</v>
      </c>
      <c r="G205" s="3">
        <v>10</v>
      </c>
      <c r="H205" s="3" t="str">
        <f t="shared" si="585"/>
        <v>130700301</v>
      </c>
      <c r="I205" s="3">
        <f t="shared" si="586"/>
        <v>2</v>
      </c>
      <c r="J205" s="3" t="str">
        <f>IF(COUNTIF(技能效果!A:A,技能等级!B205&amp;"02")=1,技能等级!B205&amp;"02","")</f>
        <v>130700302</v>
      </c>
      <c r="K205" s="3">
        <f t="shared" si="586"/>
        <v>2</v>
      </c>
      <c r="L205" s="3" t="str">
        <f>IF(COUNTIF(技能效果!A:A,技能等级!B205&amp;"03")=1,技能等级!B205&amp;"03","")</f>
        <v/>
      </c>
      <c r="M205" s="3" t="str">
        <f t="shared" ref="M205" si="611">IF(L205="","",$D205)</f>
        <v/>
      </c>
      <c r="N205" s="3" t="str">
        <f>IF(COUNTIF(技能效果!A:A,技能等级!B205&amp;"04")=1,技能等级!B205&amp;"04","")</f>
        <v/>
      </c>
      <c r="O205" s="3" t="str">
        <f t="shared" ref="O205" si="612">IF(N205="","",$D205)</f>
        <v/>
      </c>
      <c r="P205" s="3" t="str">
        <f>IF(COUNTIF(技能效果!A:A,技能等级!B205&amp;"05")=1,技能等级!B205&amp;"05","")</f>
        <v/>
      </c>
      <c r="Q205" s="3" t="str">
        <f t="shared" ref="Q205" si="613">IF(P205="","",$D205)</f>
        <v/>
      </c>
      <c r="R205" s="3" t="s">
        <v>143</v>
      </c>
      <c r="S205">
        <f t="shared" si="425"/>
        <v>21</v>
      </c>
    </row>
    <row r="206" spans="1:19" ht="16.5" x14ac:dyDescent="0.2">
      <c r="A206" s="3">
        <v>203</v>
      </c>
      <c r="B206" s="3">
        <f>INDEX(技能!B:B,MATCH(技能等级!S206,技能!T:T,0))</f>
        <v>1307003</v>
      </c>
      <c r="C206" s="4" t="s">
        <v>507</v>
      </c>
      <c r="D206" s="3">
        <v>3</v>
      </c>
      <c r="E206" s="3" t="str">
        <f>INDEX(技能!E:E,MATCH(技能等级!S206,技能!T:T,0))</f>
        <v>典韦普攻</v>
      </c>
      <c r="F206" s="4" t="s">
        <v>1164</v>
      </c>
      <c r="G206" s="3">
        <v>10</v>
      </c>
      <c r="H206" s="3" t="str">
        <f t="shared" si="585"/>
        <v>130700301</v>
      </c>
      <c r="I206" s="3">
        <f t="shared" si="586"/>
        <v>3</v>
      </c>
      <c r="J206" s="3" t="str">
        <f>IF(COUNTIF(技能效果!A:A,技能等级!B206&amp;"02")=1,技能等级!B206&amp;"02","")</f>
        <v>130700302</v>
      </c>
      <c r="K206" s="3">
        <f t="shared" si="586"/>
        <v>3</v>
      </c>
      <c r="L206" s="3" t="str">
        <f>IF(COUNTIF(技能效果!A:A,技能等级!B206&amp;"03")=1,技能等级!B206&amp;"03","")</f>
        <v/>
      </c>
      <c r="M206" s="3" t="str">
        <f t="shared" ref="M206" si="614">IF(L206="","",$D206)</f>
        <v/>
      </c>
      <c r="N206" s="3" t="str">
        <f>IF(COUNTIF(技能效果!A:A,技能等级!B206&amp;"04")=1,技能等级!B206&amp;"04","")</f>
        <v/>
      </c>
      <c r="O206" s="3" t="str">
        <f t="shared" ref="O206" si="615">IF(N206="","",$D206)</f>
        <v/>
      </c>
      <c r="P206" s="3" t="str">
        <f>IF(COUNTIF(技能效果!A:A,技能等级!B206&amp;"05")=1,技能等级!B206&amp;"05","")</f>
        <v/>
      </c>
      <c r="Q206" s="3" t="str">
        <f t="shared" ref="Q206" si="616">IF(P206="","",$D206)</f>
        <v/>
      </c>
      <c r="R206" s="3" t="s">
        <v>143</v>
      </c>
      <c r="S206">
        <f t="shared" si="425"/>
        <v>21</v>
      </c>
    </row>
    <row r="207" spans="1:19" ht="16.5" x14ac:dyDescent="0.2">
      <c r="A207" s="3">
        <v>204</v>
      </c>
      <c r="B207" s="3">
        <f>INDEX(技能!B:B,MATCH(技能等级!S207,技能!T:T,0))</f>
        <v>1307003</v>
      </c>
      <c r="C207" s="4" t="s">
        <v>507</v>
      </c>
      <c r="D207" s="3">
        <v>4</v>
      </c>
      <c r="E207" s="3" t="str">
        <f>INDEX(技能!E:E,MATCH(技能等级!S207,技能!T:T,0))</f>
        <v>典韦普攻</v>
      </c>
      <c r="F207" s="4" t="s">
        <v>1164</v>
      </c>
      <c r="G207" s="3">
        <v>10</v>
      </c>
      <c r="H207" s="3" t="str">
        <f t="shared" si="585"/>
        <v>130700301</v>
      </c>
      <c r="I207" s="3">
        <f t="shared" si="586"/>
        <v>4</v>
      </c>
      <c r="J207" s="3" t="str">
        <f>IF(COUNTIF(技能效果!A:A,技能等级!B207&amp;"02")=1,技能等级!B207&amp;"02","")</f>
        <v>130700302</v>
      </c>
      <c r="K207" s="3">
        <f t="shared" si="586"/>
        <v>4</v>
      </c>
      <c r="L207" s="3" t="str">
        <f>IF(COUNTIF(技能效果!A:A,技能等级!B207&amp;"03")=1,技能等级!B207&amp;"03","")</f>
        <v/>
      </c>
      <c r="M207" s="3" t="str">
        <f t="shared" ref="M207" si="617">IF(L207="","",$D207)</f>
        <v/>
      </c>
      <c r="N207" s="3" t="str">
        <f>IF(COUNTIF(技能效果!A:A,技能等级!B207&amp;"04")=1,技能等级!B207&amp;"04","")</f>
        <v/>
      </c>
      <c r="O207" s="3" t="str">
        <f t="shared" ref="O207" si="618">IF(N207="","",$D207)</f>
        <v/>
      </c>
      <c r="P207" s="3" t="str">
        <f>IF(COUNTIF(技能效果!A:A,技能等级!B207&amp;"05")=1,技能等级!B207&amp;"05","")</f>
        <v/>
      </c>
      <c r="Q207" s="3" t="str">
        <f t="shared" ref="Q207" si="619">IF(P207="","",$D207)</f>
        <v/>
      </c>
      <c r="R207" s="3" t="s">
        <v>143</v>
      </c>
      <c r="S207">
        <f t="shared" ref="S207:S270" si="620">S197+1</f>
        <v>21</v>
      </c>
    </row>
    <row r="208" spans="1:19" ht="33" x14ac:dyDescent="0.2">
      <c r="A208" s="3">
        <v>205</v>
      </c>
      <c r="B208" s="3">
        <f>INDEX(技能!B:B,MATCH(技能等级!S208,技能!T:T,0))</f>
        <v>1307003</v>
      </c>
      <c r="C208" s="4" t="s">
        <v>507</v>
      </c>
      <c r="D208" s="3">
        <v>5</v>
      </c>
      <c r="E208" s="3" t="str">
        <f>INDEX(技能!E:E,MATCH(技能等级!S208,技能!T:T,0))</f>
        <v>典韦普攻</v>
      </c>
      <c r="F208" s="4" t="s">
        <v>1164</v>
      </c>
      <c r="G208" s="3">
        <v>10</v>
      </c>
      <c r="H208" s="3" t="str">
        <f t="shared" si="585"/>
        <v>130700301</v>
      </c>
      <c r="I208" s="3">
        <f t="shared" si="586"/>
        <v>5</v>
      </c>
      <c r="J208" s="3" t="str">
        <f>IF(COUNTIF(技能效果!A:A,技能等级!B208&amp;"02")=1,技能等级!B208&amp;"02","")</f>
        <v>130700302</v>
      </c>
      <c r="K208" s="3">
        <f t="shared" si="586"/>
        <v>5</v>
      </c>
      <c r="L208" s="3" t="str">
        <f>IF(COUNTIF(技能效果!A:A,技能等级!B208&amp;"03")=1,技能等级!B208&amp;"03","")</f>
        <v/>
      </c>
      <c r="M208" s="3" t="str">
        <f t="shared" ref="M208" si="621">IF(L208="","",$D208)</f>
        <v/>
      </c>
      <c r="N208" s="3" t="str">
        <f>IF(COUNTIF(技能效果!A:A,技能等级!B208&amp;"04")=1,技能等级!B208&amp;"04","")</f>
        <v/>
      </c>
      <c r="O208" s="3" t="str">
        <f t="shared" ref="O208" si="622">IF(N208="","",$D208)</f>
        <v/>
      </c>
      <c r="P208" s="3" t="str">
        <f>IF(COUNTIF(技能效果!A:A,技能等级!B208&amp;"05")=1,技能等级!B208&amp;"05","")</f>
        <v/>
      </c>
      <c r="Q208" s="3" t="str">
        <f t="shared" ref="Q208" si="623">IF(P208="","",$D208)</f>
        <v/>
      </c>
      <c r="R208" s="3" t="s">
        <v>166</v>
      </c>
      <c r="S208">
        <f t="shared" si="620"/>
        <v>21</v>
      </c>
    </row>
    <row r="209" spans="1:19" ht="16.5" x14ac:dyDescent="0.2">
      <c r="A209" s="3">
        <v>206</v>
      </c>
      <c r="B209" s="3">
        <f>INDEX(技能!B:B,MATCH(技能等级!S209,技能!T:T,0))</f>
        <v>1307003</v>
      </c>
      <c r="C209" s="4" t="s">
        <v>507</v>
      </c>
      <c r="D209" s="3">
        <v>6</v>
      </c>
      <c r="E209" s="3" t="str">
        <f>INDEX(技能!E:E,MATCH(技能等级!S209,技能!T:T,0))</f>
        <v>典韦普攻</v>
      </c>
      <c r="F209" s="4" t="s">
        <v>1164</v>
      </c>
      <c r="G209" s="3">
        <v>10</v>
      </c>
      <c r="H209" s="3" t="str">
        <f t="shared" si="585"/>
        <v>130700301</v>
      </c>
      <c r="I209" s="3">
        <f t="shared" si="586"/>
        <v>6</v>
      </c>
      <c r="J209" s="3" t="str">
        <f>IF(COUNTIF(技能效果!A:A,技能等级!B209&amp;"02")=1,技能等级!B209&amp;"02","")</f>
        <v>130700302</v>
      </c>
      <c r="K209" s="3">
        <f t="shared" si="586"/>
        <v>6</v>
      </c>
      <c r="L209" s="3" t="str">
        <f>IF(COUNTIF(技能效果!A:A,技能等级!B209&amp;"03")=1,技能等级!B209&amp;"03","")</f>
        <v/>
      </c>
      <c r="M209" s="3" t="str">
        <f t="shared" ref="M209" si="624">IF(L209="","",$D209)</f>
        <v/>
      </c>
      <c r="N209" s="3" t="str">
        <f>IF(COUNTIF(技能效果!A:A,技能等级!B209&amp;"04")=1,技能等级!B209&amp;"04","")</f>
        <v/>
      </c>
      <c r="O209" s="3" t="str">
        <f t="shared" ref="O209" si="625">IF(N209="","",$D209)</f>
        <v/>
      </c>
      <c r="P209" s="3" t="str">
        <f>IF(COUNTIF(技能效果!A:A,技能等级!B209&amp;"05")=1,技能等级!B209&amp;"05","")</f>
        <v/>
      </c>
      <c r="Q209" s="3" t="str">
        <f t="shared" ref="Q209" si="626">IF(P209="","",$D209)</f>
        <v/>
      </c>
      <c r="R209" s="3" t="s">
        <v>143</v>
      </c>
      <c r="S209">
        <f t="shared" si="620"/>
        <v>21</v>
      </c>
    </row>
    <row r="210" spans="1:19" ht="16.5" x14ac:dyDescent="0.2">
      <c r="A210" s="3">
        <v>207</v>
      </c>
      <c r="B210" s="3">
        <f>INDEX(技能!B:B,MATCH(技能等级!S210,技能!T:T,0))</f>
        <v>1307003</v>
      </c>
      <c r="C210" s="4" t="s">
        <v>507</v>
      </c>
      <c r="D210" s="3">
        <v>7</v>
      </c>
      <c r="E210" s="3" t="str">
        <f>INDEX(技能!E:E,MATCH(技能等级!S210,技能!T:T,0))</f>
        <v>典韦普攻</v>
      </c>
      <c r="F210" s="4" t="s">
        <v>1164</v>
      </c>
      <c r="G210" s="3">
        <v>10</v>
      </c>
      <c r="H210" s="3" t="str">
        <f t="shared" si="585"/>
        <v>130700301</v>
      </c>
      <c r="I210" s="3">
        <f t="shared" si="586"/>
        <v>7</v>
      </c>
      <c r="J210" s="3" t="str">
        <f>IF(COUNTIF(技能效果!A:A,技能等级!B210&amp;"02")=1,技能等级!B210&amp;"02","")</f>
        <v>130700302</v>
      </c>
      <c r="K210" s="3">
        <f t="shared" si="586"/>
        <v>7</v>
      </c>
      <c r="L210" s="3" t="str">
        <f>IF(COUNTIF(技能效果!A:A,技能等级!B210&amp;"03")=1,技能等级!B210&amp;"03","")</f>
        <v/>
      </c>
      <c r="M210" s="3" t="str">
        <f t="shared" ref="M210" si="627">IF(L210="","",$D210)</f>
        <v/>
      </c>
      <c r="N210" s="3" t="str">
        <f>IF(COUNTIF(技能效果!A:A,技能等级!B210&amp;"04")=1,技能等级!B210&amp;"04","")</f>
        <v/>
      </c>
      <c r="O210" s="3" t="str">
        <f t="shared" ref="O210" si="628">IF(N210="","",$D210)</f>
        <v/>
      </c>
      <c r="P210" s="3" t="str">
        <f>IF(COUNTIF(技能效果!A:A,技能等级!B210&amp;"05")=1,技能等级!B210&amp;"05","")</f>
        <v/>
      </c>
      <c r="Q210" s="3" t="str">
        <f t="shared" ref="Q210" si="629">IF(P210="","",$D210)</f>
        <v/>
      </c>
      <c r="R210" s="3" t="s">
        <v>143</v>
      </c>
      <c r="S210">
        <f t="shared" si="620"/>
        <v>21</v>
      </c>
    </row>
    <row r="211" spans="1:19" ht="16.5" x14ac:dyDescent="0.2">
      <c r="A211" s="3">
        <v>208</v>
      </c>
      <c r="B211" s="3">
        <f>INDEX(技能!B:B,MATCH(技能等级!S211,技能!T:T,0))</f>
        <v>1307003</v>
      </c>
      <c r="C211" s="4" t="s">
        <v>507</v>
      </c>
      <c r="D211" s="3">
        <v>8</v>
      </c>
      <c r="E211" s="3" t="str">
        <f>INDEX(技能!E:E,MATCH(技能等级!S211,技能!T:T,0))</f>
        <v>典韦普攻</v>
      </c>
      <c r="F211" s="4" t="s">
        <v>1164</v>
      </c>
      <c r="G211" s="3">
        <v>10</v>
      </c>
      <c r="H211" s="3" t="str">
        <f t="shared" si="585"/>
        <v>130700301</v>
      </c>
      <c r="I211" s="3">
        <f t="shared" si="586"/>
        <v>8</v>
      </c>
      <c r="J211" s="3" t="str">
        <f>IF(COUNTIF(技能效果!A:A,技能等级!B211&amp;"02")=1,技能等级!B211&amp;"02","")</f>
        <v>130700302</v>
      </c>
      <c r="K211" s="3">
        <f t="shared" si="586"/>
        <v>8</v>
      </c>
      <c r="L211" s="3" t="str">
        <f>IF(COUNTIF(技能效果!A:A,技能等级!B211&amp;"03")=1,技能等级!B211&amp;"03","")</f>
        <v/>
      </c>
      <c r="M211" s="3" t="str">
        <f t="shared" ref="M211" si="630">IF(L211="","",$D211)</f>
        <v/>
      </c>
      <c r="N211" s="3" t="str">
        <f>IF(COUNTIF(技能效果!A:A,技能等级!B211&amp;"04")=1,技能等级!B211&amp;"04","")</f>
        <v/>
      </c>
      <c r="O211" s="3" t="str">
        <f t="shared" ref="O211" si="631">IF(N211="","",$D211)</f>
        <v/>
      </c>
      <c r="P211" s="3" t="str">
        <f>IF(COUNTIF(技能效果!A:A,技能等级!B211&amp;"05")=1,技能等级!B211&amp;"05","")</f>
        <v/>
      </c>
      <c r="Q211" s="3" t="str">
        <f t="shared" ref="Q211" si="632">IF(P211="","",$D211)</f>
        <v/>
      </c>
      <c r="R211" s="3" t="s">
        <v>143</v>
      </c>
      <c r="S211">
        <f t="shared" si="620"/>
        <v>21</v>
      </c>
    </row>
    <row r="212" spans="1:19" ht="16.5" x14ac:dyDescent="0.2">
      <c r="A212" s="3">
        <v>209</v>
      </c>
      <c r="B212" s="3">
        <f>INDEX(技能!B:B,MATCH(技能等级!S212,技能!T:T,0))</f>
        <v>1307003</v>
      </c>
      <c r="C212" s="4" t="s">
        <v>507</v>
      </c>
      <c r="D212" s="3">
        <v>9</v>
      </c>
      <c r="E212" s="3" t="str">
        <f>INDEX(技能!E:E,MATCH(技能等级!S212,技能!T:T,0))</f>
        <v>典韦普攻</v>
      </c>
      <c r="F212" s="4" t="s">
        <v>1164</v>
      </c>
      <c r="G212" s="3">
        <v>10</v>
      </c>
      <c r="H212" s="3" t="str">
        <f t="shared" si="585"/>
        <v>130700301</v>
      </c>
      <c r="I212" s="3">
        <f t="shared" si="586"/>
        <v>9</v>
      </c>
      <c r="J212" s="3" t="str">
        <f>IF(COUNTIF(技能效果!A:A,技能等级!B212&amp;"02")=1,技能等级!B212&amp;"02","")</f>
        <v>130700302</v>
      </c>
      <c r="K212" s="3">
        <f t="shared" si="586"/>
        <v>9</v>
      </c>
      <c r="L212" s="3" t="str">
        <f>IF(COUNTIF(技能效果!A:A,技能等级!B212&amp;"03")=1,技能等级!B212&amp;"03","")</f>
        <v/>
      </c>
      <c r="M212" s="3" t="str">
        <f t="shared" ref="M212" si="633">IF(L212="","",$D212)</f>
        <v/>
      </c>
      <c r="N212" s="3" t="str">
        <f>IF(COUNTIF(技能效果!A:A,技能等级!B212&amp;"04")=1,技能等级!B212&amp;"04","")</f>
        <v/>
      </c>
      <c r="O212" s="3" t="str">
        <f t="shared" ref="O212" si="634">IF(N212="","",$D212)</f>
        <v/>
      </c>
      <c r="P212" s="3" t="str">
        <f>IF(COUNTIF(技能效果!A:A,技能等级!B212&amp;"05")=1,技能等级!B212&amp;"05","")</f>
        <v/>
      </c>
      <c r="Q212" s="3" t="str">
        <f t="shared" ref="Q212" si="635">IF(P212="","",$D212)</f>
        <v/>
      </c>
      <c r="R212" s="3" t="s">
        <v>143</v>
      </c>
      <c r="S212">
        <f t="shared" si="620"/>
        <v>21</v>
      </c>
    </row>
    <row r="213" spans="1:19" ht="16.5" x14ac:dyDescent="0.2">
      <c r="A213" s="3">
        <v>210</v>
      </c>
      <c r="B213" s="3">
        <f>INDEX(技能!B:B,MATCH(技能等级!S213,技能!T:T,0))</f>
        <v>1307003</v>
      </c>
      <c r="C213" s="4" t="s">
        <v>507</v>
      </c>
      <c r="D213" s="3">
        <v>10</v>
      </c>
      <c r="E213" s="3" t="str">
        <f>INDEX(技能!E:E,MATCH(技能等级!S213,技能!T:T,0))</f>
        <v>典韦普攻</v>
      </c>
      <c r="F213" s="4" t="s">
        <v>1164</v>
      </c>
      <c r="G213" s="3">
        <v>10</v>
      </c>
      <c r="H213" s="3" t="str">
        <f t="shared" si="585"/>
        <v>130700301</v>
      </c>
      <c r="I213" s="3">
        <f t="shared" si="586"/>
        <v>10</v>
      </c>
      <c r="J213" s="3" t="str">
        <f>IF(COUNTIF(技能效果!A:A,技能等级!B213&amp;"02")=1,技能等级!B213&amp;"02","")</f>
        <v>130700302</v>
      </c>
      <c r="K213" s="3">
        <f t="shared" si="586"/>
        <v>10</v>
      </c>
      <c r="L213" s="3" t="str">
        <f>IF(COUNTIF(技能效果!A:A,技能等级!B213&amp;"03")=1,技能等级!B213&amp;"03","")</f>
        <v/>
      </c>
      <c r="M213" s="3" t="str">
        <f t="shared" ref="M213" si="636">IF(L213="","",$D213)</f>
        <v/>
      </c>
      <c r="N213" s="3" t="str">
        <f>IF(COUNTIF(技能效果!A:A,技能等级!B213&amp;"04")=1,技能等级!B213&amp;"04","")</f>
        <v/>
      </c>
      <c r="O213" s="3" t="str">
        <f t="shared" ref="O213" si="637">IF(N213="","",$D213)</f>
        <v/>
      </c>
      <c r="P213" s="3" t="str">
        <f>IF(COUNTIF(技能效果!A:A,技能等级!B213&amp;"05")=1,技能等级!B213&amp;"05","")</f>
        <v/>
      </c>
      <c r="Q213" s="3" t="str">
        <f t="shared" ref="Q213" si="638">IF(P213="","",$D213)</f>
        <v/>
      </c>
      <c r="R213" s="3" t="s">
        <v>165</v>
      </c>
      <c r="S213">
        <f t="shared" si="620"/>
        <v>21</v>
      </c>
    </row>
    <row r="214" spans="1:19" ht="16.5" x14ac:dyDescent="0.2">
      <c r="A214" s="3">
        <v>211</v>
      </c>
      <c r="B214" s="3">
        <f>INDEX(技能!B:B,MATCH(技能等级!S214,技能!T:T,0))</f>
        <v>1307004</v>
      </c>
      <c r="C214" s="4" t="s">
        <v>507</v>
      </c>
      <c r="D214" s="3">
        <v>1</v>
      </c>
      <c r="E214" s="3" t="str">
        <f>INDEX(技能!E:E,MATCH(技能等级!S214,技能!T:T,0))</f>
        <v>唐流雨普攻</v>
      </c>
      <c r="F214" s="4"/>
      <c r="G214" s="3"/>
      <c r="H214" s="3" t="str">
        <f t="shared" si="585"/>
        <v>130700401</v>
      </c>
      <c r="I214" s="3">
        <f t="shared" si="586"/>
        <v>1</v>
      </c>
      <c r="J214" s="3" t="str">
        <f>IF(COUNTIF(技能效果!A:A,技能等级!B214&amp;"02")=1,技能等级!B214&amp;"02","")</f>
        <v>130700402</v>
      </c>
      <c r="K214" s="3">
        <f t="shared" si="586"/>
        <v>1</v>
      </c>
      <c r="L214" s="3" t="str">
        <f>IF(COUNTIF(技能效果!A:A,技能等级!B214&amp;"03")=1,技能等级!B214&amp;"03","")</f>
        <v/>
      </c>
      <c r="M214" s="3" t="str">
        <f t="shared" ref="M214" si="639">IF(L214="","",$D214)</f>
        <v/>
      </c>
      <c r="N214" s="3" t="str">
        <f>IF(COUNTIF(技能效果!A:A,技能等级!B214&amp;"04")=1,技能等级!B214&amp;"04","")</f>
        <v/>
      </c>
      <c r="O214" s="3" t="str">
        <f t="shared" ref="O214" si="640">IF(N214="","",$D214)</f>
        <v/>
      </c>
      <c r="P214" s="3" t="str">
        <f>IF(COUNTIF(技能效果!A:A,技能等级!B214&amp;"05")=1,技能等级!B214&amp;"05","")</f>
        <v/>
      </c>
      <c r="Q214" s="3" t="str">
        <f t="shared" ref="Q214" si="641">IF(P214="","",$D214)</f>
        <v/>
      </c>
      <c r="R214" s="3" t="s">
        <v>143</v>
      </c>
      <c r="S214">
        <f t="shared" si="620"/>
        <v>22</v>
      </c>
    </row>
    <row r="215" spans="1:19" ht="16.5" x14ac:dyDescent="0.2">
      <c r="A215" s="3">
        <v>212</v>
      </c>
      <c r="B215" s="3">
        <f>INDEX(技能!B:B,MATCH(技能等级!S215,技能!T:T,0))</f>
        <v>1307004</v>
      </c>
      <c r="C215" s="4" t="s">
        <v>507</v>
      </c>
      <c r="D215" s="3">
        <v>2</v>
      </c>
      <c r="E215" s="3" t="str">
        <f>INDEX(技能!E:E,MATCH(技能等级!S215,技能!T:T,0))</f>
        <v>唐流雨普攻</v>
      </c>
      <c r="F215" s="4" t="s">
        <v>1164</v>
      </c>
      <c r="G215" s="3">
        <v>10</v>
      </c>
      <c r="H215" s="3" t="str">
        <f t="shared" si="585"/>
        <v>130700401</v>
      </c>
      <c r="I215" s="3">
        <f t="shared" si="586"/>
        <v>2</v>
      </c>
      <c r="J215" s="3" t="str">
        <f>IF(COUNTIF(技能效果!A:A,技能等级!B215&amp;"02")=1,技能等级!B215&amp;"02","")</f>
        <v>130700402</v>
      </c>
      <c r="K215" s="3">
        <f t="shared" si="586"/>
        <v>2</v>
      </c>
      <c r="L215" s="3" t="str">
        <f>IF(COUNTIF(技能效果!A:A,技能等级!B215&amp;"03")=1,技能等级!B215&amp;"03","")</f>
        <v/>
      </c>
      <c r="M215" s="3" t="str">
        <f t="shared" ref="M215" si="642">IF(L215="","",$D215)</f>
        <v/>
      </c>
      <c r="N215" s="3" t="str">
        <f>IF(COUNTIF(技能效果!A:A,技能等级!B215&amp;"04")=1,技能等级!B215&amp;"04","")</f>
        <v/>
      </c>
      <c r="O215" s="3" t="str">
        <f t="shared" ref="O215" si="643">IF(N215="","",$D215)</f>
        <v/>
      </c>
      <c r="P215" s="3" t="str">
        <f>IF(COUNTIF(技能效果!A:A,技能等级!B215&amp;"05")=1,技能等级!B215&amp;"05","")</f>
        <v/>
      </c>
      <c r="Q215" s="3" t="str">
        <f t="shared" ref="Q215" si="644">IF(P215="","",$D215)</f>
        <v/>
      </c>
      <c r="R215" s="3" t="s">
        <v>143</v>
      </c>
      <c r="S215">
        <f t="shared" si="620"/>
        <v>22</v>
      </c>
    </row>
    <row r="216" spans="1:19" ht="16.5" x14ac:dyDescent="0.2">
      <c r="A216" s="3">
        <v>213</v>
      </c>
      <c r="B216" s="3">
        <f>INDEX(技能!B:B,MATCH(技能等级!S216,技能!T:T,0))</f>
        <v>1307004</v>
      </c>
      <c r="C216" s="4" t="s">
        <v>507</v>
      </c>
      <c r="D216" s="3">
        <v>3</v>
      </c>
      <c r="E216" s="3" t="str">
        <f>INDEX(技能!E:E,MATCH(技能等级!S216,技能!T:T,0))</f>
        <v>唐流雨普攻</v>
      </c>
      <c r="F216" s="4" t="s">
        <v>1164</v>
      </c>
      <c r="G216" s="3">
        <v>10</v>
      </c>
      <c r="H216" s="3" t="str">
        <f t="shared" si="585"/>
        <v>130700401</v>
      </c>
      <c r="I216" s="3">
        <f t="shared" si="586"/>
        <v>3</v>
      </c>
      <c r="J216" s="3" t="str">
        <f>IF(COUNTIF(技能效果!A:A,技能等级!B216&amp;"02")=1,技能等级!B216&amp;"02","")</f>
        <v>130700402</v>
      </c>
      <c r="K216" s="3">
        <f t="shared" si="586"/>
        <v>3</v>
      </c>
      <c r="L216" s="3" t="str">
        <f>IF(COUNTIF(技能效果!A:A,技能等级!B216&amp;"03")=1,技能等级!B216&amp;"03","")</f>
        <v/>
      </c>
      <c r="M216" s="3" t="str">
        <f t="shared" ref="M216" si="645">IF(L216="","",$D216)</f>
        <v/>
      </c>
      <c r="N216" s="3" t="str">
        <f>IF(COUNTIF(技能效果!A:A,技能等级!B216&amp;"04")=1,技能等级!B216&amp;"04","")</f>
        <v/>
      </c>
      <c r="O216" s="3" t="str">
        <f t="shared" ref="O216" si="646">IF(N216="","",$D216)</f>
        <v/>
      </c>
      <c r="P216" s="3" t="str">
        <f>IF(COUNTIF(技能效果!A:A,技能等级!B216&amp;"05")=1,技能等级!B216&amp;"05","")</f>
        <v/>
      </c>
      <c r="Q216" s="3" t="str">
        <f t="shared" ref="Q216" si="647">IF(P216="","",$D216)</f>
        <v/>
      </c>
      <c r="R216" s="3" t="s">
        <v>143</v>
      </c>
      <c r="S216">
        <f t="shared" si="620"/>
        <v>22</v>
      </c>
    </row>
    <row r="217" spans="1:19" ht="16.5" x14ac:dyDescent="0.2">
      <c r="A217" s="3">
        <v>214</v>
      </c>
      <c r="B217" s="3">
        <f>INDEX(技能!B:B,MATCH(技能等级!S217,技能!T:T,0))</f>
        <v>1307004</v>
      </c>
      <c r="C217" s="4" t="s">
        <v>507</v>
      </c>
      <c r="D217" s="3">
        <v>4</v>
      </c>
      <c r="E217" s="3" t="str">
        <f>INDEX(技能!E:E,MATCH(技能等级!S217,技能!T:T,0))</f>
        <v>唐流雨普攻</v>
      </c>
      <c r="F217" s="4" t="s">
        <v>1164</v>
      </c>
      <c r="G217" s="3">
        <v>10</v>
      </c>
      <c r="H217" s="3" t="str">
        <f t="shared" si="585"/>
        <v>130700401</v>
      </c>
      <c r="I217" s="3">
        <f t="shared" si="586"/>
        <v>4</v>
      </c>
      <c r="J217" s="3" t="str">
        <f>IF(COUNTIF(技能效果!A:A,技能等级!B217&amp;"02")=1,技能等级!B217&amp;"02","")</f>
        <v>130700402</v>
      </c>
      <c r="K217" s="3">
        <f t="shared" si="586"/>
        <v>4</v>
      </c>
      <c r="L217" s="3" t="str">
        <f>IF(COUNTIF(技能效果!A:A,技能等级!B217&amp;"03")=1,技能等级!B217&amp;"03","")</f>
        <v/>
      </c>
      <c r="M217" s="3" t="str">
        <f t="shared" ref="M217" si="648">IF(L217="","",$D217)</f>
        <v/>
      </c>
      <c r="N217" s="3" t="str">
        <f>IF(COUNTIF(技能效果!A:A,技能等级!B217&amp;"04")=1,技能等级!B217&amp;"04","")</f>
        <v/>
      </c>
      <c r="O217" s="3" t="str">
        <f t="shared" ref="O217" si="649">IF(N217="","",$D217)</f>
        <v/>
      </c>
      <c r="P217" s="3" t="str">
        <f>IF(COUNTIF(技能效果!A:A,技能等级!B217&amp;"05")=1,技能等级!B217&amp;"05","")</f>
        <v/>
      </c>
      <c r="Q217" s="3" t="str">
        <f t="shared" ref="Q217" si="650">IF(P217="","",$D217)</f>
        <v/>
      </c>
      <c r="R217" s="3" t="s">
        <v>143</v>
      </c>
      <c r="S217">
        <f t="shared" si="620"/>
        <v>22</v>
      </c>
    </row>
    <row r="218" spans="1:19" ht="33" x14ac:dyDescent="0.2">
      <c r="A218" s="3">
        <v>215</v>
      </c>
      <c r="B218" s="3">
        <f>INDEX(技能!B:B,MATCH(技能等级!S218,技能!T:T,0))</f>
        <v>1307004</v>
      </c>
      <c r="C218" s="4" t="s">
        <v>507</v>
      </c>
      <c r="D218" s="3">
        <v>5</v>
      </c>
      <c r="E218" s="3" t="str">
        <f>INDEX(技能!E:E,MATCH(技能等级!S218,技能!T:T,0))</f>
        <v>唐流雨普攻</v>
      </c>
      <c r="F218" s="4" t="s">
        <v>1164</v>
      </c>
      <c r="G218" s="3">
        <v>10</v>
      </c>
      <c r="H218" s="3" t="str">
        <f t="shared" si="585"/>
        <v>130700401</v>
      </c>
      <c r="I218" s="3">
        <f t="shared" si="586"/>
        <v>5</v>
      </c>
      <c r="J218" s="3" t="str">
        <f>IF(COUNTIF(技能效果!A:A,技能等级!B218&amp;"02")=1,技能等级!B218&amp;"02","")</f>
        <v>130700402</v>
      </c>
      <c r="K218" s="3">
        <f t="shared" si="586"/>
        <v>5</v>
      </c>
      <c r="L218" s="3" t="str">
        <f>IF(COUNTIF(技能效果!A:A,技能等级!B218&amp;"03")=1,技能等级!B218&amp;"03","")</f>
        <v/>
      </c>
      <c r="M218" s="3" t="str">
        <f t="shared" ref="M218" si="651">IF(L218="","",$D218)</f>
        <v/>
      </c>
      <c r="N218" s="3" t="str">
        <f>IF(COUNTIF(技能效果!A:A,技能等级!B218&amp;"04")=1,技能等级!B218&amp;"04","")</f>
        <v/>
      </c>
      <c r="O218" s="3" t="str">
        <f t="shared" ref="O218" si="652">IF(N218="","",$D218)</f>
        <v/>
      </c>
      <c r="P218" s="3" t="str">
        <f>IF(COUNTIF(技能效果!A:A,技能等级!B218&amp;"05")=1,技能等级!B218&amp;"05","")</f>
        <v/>
      </c>
      <c r="Q218" s="3" t="str">
        <f t="shared" ref="Q218" si="653">IF(P218="","",$D218)</f>
        <v/>
      </c>
      <c r="R218" s="3" t="s">
        <v>166</v>
      </c>
      <c r="S218">
        <f t="shared" si="620"/>
        <v>22</v>
      </c>
    </row>
    <row r="219" spans="1:19" ht="16.5" x14ac:dyDescent="0.2">
      <c r="A219" s="3">
        <v>216</v>
      </c>
      <c r="B219" s="3">
        <f>INDEX(技能!B:B,MATCH(技能等级!S219,技能!T:T,0))</f>
        <v>1307004</v>
      </c>
      <c r="C219" s="4" t="s">
        <v>507</v>
      </c>
      <c r="D219" s="3">
        <v>6</v>
      </c>
      <c r="E219" s="3" t="str">
        <f>INDEX(技能!E:E,MATCH(技能等级!S219,技能!T:T,0))</f>
        <v>唐流雨普攻</v>
      </c>
      <c r="F219" s="4" t="s">
        <v>1164</v>
      </c>
      <c r="G219" s="3">
        <v>10</v>
      </c>
      <c r="H219" s="3" t="str">
        <f t="shared" si="585"/>
        <v>130700401</v>
      </c>
      <c r="I219" s="3">
        <f t="shared" si="586"/>
        <v>6</v>
      </c>
      <c r="J219" s="3" t="str">
        <f>IF(COUNTIF(技能效果!A:A,技能等级!B219&amp;"02")=1,技能等级!B219&amp;"02","")</f>
        <v>130700402</v>
      </c>
      <c r="K219" s="3">
        <f t="shared" si="586"/>
        <v>6</v>
      </c>
      <c r="L219" s="3" t="str">
        <f>IF(COUNTIF(技能效果!A:A,技能等级!B219&amp;"03")=1,技能等级!B219&amp;"03","")</f>
        <v/>
      </c>
      <c r="M219" s="3" t="str">
        <f t="shared" ref="M219" si="654">IF(L219="","",$D219)</f>
        <v/>
      </c>
      <c r="N219" s="3" t="str">
        <f>IF(COUNTIF(技能效果!A:A,技能等级!B219&amp;"04")=1,技能等级!B219&amp;"04","")</f>
        <v/>
      </c>
      <c r="O219" s="3" t="str">
        <f t="shared" ref="O219" si="655">IF(N219="","",$D219)</f>
        <v/>
      </c>
      <c r="P219" s="3" t="str">
        <f>IF(COUNTIF(技能效果!A:A,技能等级!B219&amp;"05")=1,技能等级!B219&amp;"05","")</f>
        <v/>
      </c>
      <c r="Q219" s="3" t="str">
        <f t="shared" ref="Q219" si="656">IF(P219="","",$D219)</f>
        <v/>
      </c>
      <c r="R219" s="3" t="s">
        <v>143</v>
      </c>
      <c r="S219">
        <f t="shared" si="620"/>
        <v>22</v>
      </c>
    </row>
    <row r="220" spans="1:19" ht="16.5" x14ac:dyDescent="0.2">
      <c r="A220" s="3">
        <v>217</v>
      </c>
      <c r="B220" s="3">
        <f>INDEX(技能!B:B,MATCH(技能等级!S220,技能!T:T,0))</f>
        <v>1307004</v>
      </c>
      <c r="C220" s="4" t="s">
        <v>507</v>
      </c>
      <c r="D220" s="3">
        <v>7</v>
      </c>
      <c r="E220" s="3" t="str">
        <f>INDEX(技能!E:E,MATCH(技能等级!S220,技能!T:T,0))</f>
        <v>唐流雨普攻</v>
      </c>
      <c r="F220" s="4" t="s">
        <v>1164</v>
      </c>
      <c r="G220" s="3">
        <v>10</v>
      </c>
      <c r="H220" s="3" t="str">
        <f t="shared" si="585"/>
        <v>130700401</v>
      </c>
      <c r="I220" s="3">
        <f t="shared" si="586"/>
        <v>7</v>
      </c>
      <c r="J220" s="3" t="str">
        <f>IF(COUNTIF(技能效果!A:A,技能等级!B220&amp;"02")=1,技能等级!B220&amp;"02","")</f>
        <v>130700402</v>
      </c>
      <c r="K220" s="3">
        <f t="shared" si="586"/>
        <v>7</v>
      </c>
      <c r="L220" s="3" t="str">
        <f>IF(COUNTIF(技能效果!A:A,技能等级!B220&amp;"03")=1,技能等级!B220&amp;"03","")</f>
        <v/>
      </c>
      <c r="M220" s="3" t="str">
        <f t="shared" ref="M220" si="657">IF(L220="","",$D220)</f>
        <v/>
      </c>
      <c r="N220" s="3" t="str">
        <f>IF(COUNTIF(技能效果!A:A,技能等级!B220&amp;"04")=1,技能等级!B220&amp;"04","")</f>
        <v/>
      </c>
      <c r="O220" s="3" t="str">
        <f t="shared" ref="O220" si="658">IF(N220="","",$D220)</f>
        <v/>
      </c>
      <c r="P220" s="3" t="str">
        <f>IF(COUNTIF(技能效果!A:A,技能等级!B220&amp;"05")=1,技能等级!B220&amp;"05","")</f>
        <v/>
      </c>
      <c r="Q220" s="3" t="str">
        <f t="shared" ref="Q220" si="659">IF(P220="","",$D220)</f>
        <v/>
      </c>
      <c r="R220" s="3" t="s">
        <v>143</v>
      </c>
      <c r="S220">
        <f t="shared" si="620"/>
        <v>22</v>
      </c>
    </row>
    <row r="221" spans="1:19" ht="16.5" x14ac:dyDescent="0.2">
      <c r="A221" s="3">
        <v>218</v>
      </c>
      <c r="B221" s="3">
        <f>INDEX(技能!B:B,MATCH(技能等级!S221,技能!T:T,0))</f>
        <v>1307004</v>
      </c>
      <c r="C221" s="4" t="s">
        <v>507</v>
      </c>
      <c r="D221" s="3">
        <v>8</v>
      </c>
      <c r="E221" s="3" t="str">
        <f>INDEX(技能!E:E,MATCH(技能等级!S221,技能!T:T,0))</f>
        <v>唐流雨普攻</v>
      </c>
      <c r="F221" s="4" t="s">
        <v>1164</v>
      </c>
      <c r="G221" s="3">
        <v>10</v>
      </c>
      <c r="H221" s="3" t="str">
        <f t="shared" si="585"/>
        <v>130700401</v>
      </c>
      <c r="I221" s="3">
        <f t="shared" si="586"/>
        <v>8</v>
      </c>
      <c r="J221" s="3" t="str">
        <f>IF(COUNTIF(技能效果!A:A,技能等级!B221&amp;"02")=1,技能等级!B221&amp;"02","")</f>
        <v>130700402</v>
      </c>
      <c r="K221" s="3">
        <f t="shared" si="586"/>
        <v>8</v>
      </c>
      <c r="L221" s="3" t="str">
        <f>IF(COUNTIF(技能效果!A:A,技能等级!B221&amp;"03")=1,技能等级!B221&amp;"03","")</f>
        <v/>
      </c>
      <c r="M221" s="3" t="str">
        <f t="shared" ref="M221" si="660">IF(L221="","",$D221)</f>
        <v/>
      </c>
      <c r="N221" s="3" t="str">
        <f>IF(COUNTIF(技能效果!A:A,技能等级!B221&amp;"04")=1,技能等级!B221&amp;"04","")</f>
        <v/>
      </c>
      <c r="O221" s="3" t="str">
        <f t="shared" ref="O221" si="661">IF(N221="","",$D221)</f>
        <v/>
      </c>
      <c r="P221" s="3" t="str">
        <f>IF(COUNTIF(技能效果!A:A,技能等级!B221&amp;"05")=1,技能等级!B221&amp;"05","")</f>
        <v/>
      </c>
      <c r="Q221" s="3" t="str">
        <f t="shared" ref="Q221" si="662">IF(P221="","",$D221)</f>
        <v/>
      </c>
      <c r="R221" s="3" t="s">
        <v>143</v>
      </c>
      <c r="S221">
        <f t="shared" si="620"/>
        <v>22</v>
      </c>
    </row>
    <row r="222" spans="1:19" ht="16.5" x14ac:dyDescent="0.2">
      <c r="A222" s="3">
        <v>219</v>
      </c>
      <c r="B222" s="3">
        <f>INDEX(技能!B:B,MATCH(技能等级!S222,技能!T:T,0))</f>
        <v>1307004</v>
      </c>
      <c r="C222" s="4" t="s">
        <v>507</v>
      </c>
      <c r="D222" s="3">
        <v>9</v>
      </c>
      <c r="E222" s="3" t="str">
        <f>INDEX(技能!E:E,MATCH(技能等级!S222,技能!T:T,0))</f>
        <v>唐流雨普攻</v>
      </c>
      <c r="F222" s="4" t="s">
        <v>1164</v>
      </c>
      <c r="G222" s="3">
        <v>10</v>
      </c>
      <c r="H222" s="3" t="str">
        <f t="shared" si="585"/>
        <v>130700401</v>
      </c>
      <c r="I222" s="3">
        <f t="shared" si="586"/>
        <v>9</v>
      </c>
      <c r="J222" s="3" t="str">
        <f>IF(COUNTIF(技能效果!A:A,技能等级!B222&amp;"02")=1,技能等级!B222&amp;"02","")</f>
        <v>130700402</v>
      </c>
      <c r="K222" s="3">
        <f t="shared" si="586"/>
        <v>9</v>
      </c>
      <c r="L222" s="3" t="str">
        <f>IF(COUNTIF(技能效果!A:A,技能等级!B222&amp;"03")=1,技能等级!B222&amp;"03","")</f>
        <v/>
      </c>
      <c r="M222" s="3" t="str">
        <f t="shared" ref="M222" si="663">IF(L222="","",$D222)</f>
        <v/>
      </c>
      <c r="N222" s="3" t="str">
        <f>IF(COUNTIF(技能效果!A:A,技能等级!B222&amp;"04")=1,技能等级!B222&amp;"04","")</f>
        <v/>
      </c>
      <c r="O222" s="3" t="str">
        <f t="shared" ref="O222" si="664">IF(N222="","",$D222)</f>
        <v/>
      </c>
      <c r="P222" s="3" t="str">
        <f>IF(COUNTIF(技能效果!A:A,技能等级!B222&amp;"05")=1,技能等级!B222&amp;"05","")</f>
        <v/>
      </c>
      <c r="Q222" s="3" t="str">
        <f t="shared" ref="Q222" si="665">IF(P222="","",$D222)</f>
        <v/>
      </c>
      <c r="R222" s="3" t="s">
        <v>143</v>
      </c>
      <c r="S222">
        <f t="shared" si="620"/>
        <v>22</v>
      </c>
    </row>
    <row r="223" spans="1:19" ht="33" x14ac:dyDescent="0.2">
      <c r="A223" s="3">
        <v>220</v>
      </c>
      <c r="B223" s="3">
        <f>INDEX(技能!B:B,MATCH(技能等级!S223,技能!T:T,0))</f>
        <v>1307004</v>
      </c>
      <c r="C223" s="4" t="s">
        <v>507</v>
      </c>
      <c r="D223" s="3">
        <v>10</v>
      </c>
      <c r="E223" s="3" t="str">
        <f>INDEX(技能!E:E,MATCH(技能等级!S223,技能!T:T,0))</f>
        <v>唐流雨普攻</v>
      </c>
      <c r="F223" s="4" t="s">
        <v>1164</v>
      </c>
      <c r="G223" s="3">
        <v>10</v>
      </c>
      <c r="H223" s="3" t="str">
        <f t="shared" si="585"/>
        <v>130700401</v>
      </c>
      <c r="I223" s="3">
        <f t="shared" si="586"/>
        <v>10</v>
      </c>
      <c r="J223" s="3" t="str">
        <f>IF(COUNTIF(技能效果!A:A,技能等级!B223&amp;"02")=1,技能等级!B223&amp;"02","")</f>
        <v>130700402</v>
      </c>
      <c r="K223" s="3">
        <f t="shared" si="586"/>
        <v>10</v>
      </c>
      <c r="L223" s="3" t="str">
        <f>IF(COUNTIF(技能效果!A:A,技能等级!B223&amp;"03")=1,技能等级!B223&amp;"03","")</f>
        <v/>
      </c>
      <c r="M223" s="3" t="str">
        <f t="shared" ref="M223" si="666">IF(L223="","",$D223)</f>
        <v/>
      </c>
      <c r="N223" s="3" t="str">
        <f>IF(COUNTIF(技能效果!A:A,技能等级!B223&amp;"04")=1,技能等级!B223&amp;"04","")</f>
        <v/>
      </c>
      <c r="O223" s="3" t="str">
        <f t="shared" ref="O223" si="667">IF(N223="","",$D223)</f>
        <v/>
      </c>
      <c r="P223" s="3" t="str">
        <f>IF(COUNTIF(技能效果!A:A,技能等级!B223&amp;"05")=1,技能等级!B223&amp;"05","")</f>
        <v/>
      </c>
      <c r="Q223" s="3" t="str">
        <f t="shared" ref="Q223" si="668">IF(P223="","",$D223)</f>
        <v/>
      </c>
      <c r="R223" s="3" t="s">
        <v>167</v>
      </c>
      <c r="S223">
        <f t="shared" si="620"/>
        <v>22</v>
      </c>
    </row>
    <row r="224" spans="1:19" ht="16.5" x14ac:dyDescent="0.2">
      <c r="A224" s="3">
        <v>221</v>
      </c>
      <c r="B224" s="3">
        <f>INDEX(技能!B:B,MATCH(技能等级!S224,技能!T:T,0))</f>
        <v>1307005</v>
      </c>
      <c r="C224" s="4" t="s">
        <v>507</v>
      </c>
      <c r="D224" s="3">
        <v>1</v>
      </c>
      <c r="E224" s="3" t="str">
        <f>INDEX(技能!E:E,MATCH(技能等级!S224,技能!T:T,0))</f>
        <v>李轩辕普攻</v>
      </c>
      <c r="F224" s="4"/>
      <c r="G224" s="3"/>
      <c r="H224" s="3" t="str">
        <f t="shared" si="585"/>
        <v>130700501</v>
      </c>
      <c r="I224" s="3">
        <f t="shared" si="586"/>
        <v>1</v>
      </c>
      <c r="J224" s="3" t="str">
        <f>IF(COUNTIF(技能效果!A:A,技能等级!B224&amp;"02")=1,技能等级!B224&amp;"02","")</f>
        <v>130700502</v>
      </c>
      <c r="K224" s="3">
        <f t="shared" si="586"/>
        <v>1</v>
      </c>
      <c r="L224" s="3" t="str">
        <f>IF(COUNTIF(技能效果!A:A,技能等级!B224&amp;"03")=1,技能等级!B224&amp;"03","")</f>
        <v/>
      </c>
      <c r="M224" s="3" t="str">
        <f t="shared" ref="M224" si="669">IF(L224="","",$D224)</f>
        <v/>
      </c>
      <c r="N224" s="3" t="str">
        <f>IF(COUNTIF(技能效果!A:A,技能等级!B224&amp;"04")=1,技能等级!B224&amp;"04","")</f>
        <v/>
      </c>
      <c r="O224" s="3" t="str">
        <f t="shared" ref="O224" si="670">IF(N224="","",$D224)</f>
        <v/>
      </c>
      <c r="P224" s="3" t="str">
        <f>IF(COUNTIF(技能效果!A:A,技能等级!B224&amp;"05")=1,技能等级!B224&amp;"05","")</f>
        <v/>
      </c>
      <c r="Q224" s="3" t="str">
        <f t="shared" ref="Q224" si="671">IF(P224="","",$D224)</f>
        <v/>
      </c>
      <c r="R224" s="3" t="s">
        <v>143</v>
      </c>
      <c r="S224">
        <f t="shared" si="620"/>
        <v>23</v>
      </c>
    </row>
    <row r="225" spans="1:19" ht="16.5" x14ac:dyDescent="0.2">
      <c r="A225" s="3">
        <v>222</v>
      </c>
      <c r="B225" s="3">
        <f>INDEX(技能!B:B,MATCH(技能等级!S225,技能!T:T,0))</f>
        <v>1307005</v>
      </c>
      <c r="C225" s="4" t="s">
        <v>507</v>
      </c>
      <c r="D225" s="3">
        <v>2</v>
      </c>
      <c r="E225" s="3" t="str">
        <f>INDEX(技能!E:E,MATCH(技能等级!S225,技能!T:T,0))</f>
        <v>李轩辕普攻</v>
      </c>
      <c r="F225" s="4" t="s">
        <v>1164</v>
      </c>
      <c r="G225" s="3">
        <v>10</v>
      </c>
      <c r="H225" s="3" t="str">
        <f t="shared" si="585"/>
        <v>130700501</v>
      </c>
      <c r="I225" s="3">
        <f t="shared" si="586"/>
        <v>2</v>
      </c>
      <c r="J225" s="3" t="str">
        <f>IF(COUNTIF(技能效果!A:A,技能等级!B225&amp;"02")=1,技能等级!B225&amp;"02","")</f>
        <v>130700502</v>
      </c>
      <c r="K225" s="3">
        <f t="shared" si="586"/>
        <v>2</v>
      </c>
      <c r="L225" s="3" t="str">
        <f>IF(COUNTIF(技能效果!A:A,技能等级!B225&amp;"03")=1,技能等级!B225&amp;"03","")</f>
        <v/>
      </c>
      <c r="M225" s="3" t="str">
        <f t="shared" ref="M225" si="672">IF(L225="","",$D225)</f>
        <v/>
      </c>
      <c r="N225" s="3" t="str">
        <f>IF(COUNTIF(技能效果!A:A,技能等级!B225&amp;"04")=1,技能等级!B225&amp;"04","")</f>
        <v/>
      </c>
      <c r="O225" s="3" t="str">
        <f t="shared" ref="O225" si="673">IF(N225="","",$D225)</f>
        <v/>
      </c>
      <c r="P225" s="3" t="str">
        <f>IF(COUNTIF(技能效果!A:A,技能等级!B225&amp;"05")=1,技能等级!B225&amp;"05","")</f>
        <v/>
      </c>
      <c r="Q225" s="3" t="str">
        <f t="shared" ref="Q225" si="674">IF(P225="","",$D225)</f>
        <v/>
      </c>
      <c r="R225" s="3" t="s">
        <v>143</v>
      </c>
      <c r="S225">
        <f t="shared" si="620"/>
        <v>23</v>
      </c>
    </row>
    <row r="226" spans="1:19" ht="16.5" x14ac:dyDescent="0.2">
      <c r="A226" s="3">
        <v>223</v>
      </c>
      <c r="B226" s="3">
        <f>INDEX(技能!B:B,MATCH(技能等级!S226,技能!T:T,0))</f>
        <v>1307005</v>
      </c>
      <c r="C226" s="4" t="s">
        <v>507</v>
      </c>
      <c r="D226" s="3">
        <v>3</v>
      </c>
      <c r="E226" s="3" t="str">
        <f>INDEX(技能!E:E,MATCH(技能等级!S226,技能!T:T,0))</f>
        <v>李轩辕普攻</v>
      </c>
      <c r="F226" s="4" t="s">
        <v>1164</v>
      </c>
      <c r="G226" s="3">
        <v>10</v>
      </c>
      <c r="H226" s="3" t="str">
        <f t="shared" si="585"/>
        <v>130700501</v>
      </c>
      <c r="I226" s="3">
        <f t="shared" si="586"/>
        <v>3</v>
      </c>
      <c r="J226" s="3" t="str">
        <f>IF(COUNTIF(技能效果!A:A,技能等级!B226&amp;"02")=1,技能等级!B226&amp;"02","")</f>
        <v>130700502</v>
      </c>
      <c r="K226" s="3">
        <f t="shared" si="586"/>
        <v>3</v>
      </c>
      <c r="L226" s="3" t="str">
        <f>IF(COUNTIF(技能效果!A:A,技能等级!B226&amp;"03")=1,技能等级!B226&amp;"03","")</f>
        <v/>
      </c>
      <c r="M226" s="3" t="str">
        <f t="shared" ref="M226" si="675">IF(L226="","",$D226)</f>
        <v/>
      </c>
      <c r="N226" s="3" t="str">
        <f>IF(COUNTIF(技能效果!A:A,技能等级!B226&amp;"04")=1,技能等级!B226&amp;"04","")</f>
        <v/>
      </c>
      <c r="O226" s="3" t="str">
        <f t="shared" ref="O226" si="676">IF(N226="","",$D226)</f>
        <v/>
      </c>
      <c r="P226" s="3" t="str">
        <f>IF(COUNTIF(技能效果!A:A,技能等级!B226&amp;"05")=1,技能等级!B226&amp;"05","")</f>
        <v/>
      </c>
      <c r="Q226" s="3" t="str">
        <f t="shared" ref="Q226" si="677">IF(P226="","",$D226)</f>
        <v/>
      </c>
      <c r="R226" s="3" t="s">
        <v>143</v>
      </c>
      <c r="S226">
        <f t="shared" si="620"/>
        <v>23</v>
      </c>
    </row>
    <row r="227" spans="1:19" ht="16.5" x14ac:dyDescent="0.2">
      <c r="A227" s="3">
        <v>224</v>
      </c>
      <c r="B227" s="3">
        <f>INDEX(技能!B:B,MATCH(技能等级!S227,技能!T:T,0))</f>
        <v>1307005</v>
      </c>
      <c r="C227" s="4" t="s">
        <v>507</v>
      </c>
      <c r="D227" s="3">
        <v>4</v>
      </c>
      <c r="E227" s="3" t="str">
        <f>INDEX(技能!E:E,MATCH(技能等级!S227,技能!T:T,0))</f>
        <v>李轩辕普攻</v>
      </c>
      <c r="F227" s="4" t="s">
        <v>1164</v>
      </c>
      <c r="G227" s="3">
        <v>10</v>
      </c>
      <c r="H227" s="3" t="str">
        <f t="shared" si="585"/>
        <v>130700501</v>
      </c>
      <c r="I227" s="3">
        <f t="shared" si="586"/>
        <v>4</v>
      </c>
      <c r="J227" s="3" t="str">
        <f>IF(COUNTIF(技能效果!A:A,技能等级!B227&amp;"02")=1,技能等级!B227&amp;"02","")</f>
        <v>130700502</v>
      </c>
      <c r="K227" s="3">
        <f t="shared" si="586"/>
        <v>4</v>
      </c>
      <c r="L227" s="3" t="str">
        <f>IF(COUNTIF(技能效果!A:A,技能等级!B227&amp;"03")=1,技能等级!B227&amp;"03","")</f>
        <v/>
      </c>
      <c r="M227" s="3" t="str">
        <f t="shared" ref="M227" si="678">IF(L227="","",$D227)</f>
        <v/>
      </c>
      <c r="N227" s="3" t="str">
        <f>IF(COUNTIF(技能效果!A:A,技能等级!B227&amp;"04")=1,技能等级!B227&amp;"04","")</f>
        <v/>
      </c>
      <c r="O227" s="3" t="str">
        <f t="shared" ref="O227" si="679">IF(N227="","",$D227)</f>
        <v/>
      </c>
      <c r="P227" s="3" t="str">
        <f>IF(COUNTIF(技能效果!A:A,技能等级!B227&amp;"05")=1,技能等级!B227&amp;"05","")</f>
        <v/>
      </c>
      <c r="Q227" s="3" t="str">
        <f t="shared" ref="Q227" si="680">IF(P227="","",$D227)</f>
        <v/>
      </c>
      <c r="R227" s="3" t="s">
        <v>143</v>
      </c>
      <c r="S227">
        <f t="shared" si="620"/>
        <v>23</v>
      </c>
    </row>
    <row r="228" spans="1:19" ht="49.5" x14ac:dyDescent="0.2">
      <c r="A228" s="3">
        <v>225</v>
      </c>
      <c r="B228" s="3">
        <f>INDEX(技能!B:B,MATCH(技能等级!S228,技能!T:T,0))</f>
        <v>1307005</v>
      </c>
      <c r="C228" s="4" t="s">
        <v>507</v>
      </c>
      <c r="D228" s="3">
        <v>5</v>
      </c>
      <c r="E228" s="3" t="str">
        <f>INDEX(技能!E:E,MATCH(技能等级!S228,技能!T:T,0))</f>
        <v>李轩辕普攻</v>
      </c>
      <c r="F228" s="4" t="s">
        <v>1164</v>
      </c>
      <c r="G228" s="3">
        <v>10</v>
      </c>
      <c r="H228" s="3" t="str">
        <f t="shared" si="585"/>
        <v>130700501</v>
      </c>
      <c r="I228" s="3">
        <f t="shared" si="586"/>
        <v>5</v>
      </c>
      <c r="J228" s="3" t="str">
        <f>IF(COUNTIF(技能效果!A:A,技能等级!B228&amp;"02")=1,技能等级!B228&amp;"02","")</f>
        <v>130700502</v>
      </c>
      <c r="K228" s="3">
        <f t="shared" si="586"/>
        <v>5</v>
      </c>
      <c r="L228" s="3" t="str">
        <f>IF(COUNTIF(技能效果!A:A,技能等级!B228&amp;"03")=1,技能等级!B228&amp;"03","")</f>
        <v/>
      </c>
      <c r="M228" s="3" t="str">
        <f t="shared" ref="M228" si="681">IF(L228="","",$D228)</f>
        <v/>
      </c>
      <c r="N228" s="3" t="str">
        <f>IF(COUNTIF(技能效果!A:A,技能等级!B228&amp;"04")=1,技能等级!B228&amp;"04","")</f>
        <v/>
      </c>
      <c r="O228" s="3" t="str">
        <f t="shared" ref="O228" si="682">IF(N228="","",$D228)</f>
        <v/>
      </c>
      <c r="P228" s="3" t="str">
        <f>IF(COUNTIF(技能效果!A:A,技能等级!B228&amp;"05")=1,技能等级!B228&amp;"05","")</f>
        <v/>
      </c>
      <c r="Q228" s="3" t="str">
        <f t="shared" ref="Q228" si="683">IF(P228="","",$D228)</f>
        <v/>
      </c>
      <c r="R228" s="3" t="s">
        <v>168</v>
      </c>
      <c r="S228">
        <f t="shared" si="620"/>
        <v>23</v>
      </c>
    </row>
    <row r="229" spans="1:19" ht="16.5" x14ac:dyDescent="0.2">
      <c r="A229" s="3">
        <v>226</v>
      </c>
      <c r="B229" s="3">
        <f>INDEX(技能!B:B,MATCH(技能等级!S229,技能!T:T,0))</f>
        <v>1307005</v>
      </c>
      <c r="C229" s="4" t="s">
        <v>507</v>
      </c>
      <c r="D229" s="3">
        <v>6</v>
      </c>
      <c r="E229" s="3" t="str">
        <f>INDEX(技能!E:E,MATCH(技能等级!S229,技能!T:T,0))</f>
        <v>李轩辕普攻</v>
      </c>
      <c r="F229" s="4" t="s">
        <v>1164</v>
      </c>
      <c r="G229" s="3">
        <v>10</v>
      </c>
      <c r="H229" s="3" t="str">
        <f t="shared" si="585"/>
        <v>130700501</v>
      </c>
      <c r="I229" s="3">
        <f t="shared" si="586"/>
        <v>6</v>
      </c>
      <c r="J229" s="3" t="str">
        <f>IF(COUNTIF(技能效果!A:A,技能等级!B229&amp;"02")=1,技能等级!B229&amp;"02","")</f>
        <v>130700502</v>
      </c>
      <c r="K229" s="3">
        <f t="shared" si="586"/>
        <v>6</v>
      </c>
      <c r="L229" s="3" t="str">
        <f>IF(COUNTIF(技能效果!A:A,技能等级!B229&amp;"03")=1,技能等级!B229&amp;"03","")</f>
        <v/>
      </c>
      <c r="M229" s="3" t="str">
        <f t="shared" ref="M229" si="684">IF(L229="","",$D229)</f>
        <v/>
      </c>
      <c r="N229" s="3" t="str">
        <f>IF(COUNTIF(技能效果!A:A,技能等级!B229&amp;"04")=1,技能等级!B229&amp;"04","")</f>
        <v/>
      </c>
      <c r="O229" s="3" t="str">
        <f t="shared" ref="O229" si="685">IF(N229="","",$D229)</f>
        <v/>
      </c>
      <c r="P229" s="3" t="str">
        <f>IF(COUNTIF(技能效果!A:A,技能等级!B229&amp;"05")=1,技能等级!B229&amp;"05","")</f>
        <v/>
      </c>
      <c r="Q229" s="3" t="str">
        <f t="shared" ref="Q229" si="686">IF(P229="","",$D229)</f>
        <v/>
      </c>
      <c r="R229" s="3" t="s">
        <v>143</v>
      </c>
      <c r="S229">
        <f t="shared" si="620"/>
        <v>23</v>
      </c>
    </row>
    <row r="230" spans="1:19" ht="16.5" x14ac:dyDescent="0.2">
      <c r="A230" s="3">
        <v>227</v>
      </c>
      <c r="B230" s="3">
        <f>INDEX(技能!B:B,MATCH(技能等级!S230,技能!T:T,0))</f>
        <v>1307005</v>
      </c>
      <c r="C230" s="4" t="s">
        <v>507</v>
      </c>
      <c r="D230" s="3">
        <v>7</v>
      </c>
      <c r="E230" s="3" t="str">
        <f>INDEX(技能!E:E,MATCH(技能等级!S230,技能!T:T,0))</f>
        <v>李轩辕普攻</v>
      </c>
      <c r="F230" s="4" t="s">
        <v>1164</v>
      </c>
      <c r="G230" s="3">
        <v>10</v>
      </c>
      <c r="H230" s="3" t="str">
        <f t="shared" si="585"/>
        <v>130700501</v>
      </c>
      <c r="I230" s="3">
        <f t="shared" si="586"/>
        <v>7</v>
      </c>
      <c r="J230" s="3" t="str">
        <f>IF(COUNTIF(技能效果!A:A,技能等级!B230&amp;"02")=1,技能等级!B230&amp;"02","")</f>
        <v>130700502</v>
      </c>
      <c r="K230" s="3">
        <f t="shared" si="586"/>
        <v>7</v>
      </c>
      <c r="L230" s="3" t="str">
        <f>IF(COUNTIF(技能效果!A:A,技能等级!B230&amp;"03")=1,技能等级!B230&amp;"03","")</f>
        <v/>
      </c>
      <c r="M230" s="3" t="str">
        <f t="shared" ref="M230" si="687">IF(L230="","",$D230)</f>
        <v/>
      </c>
      <c r="N230" s="3" t="str">
        <f>IF(COUNTIF(技能效果!A:A,技能等级!B230&amp;"04")=1,技能等级!B230&amp;"04","")</f>
        <v/>
      </c>
      <c r="O230" s="3" t="str">
        <f t="shared" ref="O230" si="688">IF(N230="","",$D230)</f>
        <v/>
      </c>
      <c r="P230" s="3" t="str">
        <f>IF(COUNTIF(技能效果!A:A,技能等级!B230&amp;"05")=1,技能等级!B230&amp;"05","")</f>
        <v/>
      </c>
      <c r="Q230" s="3" t="str">
        <f t="shared" ref="Q230" si="689">IF(P230="","",$D230)</f>
        <v/>
      </c>
      <c r="R230" s="3" t="s">
        <v>143</v>
      </c>
      <c r="S230">
        <f t="shared" si="620"/>
        <v>23</v>
      </c>
    </row>
    <row r="231" spans="1:19" ht="16.5" x14ac:dyDescent="0.2">
      <c r="A231" s="3">
        <v>228</v>
      </c>
      <c r="B231" s="3">
        <f>INDEX(技能!B:B,MATCH(技能等级!S231,技能!T:T,0))</f>
        <v>1307005</v>
      </c>
      <c r="C231" s="4" t="s">
        <v>507</v>
      </c>
      <c r="D231" s="3">
        <v>8</v>
      </c>
      <c r="E231" s="3" t="str">
        <f>INDEX(技能!E:E,MATCH(技能等级!S231,技能!T:T,0))</f>
        <v>李轩辕普攻</v>
      </c>
      <c r="F231" s="4" t="s">
        <v>1164</v>
      </c>
      <c r="G231" s="3">
        <v>10</v>
      </c>
      <c r="H231" s="3" t="str">
        <f t="shared" si="585"/>
        <v>130700501</v>
      </c>
      <c r="I231" s="3">
        <f t="shared" si="586"/>
        <v>8</v>
      </c>
      <c r="J231" s="3" t="str">
        <f>IF(COUNTIF(技能效果!A:A,技能等级!B231&amp;"02")=1,技能等级!B231&amp;"02","")</f>
        <v>130700502</v>
      </c>
      <c r="K231" s="3">
        <f t="shared" si="586"/>
        <v>8</v>
      </c>
      <c r="L231" s="3" t="str">
        <f>IF(COUNTIF(技能效果!A:A,技能等级!B231&amp;"03")=1,技能等级!B231&amp;"03","")</f>
        <v/>
      </c>
      <c r="M231" s="3" t="str">
        <f t="shared" ref="M231" si="690">IF(L231="","",$D231)</f>
        <v/>
      </c>
      <c r="N231" s="3" t="str">
        <f>IF(COUNTIF(技能效果!A:A,技能等级!B231&amp;"04")=1,技能等级!B231&amp;"04","")</f>
        <v/>
      </c>
      <c r="O231" s="3" t="str">
        <f t="shared" ref="O231" si="691">IF(N231="","",$D231)</f>
        <v/>
      </c>
      <c r="P231" s="3" t="str">
        <f>IF(COUNTIF(技能效果!A:A,技能等级!B231&amp;"05")=1,技能等级!B231&amp;"05","")</f>
        <v/>
      </c>
      <c r="Q231" s="3" t="str">
        <f t="shared" ref="Q231" si="692">IF(P231="","",$D231)</f>
        <v/>
      </c>
      <c r="R231" s="3" t="s">
        <v>143</v>
      </c>
      <c r="S231">
        <f t="shared" si="620"/>
        <v>23</v>
      </c>
    </row>
    <row r="232" spans="1:19" ht="16.5" x14ac:dyDescent="0.2">
      <c r="A232" s="3">
        <v>229</v>
      </c>
      <c r="B232" s="3">
        <f>INDEX(技能!B:B,MATCH(技能等级!S232,技能!T:T,0))</f>
        <v>1307005</v>
      </c>
      <c r="C232" s="4" t="s">
        <v>507</v>
      </c>
      <c r="D232" s="3">
        <v>9</v>
      </c>
      <c r="E232" s="3" t="str">
        <f>INDEX(技能!E:E,MATCH(技能等级!S232,技能!T:T,0))</f>
        <v>李轩辕普攻</v>
      </c>
      <c r="F232" s="4" t="s">
        <v>1164</v>
      </c>
      <c r="G232" s="3">
        <v>10</v>
      </c>
      <c r="H232" s="3" t="str">
        <f t="shared" si="585"/>
        <v>130700501</v>
      </c>
      <c r="I232" s="3">
        <f t="shared" si="586"/>
        <v>9</v>
      </c>
      <c r="J232" s="3" t="str">
        <f>IF(COUNTIF(技能效果!A:A,技能等级!B232&amp;"02")=1,技能等级!B232&amp;"02","")</f>
        <v>130700502</v>
      </c>
      <c r="K232" s="3">
        <f t="shared" si="586"/>
        <v>9</v>
      </c>
      <c r="L232" s="3" t="str">
        <f>IF(COUNTIF(技能效果!A:A,技能等级!B232&amp;"03")=1,技能等级!B232&amp;"03","")</f>
        <v/>
      </c>
      <c r="M232" s="3" t="str">
        <f t="shared" ref="M232" si="693">IF(L232="","",$D232)</f>
        <v/>
      </c>
      <c r="N232" s="3" t="str">
        <f>IF(COUNTIF(技能效果!A:A,技能等级!B232&amp;"04")=1,技能等级!B232&amp;"04","")</f>
        <v/>
      </c>
      <c r="O232" s="3" t="str">
        <f t="shared" ref="O232" si="694">IF(N232="","",$D232)</f>
        <v/>
      </c>
      <c r="P232" s="3" t="str">
        <f>IF(COUNTIF(技能效果!A:A,技能等级!B232&amp;"05")=1,技能等级!B232&amp;"05","")</f>
        <v/>
      </c>
      <c r="Q232" s="3" t="str">
        <f t="shared" ref="Q232" si="695">IF(P232="","",$D232)</f>
        <v/>
      </c>
      <c r="R232" s="3" t="s">
        <v>143</v>
      </c>
      <c r="S232">
        <f t="shared" si="620"/>
        <v>23</v>
      </c>
    </row>
    <row r="233" spans="1:19" ht="33" x14ac:dyDescent="0.2">
      <c r="A233" s="3">
        <v>230</v>
      </c>
      <c r="B233" s="3">
        <f>INDEX(技能!B:B,MATCH(技能等级!S233,技能!T:T,0))</f>
        <v>1307005</v>
      </c>
      <c r="C233" s="4" t="s">
        <v>507</v>
      </c>
      <c r="D233" s="3">
        <v>10</v>
      </c>
      <c r="E233" s="3" t="str">
        <f>INDEX(技能!E:E,MATCH(技能等级!S233,技能!T:T,0))</f>
        <v>李轩辕普攻</v>
      </c>
      <c r="F233" s="4" t="s">
        <v>1164</v>
      </c>
      <c r="G233" s="3">
        <v>10</v>
      </c>
      <c r="H233" s="3" t="str">
        <f t="shared" si="585"/>
        <v>130700501</v>
      </c>
      <c r="I233" s="3">
        <f t="shared" si="586"/>
        <v>10</v>
      </c>
      <c r="J233" s="3" t="str">
        <f>IF(COUNTIF(技能效果!A:A,技能等级!B233&amp;"02")=1,技能等级!B233&amp;"02","")</f>
        <v>130700502</v>
      </c>
      <c r="K233" s="3">
        <f t="shared" si="586"/>
        <v>10</v>
      </c>
      <c r="L233" s="3" t="str">
        <f>IF(COUNTIF(技能效果!A:A,技能等级!B233&amp;"03")=1,技能等级!B233&amp;"03","")</f>
        <v/>
      </c>
      <c r="M233" s="3" t="str">
        <f t="shared" ref="M233" si="696">IF(L233="","",$D233)</f>
        <v/>
      </c>
      <c r="N233" s="3" t="str">
        <f>IF(COUNTIF(技能效果!A:A,技能等级!B233&amp;"04")=1,技能等级!B233&amp;"04","")</f>
        <v/>
      </c>
      <c r="O233" s="3" t="str">
        <f t="shared" ref="O233" si="697">IF(N233="","",$D233)</f>
        <v/>
      </c>
      <c r="P233" s="3" t="str">
        <f>IF(COUNTIF(技能效果!A:A,技能等级!B233&amp;"05")=1,技能等级!B233&amp;"05","")</f>
        <v/>
      </c>
      <c r="Q233" s="3" t="str">
        <f t="shared" ref="Q233" si="698">IF(P233="","",$D233)</f>
        <v/>
      </c>
      <c r="R233" s="3" t="s">
        <v>169</v>
      </c>
      <c r="S233">
        <f t="shared" si="620"/>
        <v>23</v>
      </c>
    </row>
    <row r="234" spans="1:19" ht="16.5" x14ac:dyDescent="0.2">
      <c r="A234" s="3">
        <v>231</v>
      </c>
      <c r="B234" s="3">
        <f>INDEX(技能!B:B,MATCH(技能等级!S234,技能!T:T,0))</f>
        <v>1307006</v>
      </c>
      <c r="C234" s="4" t="s">
        <v>507</v>
      </c>
      <c r="D234" s="3">
        <v>1</v>
      </c>
      <c r="E234" s="3" t="str">
        <f>INDEX(技能!E:E,MATCH(技能等级!S234,技能!T:T,0))</f>
        <v>项羽普攻</v>
      </c>
      <c r="F234" s="4"/>
      <c r="G234" s="3"/>
      <c r="H234" s="3" t="str">
        <f t="shared" si="585"/>
        <v>130700601</v>
      </c>
      <c r="I234" s="3">
        <f t="shared" si="586"/>
        <v>1</v>
      </c>
      <c r="J234" s="3" t="str">
        <f>IF(COUNTIF(技能效果!A:A,技能等级!B234&amp;"02")=1,技能等级!B234&amp;"02","")</f>
        <v>130700602</v>
      </c>
      <c r="K234" s="3">
        <f t="shared" si="586"/>
        <v>1</v>
      </c>
      <c r="L234" s="3" t="str">
        <f>IF(COUNTIF(技能效果!A:A,技能等级!B234&amp;"03")=1,技能等级!B234&amp;"03","")</f>
        <v/>
      </c>
      <c r="M234" s="3" t="str">
        <f t="shared" ref="M234" si="699">IF(L234="","",$D234)</f>
        <v/>
      </c>
      <c r="N234" s="3" t="str">
        <f>IF(COUNTIF(技能效果!A:A,技能等级!B234&amp;"04")=1,技能等级!B234&amp;"04","")</f>
        <v/>
      </c>
      <c r="O234" s="3" t="str">
        <f t="shared" ref="O234" si="700">IF(N234="","",$D234)</f>
        <v/>
      </c>
      <c r="P234" s="3" t="str">
        <f>IF(COUNTIF(技能效果!A:A,技能等级!B234&amp;"05")=1,技能等级!B234&amp;"05","")</f>
        <v/>
      </c>
      <c r="Q234" s="3" t="str">
        <f t="shared" ref="Q234" si="701">IF(P234="","",$D234)</f>
        <v/>
      </c>
      <c r="R234" s="3" t="s">
        <v>143</v>
      </c>
      <c r="S234">
        <f t="shared" si="620"/>
        <v>24</v>
      </c>
    </row>
    <row r="235" spans="1:19" ht="16.5" x14ac:dyDescent="0.2">
      <c r="A235" s="3">
        <v>232</v>
      </c>
      <c r="B235" s="3">
        <f>INDEX(技能!B:B,MATCH(技能等级!S235,技能!T:T,0))</f>
        <v>1307006</v>
      </c>
      <c r="C235" s="4" t="s">
        <v>507</v>
      </c>
      <c r="D235" s="3">
        <v>2</v>
      </c>
      <c r="E235" s="3" t="str">
        <f>INDEX(技能!E:E,MATCH(技能等级!S235,技能!T:T,0))</f>
        <v>项羽普攻</v>
      </c>
      <c r="F235" s="4" t="s">
        <v>1164</v>
      </c>
      <c r="G235" s="3">
        <v>10</v>
      </c>
      <c r="H235" s="3" t="str">
        <f t="shared" si="585"/>
        <v>130700601</v>
      </c>
      <c r="I235" s="3">
        <f t="shared" si="586"/>
        <v>2</v>
      </c>
      <c r="J235" s="3" t="str">
        <f>IF(COUNTIF(技能效果!A:A,技能等级!B235&amp;"02")=1,技能等级!B235&amp;"02","")</f>
        <v>130700602</v>
      </c>
      <c r="K235" s="3">
        <f t="shared" si="586"/>
        <v>2</v>
      </c>
      <c r="L235" s="3" t="str">
        <f>IF(COUNTIF(技能效果!A:A,技能等级!B235&amp;"03")=1,技能等级!B235&amp;"03","")</f>
        <v/>
      </c>
      <c r="M235" s="3" t="str">
        <f t="shared" ref="M235" si="702">IF(L235="","",$D235)</f>
        <v/>
      </c>
      <c r="N235" s="3" t="str">
        <f>IF(COUNTIF(技能效果!A:A,技能等级!B235&amp;"04")=1,技能等级!B235&amp;"04","")</f>
        <v/>
      </c>
      <c r="O235" s="3" t="str">
        <f t="shared" ref="O235" si="703">IF(N235="","",$D235)</f>
        <v/>
      </c>
      <c r="P235" s="3" t="str">
        <f>IF(COUNTIF(技能效果!A:A,技能等级!B235&amp;"05")=1,技能等级!B235&amp;"05","")</f>
        <v/>
      </c>
      <c r="Q235" s="3" t="str">
        <f t="shared" ref="Q235" si="704">IF(P235="","",$D235)</f>
        <v/>
      </c>
      <c r="R235" s="3" t="s">
        <v>143</v>
      </c>
      <c r="S235">
        <f t="shared" si="620"/>
        <v>24</v>
      </c>
    </row>
    <row r="236" spans="1:19" ht="16.5" x14ac:dyDescent="0.2">
      <c r="A236" s="3">
        <v>233</v>
      </c>
      <c r="B236" s="3">
        <f>INDEX(技能!B:B,MATCH(技能等级!S236,技能!T:T,0))</f>
        <v>1307006</v>
      </c>
      <c r="C236" s="4" t="s">
        <v>507</v>
      </c>
      <c r="D236" s="3">
        <v>3</v>
      </c>
      <c r="E236" s="3" t="str">
        <f>INDEX(技能!E:E,MATCH(技能等级!S236,技能!T:T,0))</f>
        <v>项羽普攻</v>
      </c>
      <c r="F236" s="4" t="s">
        <v>1164</v>
      </c>
      <c r="G236" s="3">
        <v>10</v>
      </c>
      <c r="H236" s="3" t="str">
        <f t="shared" si="585"/>
        <v>130700601</v>
      </c>
      <c r="I236" s="3">
        <f t="shared" si="586"/>
        <v>3</v>
      </c>
      <c r="J236" s="3" t="str">
        <f>IF(COUNTIF(技能效果!A:A,技能等级!B236&amp;"02")=1,技能等级!B236&amp;"02","")</f>
        <v>130700602</v>
      </c>
      <c r="K236" s="3">
        <f t="shared" si="586"/>
        <v>3</v>
      </c>
      <c r="L236" s="3" t="str">
        <f>IF(COUNTIF(技能效果!A:A,技能等级!B236&amp;"03")=1,技能等级!B236&amp;"03","")</f>
        <v/>
      </c>
      <c r="M236" s="3" t="str">
        <f t="shared" ref="M236" si="705">IF(L236="","",$D236)</f>
        <v/>
      </c>
      <c r="N236" s="3" t="str">
        <f>IF(COUNTIF(技能效果!A:A,技能等级!B236&amp;"04")=1,技能等级!B236&amp;"04","")</f>
        <v/>
      </c>
      <c r="O236" s="3" t="str">
        <f t="shared" ref="O236" si="706">IF(N236="","",$D236)</f>
        <v/>
      </c>
      <c r="P236" s="3" t="str">
        <f>IF(COUNTIF(技能效果!A:A,技能等级!B236&amp;"05")=1,技能等级!B236&amp;"05","")</f>
        <v/>
      </c>
      <c r="Q236" s="3" t="str">
        <f t="shared" ref="Q236" si="707">IF(P236="","",$D236)</f>
        <v/>
      </c>
      <c r="R236" s="3" t="s">
        <v>143</v>
      </c>
      <c r="S236">
        <f t="shared" si="620"/>
        <v>24</v>
      </c>
    </row>
    <row r="237" spans="1:19" ht="16.5" x14ac:dyDescent="0.2">
      <c r="A237" s="3">
        <v>234</v>
      </c>
      <c r="B237" s="3">
        <f>INDEX(技能!B:B,MATCH(技能等级!S237,技能!T:T,0))</f>
        <v>1307006</v>
      </c>
      <c r="C237" s="4" t="s">
        <v>507</v>
      </c>
      <c r="D237" s="3">
        <v>4</v>
      </c>
      <c r="E237" s="3" t="str">
        <f>INDEX(技能!E:E,MATCH(技能等级!S237,技能!T:T,0))</f>
        <v>项羽普攻</v>
      </c>
      <c r="F237" s="4" t="s">
        <v>1164</v>
      </c>
      <c r="G237" s="3">
        <v>10</v>
      </c>
      <c r="H237" s="3" t="str">
        <f t="shared" si="585"/>
        <v>130700601</v>
      </c>
      <c r="I237" s="3">
        <f t="shared" si="586"/>
        <v>4</v>
      </c>
      <c r="J237" s="3" t="str">
        <f>IF(COUNTIF(技能效果!A:A,技能等级!B237&amp;"02")=1,技能等级!B237&amp;"02","")</f>
        <v>130700602</v>
      </c>
      <c r="K237" s="3">
        <f t="shared" si="586"/>
        <v>4</v>
      </c>
      <c r="L237" s="3" t="str">
        <f>IF(COUNTIF(技能效果!A:A,技能等级!B237&amp;"03")=1,技能等级!B237&amp;"03","")</f>
        <v/>
      </c>
      <c r="M237" s="3" t="str">
        <f t="shared" ref="M237" si="708">IF(L237="","",$D237)</f>
        <v/>
      </c>
      <c r="N237" s="3" t="str">
        <f>IF(COUNTIF(技能效果!A:A,技能等级!B237&amp;"04")=1,技能等级!B237&amp;"04","")</f>
        <v/>
      </c>
      <c r="O237" s="3" t="str">
        <f t="shared" ref="O237" si="709">IF(N237="","",$D237)</f>
        <v/>
      </c>
      <c r="P237" s="3" t="str">
        <f>IF(COUNTIF(技能效果!A:A,技能等级!B237&amp;"05")=1,技能等级!B237&amp;"05","")</f>
        <v/>
      </c>
      <c r="Q237" s="3" t="str">
        <f t="shared" ref="Q237" si="710">IF(P237="","",$D237)</f>
        <v/>
      </c>
      <c r="R237" s="3" t="s">
        <v>143</v>
      </c>
      <c r="S237">
        <f t="shared" si="620"/>
        <v>24</v>
      </c>
    </row>
    <row r="238" spans="1:19" ht="33" x14ac:dyDescent="0.2">
      <c r="A238" s="3">
        <v>235</v>
      </c>
      <c r="B238" s="3">
        <f>INDEX(技能!B:B,MATCH(技能等级!S238,技能!T:T,0))</f>
        <v>1307006</v>
      </c>
      <c r="C238" s="4" t="s">
        <v>507</v>
      </c>
      <c r="D238" s="3">
        <v>5</v>
      </c>
      <c r="E238" s="3" t="str">
        <f>INDEX(技能!E:E,MATCH(技能等级!S238,技能!T:T,0))</f>
        <v>项羽普攻</v>
      </c>
      <c r="F238" s="4" t="s">
        <v>1164</v>
      </c>
      <c r="G238" s="3">
        <v>10</v>
      </c>
      <c r="H238" s="3" t="str">
        <f t="shared" si="585"/>
        <v>130700601</v>
      </c>
      <c r="I238" s="3">
        <f t="shared" si="586"/>
        <v>5</v>
      </c>
      <c r="J238" s="3" t="str">
        <f>IF(COUNTIF(技能效果!A:A,技能等级!B238&amp;"02")=1,技能等级!B238&amp;"02","")</f>
        <v>130700602</v>
      </c>
      <c r="K238" s="3">
        <f t="shared" si="586"/>
        <v>5</v>
      </c>
      <c r="L238" s="3" t="str">
        <f>IF(COUNTIF(技能效果!A:A,技能等级!B238&amp;"03")=1,技能等级!B238&amp;"03","")</f>
        <v/>
      </c>
      <c r="M238" s="3" t="str">
        <f t="shared" ref="M238" si="711">IF(L238="","",$D238)</f>
        <v/>
      </c>
      <c r="N238" s="3" t="str">
        <f>IF(COUNTIF(技能效果!A:A,技能等级!B238&amp;"04")=1,技能等级!B238&amp;"04","")</f>
        <v/>
      </c>
      <c r="O238" s="3" t="str">
        <f t="shared" ref="O238" si="712">IF(N238="","",$D238)</f>
        <v/>
      </c>
      <c r="P238" s="3" t="str">
        <f>IF(COUNTIF(技能效果!A:A,技能等级!B238&amp;"05")=1,技能等级!B238&amp;"05","")</f>
        <v/>
      </c>
      <c r="Q238" s="3" t="str">
        <f t="shared" ref="Q238" si="713">IF(P238="","",$D238)</f>
        <v/>
      </c>
      <c r="R238" s="3" t="s">
        <v>170</v>
      </c>
      <c r="S238">
        <f t="shared" si="620"/>
        <v>24</v>
      </c>
    </row>
    <row r="239" spans="1:19" ht="16.5" x14ac:dyDescent="0.2">
      <c r="A239" s="3">
        <v>236</v>
      </c>
      <c r="B239" s="3">
        <f>INDEX(技能!B:B,MATCH(技能等级!S239,技能!T:T,0))</f>
        <v>1307006</v>
      </c>
      <c r="C239" s="4" t="s">
        <v>507</v>
      </c>
      <c r="D239" s="3">
        <v>6</v>
      </c>
      <c r="E239" s="3" t="str">
        <f>INDEX(技能!E:E,MATCH(技能等级!S239,技能!T:T,0))</f>
        <v>项羽普攻</v>
      </c>
      <c r="F239" s="4" t="s">
        <v>1164</v>
      </c>
      <c r="G239" s="3">
        <v>10</v>
      </c>
      <c r="H239" s="3" t="str">
        <f t="shared" si="585"/>
        <v>130700601</v>
      </c>
      <c r="I239" s="3">
        <f t="shared" si="586"/>
        <v>6</v>
      </c>
      <c r="J239" s="3" t="str">
        <f>IF(COUNTIF(技能效果!A:A,技能等级!B239&amp;"02")=1,技能等级!B239&amp;"02","")</f>
        <v>130700602</v>
      </c>
      <c r="K239" s="3">
        <f t="shared" si="586"/>
        <v>6</v>
      </c>
      <c r="L239" s="3" t="str">
        <f>IF(COUNTIF(技能效果!A:A,技能等级!B239&amp;"03")=1,技能等级!B239&amp;"03","")</f>
        <v/>
      </c>
      <c r="M239" s="3" t="str">
        <f t="shared" ref="M239" si="714">IF(L239="","",$D239)</f>
        <v/>
      </c>
      <c r="N239" s="3" t="str">
        <f>IF(COUNTIF(技能效果!A:A,技能等级!B239&amp;"04")=1,技能等级!B239&amp;"04","")</f>
        <v/>
      </c>
      <c r="O239" s="3" t="str">
        <f t="shared" ref="O239" si="715">IF(N239="","",$D239)</f>
        <v/>
      </c>
      <c r="P239" s="3" t="str">
        <f>IF(COUNTIF(技能效果!A:A,技能等级!B239&amp;"05")=1,技能等级!B239&amp;"05","")</f>
        <v/>
      </c>
      <c r="Q239" s="3" t="str">
        <f t="shared" ref="Q239" si="716">IF(P239="","",$D239)</f>
        <v/>
      </c>
      <c r="R239" s="3" t="s">
        <v>143</v>
      </c>
      <c r="S239">
        <f t="shared" si="620"/>
        <v>24</v>
      </c>
    </row>
    <row r="240" spans="1:19" ht="16.5" x14ac:dyDescent="0.2">
      <c r="A240" s="3">
        <v>237</v>
      </c>
      <c r="B240" s="3">
        <f>INDEX(技能!B:B,MATCH(技能等级!S240,技能!T:T,0))</f>
        <v>1307006</v>
      </c>
      <c r="C240" s="4" t="s">
        <v>507</v>
      </c>
      <c r="D240" s="3">
        <v>7</v>
      </c>
      <c r="E240" s="3" t="str">
        <f>INDEX(技能!E:E,MATCH(技能等级!S240,技能!T:T,0))</f>
        <v>项羽普攻</v>
      </c>
      <c r="F240" s="4" t="s">
        <v>1164</v>
      </c>
      <c r="G240" s="3">
        <v>10</v>
      </c>
      <c r="H240" s="3" t="str">
        <f t="shared" si="585"/>
        <v>130700601</v>
      </c>
      <c r="I240" s="3">
        <f t="shared" si="586"/>
        <v>7</v>
      </c>
      <c r="J240" s="3" t="str">
        <f>IF(COUNTIF(技能效果!A:A,技能等级!B240&amp;"02")=1,技能等级!B240&amp;"02","")</f>
        <v>130700602</v>
      </c>
      <c r="K240" s="3">
        <f t="shared" si="586"/>
        <v>7</v>
      </c>
      <c r="L240" s="3" t="str">
        <f>IF(COUNTIF(技能效果!A:A,技能等级!B240&amp;"03")=1,技能等级!B240&amp;"03","")</f>
        <v/>
      </c>
      <c r="M240" s="3" t="str">
        <f t="shared" ref="M240" si="717">IF(L240="","",$D240)</f>
        <v/>
      </c>
      <c r="N240" s="3" t="str">
        <f>IF(COUNTIF(技能效果!A:A,技能等级!B240&amp;"04")=1,技能等级!B240&amp;"04","")</f>
        <v/>
      </c>
      <c r="O240" s="3" t="str">
        <f t="shared" ref="O240" si="718">IF(N240="","",$D240)</f>
        <v/>
      </c>
      <c r="P240" s="3" t="str">
        <f>IF(COUNTIF(技能效果!A:A,技能等级!B240&amp;"05")=1,技能等级!B240&amp;"05","")</f>
        <v/>
      </c>
      <c r="Q240" s="3" t="str">
        <f t="shared" ref="Q240" si="719">IF(P240="","",$D240)</f>
        <v/>
      </c>
      <c r="R240" s="3" t="s">
        <v>143</v>
      </c>
      <c r="S240">
        <f t="shared" si="620"/>
        <v>24</v>
      </c>
    </row>
    <row r="241" spans="1:19" ht="16.5" x14ac:dyDescent="0.2">
      <c r="A241" s="3">
        <v>238</v>
      </c>
      <c r="B241" s="3">
        <f>INDEX(技能!B:B,MATCH(技能等级!S241,技能!T:T,0))</f>
        <v>1307006</v>
      </c>
      <c r="C241" s="4" t="s">
        <v>507</v>
      </c>
      <c r="D241" s="3">
        <v>8</v>
      </c>
      <c r="E241" s="3" t="str">
        <f>INDEX(技能!E:E,MATCH(技能等级!S241,技能!T:T,0))</f>
        <v>项羽普攻</v>
      </c>
      <c r="F241" s="4" t="s">
        <v>1164</v>
      </c>
      <c r="G241" s="3">
        <v>10</v>
      </c>
      <c r="H241" s="3" t="str">
        <f t="shared" si="585"/>
        <v>130700601</v>
      </c>
      <c r="I241" s="3">
        <f t="shared" si="586"/>
        <v>8</v>
      </c>
      <c r="J241" s="3" t="str">
        <f>IF(COUNTIF(技能效果!A:A,技能等级!B241&amp;"02")=1,技能等级!B241&amp;"02","")</f>
        <v>130700602</v>
      </c>
      <c r="K241" s="3">
        <f t="shared" si="586"/>
        <v>8</v>
      </c>
      <c r="L241" s="3" t="str">
        <f>IF(COUNTIF(技能效果!A:A,技能等级!B241&amp;"03")=1,技能等级!B241&amp;"03","")</f>
        <v/>
      </c>
      <c r="M241" s="3" t="str">
        <f t="shared" ref="M241" si="720">IF(L241="","",$D241)</f>
        <v/>
      </c>
      <c r="N241" s="3" t="str">
        <f>IF(COUNTIF(技能效果!A:A,技能等级!B241&amp;"04")=1,技能等级!B241&amp;"04","")</f>
        <v/>
      </c>
      <c r="O241" s="3" t="str">
        <f t="shared" ref="O241" si="721">IF(N241="","",$D241)</f>
        <v/>
      </c>
      <c r="P241" s="3" t="str">
        <f>IF(COUNTIF(技能效果!A:A,技能等级!B241&amp;"05")=1,技能等级!B241&amp;"05","")</f>
        <v/>
      </c>
      <c r="Q241" s="3" t="str">
        <f t="shared" ref="Q241" si="722">IF(P241="","",$D241)</f>
        <v/>
      </c>
      <c r="R241" s="3" t="s">
        <v>143</v>
      </c>
      <c r="S241">
        <f t="shared" si="620"/>
        <v>24</v>
      </c>
    </row>
    <row r="242" spans="1:19" ht="16.5" x14ac:dyDescent="0.2">
      <c r="A242" s="3">
        <v>239</v>
      </c>
      <c r="B242" s="3">
        <f>INDEX(技能!B:B,MATCH(技能等级!S242,技能!T:T,0))</f>
        <v>1307006</v>
      </c>
      <c r="C242" s="4" t="s">
        <v>507</v>
      </c>
      <c r="D242" s="3">
        <v>9</v>
      </c>
      <c r="E242" s="3" t="str">
        <f>INDEX(技能!E:E,MATCH(技能等级!S242,技能!T:T,0))</f>
        <v>项羽普攻</v>
      </c>
      <c r="F242" s="4" t="s">
        <v>1164</v>
      </c>
      <c r="G242" s="3">
        <v>10</v>
      </c>
      <c r="H242" s="3" t="str">
        <f t="shared" si="585"/>
        <v>130700601</v>
      </c>
      <c r="I242" s="3">
        <f t="shared" si="586"/>
        <v>9</v>
      </c>
      <c r="J242" s="3" t="str">
        <f>IF(COUNTIF(技能效果!A:A,技能等级!B242&amp;"02")=1,技能等级!B242&amp;"02","")</f>
        <v>130700602</v>
      </c>
      <c r="K242" s="3">
        <f t="shared" si="586"/>
        <v>9</v>
      </c>
      <c r="L242" s="3" t="str">
        <f>IF(COUNTIF(技能效果!A:A,技能等级!B242&amp;"03")=1,技能等级!B242&amp;"03","")</f>
        <v/>
      </c>
      <c r="M242" s="3" t="str">
        <f t="shared" ref="M242" si="723">IF(L242="","",$D242)</f>
        <v/>
      </c>
      <c r="N242" s="3" t="str">
        <f>IF(COUNTIF(技能效果!A:A,技能等级!B242&amp;"04")=1,技能等级!B242&amp;"04","")</f>
        <v/>
      </c>
      <c r="O242" s="3" t="str">
        <f t="shared" ref="O242" si="724">IF(N242="","",$D242)</f>
        <v/>
      </c>
      <c r="P242" s="3" t="str">
        <f>IF(COUNTIF(技能效果!A:A,技能等级!B242&amp;"05")=1,技能等级!B242&amp;"05","")</f>
        <v/>
      </c>
      <c r="Q242" s="3" t="str">
        <f t="shared" ref="Q242" si="725">IF(P242="","",$D242)</f>
        <v/>
      </c>
      <c r="R242" s="3" t="s">
        <v>143</v>
      </c>
      <c r="S242">
        <f t="shared" si="620"/>
        <v>24</v>
      </c>
    </row>
    <row r="243" spans="1:19" ht="16.5" x14ac:dyDescent="0.2">
      <c r="A243" s="3">
        <v>240</v>
      </c>
      <c r="B243" s="3">
        <f>INDEX(技能!B:B,MATCH(技能等级!S243,技能!T:T,0))</f>
        <v>1307006</v>
      </c>
      <c r="C243" s="4" t="s">
        <v>507</v>
      </c>
      <c r="D243" s="3">
        <v>10</v>
      </c>
      <c r="E243" s="3" t="str">
        <f>INDEX(技能!E:E,MATCH(技能等级!S243,技能!T:T,0))</f>
        <v>项羽普攻</v>
      </c>
      <c r="F243" s="4" t="s">
        <v>1164</v>
      </c>
      <c r="G243" s="3">
        <v>10</v>
      </c>
      <c r="H243" s="3" t="str">
        <f t="shared" si="585"/>
        <v>130700601</v>
      </c>
      <c r="I243" s="3">
        <f t="shared" si="586"/>
        <v>10</v>
      </c>
      <c r="J243" s="3" t="str">
        <f>IF(COUNTIF(技能效果!A:A,技能等级!B243&amp;"02")=1,技能等级!B243&amp;"02","")</f>
        <v>130700602</v>
      </c>
      <c r="K243" s="3">
        <f t="shared" si="586"/>
        <v>10</v>
      </c>
      <c r="L243" s="3" t="str">
        <f>IF(COUNTIF(技能效果!A:A,技能等级!B243&amp;"03")=1,技能等级!B243&amp;"03","")</f>
        <v/>
      </c>
      <c r="M243" s="3" t="str">
        <f t="shared" ref="M243" si="726">IF(L243="","",$D243)</f>
        <v/>
      </c>
      <c r="N243" s="3" t="str">
        <f>IF(COUNTIF(技能效果!A:A,技能等级!B243&amp;"04")=1,技能等级!B243&amp;"04","")</f>
        <v/>
      </c>
      <c r="O243" s="3" t="str">
        <f t="shared" ref="O243" si="727">IF(N243="","",$D243)</f>
        <v/>
      </c>
      <c r="P243" s="3" t="str">
        <f>IF(COUNTIF(技能效果!A:A,技能等级!B243&amp;"05")=1,技能等级!B243&amp;"05","")</f>
        <v/>
      </c>
      <c r="Q243" s="3" t="str">
        <f t="shared" ref="Q243" si="728">IF(P243="","",$D243)</f>
        <v/>
      </c>
      <c r="R243" s="3" t="s">
        <v>171</v>
      </c>
      <c r="S243">
        <f t="shared" si="620"/>
        <v>24</v>
      </c>
    </row>
    <row r="244" spans="1:19" ht="16.5" x14ac:dyDescent="0.2">
      <c r="A244" s="3">
        <v>241</v>
      </c>
      <c r="B244" s="3">
        <f>INDEX(技能!B:B,MATCH(技能等级!S244,技能!T:T,0))</f>
        <v>1307007</v>
      </c>
      <c r="C244" s="4" t="s">
        <v>507</v>
      </c>
      <c r="D244" s="3">
        <v>1</v>
      </c>
      <c r="E244" s="3" t="str">
        <f>INDEX(技能!E:E,MATCH(技能等级!S244,技能!T:T,0))</f>
        <v>天使缇娜普攻</v>
      </c>
      <c r="F244" s="4"/>
      <c r="G244" s="3"/>
      <c r="H244" s="3" t="str">
        <f t="shared" si="585"/>
        <v>130700701</v>
      </c>
      <c r="I244" s="3">
        <f t="shared" si="586"/>
        <v>1</v>
      </c>
      <c r="J244" s="3" t="str">
        <f>IF(COUNTIF(技能效果!A:A,技能等级!B244&amp;"02")=1,技能等级!B244&amp;"02","")</f>
        <v>130700702</v>
      </c>
      <c r="K244" s="3">
        <f t="shared" si="586"/>
        <v>1</v>
      </c>
      <c r="L244" s="3" t="str">
        <f>IF(COUNTIF(技能效果!A:A,技能等级!B244&amp;"03")=1,技能等级!B244&amp;"03","")</f>
        <v/>
      </c>
      <c r="M244" s="3" t="str">
        <f t="shared" ref="M244" si="729">IF(L244="","",$D244)</f>
        <v/>
      </c>
      <c r="N244" s="3" t="str">
        <f>IF(COUNTIF(技能效果!A:A,技能等级!B244&amp;"04")=1,技能等级!B244&amp;"04","")</f>
        <v/>
      </c>
      <c r="O244" s="3" t="str">
        <f t="shared" ref="O244" si="730">IF(N244="","",$D244)</f>
        <v/>
      </c>
      <c r="P244" s="3" t="str">
        <f>IF(COUNTIF(技能效果!A:A,技能等级!B244&amp;"05")=1,技能等级!B244&amp;"05","")</f>
        <v/>
      </c>
      <c r="Q244" s="3" t="str">
        <f t="shared" ref="Q244" si="731">IF(P244="","",$D244)</f>
        <v/>
      </c>
      <c r="R244" s="3" t="s">
        <v>143</v>
      </c>
      <c r="S244">
        <f t="shared" si="620"/>
        <v>25</v>
      </c>
    </row>
    <row r="245" spans="1:19" ht="16.5" x14ac:dyDescent="0.2">
      <c r="A245" s="3">
        <v>242</v>
      </c>
      <c r="B245" s="3">
        <f>INDEX(技能!B:B,MATCH(技能等级!S245,技能!T:T,0))</f>
        <v>1307007</v>
      </c>
      <c r="C245" s="4" t="s">
        <v>507</v>
      </c>
      <c r="D245" s="3">
        <v>2</v>
      </c>
      <c r="E245" s="3" t="str">
        <f>INDEX(技能!E:E,MATCH(技能等级!S245,技能!T:T,0))</f>
        <v>天使缇娜普攻</v>
      </c>
      <c r="F245" s="4" t="s">
        <v>1164</v>
      </c>
      <c r="G245" s="3">
        <v>10</v>
      </c>
      <c r="H245" s="3" t="str">
        <f t="shared" si="585"/>
        <v>130700701</v>
      </c>
      <c r="I245" s="3">
        <f t="shared" si="586"/>
        <v>2</v>
      </c>
      <c r="J245" s="3" t="str">
        <f>IF(COUNTIF(技能效果!A:A,技能等级!B245&amp;"02")=1,技能等级!B245&amp;"02","")</f>
        <v>130700702</v>
      </c>
      <c r="K245" s="3">
        <f t="shared" si="586"/>
        <v>2</v>
      </c>
      <c r="L245" s="3" t="str">
        <f>IF(COUNTIF(技能效果!A:A,技能等级!B245&amp;"03")=1,技能等级!B245&amp;"03","")</f>
        <v/>
      </c>
      <c r="M245" s="3" t="str">
        <f t="shared" ref="M245" si="732">IF(L245="","",$D245)</f>
        <v/>
      </c>
      <c r="N245" s="3" t="str">
        <f>IF(COUNTIF(技能效果!A:A,技能等级!B245&amp;"04")=1,技能等级!B245&amp;"04","")</f>
        <v/>
      </c>
      <c r="O245" s="3" t="str">
        <f t="shared" ref="O245" si="733">IF(N245="","",$D245)</f>
        <v/>
      </c>
      <c r="P245" s="3" t="str">
        <f>IF(COUNTIF(技能效果!A:A,技能等级!B245&amp;"05")=1,技能等级!B245&amp;"05","")</f>
        <v/>
      </c>
      <c r="Q245" s="3" t="str">
        <f t="shared" ref="Q245" si="734">IF(P245="","",$D245)</f>
        <v/>
      </c>
      <c r="R245" s="3" t="s">
        <v>143</v>
      </c>
      <c r="S245">
        <f t="shared" si="620"/>
        <v>25</v>
      </c>
    </row>
    <row r="246" spans="1:19" ht="16.5" x14ac:dyDescent="0.2">
      <c r="A246" s="3">
        <v>243</v>
      </c>
      <c r="B246" s="3">
        <f>INDEX(技能!B:B,MATCH(技能等级!S246,技能!T:T,0))</f>
        <v>1307007</v>
      </c>
      <c r="C246" s="4" t="s">
        <v>507</v>
      </c>
      <c r="D246" s="3">
        <v>3</v>
      </c>
      <c r="E246" s="3" t="str">
        <f>INDEX(技能!E:E,MATCH(技能等级!S246,技能!T:T,0))</f>
        <v>天使缇娜普攻</v>
      </c>
      <c r="F246" s="4" t="s">
        <v>1164</v>
      </c>
      <c r="G246" s="3">
        <v>10</v>
      </c>
      <c r="H246" s="3" t="str">
        <f t="shared" si="585"/>
        <v>130700701</v>
      </c>
      <c r="I246" s="3">
        <f t="shared" si="586"/>
        <v>3</v>
      </c>
      <c r="J246" s="3" t="str">
        <f>IF(COUNTIF(技能效果!A:A,技能等级!B246&amp;"02")=1,技能等级!B246&amp;"02","")</f>
        <v>130700702</v>
      </c>
      <c r="K246" s="3">
        <f t="shared" si="586"/>
        <v>3</v>
      </c>
      <c r="L246" s="3" t="str">
        <f>IF(COUNTIF(技能效果!A:A,技能等级!B246&amp;"03")=1,技能等级!B246&amp;"03","")</f>
        <v/>
      </c>
      <c r="M246" s="3" t="str">
        <f t="shared" ref="M246" si="735">IF(L246="","",$D246)</f>
        <v/>
      </c>
      <c r="N246" s="3" t="str">
        <f>IF(COUNTIF(技能效果!A:A,技能等级!B246&amp;"04")=1,技能等级!B246&amp;"04","")</f>
        <v/>
      </c>
      <c r="O246" s="3" t="str">
        <f t="shared" ref="O246" si="736">IF(N246="","",$D246)</f>
        <v/>
      </c>
      <c r="P246" s="3" t="str">
        <f>IF(COUNTIF(技能效果!A:A,技能等级!B246&amp;"05")=1,技能等级!B246&amp;"05","")</f>
        <v/>
      </c>
      <c r="Q246" s="3" t="str">
        <f t="shared" ref="Q246" si="737">IF(P246="","",$D246)</f>
        <v/>
      </c>
      <c r="R246" s="3" t="s">
        <v>143</v>
      </c>
      <c r="S246">
        <f t="shared" si="620"/>
        <v>25</v>
      </c>
    </row>
    <row r="247" spans="1:19" ht="16.5" x14ac:dyDescent="0.2">
      <c r="A247" s="3">
        <v>244</v>
      </c>
      <c r="B247" s="3">
        <f>INDEX(技能!B:B,MATCH(技能等级!S247,技能!T:T,0))</f>
        <v>1307007</v>
      </c>
      <c r="C247" s="4" t="s">
        <v>507</v>
      </c>
      <c r="D247" s="3">
        <v>4</v>
      </c>
      <c r="E247" s="3" t="str">
        <f>INDEX(技能!E:E,MATCH(技能等级!S247,技能!T:T,0))</f>
        <v>天使缇娜普攻</v>
      </c>
      <c r="F247" s="4" t="s">
        <v>1164</v>
      </c>
      <c r="G247" s="3">
        <v>10</v>
      </c>
      <c r="H247" s="3" t="str">
        <f t="shared" si="585"/>
        <v>130700701</v>
      </c>
      <c r="I247" s="3">
        <f t="shared" si="586"/>
        <v>4</v>
      </c>
      <c r="J247" s="3" t="str">
        <f>IF(COUNTIF(技能效果!A:A,技能等级!B247&amp;"02")=1,技能等级!B247&amp;"02","")</f>
        <v>130700702</v>
      </c>
      <c r="K247" s="3">
        <f t="shared" si="586"/>
        <v>4</v>
      </c>
      <c r="L247" s="3" t="str">
        <f>IF(COUNTIF(技能效果!A:A,技能等级!B247&amp;"03")=1,技能等级!B247&amp;"03","")</f>
        <v/>
      </c>
      <c r="M247" s="3" t="str">
        <f t="shared" ref="M247" si="738">IF(L247="","",$D247)</f>
        <v/>
      </c>
      <c r="N247" s="3" t="str">
        <f>IF(COUNTIF(技能效果!A:A,技能等级!B247&amp;"04")=1,技能等级!B247&amp;"04","")</f>
        <v/>
      </c>
      <c r="O247" s="3" t="str">
        <f t="shared" ref="O247" si="739">IF(N247="","",$D247)</f>
        <v/>
      </c>
      <c r="P247" s="3" t="str">
        <f>IF(COUNTIF(技能效果!A:A,技能等级!B247&amp;"05")=1,技能等级!B247&amp;"05","")</f>
        <v/>
      </c>
      <c r="Q247" s="3" t="str">
        <f t="shared" ref="Q247" si="740">IF(P247="","",$D247)</f>
        <v/>
      </c>
      <c r="R247" s="3" t="s">
        <v>143</v>
      </c>
      <c r="S247">
        <f t="shared" si="620"/>
        <v>25</v>
      </c>
    </row>
    <row r="248" spans="1:19" ht="16.5" x14ac:dyDescent="0.2">
      <c r="A248" s="3">
        <v>245</v>
      </c>
      <c r="B248" s="3">
        <f>INDEX(技能!B:B,MATCH(技能等级!S248,技能!T:T,0))</f>
        <v>1307007</v>
      </c>
      <c r="C248" s="4" t="s">
        <v>507</v>
      </c>
      <c r="D248" s="3">
        <v>5</v>
      </c>
      <c r="E248" s="3" t="str">
        <f>INDEX(技能!E:E,MATCH(技能等级!S248,技能!T:T,0))</f>
        <v>天使缇娜普攻</v>
      </c>
      <c r="F248" s="4" t="s">
        <v>1164</v>
      </c>
      <c r="G248" s="3">
        <v>10</v>
      </c>
      <c r="H248" s="3" t="str">
        <f t="shared" si="585"/>
        <v>130700701</v>
      </c>
      <c r="I248" s="3">
        <f t="shared" si="586"/>
        <v>5</v>
      </c>
      <c r="J248" s="3" t="str">
        <f>IF(COUNTIF(技能效果!A:A,技能等级!B248&amp;"02")=1,技能等级!B248&amp;"02","")</f>
        <v>130700702</v>
      </c>
      <c r="K248" s="3">
        <f t="shared" si="586"/>
        <v>5</v>
      </c>
      <c r="L248" s="3" t="str">
        <f>IF(COUNTIF(技能效果!A:A,技能等级!B248&amp;"03")=1,技能等级!B248&amp;"03","")</f>
        <v/>
      </c>
      <c r="M248" s="3" t="str">
        <f t="shared" ref="M248" si="741">IF(L248="","",$D248)</f>
        <v/>
      </c>
      <c r="N248" s="3" t="str">
        <f>IF(COUNTIF(技能效果!A:A,技能等级!B248&amp;"04")=1,技能等级!B248&amp;"04","")</f>
        <v/>
      </c>
      <c r="O248" s="3" t="str">
        <f t="shared" ref="O248" si="742">IF(N248="","",$D248)</f>
        <v/>
      </c>
      <c r="P248" s="3" t="str">
        <f>IF(COUNTIF(技能效果!A:A,技能等级!B248&amp;"05")=1,技能等级!B248&amp;"05","")</f>
        <v/>
      </c>
      <c r="Q248" s="3" t="str">
        <f t="shared" ref="Q248" si="743">IF(P248="","",$D248)</f>
        <v/>
      </c>
      <c r="R248" s="3" t="s">
        <v>172</v>
      </c>
      <c r="S248">
        <f t="shared" si="620"/>
        <v>25</v>
      </c>
    </row>
    <row r="249" spans="1:19" ht="16.5" x14ac:dyDescent="0.2">
      <c r="A249" s="3">
        <v>246</v>
      </c>
      <c r="B249" s="3">
        <f>INDEX(技能!B:B,MATCH(技能等级!S249,技能!T:T,0))</f>
        <v>1307007</v>
      </c>
      <c r="C249" s="4" t="s">
        <v>507</v>
      </c>
      <c r="D249" s="3">
        <v>6</v>
      </c>
      <c r="E249" s="3" t="str">
        <f>INDEX(技能!E:E,MATCH(技能等级!S249,技能!T:T,0))</f>
        <v>天使缇娜普攻</v>
      </c>
      <c r="F249" s="4" t="s">
        <v>1164</v>
      </c>
      <c r="G249" s="3">
        <v>10</v>
      </c>
      <c r="H249" s="3" t="str">
        <f t="shared" si="585"/>
        <v>130700701</v>
      </c>
      <c r="I249" s="3">
        <f t="shared" si="586"/>
        <v>6</v>
      </c>
      <c r="J249" s="3" t="str">
        <f>IF(COUNTIF(技能效果!A:A,技能等级!B249&amp;"02")=1,技能等级!B249&amp;"02","")</f>
        <v>130700702</v>
      </c>
      <c r="K249" s="3">
        <f t="shared" si="586"/>
        <v>6</v>
      </c>
      <c r="L249" s="3" t="str">
        <f>IF(COUNTIF(技能效果!A:A,技能等级!B249&amp;"03")=1,技能等级!B249&amp;"03","")</f>
        <v/>
      </c>
      <c r="M249" s="3" t="str">
        <f t="shared" ref="M249" si="744">IF(L249="","",$D249)</f>
        <v/>
      </c>
      <c r="N249" s="3" t="str">
        <f>IF(COUNTIF(技能效果!A:A,技能等级!B249&amp;"04")=1,技能等级!B249&amp;"04","")</f>
        <v/>
      </c>
      <c r="O249" s="3" t="str">
        <f t="shared" ref="O249" si="745">IF(N249="","",$D249)</f>
        <v/>
      </c>
      <c r="P249" s="3" t="str">
        <f>IF(COUNTIF(技能效果!A:A,技能等级!B249&amp;"05")=1,技能等级!B249&amp;"05","")</f>
        <v/>
      </c>
      <c r="Q249" s="3" t="str">
        <f t="shared" ref="Q249" si="746">IF(P249="","",$D249)</f>
        <v/>
      </c>
      <c r="R249" s="3" t="s">
        <v>143</v>
      </c>
      <c r="S249">
        <f t="shared" si="620"/>
        <v>25</v>
      </c>
    </row>
    <row r="250" spans="1:19" ht="16.5" x14ac:dyDescent="0.2">
      <c r="A250" s="3">
        <v>247</v>
      </c>
      <c r="B250" s="3">
        <f>INDEX(技能!B:B,MATCH(技能等级!S250,技能!T:T,0))</f>
        <v>1307007</v>
      </c>
      <c r="C250" s="4" t="s">
        <v>507</v>
      </c>
      <c r="D250" s="3">
        <v>7</v>
      </c>
      <c r="E250" s="3" t="str">
        <f>INDEX(技能!E:E,MATCH(技能等级!S250,技能!T:T,0))</f>
        <v>天使缇娜普攻</v>
      </c>
      <c r="F250" s="4" t="s">
        <v>1164</v>
      </c>
      <c r="G250" s="3">
        <v>10</v>
      </c>
      <c r="H250" s="3" t="str">
        <f t="shared" si="585"/>
        <v>130700701</v>
      </c>
      <c r="I250" s="3">
        <f t="shared" si="586"/>
        <v>7</v>
      </c>
      <c r="J250" s="3" t="str">
        <f>IF(COUNTIF(技能效果!A:A,技能等级!B250&amp;"02")=1,技能等级!B250&amp;"02","")</f>
        <v>130700702</v>
      </c>
      <c r="K250" s="3">
        <f t="shared" si="586"/>
        <v>7</v>
      </c>
      <c r="L250" s="3" t="str">
        <f>IF(COUNTIF(技能效果!A:A,技能等级!B250&amp;"03")=1,技能等级!B250&amp;"03","")</f>
        <v/>
      </c>
      <c r="M250" s="3" t="str">
        <f t="shared" ref="M250" si="747">IF(L250="","",$D250)</f>
        <v/>
      </c>
      <c r="N250" s="3" t="str">
        <f>IF(COUNTIF(技能效果!A:A,技能等级!B250&amp;"04")=1,技能等级!B250&amp;"04","")</f>
        <v/>
      </c>
      <c r="O250" s="3" t="str">
        <f t="shared" ref="O250" si="748">IF(N250="","",$D250)</f>
        <v/>
      </c>
      <c r="P250" s="3" t="str">
        <f>IF(COUNTIF(技能效果!A:A,技能等级!B250&amp;"05")=1,技能等级!B250&amp;"05","")</f>
        <v/>
      </c>
      <c r="Q250" s="3" t="str">
        <f t="shared" ref="Q250" si="749">IF(P250="","",$D250)</f>
        <v/>
      </c>
      <c r="R250" s="3" t="s">
        <v>143</v>
      </c>
      <c r="S250">
        <f t="shared" si="620"/>
        <v>25</v>
      </c>
    </row>
    <row r="251" spans="1:19" ht="16.5" x14ac:dyDescent="0.2">
      <c r="A251" s="3">
        <v>248</v>
      </c>
      <c r="B251" s="3">
        <f>INDEX(技能!B:B,MATCH(技能等级!S251,技能!T:T,0))</f>
        <v>1307007</v>
      </c>
      <c r="C251" s="4" t="s">
        <v>507</v>
      </c>
      <c r="D251" s="3">
        <v>8</v>
      </c>
      <c r="E251" s="3" t="str">
        <f>INDEX(技能!E:E,MATCH(技能等级!S251,技能!T:T,0))</f>
        <v>天使缇娜普攻</v>
      </c>
      <c r="F251" s="4" t="s">
        <v>1164</v>
      </c>
      <c r="G251" s="3">
        <v>10</v>
      </c>
      <c r="H251" s="3" t="str">
        <f t="shared" si="585"/>
        <v>130700701</v>
      </c>
      <c r="I251" s="3">
        <f t="shared" si="586"/>
        <v>8</v>
      </c>
      <c r="J251" s="3" t="str">
        <f>IF(COUNTIF(技能效果!A:A,技能等级!B251&amp;"02")=1,技能等级!B251&amp;"02","")</f>
        <v>130700702</v>
      </c>
      <c r="K251" s="3">
        <f t="shared" si="586"/>
        <v>8</v>
      </c>
      <c r="L251" s="3" t="str">
        <f>IF(COUNTIF(技能效果!A:A,技能等级!B251&amp;"03")=1,技能等级!B251&amp;"03","")</f>
        <v/>
      </c>
      <c r="M251" s="3" t="str">
        <f t="shared" ref="M251" si="750">IF(L251="","",$D251)</f>
        <v/>
      </c>
      <c r="N251" s="3" t="str">
        <f>IF(COUNTIF(技能效果!A:A,技能等级!B251&amp;"04")=1,技能等级!B251&amp;"04","")</f>
        <v/>
      </c>
      <c r="O251" s="3" t="str">
        <f t="shared" ref="O251" si="751">IF(N251="","",$D251)</f>
        <v/>
      </c>
      <c r="P251" s="3" t="str">
        <f>IF(COUNTIF(技能效果!A:A,技能等级!B251&amp;"05")=1,技能等级!B251&amp;"05","")</f>
        <v/>
      </c>
      <c r="Q251" s="3" t="str">
        <f t="shared" ref="Q251" si="752">IF(P251="","",$D251)</f>
        <v/>
      </c>
      <c r="R251" s="3" t="s">
        <v>143</v>
      </c>
      <c r="S251">
        <f t="shared" si="620"/>
        <v>25</v>
      </c>
    </row>
    <row r="252" spans="1:19" ht="16.5" x14ac:dyDescent="0.2">
      <c r="A252" s="3">
        <v>249</v>
      </c>
      <c r="B252" s="3">
        <f>INDEX(技能!B:B,MATCH(技能等级!S252,技能!T:T,0))</f>
        <v>1307007</v>
      </c>
      <c r="C252" s="4" t="s">
        <v>507</v>
      </c>
      <c r="D252" s="3">
        <v>9</v>
      </c>
      <c r="E252" s="3" t="str">
        <f>INDEX(技能!E:E,MATCH(技能等级!S252,技能!T:T,0))</f>
        <v>天使缇娜普攻</v>
      </c>
      <c r="F252" s="4" t="s">
        <v>1164</v>
      </c>
      <c r="G252" s="3">
        <v>10</v>
      </c>
      <c r="H252" s="3" t="str">
        <f t="shared" si="585"/>
        <v>130700701</v>
      </c>
      <c r="I252" s="3">
        <f t="shared" si="586"/>
        <v>9</v>
      </c>
      <c r="J252" s="3" t="str">
        <f>IF(COUNTIF(技能效果!A:A,技能等级!B252&amp;"02")=1,技能等级!B252&amp;"02","")</f>
        <v>130700702</v>
      </c>
      <c r="K252" s="3">
        <f t="shared" si="586"/>
        <v>9</v>
      </c>
      <c r="L252" s="3" t="str">
        <f>IF(COUNTIF(技能效果!A:A,技能等级!B252&amp;"03")=1,技能等级!B252&amp;"03","")</f>
        <v/>
      </c>
      <c r="M252" s="3" t="str">
        <f t="shared" ref="M252" si="753">IF(L252="","",$D252)</f>
        <v/>
      </c>
      <c r="N252" s="3" t="str">
        <f>IF(COUNTIF(技能效果!A:A,技能等级!B252&amp;"04")=1,技能等级!B252&amp;"04","")</f>
        <v/>
      </c>
      <c r="O252" s="3" t="str">
        <f t="shared" ref="O252" si="754">IF(N252="","",$D252)</f>
        <v/>
      </c>
      <c r="P252" s="3" t="str">
        <f>IF(COUNTIF(技能效果!A:A,技能等级!B252&amp;"05")=1,技能等级!B252&amp;"05","")</f>
        <v/>
      </c>
      <c r="Q252" s="3" t="str">
        <f t="shared" ref="Q252" si="755">IF(P252="","",$D252)</f>
        <v/>
      </c>
      <c r="R252" s="3" t="s">
        <v>143</v>
      </c>
      <c r="S252">
        <f t="shared" si="620"/>
        <v>25</v>
      </c>
    </row>
    <row r="253" spans="1:19" ht="82.5" x14ac:dyDescent="0.2">
      <c r="A253" s="3">
        <v>250</v>
      </c>
      <c r="B253" s="3">
        <f>INDEX(技能!B:B,MATCH(技能等级!S253,技能!T:T,0))</f>
        <v>1307007</v>
      </c>
      <c r="C253" s="4" t="s">
        <v>507</v>
      </c>
      <c r="D253" s="3">
        <v>10</v>
      </c>
      <c r="E253" s="3" t="str">
        <f>INDEX(技能!E:E,MATCH(技能等级!S253,技能!T:T,0))</f>
        <v>天使缇娜普攻</v>
      </c>
      <c r="F253" s="4" t="s">
        <v>1164</v>
      </c>
      <c r="G253" s="3">
        <v>10</v>
      </c>
      <c r="H253" s="3" t="str">
        <f t="shared" si="585"/>
        <v>130700701</v>
      </c>
      <c r="I253" s="3">
        <f t="shared" si="586"/>
        <v>10</v>
      </c>
      <c r="J253" s="3" t="str">
        <f>IF(COUNTIF(技能效果!A:A,技能等级!B253&amp;"02")=1,技能等级!B253&amp;"02","")</f>
        <v>130700702</v>
      </c>
      <c r="K253" s="3">
        <f t="shared" si="586"/>
        <v>10</v>
      </c>
      <c r="L253" s="3" t="str">
        <f>IF(COUNTIF(技能效果!A:A,技能等级!B253&amp;"03")=1,技能等级!B253&amp;"03","")</f>
        <v/>
      </c>
      <c r="M253" s="3" t="str">
        <f t="shared" ref="M253" si="756">IF(L253="","",$D253)</f>
        <v/>
      </c>
      <c r="N253" s="3" t="str">
        <f>IF(COUNTIF(技能效果!A:A,技能等级!B253&amp;"04")=1,技能等级!B253&amp;"04","")</f>
        <v/>
      </c>
      <c r="O253" s="3" t="str">
        <f t="shared" ref="O253" si="757">IF(N253="","",$D253)</f>
        <v/>
      </c>
      <c r="P253" s="3" t="str">
        <f>IF(COUNTIF(技能效果!A:A,技能等级!B253&amp;"05")=1,技能等级!B253&amp;"05","")</f>
        <v/>
      </c>
      <c r="Q253" s="3" t="str">
        <f t="shared" ref="Q253" si="758">IF(P253="","",$D253)</f>
        <v/>
      </c>
      <c r="R253" s="3" t="s">
        <v>173</v>
      </c>
      <c r="S253">
        <f t="shared" si="620"/>
        <v>25</v>
      </c>
    </row>
    <row r="254" spans="1:19" ht="16.5" x14ac:dyDescent="0.2">
      <c r="A254" s="3">
        <v>251</v>
      </c>
      <c r="B254" s="3">
        <f>INDEX(技能!B:B,MATCH(技能等级!S254,技能!T:T,0))</f>
        <v>1307008</v>
      </c>
      <c r="C254" s="4" t="s">
        <v>507</v>
      </c>
      <c r="D254" s="3">
        <v>1</v>
      </c>
      <c r="E254" s="3" t="str">
        <f>INDEX(技能!E:E,MATCH(技能等级!S254,技能!T:T,0))</f>
        <v>夏侯渊普攻</v>
      </c>
      <c r="F254" s="4"/>
      <c r="G254" s="3"/>
      <c r="H254" s="3" t="str">
        <f t="shared" si="585"/>
        <v>130700801</v>
      </c>
      <c r="I254" s="3">
        <f t="shared" si="586"/>
        <v>1</v>
      </c>
      <c r="J254" s="3" t="str">
        <f>IF(COUNTIF(技能效果!A:A,技能等级!B254&amp;"02")=1,技能等级!B254&amp;"02","")</f>
        <v>130700802</v>
      </c>
      <c r="K254" s="3">
        <f t="shared" si="586"/>
        <v>1</v>
      </c>
      <c r="L254" s="3" t="str">
        <f>IF(COUNTIF(技能效果!A:A,技能等级!B254&amp;"03")=1,技能等级!B254&amp;"03","")</f>
        <v/>
      </c>
      <c r="M254" s="3" t="str">
        <f t="shared" ref="M254" si="759">IF(L254="","",$D254)</f>
        <v/>
      </c>
      <c r="N254" s="3" t="str">
        <f>IF(COUNTIF(技能效果!A:A,技能等级!B254&amp;"04")=1,技能等级!B254&amp;"04","")</f>
        <v/>
      </c>
      <c r="O254" s="3" t="str">
        <f t="shared" ref="O254" si="760">IF(N254="","",$D254)</f>
        <v/>
      </c>
      <c r="P254" s="3" t="str">
        <f>IF(COUNTIF(技能效果!A:A,技能等级!B254&amp;"05")=1,技能等级!B254&amp;"05","")</f>
        <v/>
      </c>
      <c r="Q254" s="3" t="str">
        <f t="shared" ref="Q254" si="761">IF(P254="","",$D254)</f>
        <v/>
      </c>
      <c r="R254" s="3" t="s">
        <v>143</v>
      </c>
      <c r="S254">
        <f t="shared" si="620"/>
        <v>26</v>
      </c>
    </row>
    <row r="255" spans="1:19" ht="16.5" x14ac:dyDescent="0.2">
      <c r="A255" s="3">
        <v>252</v>
      </c>
      <c r="B255" s="3">
        <f>INDEX(技能!B:B,MATCH(技能等级!S255,技能!T:T,0))</f>
        <v>1307008</v>
      </c>
      <c r="C255" s="4" t="s">
        <v>507</v>
      </c>
      <c r="D255" s="3">
        <v>2</v>
      </c>
      <c r="E255" s="3" t="str">
        <f>INDEX(技能!E:E,MATCH(技能等级!S255,技能!T:T,0))</f>
        <v>夏侯渊普攻</v>
      </c>
      <c r="F255" s="4" t="s">
        <v>1164</v>
      </c>
      <c r="G255" s="3">
        <v>10</v>
      </c>
      <c r="H255" s="3" t="str">
        <f t="shared" si="585"/>
        <v>130700801</v>
      </c>
      <c r="I255" s="3">
        <f t="shared" si="586"/>
        <v>2</v>
      </c>
      <c r="J255" s="3" t="str">
        <f>IF(COUNTIF(技能效果!A:A,技能等级!B255&amp;"02")=1,技能等级!B255&amp;"02","")</f>
        <v>130700802</v>
      </c>
      <c r="K255" s="3">
        <f t="shared" si="586"/>
        <v>2</v>
      </c>
      <c r="L255" s="3" t="str">
        <f>IF(COUNTIF(技能效果!A:A,技能等级!B255&amp;"03")=1,技能等级!B255&amp;"03","")</f>
        <v/>
      </c>
      <c r="M255" s="3" t="str">
        <f t="shared" ref="M255" si="762">IF(L255="","",$D255)</f>
        <v/>
      </c>
      <c r="N255" s="3" t="str">
        <f>IF(COUNTIF(技能效果!A:A,技能等级!B255&amp;"04")=1,技能等级!B255&amp;"04","")</f>
        <v/>
      </c>
      <c r="O255" s="3" t="str">
        <f t="shared" ref="O255" si="763">IF(N255="","",$D255)</f>
        <v/>
      </c>
      <c r="P255" s="3" t="str">
        <f>IF(COUNTIF(技能效果!A:A,技能等级!B255&amp;"05")=1,技能等级!B255&amp;"05","")</f>
        <v/>
      </c>
      <c r="Q255" s="3" t="str">
        <f t="shared" ref="Q255" si="764">IF(P255="","",$D255)</f>
        <v/>
      </c>
      <c r="R255" s="3" t="s">
        <v>143</v>
      </c>
      <c r="S255">
        <f t="shared" si="620"/>
        <v>26</v>
      </c>
    </row>
    <row r="256" spans="1:19" ht="16.5" x14ac:dyDescent="0.2">
      <c r="A256" s="3">
        <v>253</v>
      </c>
      <c r="B256" s="3">
        <f>INDEX(技能!B:B,MATCH(技能等级!S256,技能!T:T,0))</f>
        <v>1307008</v>
      </c>
      <c r="C256" s="4" t="s">
        <v>507</v>
      </c>
      <c r="D256" s="3">
        <v>3</v>
      </c>
      <c r="E256" s="3" t="str">
        <f>INDEX(技能!E:E,MATCH(技能等级!S256,技能!T:T,0))</f>
        <v>夏侯渊普攻</v>
      </c>
      <c r="F256" s="4" t="s">
        <v>1164</v>
      </c>
      <c r="G256" s="3">
        <v>10</v>
      </c>
      <c r="H256" s="3" t="str">
        <f t="shared" si="585"/>
        <v>130700801</v>
      </c>
      <c r="I256" s="3">
        <f t="shared" si="586"/>
        <v>3</v>
      </c>
      <c r="J256" s="3" t="str">
        <f>IF(COUNTIF(技能效果!A:A,技能等级!B256&amp;"02")=1,技能等级!B256&amp;"02","")</f>
        <v>130700802</v>
      </c>
      <c r="K256" s="3">
        <f t="shared" si="586"/>
        <v>3</v>
      </c>
      <c r="L256" s="3" t="str">
        <f>IF(COUNTIF(技能效果!A:A,技能等级!B256&amp;"03")=1,技能等级!B256&amp;"03","")</f>
        <v/>
      </c>
      <c r="M256" s="3" t="str">
        <f t="shared" ref="M256" si="765">IF(L256="","",$D256)</f>
        <v/>
      </c>
      <c r="N256" s="3" t="str">
        <f>IF(COUNTIF(技能效果!A:A,技能等级!B256&amp;"04")=1,技能等级!B256&amp;"04","")</f>
        <v/>
      </c>
      <c r="O256" s="3" t="str">
        <f t="shared" ref="O256" si="766">IF(N256="","",$D256)</f>
        <v/>
      </c>
      <c r="P256" s="3" t="str">
        <f>IF(COUNTIF(技能效果!A:A,技能等级!B256&amp;"05")=1,技能等级!B256&amp;"05","")</f>
        <v/>
      </c>
      <c r="Q256" s="3" t="str">
        <f t="shared" ref="Q256" si="767">IF(P256="","",$D256)</f>
        <v/>
      </c>
      <c r="R256" s="3" t="s">
        <v>143</v>
      </c>
      <c r="S256">
        <f t="shared" si="620"/>
        <v>26</v>
      </c>
    </row>
    <row r="257" spans="1:19" ht="16.5" x14ac:dyDescent="0.2">
      <c r="A257" s="3">
        <v>254</v>
      </c>
      <c r="B257" s="3">
        <f>INDEX(技能!B:B,MATCH(技能等级!S257,技能!T:T,0))</f>
        <v>1307008</v>
      </c>
      <c r="C257" s="4" t="s">
        <v>507</v>
      </c>
      <c r="D257" s="3">
        <v>4</v>
      </c>
      <c r="E257" s="3" t="str">
        <f>INDEX(技能!E:E,MATCH(技能等级!S257,技能!T:T,0))</f>
        <v>夏侯渊普攻</v>
      </c>
      <c r="F257" s="4" t="s">
        <v>1164</v>
      </c>
      <c r="G257" s="3">
        <v>10</v>
      </c>
      <c r="H257" s="3" t="str">
        <f t="shared" si="585"/>
        <v>130700801</v>
      </c>
      <c r="I257" s="3">
        <f t="shared" si="586"/>
        <v>4</v>
      </c>
      <c r="J257" s="3" t="str">
        <f>IF(COUNTIF(技能效果!A:A,技能等级!B257&amp;"02")=1,技能等级!B257&amp;"02","")</f>
        <v>130700802</v>
      </c>
      <c r="K257" s="3">
        <f t="shared" si="586"/>
        <v>4</v>
      </c>
      <c r="L257" s="3" t="str">
        <f>IF(COUNTIF(技能效果!A:A,技能等级!B257&amp;"03")=1,技能等级!B257&amp;"03","")</f>
        <v/>
      </c>
      <c r="M257" s="3" t="str">
        <f t="shared" ref="M257" si="768">IF(L257="","",$D257)</f>
        <v/>
      </c>
      <c r="N257" s="3" t="str">
        <f>IF(COUNTIF(技能效果!A:A,技能等级!B257&amp;"04")=1,技能等级!B257&amp;"04","")</f>
        <v/>
      </c>
      <c r="O257" s="3" t="str">
        <f t="shared" ref="O257" si="769">IF(N257="","",$D257)</f>
        <v/>
      </c>
      <c r="P257" s="3" t="str">
        <f>IF(COUNTIF(技能效果!A:A,技能等级!B257&amp;"05")=1,技能等级!B257&amp;"05","")</f>
        <v/>
      </c>
      <c r="Q257" s="3" t="str">
        <f t="shared" ref="Q257" si="770">IF(P257="","",$D257)</f>
        <v/>
      </c>
      <c r="R257" s="3" t="s">
        <v>143</v>
      </c>
      <c r="S257">
        <f t="shared" si="620"/>
        <v>26</v>
      </c>
    </row>
    <row r="258" spans="1:19" ht="66" x14ac:dyDescent="0.2">
      <c r="A258" s="3">
        <v>255</v>
      </c>
      <c r="B258" s="3">
        <f>INDEX(技能!B:B,MATCH(技能等级!S258,技能!T:T,0))</f>
        <v>1307008</v>
      </c>
      <c r="C258" s="4" t="s">
        <v>507</v>
      </c>
      <c r="D258" s="3">
        <v>5</v>
      </c>
      <c r="E258" s="3" t="str">
        <f>INDEX(技能!E:E,MATCH(技能等级!S258,技能!T:T,0))</f>
        <v>夏侯渊普攻</v>
      </c>
      <c r="F258" s="4" t="s">
        <v>1164</v>
      </c>
      <c r="G258" s="3">
        <v>10</v>
      </c>
      <c r="H258" s="3" t="str">
        <f t="shared" si="585"/>
        <v>130700801</v>
      </c>
      <c r="I258" s="3">
        <f t="shared" si="586"/>
        <v>5</v>
      </c>
      <c r="J258" s="3" t="str">
        <f>IF(COUNTIF(技能效果!A:A,技能等级!B258&amp;"02")=1,技能等级!B258&amp;"02","")</f>
        <v>130700802</v>
      </c>
      <c r="K258" s="3">
        <f t="shared" si="586"/>
        <v>5</v>
      </c>
      <c r="L258" s="3" t="str">
        <f>IF(COUNTIF(技能效果!A:A,技能等级!B258&amp;"03")=1,技能等级!B258&amp;"03","")</f>
        <v/>
      </c>
      <c r="M258" s="3" t="str">
        <f t="shared" ref="M258" si="771">IF(L258="","",$D258)</f>
        <v/>
      </c>
      <c r="N258" s="3" t="str">
        <f>IF(COUNTIF(技能效果!A:A,技能等级!B258&amp;"04")=1,技能等级!B258&amp;"04","")</f>
        <v/>
      </c>
      <c r="O258" s="3" t="str">
        <f t="shared" ref="O258" si="772">IF(N258="","",$D258)</f>
        <v/>
      </c>
      <c r="P258" s="3" t="str">
        <f>IF(COUNTIF(技能效果!A:A,技能等级!B258&amp;"05")=1,技能等级!B258&amp;"05","")</f>
        <v/>
      </c>
      <c r="Q258" s="3" t="str">
        <f t="shared" ref="Q258" si="773">IF(P258="","",$D258)</f>
        <v/>
      </c>
      <c r="R258" s="3" t="s">
        <v>174</v>
      </c>
      <c r="S258">
        <f t="shared" si="620"/>
        <v>26</v>
      </c>
    </row>
    <row r="259" spans="1:19" ht="16.5" x14ac:dyDescent="0.2">
      <c r="A259" s="3">
        <v>256</v>
      </c>
      <c r="B259" s="3">
        <f>INDEX(技能!B:B,MATCH(技能等级!S259,技能!T:T,0))</f>
        <v>1307008</v>
      </c>
      <c r="C259" s="4" t="s">
        <v>507</v>
      </c>
      <c r="D259" s="3">
        <v>6</v>
      </c>
      <c r="E259" s="3" t="str">
        <f>INDEX(技能!E:E,MATCH(技能等级!S259,技能!T:T,0))</f>
        <v>夏侯渊普攻</v>
      </c>
      <c r="F259" s="4" t="s">
        <v>1164</v>
      </c>
      <c r="G259" s="3">
        <v>10</v>
      </c>
      <c r="H259" s="3" t="str">
        <f t="shared" si="585"/>
        <v>130700801</v>
      </c>
      <c r="I259" s="3">
        <f t="shared" si="586"/>
        <v>6</v>
      </c>
      <c r="J259" s="3" t="str">
        <f>IF(COUNTIF(技能效果!A:A,技能等级!B259&amp;"02")=1,技能等级!B259&amp;"02","")</f>
        <v>130700802</v>
      </c>
      <c r="K259" s="3">
        <f t="shared" si="586"/>
        <v>6</v>
      </c>
      <c r="L259" s="3" t="str">
        <f>IF(COUNTIF(技能效果!A:A,技能等级!B259&amp;"03")=1,技能等级!B259&amp;"03","")</f>
        <v/>
      </c>
      <c r="M259" s="3" t="str">
        <f t="shared" ref="M259" si="774">IF(L259="","",$D259)</f>
        <v/>
      </c>
      <c r="N259" s="3" t="str">
        <f>IF(COUNTIF(技能效果!A:A,技能等级!B259&amp;"04")=1,技能等级!B259&amp;"04","")</f>
        <v/>
      </c>
      <c r="O259" s="3" t="str">
        <f t="shared" ref="O259" si="775">IF(N259="","",$D259)</f>
        <v/>
      </c>
      <c r="P259" s="3" t="str">
        <f>IF(COUNTIF(技能效果!A:A,技能等级!B259&amp;"05")=1,技能等级!B259&amp;"05","")</f>
        <v/>
      </c>
      <c r="Q259" s="3" t="str">
        <f t="shared" ref="Q259" si="776">IF(P259="","",$D259)</f>
        <v/>
      </c>
      <c r="R259" s="3" t="s">
        <v>143</v>
      </c>
      <c r="S259">
        <f t="shared" si="620"/>
        <v>26</v>
      </c>
    </row>
    <row r="260" spans="1:19" ht="16.5" x14ac:dyDescent="0.2">
      <c r="A260" s="3">
        <v>257</v>
      </c>
      <c r="B260" s="3">
        <f>INDEX(技能!B:B,MATCH(技能等级!S260,技能!T:T,0))</f>
        <v>1307008</v>
      </c>
      <c r="C260" s="4" t="s">
        <v>507</v>
      </c>
      <c r="D260" s="3">
        <v>7</v>
      </c>
      <c r="E260" s="3" t="str">
        <f>INDEX(技能!E:E,MATCH(技能等级!S260,技能!T:T,0))</f>
        <v>夏侯渊普攻</v>
      </c>
      <c r="F260" s="4" t="s">
        <v>1164</v>
      </c>
      <c r="G260" s="3">
        <v>10</v>
      </c>
      <c r="H260" s="3" t="str">
        <f t="shared" si="585"/>
        <v>130700801</v>
      </c>
      <c r="I260" s="3">
        <f t="shared" si="586"/>
        <v>7</v>
      </c>
      <c r="J260" s="3" t="str">
        <f>IF(COUNTIF(技能效果!A:A,技能等级!B260&amp;"02")=1,技能等级!B260&amp;"02","")</f>
        <v>130700802</v>
      </c>
      <c r="K260" s="3">
        <f t="shared" si="586"/>
        <v>7</v>
      </c>
      <c r="L260" s="3" t="str">
        <f>IF(COUNTIF(技能效果!A:A,技能等级!B260&amp;"03")=1,技能等级!B260&amp;"03","")</f>
        <v/>
      </c>
      <c r="M260" s="3" t="str">
        <f t="shared" ref="M260" si="777">IF(L260="","",$D260)</f>
        <v/>
      </c>
      <c r="N260" s="3" t="str">
        <f>IF(COUNTIF(技能效果!A:A,技能等级!B260&amp;"04")=1,技能等级!B260&amp;"04","")</f>
        <v/>
      </c>
      <c r="O260" s="3" t="str">
        <f t="shared" ref="O260" si="778">IF(N260="","",$D260)</f>
        <v/>
      </c>
      <c r="P260" s="3" t="str">
        <f>IF(COUNTIF(技能效果!A:A,技能等级!B260&amp;"05")=1,技能等级!B260&amp;"05","")</f>
        <v/>
      </c>
      <c r="Q260" s="3" t="str">
        <f t="shared" ref="Q260" si="779">IF(P260="","",$D260)</f>
        <v/>
      </c>
      <c r="R260" s="3" t="s">
        <v>143</v>
      </c>
      <c r="S260">
        <f t="shared" si="620"/>
        <v>26</v>
      </c>
    </row>
    <row r="261" spans="1:19" ht="16.5" x14ac:dyDescent="0.2">
      <c r="A261" s="3">
        <v>258</v>
      </c>
      <c r="B261" s="3">
        <f>INDEX(技能!B:B,MATCH(技能等级!S261,技能!T:T,0))</f>
        <v>1307008</v>
      </c>
      <c r="C261" s="4" t="s">
        <v>507</v>
      </c>
      <c r="D261" s="3">
        <v>8</v>
      </c>
      <c r="E261" s="3" t="str">
        <f>INDEX(技能!E:E,MATCH(技能等级!S261,技能!T:T,0))</f>
        <v>夏侯渊普攻</v>
      </c>
      <c r="F261" s="4" t="s">
        <v>1164</v>
      </c>
      <c r="G261" s="3">
        <v>10</v>
      </c>
      <c r="H261" s="3" t="str">
        <f t="shared" ref="H261:H324" si="780">B261&amp;"01"</f>
        <v>130700801</v>
      </c>
      <c r="I261" s="3">
        <f t="shared" ref="I261:K324" si="781">IF(H261="","",$D261)</f>
        <v>8</v>
      </c>
      <c r="J261" s="3" t="str">
        <f>IF(COUNTIF(技能效果!A:A,技能等级!B261&amp;"02")=1,技能等级!B261&amp;"02","")</f>
        <v>130700802</v>
      </c>
      <c r="K261" s="3">
        <f t="shared" si="781"/>
        <v>8</v>
      </c>
      <c r="L261" s="3" t="str">
        <f>IF(COUNTIF(技能效果!A:A,技能等级!B261&amp;"03")=1,技能等级!B261&amp;"03","")</f>
        <v/>
      </c>
      <c r="M261" s="3" t="str">
        <f t="shared" ref="M261" si="782">IF(L261="","",$D261)</f>
        <v/>
      </c>
      <c r="N261" s="3" t="str">
        <f>IF(COUNTIF(技能效果!A:A,技能等级!B261&amp;"04")=1,技能等级!B261&amp;"04","")</f>
        <v/>
      </c>
      <c r="O261" s="3" t="str">
        <f t="shared" ref="O261" si="783">IF(N261="","",$D261)</f>
        <v/>
      </c>
      <c r="P261" s="3" t="str">
        <f>IF(COUNTIF(技能效果!A:A,技能等级!B261&amp;"05")=1,技能等级!B261&amp;"05","")</f>
        <v/>
      </c>
      <c r="Q261" s="3" t="str">
        <f t="shared" ref="Q261" si="784">IF(P261="","",$D261)</f>
        <v/>
      </c>
      <c r="R261" s="3" t="s">
        <v>143</v>
      </c>
      <c r="S261">
        <f t="shared" si="620"/>
        <v>26</v>
      </c>
    </row>
    <row r="262" spans="1:19" ht="16.5" x14ac:dyDescent="0.2">
      <c r="A262" s="3">
        <v>259</v>
      </c>
      <c r="B262" s="3">
        <f>INDEX(技能!B:B,MATCH(技能等级!S262,技能!T:T,0))</f>
        <v>1307008</v>
      </c>
      <c r="C262" s="4" t="s">
        <v>507</v>
      </c>
      <c r="D262" s="3">
        <v>9</v>
      </c>
      <c r="E262" s="3" t="str">
        <f>INDEX(技能!E:E,MATCH(技能等级!S262,技能!T:T,0))</f>
        <v>夏侯渊普攻</v>
      </c>
      <c r="F262" s="4" t="s">
        <v>1164</v>
      </c>
      <c r="G262" s="3">
        <v>10</v>
      </c>
      <c r="H262" s="3" t="str">
        <f t="shared" si="780"/>
        <v>130700801</v>
      </c>
      <c r="I262" s="3">
        <f t="shared" si="781"/>
        <v>9</v>
      </c>
      <c r="J262" s="3" t="str">
        <f>IF(COUNTIF(技能效果!A:A,技能等级!B262&amp;"02")=1,技能等级!B262&amp;"02","")</f>
        <v>130700802</v>
      </c>
      <c r="K262" s="3">
        <f t="shared" si="781"/>
        <v>9</v>
      </c>
      <c r="L262" s="3" t="str">
        <f>IF(COUNTIF(技能效果!A:A,技能等级!B262&amp;"03")=1,技能等级!B262&amp;"03","")</f>
        <v/>
      </c>
      <c r="M262" s="3" t="str">
        <f t="shared" ref="M262" si="785">IF(L262="","",$D262)</f>
        <v/>
      </c>
      <c r="N262" s="3" t="str">
        <f>IF(COUNTIF(技能效果!A:A,技能等级!B262&amp;"04")=1,技能等级!B262&amp;"04","")</f>
        <v/>
      </c>
      <c r="O262" s="3" t="str">
        <f t="shared" ref="O262" si="786">IF(N262="","",$D262)</f>
        <v/>
      </c>
      <c r="P262" s="3" t="str">
        <f>IF(COUNTIF(技能效果!A:A,技能等级!B262&amp;"05")=1,技能等级!B262&amp;"05","")</f>
        <v/>
      </c>
      <c r="Q262" s="3" t="str">
        <f t="shared" ref="Q262" si="787">IF(P262="","",$D262)</f>
        <v/>
      </c>
      <c r="R262" s="3" t="s">
        <v>143</v>
      </c>
      <c r="S262">
        <f t="shared" si="620"/>
        <v>26</v>
      </c>
    </row>
    <row r="263" spans="1:19" ht="33" x14ac:dyDescent="0.2">
      <c r="A263" s="3">
        <v>260</v>
      </c>
      <c r="B263" s="3">
        <f>INDEX(技能!B:B,MATCH(技能等级!S263,技能!T:T,0))</f>
        <v>1307008</v>
      </c>
      <c r="C263" s="4" t="s">
        <v>507</v>
      </c>
      <c r="D263" s="3">
        <v>10</v>
      </c>
      <c r="E263" s="3" t="str">
        <f>INDEX(技能!E:E,MATCH(技能等级!S263,技能!T:T,0))</f>
        <v>夏侯渊普攻</v>
      </c>
      <c r="F263" s="4" t="s">
        <v>1164</v>
      </c>
      <c r="G263" s="3">
        <v>10</v>
      </c>
      <c r="H263" s="3" t="str">
        <f t="shared" si="780"/>
        <v>130700801</v>
      </c>
      <c r="I263" s="3">
        <f t="shared" si="781"/>
        <v>10</v>
      </c>
      <c r="J263" s="3" t="str">
        <f>IF(COUNTIF(技能效果!A:A,技能等级!B263&amp;"02")=1,技能等级!B263&amp;"02","")</f>
        <v>130700802</v>
      </c>
      <c r="K263" s="3">
        <f t="shared" si="781"/>
        <v>10</v>
      </c>
      <c r="L263" s="3" t="str">
        <f>IF(COUNTIF(技能效果!A:A,技能等级!B263&amp;"03")=1,技能等级!B263&amp;"03","")</f>
        <v/>
      </c>
      <c r="M263" s="3" t="str">
        <f t="shared" ref="M263" si="788">IF(L263="","",$D263)</f>
        <v/>
      </c>
      <c r="N263" s="3" t="str">
        <f>IF(COUNTIF(技能效果!A:A,技能等级!B263&amp;"04")=1,技能等级!B263&amp;"04","")</f>
        <v/>
      </c>
      <c r="O263" s="3" t="str">
        <f t="shared" ref="O263" si="789">IF(N263="","",$D263)</f>
        <v/>
      </c>
      <c r="P263" s="3" t="str">
        <f>IF(COUNTIF(技能效果!A:A,技能等级!B263&amp;"05")=1,技能等级!B263&amp;"05","")</f>
        <v/>
      </c>
      <c r="Q263" s="3" t="str">
        <f t="shared" ref="Q263" si="790">IF(P263="","",$D263)</f>
        <v/>
      </c>
      <c r="R263" s="3" t="s">
        <v>175</v>
      </c>
      <c r="S263">
        <f t="shared" si="620"/>
        <v>26</v>
      </c>
    </row>
    <row r="264" spans="1:19" ht="16.5" x14ac:dyDescent="0.2">
      <c r="A264" s="3">
        <v>261</v>
      </c>
      <c r="B264" s="3">
        <f>INDEX(技能!B:B,MATCH(技能等级!S264,技能!T:T,0))</f>
        <v>1307009</v>
      </c>
      <c r="C264" s="4" t="s">
        <v>507</v>
      </c>
      <c r="D264" s="3">
        <v>1</v>
      </c>
      <c r="E264" s="3" t="str">
        <f>INDEX(技能!E:E,MATCH(技能等级!S264,技能!T:T,0))</f>
        <v>徐晃普攻</v>
      </c>
      <c r="F264" s="4"/>
      <c r="G264" s="3"/>
      <c r="H264" s="3" t="str">
        <f t="shared" si="780"/>
        <v>130700901</v>
      </c>
      <c r="I264" s="3">
        <f t="shared" si="781"/>
        <v>1</v>
      </c>
      <c r="J264" s="3" t="str">
        <f>IF(COUNTIF(技能效果!A:A,技能等级!B264&amp;"02")=1,技能等级!B264&amp;"02","")</f>
        <v>130700902</v>
      </c>
      <c r="K264" s="3">
        <f t="shared" si="781"/>
        <v>1</v>
      </c>
      <c r="L264" s="3" t="str">
        <f>IF(COUNTIF(技能效果!A:A,技能等级!B264&amp;"03")=1,技能等级!B264&amp;"03","")</f>
        <v/>
      </c>
      <c r="M264" s="3" t="str">
        <f t="shared" ref="M264" si="791">IF(L264="","",$D264)</f>
        <v/>
      </c>
      <c r="N264" s="3" t="str">
        <f>IF(COUNTIF(技能效果!A:A,技能等级!B264&amp;"04")=1,技能等级!B264&amp;"04","")</f>
        <v/>
      </c>
      <c r="O264" s="3" t="str">
        <f t="shared" ref="O264" si="792">IF(N264="","",$D264)</f>
        <v/>
      </c>
      <c r="P264" s="3" t="str">
        <f>IF(COUNTIF(技能效果!A:A,技能等级!B264&amp;"05")=1,技能等级!B264&amp;"05","")</f>
        <v/>
      </c>
      <c r="Q264" s="3" t="str">
        <f t="shared" ref="Q264" si="793">IF(P264="","",$D264)</f>
        <v/>
      </c>
      <c r="R264" s="3" t="s">
        <v>143</v>
      </c>
      <c r="S264">
        <f t="shared" si="620"/>
        <v>27</v>
      </c>
    </row>
    <row r="265" spans="1:19" ht="16.5" x14ac:dyDescent="0.2">
      <c r="A265" s="3">
        <v>262</v>
      </c>
      <c r="B265" s="3">
        <f>INDEX(技能!B:B,MATCH(技能等级!S265,技能!T:T,0))</f>
        <v>1307009</v>
      </c>
      <c r="C265" s="4" t="s">
        <v>507</v>
      </c>
      <c r="D265" s="3">
        <v>2</v>
      </c>
      <c r="E265" s="3" t="str">
        <f>INDEX(技能!E:E,MATCH(技能等级!S265,技能!T:T,0))</f>
        <v>徐晃普攻</v>
      </c>
      <c r="F265" s="4" t="s">
        <v>1164</v>
      </c>
      <c r="G265" s="3">
        <v>10</v>
      </c>
      <c r="H265" s="3" t="str">
        <f t="shared" si="780"/>
        <v>130700901</v>
      </c>
      <c r="I265" s="3">
        <f t="shared" si="781"/>
        <v>2</v>
      </c>
      <c r="J265" s="3" t="str">
        <f>IF(COUNTIF(技能效果!A:A,技能等级!B265&amp;"02")=1,技能等级!B265&amp;"02","")</f>
        <v>130700902</v>
      </c>
      <c r="K265" s="3">
        <f t="shared" si="781"/>
        <v>2</v>
      </c>
      <c r="L265" s="3" t="str">
        <f>IF(COUNTIF(技能效果!A:A,技能等级!B265&amp;"03")=1,技能等级!B265&amp;"03","")</f>
        <v/>
      </c>
      <c r="M265" s="3" t="str">
        <f t="shared" ref="M265" si="794">IF(L265="","",$D265)</f>
        <v/>
      </c>
      <c r="N265" s="3" t="str">
        <f>IF(COUNTIF(技能效果!A:A,技能等级!B265&amp;"04")=1,技能等级!B265&amp;"04","")</f>
        <v/>
      </c>
      <c r="O265" s="3" t="str">
        <f t="shared" ref="O265" si="795">IF(N265="","",$D265)</f>
        <v/>
      </c>
      <c r="P265" s="3" t="str">
        <f>IF(COUNTIF(技能效果!A:A,技能等级!B265&amp;"05")=1,技能等级!B265&amp;"05","")</f>
        <v/>
      </c>
      <c r="Q265" s="3" t="str">
        <f t="shared" ref="Q265" si="796">IF(P265="","",$D265)</f>
        <v/>
      </c>
      <c r="R265" s="3" t="s">
        <v>143</v>
      </c>
      <c r="S265">
        <f t="shared" si="620"/>
        <v>27</v>
      </c>
    </row>
    <row r="266" spans="1:19" ht="16.5" x14ac:dyDescent="0.2">
      <c r="A266" s="3">
        <v>263</v>
      </c>
      <c r="B266" s="3">
        <f>INDEX(技能!B:B,MATCH(技能等级!S266,技能!T:T,0))</f>
        <v>1307009</v>
      </c>
      <c r="C266" s="4" t="s">
        <v>507</v>
      </c>
      <c r="D266" s="3">
        <v>3</v>
      </c>
      <c r="E266" s="3" t="str">
        <f>INDEX(技能!E:E,MATCH(技能等级!S266,技能!T:T,0))</f>
        <v>徐晃普攻</v>
      </c>
      <c r="F266" s="4" t="s">
        <v>1164</v>
      </c>
      <c r="G266" s="3">
        <v>10</v>
      </c>
      <c r="H266" s="3" t="str">
        <f t="shared" si="780"/>
        <v>130700901</v>
      </c>
      <c r="I266" s="3">
        <f t="shared" si="781"/>
        <v>3</v>
      </c>
      <c r="J266" s="3" t="str">
        <f>IF(COUNTIF(技能效果!A:A,技能等级!B266&amp;"02")=1,技能等级!B266&amp;"02","")</f>
        <v>130700902</v>
      </c>
      <c r="K266" s="3">
        <f t="shared" si="781"/>
        <v>3</v>
      </c>
      <c r="L266" s="3" t="str">
        <f>IF(COUNTIF(技能效果!A:A,技能等级!B266&amp;"03")=1,技能等级!B266&amp;"03","")</f>
        <v/>
      </c>
      <c r="M266" s="3" t="str">
        <f t="shared" ref="M266" si="797">IF(L266="","",$D266)</f>
        <v/>
      </c>
      <c r="N266" s="3" t="str">
        <f>IF(COUNTIF(技能效果!A:A,技能等级!B266&amp;"04")=1,技能等级!B266&amp;"04","")</f>
        <v/>
      </c>
      <c r="O266" s="3" t="str">
        <f t="shared" ref="O266" si="798">IF(N266="","",$D266)</f>
        <v/>
      </c>
      <c r="P266" s="3" t="str">
        <f>IF(COUNTIF(技能效果!A:A,技能等级!B266&amp;"05")=1,技能等级!B266&amp;"05","")</f>
        <v/>
      </c>
      <c r="Q266" s="3" t="str">
        <f t="shared" ref="Q266" si="799">IF(P266="","",$D266)</f>
        <v/>
      </c>
      <c r="R266" s="3" t="s">
        <v>143</v>
      </c>
      <c r="S266">
        <f t="shared" si="620"/>
        <v>27</v>
      </c>
    </row>
    <row r="267" spans="1:19" ht="16.5" x14ac:dyDescent="0.2">
      <c r="A267" s="3">
        <v>264</v>
      </c>
      <c r="B267" s="3">
        <f>INDEX(技能!B:B,MATCH(技能等级!S267,技能!T:T,0))</f>
        <v>1307009</v>
      </c>
      <c r="C267" s="4" t="s">
        <v>507</v>
      </c>
      <c r="D267" s="3">
        <v>4</v>
      </c>
      <c r="E267" s="3" t="str">
        <f>INDEX(技能!E:E,MATCH(技能等级!S267,技能!T:T,0))</f>
        <v>徐晃普攻</v>
      </c>
      <c r="F267" s="4" t="s">
        <v>1164</v>
      </c>
      <c r="G267" s="3">
        <v>10</v>
      </c>
      <c r="H267" s="3" t="str">
        <f t="shared" si="780"/>
        <v>130700901</v>
      </c>
      <c r="I267" s="3">
        <f t="shared" si="781"/>
        <v>4</v>
      </c>
      <c r="J267" s="3" t="str">
        <f>IF(COUNTIF(技能效果!A:A,技能等级!B267&amp;"02")=1,技能等级!B267&amp;"02","")</f>
        <v>130700902</v>
      </c>
      <c r="K267" s="3">
        <f t="shared" si="781"/>
        <v>4</v>
      </c>
      <c r="L267" s="3" t="str">
        <f>IF(COUNTIF(技能效果!A:A,技能等级!B267&amp;"03")=1,技能等级!B267&amp;"03","")</f>
        <v/>
      </c>
      <c r="M267" s="3" t="str">
        <f t="shared" ref="M267" si="800">IF(L267="","",$D267)</f>
        <v/>
      </c>
      <c r="N267" s="3" t="str">
        <f>IF(COUNTIF(技能效果!A:A,技能等级!B267&amp;"04")=1,技能等级!B267&amp;"04","")</f>
        <v/>
      </c>
      <c r="O267" s="3" t="str">
        <f t="shared" ref="O267" si="801">IF(N267="","",$D267)</f>
        <v/>
      </c>
      <c r="P267" s="3" t="str">
        <f>IF(COUNTIF(技能效果!A:A,技能等级!B267&amp;"05")=1,技能等级!B267&amp;"05","")</f>
        <v/>
      </c>
      <c r="Q267" s="3" t="str">
        <f t="shared" ref="Q267" si="802">IF(P267="","",$D267)</f>
        <v/>
      </c>
      <c r="R267" s="3" t="s">
        <v>143</v>
      </c>
      <c r="S267">
        <f t="shared" si="620"/>
        <v>27</v>
      </c>
    </row>
    <row r="268" spans="1:19" ht="33" x14ac:dyDescent="0.2">
      <c r="A268" s="3">
        <v>265</v>
      </c>
      <c r="B268" s="3">
        <f>INDEX(技能!B:B,MATCH(技能等级!S268,技能!T:T,0))</f>
        <v>1307009</v>
      </c>
      <c r="C268" s="4" t="s">
        <v>507</v>
      </c>
      <c r="D268" s="3">
        <v>5</v>
      </c>
      <c r="E268" s="3" t="str">
        <f>INDEX(技能!E:E,MATCH(技能等级!S268,技能!T:T,0))</f>
        <v>徐晃普攻</v>
      </c>
      <c r="F268" s="4" t="s">
        <v>1164</v>
      </c>
      <c r="G268" s="3">
        <v>10</v>
      </c>
      <c r="H268" s="3" t="str">
        <f t="shared" si="780"/>
        <v>130700901</v>
      </c>
      <c r="I268" s="3">
        <f t="shared" si="781"/>
        <v>5</v>
      </c>
      <c r="J268" s="3" t="str">
        <f>IF(COUNTIF(技能效果!A:A,技能等级!B268&amp;"02")=1,技能等级!B268&amp;"02","")</f>
        <v>130700902</v>
      </c>
      <c r="K268" s="3">
        <f t="shared" si="781"/>
        <v>5</v>
      </c>
      <c r="L268" s="3" t="str">
        <f>IF(COUNTIF(技能效果!A:A,技能等级!B268&amp;"03")=1,技能等级!B268&amp;"03","")</f>
        <v/>
      </c>
      <c r="M268" s="3" t="str">
        <f t="shared" ref="M268" si="803">IF(L268="","",$D268)</f>
        <v/>
      </c>
      <c r="N268" s="3" t="str">
        <f>IF(COUNTIF(技能效果!A:A,技能等级!B268&amp;"04")=1,技能等级!B268&amp;"04","")</f>
        <v/>
      </c>
      <c r="O268" s="3" t="str">
        <f t="shared" ref="O268" si="804">IF(N268="","",$D268)</f>
        <v/>
      </c>
      <c r="P268" s="3" t="str">
        <f>IF(COUNTIF(技能效果!A:A,技能等级!B268&amp;"05")=1,技能等级!B268&amp;"05","")</f>
        <v/>
      </c>
      <c r="Q268" s="3" t="str">
        <f t="shared" ref="Q268" si="805">IF(P268="","",$D268)</f>
        <v/>
      </c>
      <c r="R268" s="3" t="s">
        <v>176</v>
      </c>
      <c r="S268">
        <f t="shared" si="620"/>
        <v>27</v>
      </c>
    </row>
    <row r="269" spans="1:19" ht="16.5" x14ac:dyDescent="0.2">
      <c r="A269" s="3">
        <v>266</v>
      </c>
      <c r="B269" s="3">
        <f>INDEX(技能!B:B,MATCH(技能等级!S269,技能!T:T,0))</f>
        <v>1307009</v>
      </c>
      <c r="C269" s="4" t="s">
        <v>507</v>
      </c>
      <c r="D269" s="3">
        <v>6</v>
      </c>
      <c r="E269" s="3" t="str">
        <f>INDEX(技能!E:E,MATCH(技能等级!S269,技能!T:T,0))</f>
        <v>徐晃普攻</v>
      </c>
      <c r="F269" s="4" t="s">
        <v>1164</v>
      </c>
      <c r="G269" s="3">
        <v>10</v>
      </c>
      <c r="H269" s="3" t="str">
        <f t="shared" si="780"/>
        <v>130700901</v>
      </c>
      <c r="I269" s="3">
        <f t="shared" si="781"/>
        <v>6</v>
      </c>
      <c r="J269" s="3" t="str">
        <f>IF(COUNTIF(技能效果!A:A,技能等级!B269&amp;"02")=1,技能等级!B269&amp;"02","")</f>
        <v>130700902</v>
      </c>
      <c r="K269" s="3">
        <f t="shared" si="781"/>
        <v>6</v>
      </c>
      <c r="L269" s="3" t="str">
        <f>IF(COUNTIF(技能效果!A:A,技能等级!B269&amp;"03")=1,技能等级!B269&amp;"03","")</f>
        <v/>
      </c>
      <c r="M269" s="3" t="str">
        <f t="shared" ref="M269" si="806">IF(L269="","",$D269)</f>
        <v/>
      </c>
      <c r="N269" s="3" t="str">
        <f>IF(COUNTIF(技能效果!A:A,技能等级!B269&amp;"04")=1,技能等级!B269&amp;"04","")</f>
        <v/>
      </c>
      <c r="O269" s="3" t="str">
        <f t="shared" ref="O269" si="807">IF(N269="","",$D269)</f>
        <v/>
      </c>
      <c r="P269" s="3" t="str">
        <f>IF(COUNTIF(技能效果!A:A,技能等级!B269&amp;"05")=1,技能等级!B269&amp;"05","")</f>
        <v/>
      </c>
      <c r="Q269" s="3" t="str">
        <f t="shared" ref="Q269" si="808">IF(P269="","",$D269)</f>
        <v/>
      </c>
      <c r="R269" s="3" t="s">
        <v>143</v>
      </c>
      <c r="S269">
        <f t="shared" si="620"/>
        <v>27</v>
      </c>
    </row>
    <row r="270" spans="1:19" ht="16.5" x14ac:dyDescent="0.2">
      <c r="A270" s="3">
        <v>267</v>
      </c>
      <c r="B270" s="3">
        <f>INDEX(技能!B:B,MATCH(技能等级!S270,技能!T:T,0))</f>
        <v>1307009</v>
      </c>
      <c r="C270" s="4" t="s">
        <v>507</v>
      </c>
      <c r="D270" s="3">
        <v>7</v>
      </c>
      <c r="E270" s="3" t="str">
        <f>INDEX(技能!E:E,MATCH(技能等级!S270,技能!T:T,0))</f>
        <v>徐晃普攻</v>
      </c>
      <c r="F270" s="4" t="s">
        <v>1164</v>
      </c>
      <c r="G270" s="3">
        <v>10</v>
      </c>
      <c r="H270" s="3" t="str">
        <f t="shared" si="780"/>
        <v>130700901</v>
      </c>
      <c r="I270" s="3">
        <f t="shared" si="781"/>
        <v>7</v>
      </c>
      <c r="J270" s="3" t="str">
        <f>IF(COUNTIF(技能效果!A:A,技能等级!B270&amp;"02")=1,技能等级!B270&amp;"02","")</f>
        <v>130700902</v>
      </c>
      <c r="K270" s="3">
        <f t="shared" si="781"/>
        <v>7</v>
      </c>
      <c r="L270" s="3" t="str">
        <f>IF(COUNTIF(技能效果!A:A,技能等级!B270&amp;"03")=1,技能等级!B270&amp;"03","")</f>
        <v/>
      </c>
      <c r="M270" s="3" t="str">
        <f t="shared" ref="M270" si="809">IF(L270="","",$D270)</f>
        <v/>
      </c>
      <c r="N270" s="3" t="str">
        <f>IF(COUNTIF(技能效果!A:A,技能等级!B270&amp;"04")=1,技能等级!B270&amp;"04","")</f>
        <v/>
      </c>
      <c r="O270" s="3" t="str">
        <f t="shared" ref="O270" si="810">IF(N270="","",$D270)</f>
        <v/>
      </c>
      <c r="P270" s="3" t="str">
        <f>IF(COUNTIF(技能效果!A:A,技能等级!B270&amp;"05")=1,技能等级!B270&amp;"05","")</f>
        <v/>
      </c>
      <c r="Q270" s="3" t="str">
        <f t="shared" ref="Q270" si="811">IF(P270="","",$D270)</f>
        <v/>
      </c>
      <c r="R270" s="3" t="s">
        <v>143</v>
      </c>
      <c r="S270">
        <f t="shared" si="620"/>
        <v>27</v>
      </c>
    </row>
    <row r="271" spans="1:19" ht="16.5" x14ac:dyDescent="0.2">
      <c r="A271" s="3">
        <v>268</v>
      </c>
      <c r="B271" s="3">
        <f>INDEX(技能!B:B,MATCH(技能等级!S271,技能!T:T,0))</f>
        <v>1307009</v>
      </c>
      <c r="C271" s="4" t="s">
        <v>507</v>
      </c>
      <c r="D271" s="3">
        <v>8</v>
      </c>
      <c r="E271" s="3" t="str">
        <f>INDEX(技能!E:E,MATCH(技能等级!S271,技能!T:T,0))</f>
        <v>徐晃普攻</v>
      </c>
      <c r="F271" s="4" t="s">
        <v>1164</v>
      </c>
      <c r="G271" s="3">
        <v>10</v>
      </c>
      <c r="H271" s="3" t="str">
        <f t="shared" si="780"/>
        <v>130700901</v>
      </c>
      <c r="I271" s="3">
        <f t="shared" si="781"/>
        <v>8</v>
      </c>
      <c r="J271" s="3" t="str">
        <f>IF(COUNTIF(技能效果!A:A,技能等级!B271&amp;"02")=1,技能等级!B271&amp;"02","")</f>
        <v>130700902</v>
      </c>
      <c r="K271" s="3">
        <f t="shared" si="781"/>
        <v>8</v>
      </c>
      <c r="L271" s="3" t="str">
        <f>IF(COUNTIF(技能效果!A:A,技能等级!B271&amp;"03")=1,技能等级!B271&amp;"03","")</f>
        <v/>
      </c>
      <c r="M271" s="3" t="str">
        <f t="shared" ref="M271" si="812">IF(L271="","",$D271)</f>
        <v/>
      </c>
      <c r="N271" s="3" t="str">
        <f>IF(COUNTIF(技能效果!A:A,技能等级!B271&amp;"04")=1,技能等级!B271&amp;"04","")</f>
        <v/>
      </c>
      <c r="O271" s="3" t="str">
        <f t="shared" ref="O271" si="813">IF(N271="","",$D271)</f>
        <v/>
      </c>
      <c r="P271" s="3" t="str">
        <f>IF(COUNTIF(技能效果!A:A,技能等级!B271&amp;"05")=1,技能等级!B271&amp;"05","")</f>
        <v/>
      </c>
      <c r="Q271" s="3" t="str">
        <f t="shared" ref="Q271" si="814">IF(P271="","",$D271)</f>
        <v/>
      </c>
      <c r="R271" s="3" t="s">
        <v>143</v>
      </c>
      <c r="S271">
        <f t="shared" ref="S271:S334" si="815">S261+1</f>
        <v>27</v>
      </c>
    </row>
    <row r="272" spans="1:19" ht="16.5" x14ac:dyDescent="0.2">
      <c r="A272" s="3">
        <v>269</v>
      </c>
      <c r="B272" s="3">
        <f>INDEX(技能!B:B,MATCH(技能等级!S272,技能!T:T,0))</f>
        <v>1307009</v>
      </c>
      <c r="C272" s="4" t="s">
        <v>507</v>
      </c>
      <c r="D272" s="3">
        <v>9</v>
      </c>
      <c r="E272" s="3" t="str">
        <f>INDEX(技能!E:E,MATCH(技能等级!S272,技能!T:T,0))</f>
        <v>徐晃普攻</v>
      </c>
      <c r="F272" s="4" t="s">
        <v>1164</v>
      </c>
      <c r="G272" s="3">
        <v>10</v>
      </c>
      <c r="H272" s="3" t="str">
        <f t="shared" si="780"/>
        <v>130700901</v>
      </c>
      <c r="I272" s="3">
        <f t="shared" si="781"/>
        <v>9</v>
      </c>
      <c r="J272" s="3" t="str">
        <f>IF(COUNTIF(技能效果!A:A,技能等级!B272&amp;"02")=1,技能等级!B272&amp;"02","")</f>
        <v>130700902</v>
      </c>
      <c r="K272" s="3">
        <f t="shared" si="781"/>
        <v>9</v>
      </c>
      <c r="L272" s="3" t="str">
        <f>IF(COUNTIF(技能效果!A:A,技能等级!B272&amp;"03")=1,技能等级!B272&amp;"03","")</f>
        <v/>
      </c>
      <c r="M272" s="3" t="str">
        <f t="shared" ref="M272" si="816">IF(L272="","",$D272)</f>
        <v/>
      </c>
      <c r="N272" s="3" t="str">
        <f>IF(COUNTIF(技能效果!A:A,技能等级!B272&amp;"04")=1,技能等级!B272&amp;"04","")</f>
        <v/>
      </c>
      <c r="O272" s="3" t="str">
        <f t="shared" ref="O272" si="817">IF(N272="","",$D272)</f>
        <v/>
      </c>
      <c r="P272" s="3" t="str">
        <f>IF(COUNTIF(技能效果!A:A,技能等级!B272&amp;"05")=1,技能等级!B272&amp;"05","")</f>
        <v/>
      </c>
      <c r="Q272" s="3" t="str">
        <f t="shared" ref="Q272" si="818">IF(P272="","",$D272)</f>
        <v/>
      </c>
      <c r="R272" s="3" t="s">
        <v>143</v>
      </c>
      <c r="S272">
        <f t="shared" si="815"/>
        <v>27</v>
      </c>
    </row>
    <row r="273" spans="1:19" ht="66" x14ac:dyDescent="0.2">
      <c r="A273" s="3">
        <v>270</v>
      </c>
      <c r="B273" s="3">
        <f>INDEX(技能!B:B,MATCH(技能等级!S273,技能!T:T,0))</f>
        <v>1307009</v>
      </c>
      <c r="C273" s="4" t="s">
        <v>507</v>
      </c>
      <c r="D273" s="3">
        <v>10</v>
      </c>
      <c r="E273" s="3" t="str">
        <f>INDEX(技能!E:E,MATCH(技能等级!S273,技能!T:T,0))</f>
        <v>徐晃普攻</v>
      </c>
      <c r="F273" s="4" t="s">
        <v>1164</v>
      </c>
      <c r="G273" s="3">
        <v>10</v>
      </c>
      <c r="H273" s="3" t="str">
        <f t="shared" si="780"/>
        <v>130700901</v>
      </c>
      <c r="I273" s="3">
        <f t="shared" si="781"/>
        <v>10</v>
      </c>
      <c r="J273" s="3" t="str">
        <f>IF(COUNTIF(技能效果!A:A,技能等级!B273&amp;"02")=1,技能等级!B273&amp;"02","")</f>
        <v>130700902</v>
      </c>
      <c r="K273" s="3">
        <f t="shared" si="781"/>
        <v>10</v>
      </c>
      <c r="L273" s="3" t="str">
        <f>IF(COUNTIF(技能效果!A:A,技能等级!B273&amp;"03")=1,技能等级!B273&amp;"03","")</f>
        <v/>
      </c>
      <c r="M273" s="3" t="str">
        <f t="shared" ref="M273" si="819">IF(L273="","",$D273)</f>
        <v/>
      </c>
      <c r="N273" s="3" t="str">
        <f>IF(COUNTIF(技能效果!A:A,技能等级!B273&amp;"04")=1,技能等级!B273&amp;"04","")</f>
        <v/>
      </c>
      <c r="O273" s="3" t="str">
        <f t="shared" ref="O273" si="820">IF(N273="","",$D273)</f>
        <v/>
      </c>
      <c r="P273" s="3" t="str">
        <f>IF(COUNTIF(技能效果!A:A,技能等级!B273&amp;"05")=1,技能等级!B273&amp;"05","")</f>
        <v/>
      </c>
      <c r="Q273" s="3" t="str">
        <f t="shared" ref="Q273" si="821">IF(P273="","",$D273)</f>
        <v/>
      </c>
      <c r="R273" s="4" t="s">
        <v>1108</v>
      </c>
      <c r="S273">
        <f t="shared" si="815"/>
        <v>27</v>
      </c>
    </row>
    <row r="274" spans="1:19" ht="66" x14ac:dyDescent="0.2">
      <c r="A274" s="3">
        <v>271</v>
      </c>
      <c r="B274" s="3">
        <f>INDEX(技能!B:B,MATCH(技能等级!S274,技能!T:T,0))</f>
        <v>1307010</v>
      </c>
      <c r="C274" s="4" t="s">
        <v>507</v>
      </c>
      <c r="D274" s="3">
        <v>1</v>
      </c>
      <c r="E274" s="3" t="str">
        <f>INDEX(技能!E:E,MATCH(技能等级!S274,技能!T:T,0))</f>
        <v>张郃普攻</v>
      </c>
      <c r="F274" s="4"/>
      <c r="G274" s="3"/>
      <c r="H274" s="3" t="str">
        <f t="shared" si="780"/>
        <v>130701001</v>
      </c>
      <c r="I274" s="3">
        <f t="shared" si="781"/>
        <v>1</v>
      </c>
      <c r="J274" s="3" t="str">
        <f>IF(COUNTIF(技能效果!A:A,技能等级!B274&amp;"02")=1,技能等级!B274&amp;"02","")</f>
        <v>130701002</v>
      </c>
      <c r="K274" s="3">
        <f t="shared" si="781"/>
        <v>1</v>
      </c>
      <c r="L274" s="3" t="str">
        <f>IF(COUNTIF(技能效果!A:A,技能等级!B274&amp;"03")=1,技能等级!B274&amp;"03","")</f>
        <v/>
      </c>
      <c r="M274" s="3" t="str">
        <f t="shared" ref="M274" si="822">IF(L274="","",$D274)</f>
        <v/>
      </c>
      <c r="N274" s="3" t="str">
        <f>IF(COUNTIF(技能效果!A:A,技能等级!B274&amp;"04")=1,技能等级!B274&amp;"04","")</f>
        <v/>
      </c>
      <c r="O274" s="3" t="str">
        <f t="shared" ref="O274" si="823">IF(N274="","",$D274)</f>
        <v/>
      </c>
      <c r="P274" s="3" t="str">
        <f>IF(COUNTIF(技能效果!A:A,技能等级!B274&amp;"05")=1,技能等级!B274&amp;"05","")</f>
        <v/>
      </c>
      <c r="Q274" s="3" t="str">
        <f t="shared" ref="Q274" si="824">IF(P274="","",$D274)</f>
        <v/>
      </c>
      <c r="R274" s="4" t="s">
        <v>1108</v>
      </c>
      <c r="S274">
        <f t="shared" si="815"/>
        <v>28</v>
      </c>
    </row>
    <row r="275" spans="1:19" ht="66" x14ac:dyDescent="0.2">
      <c r="A275" s="3">
        <v>272</v>
      </c>
      <c r="B275" s="3">
        <f>INDEX(技能!B:B,MATCH(技能等级!S275,技能!T:T,0))</f>
        <v>1307010</v>
      </c>
      <c r="C275" s="4" t="s">
        <v>507</v>
      </c>
      <c r="D275" s="3">
        <v>2</v>
      </c>
      <c r="E275" s="3" t="str">
        <f>INDEX(技能!E:E,MATCH(技能等级!S275,技能!T:T,0))</f>
        <v>张郃普攻</v>
      </c>
      <c r="F275" s="4" t="s">
        <v>1164</v>
      </c>
      <c r="G275" s="3">
        <v>10</v>
      </c>
      <c r="H275" s="3" t="str">
        <f t="shared" si="780"/>
        <v>130701001</v>
      </c>
      <c r="I275" s="3">
        <f t="shared" si="781"/>
        <v>2</v>
      </c>
      <c r="J275" s="3" t="str">
        <f>IF(COUNTIF(技能效果!A:A,技能等级!B275&amp;"02")=1,技能等级!B275&amp;"02","")</f>
        <v>130701002</v>
      </c>
      <c r="K275" s="3">
        <f t="shared" si="781"/>
        <v>2</v>
      </c>
      <c r="L275" s="3" t="str">
        <f>IF(COUNTIF(技能效果!A:A,技能等级!B275&amp;"03")=1,技能等级!B275&amp;"03","")</f>
        <v/>
      </c>
      <c r="M275" s="3" t="str">
        <f t="shared" ref="M275" si="825">IF(L275="","",$D275)</f>
        <v/>
      </c>
      <c r="N275" s="3" t="str">
        <f>IF(COUNTIF(技能效果!A:A,技能等级!B275&amp;"04")=1,技能等级!B275&amp;"04","")</f>
        <v/>
      </c>
      <c r="O275" s="3" t="str">
        <f t="shared" ref="O275" si="826">IF(N275="","",$D275)</f>
        <v/>
      </c>
      <c r="P275" s="3" t="str">
        <f>IF(COUNTIF(技能效果!A:A,技能等级!B275&amp;"05")=1,技能等级!B275&amp;"05","")</f>
        <v/>
      </c>
      <c r="Q275" s="3" t="str">
        <f t="shared" ref="Q275" si="827">IF(P275="","",$D275)</f>
        <v/>
      </c>
      <c r="R275" s="4" t="s">
        <v>1108</v>
      </c>
      <c r="S275">
        <f t="shared" si="815"/>
        <v>28</v>
      </c>
    </row>
    <row r="276" spans="1:19" ht="66" x14ac:dyDescent="0.2">
      <c r="A276" s="3">
        <v>273</v>
      </c>
      <c r="B276" s="3">
        <f>INDEX(技能!B:B,MATCH(技能等级!S276,技能!T:T,0))</f>
        <v>1307010</v>
      </c>
      <c r="C276" s="4" t="s">
        <v>507</v>
      </c>
      <c r="D276" s="3">
        <v>3</v>
      </c>
      <c r="E276" s="3" t="str">
        <f>INDEX(技能!E:E,MATCH(技能等级!S276,技能!T:T,0))</f>
        <v>张郃普攻</v>
      </c>
      <c r="F276" s="4" t="s">
        <v>1164</v>
      </c>
      <c r="G276" s="3">
        <v>10</v>
      </c>
      <c r="H276" s="3" t="str">
        <f t="shared" si="780"/>
        <v>130701001</v>
      </c>
      <c r="I276" s="3">
        <f t="shared" si="781"/>
        <v>3</v>
      </c>
      <c r="J276" s="3" t="str">
        <f>IF(COUNTIF(技能效果!A:A,技能等级!B276&amp;"02")=1,技能等级!B276&amp;"02","")</f>
        <v>130701002</v>
      </c>
      <c r="K276" s="3">
        <f t="shared" si="781"/>
        <v>3</v>
      </c>
      <c r="L276" s="3" t="str">
        <f>IF(COUNTIF(技能效果!A:A,技能等级!B276&amp;"03")=1,技能等级!B276&amp;"03","")</f>
        <v/>
      </c>
      <c r="M276" s="3" t="str">
        <f t="shared" ref="M276" si="828">IF(L276="","",$D276)</f>
        <v/>
      </c>
      <c r="N276" s="3" t="str">
        <f>IF(COUNTIF(技能效果!A:A,技能等级!B276&amp;"04")=1,技能等级!B276&amp;"04","")</f>
        <v/>
      </c>
      <c r="O276" s="3" t="str">
        <f t="shared" ref="O276" si="829">IF(N276="","",$D276)</f>
        <v/>
      </c>
      <c r="P276" s="3" t="str">
        <f>IF(COUNTIF(技能效果!A:A,技能等级!B276&amp;"05")=1,技能等级!B276&amp;"05","")</f>
        <v/>
      </c>
      <c r="Q276" s="3" t="str">
        <f t="shared" ref="Q276" si="830">IF(P276="","",$D276)</f>
        <v/>
      </c>
      <c r="R276" s="4" t="s">
        <v>1108</v>
      </c>
      <c r="S276">
        <f t="shared" si="815"/>
        <v>28</v>
      </c>
    </row>
    <row r="277" spans="1:19" ht="66" x14ac:dyDescent="0.2">
      <c r="A277" s="3">
        <v>274</v>
      </c>
      <c r="B277" s="3">
        <f>INDEX(技能!B:B,MATCH(技能等级!S277,技能!T:T,0))</f>
        <v>1307010</v>
      </c>
      <c r="C277" s="4" t="s">
        <v>507</v>
      </c>
      <c r="D277" s="3">
        <v>4</v>
      </c>
      <c r="E277" s="3" t="str">
        <f>INDEX(技能!E:E,MATCH(技能等级!S277,技能!T:T,0))</f>
        <v>张郃普攻</v>
      </c>
      <c r="F277" s="4" t="s">
        <v>1164</v>
      </c>
      <c r="G277" s="3">
        <v>10</v>
      </c>
      <c r="H277" s="3" t="str">
        <f t="shared" si="780"/>
        <v>130701001</v>
      </c>
      <c r="I277" s="3">
        <f t="shared" si="781"/>
        <v>4</v>
      </c>
      <c r="J277" s="3" t="str">
        <f>IF(COUNTIF(技能效果!A:A,技能等级!B277&amp;"02")=1,技能等级!B277&amp;"02","")</f>
        <v>130701002</v>
      </c>
      <c r="K277" s="3">
        <f t="shared" si="781"/>
        <v>4</v>
      </c>
      <c r="L277" s="3" t="str">
        <f>IF(COUNTIF(技能效果!A:A,技能等级!B277&amp;"03")=1,技能等级!B277&amp;"03","")</f>
        <v/>
      </c>
      <c r="M277" s="3" t="str">
        <f t="shared" ref="M277" si="831">IF(L277="","",$D277)</f>
        <v/>
      </c>
      <c r="N277" s="3" t="str">
        <f>IF(COUNTIF(技能效果!A:A,技能等级!B277&amp;"04")=1,技能等级!B277&amp;"04","")</f>
        <v/>
      </c>
      <c r="O277" s="3" t="str">
        <f t="shared" ref="O277" si="832">IF(N277="","",$D277)</f>
        <v/>
      </c>
      <c r="P277" s="3" t="str">
        <f>IF(COUNTIF(技能效果!A:A,技能等级!B277&amp;"05")=1,技能等级!B277&amp;"05","")</f>
        <v/>
      </c>
      <c r="Q277" s="3" t="str">
        <f t="shared" ref="Q277" si="833">IF(P277="","",$D277)</f>
        <v/>
      </c>
      <c r="R277" s="4" t="s">
        <v>1108</v>
      </c>
      <c r="S277">
        <f t="shared" si="815"/>
        <v>28</v>
      </c>
    </row>
    <row r="278" spans="1:19" ht="49.5" x14ac:dyDescent="0.2">
      <c r="A278" s="3">
        <v>275</v>
      </c>
      <c r="B278" s="3">
        <f>INDEX(技能!B:B,MATCH(技能等级!S278,技能!T:T,0))</f>
        <v>1307010</v>
      </c>
      <c r="C278" s="4" t="s">
        <v>507</v>
      </c>
      <c r="D278" s="3">
        <v>5</v>
      </c>
      <c r="E278" s="3" t="str">
        <f>INDEX(技能!E:E,MATCH(技能等级!S278,技能!T:T,0))</f>
        <v>张郃普攻</v>
      </c>
      <c r="F278" s="4" t="s">
        <v>1164</v>
      </c>
      <c r="G278" s="3">
        <v>10</v>
      </c>
      <c r="H278" s="3" t="str">
        <f t="shared" si="780"/>
        <v>130701001</v>
      </c>
      <c r="I278" s="3">
        <f t="shared" si="781"/>
        <v>5</v>
      </c>
      <c r="J278" s="3" t="str">
        <f>IF(COUNTIF(技能效果!A:A,技能等级!B278&amp;"02")=1,技能等级!B278&amp;"02","")</f>
        <v>130701002</v>
      </c>
      <c r="K278" s="3">
        <f t="shared" si="781"/>
        <v>5</v>
      </c>
      <c r="L278" s="3" t="str">
        <f>IF(COUNTIF(技能效果!A:A,技能等级!B278&amp;"03")=1,技能等级!B278&amp;"03","")</f>
        <v/>
      </c>
      <c r="M278" s="3" t="str">
        <f t="shared" ref="M278" si="834">IF(L278="","",$D278)</f>
        <v/>
      </c>
      <c r="N278" s="3" t="str">
        <f>IF(COUNTIF(技能效果!A:A,技能等级!B278&amp;"04")=1,技能等级!B278&amp;"04","")</f>
        <v/>
      </c>
      <c r="O278" s="3" t="str">
        <f t="shared" ref="O278" si="835">IF(N278="","",$D278)</f>
        <v/>
      </c>
      <c r="P278" s="3" t="str">
        <f>IF(COUNTIF(技能效果!A:A,技能等级!B278&amp;"05")=1,技能等级!B278&amp;"05","")</f>
        <v/>
      </c>
      <c r="Q278" s="3" t="str">
        <f t="shared" ref="Q278" si="836">IF(P278="","",$D278)</f>
        <v/>
      </c>
      <c r="R278" s="3" t="s">
        <v>177</v>
      </c>
      <c r="S278">
        <f t="shared" si="815"/>
        <v>28</v>
      </c>
    </row>
    <row r="279" spans="1:19" ht="16.5" x14ac:dyDescent="0.2">
      <c r="A279" s="3">
        <v>276</v>
      </c>
      <c r="B279" s="3">
        <f>INDEX(技能!B:B,MATCH(技能等级!S279,技能!T:T,0))</f>
        <v>1307010</v>
      </c>
      <c r="C279" s="4" t="s">
        <v>507</v>
      </c>
      <c r="D279" s="3">
        <v>6</v>
      </c>
      <c r="E279" s="3" t="str">
        <f>INDEX(技能!E:E,MATCH(技能等级!S279,技能!T:T,0))</f>
        <v>张郃普攻</v>
      </c>
      <c r="F279" s="4" t="s">
        <v>1164</v>
      </c>
      <c r="G279" s="3">
        <v>10</v>
      </c>
      <c r="H279" s="3" t="str">
        <f t="shared" si="780"/>
        <v>130701001</v>
      </c>
      <c r="I279" s="3">
        <f t="shared" si="781"/>
        <v>6</v>
      </c>
      <c r="J279" s="3" t="str">
        <f>IF(COUNTIF(技能效果!A:A,技能等级!B279&amp;"02")=1,技能等级!B279&amp;"02","")</f>
        <v>130701002</v>
      </c>
      <c r="K279" s="3">
        <f t="shared" si="781"/>
        <v>6</v>
      </c>
      <c r="L279" s="3" t="str">
        <f>IF(COUNTIF(技能效果!A:A,技能等级!B279&amp;"03")=1,技能等级!B279&amp;"03","")</f>
        <v/>
      </c>
      <c r="M279" s="3" t="str">
        <f t="shared" ref="M279" si="837">IF(L279="","",$D279)</f>
        <v/>
      </c>
      <c r="N279" s="3" t="str">
        <f>IF(COUNTIF(技能效果!A:A,技能等级!B279&amp;"04")=1,技能等级!B279&amp;"04","")</f>
        <v/>
      </c>
      <c r="O279" s="3" t="str">
        <f t="shared" ref="O279" si="838">IF(N279="","",$D279)</f>
        <v/>
      </c>
      <c r="P279" s="3" t="str">
        <f>IF(COUNTIF(技能效果!A:A,技能等级!B279&amp;"05")=1,技能等级!B279&amp;"05","")</f>
        <v/>
      </c>
      <c r="Q279" s="3" t="str">
        <f t="shared" ref="Q279" si="839">IF(P279="","",$D279)</f>
        <v/>
      </c>
      <c r="R279" s="3" t="s">
        <v>143</v>
      </c>
      <c r="S279">
        <f t="shared" si="815"/>
        <v>28</v>
      </c>
    </row>
    <row r="280" spans="1:19" ht="16.5" x14ac:dyDescent="0.2">
      <c r="A280" s="3">
        <v>277</v>
      </c>
      <c r="B280" s="3">
        <f>INDEX(技能!B:B,MATCH(技能等级!S280,技能!T:T,0))</f>
        <v>1307010</v>
      </c>
      <c r="C280" s="4" t="s">
        <v>507</v>
      </c>
      <c r="D280" s="3">
        <v>7</v>
      </c>
      <c r="E280" s="3" t="str">
        <f>INDEX(技能!E:E,MATCH(技能等级!S280,技能!T:T,0))</f>
        <v>张郃普攻</v>
      </c>
      <c r="F280" s="4" t="s">
        <v>1164</v>
      </c>
      <c r="G280" s="3">
        <v>10</v>
      </c>
      <c r="H280" s="3" t="str">
        <f t="shared" si="780"/>
        <v>130701001</v>
      </c>
      <c r="I280" s="3">
        <f t="shared" si="781"/>
        <v>7</v>
      </c>
      <c r="J280" s="3" t="str">
        <f>IF(COUNTIF(技能效果!A:A,技能等级!B280&amp;"02")=1,技能等级!B280&amp;"02","")</f>
        <v>130701002</v>
      </c>
      <c r="K280" s="3">
        <f t="shared" si="781"/>
        <v>7</v>
      </c>
      <c r="L280" s="3" t="str">
        <f>IF(COUNTIF(技能效果!A:A,技能等级!B280&amp;"03")=1,技能等级!B280&amp;"03","")</f>
        <v/>
      </c>
      <c r="M280" s="3" t="str">
        <f t="shared" ref="M280" si="840">IF(L280="","",$D280)</f>
        <v/>
      </c>
      <c r="N280" s="3" t="str">
        <f>IF(COUNTIF(技能效果!A:A,技能等级!B280&amp;"04")=1,技能等级!B280&amp;"04","")</f>
        <v/>
      </c>
      <c r="O280" s="3" t="str">
        <f t="shared" ref="O280" si="841">IF(N280="","",$D280)</f>
        <v/>
      </c>
      <c r="P280" s="3" t="str">
        <f>IF(COUNTIF(技能效果!A:A,技能等级!B280&amp;"05")=1,技能等级!B280&amp;"05","")</f>
        <v/>
      </c>
      <c r="Q280" s="3" t="str">
        <f t="shared" ref="Q280" si="842">IF(P280="","",$D280)</f>
        <v/>
      </c>
      <c r="R280" s="3" t="s">
        <v>143</v>
      </c>
      <c r="S280">
        <f t="shared" si="815"/>
        <v>28</v>
      </c>
    </row>
    <row r="281" spans="1:19" ht="16.5" x14ac:dyDescent="0.2">
      <c r="A281" s="3">
        <v>278</v>
      </c>
      <c r="B281" s="3">
        <f>INDEX(技能!B:B,MATCH(技能等级!S281,技能!T:T,0))</f>
        <v>1307010</v>
      </c>
      <c r="C281" s="4" t="s">
        <v>507</v>
      </c>
      <c r="D281" s="3">
        <v>8</v>
      </c>
      <c r="E281" s="3" t="str">
        <f>INDEX(技能!E:E,MATCH(技能等级!S281,技能!T:T,0))</f>
        <v>张郃普攻</v>
      </c>
      <c r="F281" s="4" t="s">
        <v>1164</v>
      </c>
      <c r="G281" s="3">
        <v>10</v>
      </c>
      <c r="H281" s="3" t="str">
        <f t="shared" si="780"/>
        <v>130701001</v>
      </c>
      <c r="I281" s="3">
        <f t="shared" si="781"/>
        <v>8</v>
      </c>
      <c r="J281" s="3" t="str">
        <f>IF(COUNTIF(技能效果!A:A,技能等级!B281&amp;"02")=1,技能等级!B281&amp;"02","")</f>
        <v>130701002</v>
      </c>
      <c r="K281" s="3">
        <f t="shared" si="781"/>
        <v>8</v>
      </c>
      <c r="L281" s="3" t="str">
        <f>IF(COUNTIF(技能效果!A:A,技能等级!B281&amp;"03")=1,技能等级!B281&amp;"03","")</f>
        <v/>
      </c>
      <c r="M281" s="3" t="str">
        <f t="shared" ref="M281" si="843">IF(L281="","",$D281)</f>
        <v/>
      </c>
      <c r="N281" s="3" t="str">
        <f>IF(COUNTIF(技能效果!A:A,技能等级!B281&amp;"04")=1,技能等级!B281&amp;"04","")</f>
        <v/>
      </c>
      <c r="O281" s="3" t="str">
        <f t="shared" ref="O281" si="844">IF(N281="","",$D281)</f>
        <v/>
      </c>
      <c r="P281" s="3" t="str">
        <f>IF(COUNTIF(技能效果!A:A,技能等级!B281&amp;"05")=1,技能等级!B281&amp;"05","")</f>
        <v/>
      </c>
      <c r="Q281" s="3" t="str">
        <f t="shared" ref="Q281" si="845">IF(P281="","",$D281)</f>
        <v/>
      </c>
      <c r="R281" s="3" t="s">
        <v>143</v>
      </c>
      <c r="S281">
        <f t="shared" si="815"/>
        <v>28</v>
      </c>
    </row>
    <row r="282" spans="1:19" ht="16.5" x14ac:dyDescent="0.2">
      <c r="A282" s="3">
        <v>279</v>
      </c>
      <c r="B282" s="3">
        <f>INDEX(技能!B:B,MATCH(技能等级!S282,技能!T:T,0))</f>
        <v>1307010</v>
      </c>
      <c r="C282" s="4" t="s">
        <v>507</v>
      </c>
      <c r="D282" s="3">
        <v>9</v>
      </c>
      <c r="E282" s="3" t="str">
        <f>INDEX(技能!E:E,MATCH(技能等级!S282,技能!T:T,0))</f>
        <v>张郃普攻</v>
      </c>
      <c r="F282" s="4" t="s">
        <v>1164</v>
      </c>
      <c r="G282" s="3">
        <v>10</v>
      </c>
      <c r="H282" s="3" t="str">
        <f t="shared" si="780"/>
        <v>130701001</v>
      </c>
      <c r="I282" s="3">
        <f t="shared" si="781"/>
        <v>9</v>
      </c>
      <c r="J282" s="3" t="str">
        <f>IF(COUNTIF(技能效果!A:A,技能等级!B282&amp;"02")=1,技能等级!B282&amp;"02","")</f>
        <v>130701002</v>
      </c>
      <c r="K282" s="3">
        <f t="shared" si="781"/>
        <v>9</v>
      </c>
      <c r="L282" s="3" t="str">
        <f>IF(COUNTIF(技能效果!A:A,技能等级!B282&amp;"03")=1,技能等级!B282&amp;"03","")</f>
        <v/>
      </c>
      <c r="M282" s="3" t="str">
        <f t="shared" ref="M282" si="846">IF(L282="","",$D282)</f>
        <v/>
      </c>
      <c r="N282" s="3" t="str">
        <f>IF(COUNTIF(技能效果!A:A,技能等级!B282&amp;"04")=1,技能等级!B282&amp;"04","")</f>
        <v/>
      </c>
      <c r="O282" s="3" t="str">
        <f t="shared" ref="O282" si="847">IF(N282="","",$D282)</f>
        <v/>
      </c>
      <c r="P282" s="3" t="str">
        <f>IF(COUNTIF(技能效果!A:A,技能等级!B282&amp;"05")=1,技能等级!B282&amp;"05","")</f>
        <v/>
      </c>
      <c r="Q282" s="3" t="str">
        <f t="shared" ref="Q282" si="848">IF(P282="","",$D282)</f>
        <v/>
      </c>
      <c r="R282" s="3" t="s">
        <v>143</v>
      </c>
      <c r="S282">
        <f t="shared" si="815"/>
        <v>28</v>
      </c>
    </row>
    <row r="283" spans="1:19" ht="33" x14ac:dyDescent="0.2">
      <c r="A283" s="3">
        <v>280</v>
      </c>
      <c r="B283" s="3">
        <f>INDEX(技能!B:B,MATCH(技能等级!S283,技能!T:T,0))</f>
        <v>1307010</v>
      </c>
      <c r="C283" s="4" t="s">
        <v>507</v>
      </c>
      <c r="D283" s="3">
        <v>10</v>
      </c>
      <c r="E283" s="3" t="str">
        <f>INDEX(技能!E:E,MATCH(技能等级!S283,技能!T:T,0))</f>
        <v>张郃普攻</v>
      </c>
      <c r="F283" s="4" t="s">
        <v>1164</v>
      </c>
      <c r="G283" s="3">
        <v>10</v>
      </c>
      <c r="H283" s="3" t="str">
        <f t="shared" si="780"/>
        <v>130701001</v>
      </c>
      <c r="I283" s="3">
        <f t="shared" si="781"/>
        <v>10</v>
      </c>
      <c r="J283" s="3" t="str">
        <f>IF(COUNTIF(技能效果!A:A,技能等级!B283&amp;"02")=1,技能等级!B283&amp;"02","")</f>
        <v>130701002</v>
      </c>
      <c r="K283" s="3">
        <f t="shared" si="781"/>
        <v>10</v>
      </c>
      <c r="L283" s="3" t="str">
        <f>IF(COUNTIF(技能效果!A:A,技能等级!B283&amp;"03")=1,技能等级!B283&amp;"03","")</f>
        <v/>
      </c>
      <c r="M283" s="3" t="str">
        <f t="shared" ref="M283" si="849">IF(L283="","",$D283)</f>
        <v/>
      </c>
      <c r="N283" s="3" t="str">
        <f>IF(COUNTIF(技能效果!A:A,技能等级!B283&amp;"04")=1,技能等级!B283&amp;"04","")</f>
        <v/>
      </c>
      <c r="O283" s="3" t="str">
        <f t="shared" ref="O283" si="850">IF(N283="","",$D283)</f>
        <v/>
      </c>
      <c r="P283" s="3" t="str">
        <f>IF(COUNTIF(技能效果!A:A,技能等级!B283&amp;"05")=1,技能等级!B283&amp;"05","")</f>
        <v/>
      </c>
      <c r="Q283" s="3" t="str">
        <f t="shared" ref="Q283" si="851">IF(P283="","",$D283)</f>
        <v/>
      </c>
      <c r="R283" s="3" t="s">
        <v>178</v>
      </c>
      <c r="S283">
        <f t="shared" si="815"/>
        <v>28</v>
      </c>
    </row>
    <row r="284" spans="1:19" ht="16.5" x14ac:dyDescent="0.2">
      <c r="A284" s="3">
        <v>281</v>
      </c>
      <c r="B284" s="3">
        <f>INDEX(技能!B:B,MATCH(技能等级!S284,技能!T:T,0))</f>
        <v>1307011</v>
      </c>
      <c r="C284" s="4" t="s">
        <v>507</v>
      </c>
      <c r="D284" s="3">
        <v>1</v>
      </c>
      <c r="E284" s="3" t="str">
        <f>INDEX(技能!E:E,MATCH(技能等级!S284,技能!T:T,0))</f>
        <v>张飞普攻</v>
      </c>
      <c r="F284" s="4"/>
      <c r="G284" s="3"/>
      <c r="H284" s="3" t="str">
        <f t="shared" si="780"/>
        <v>130701101</v>
      </c>
      <c r="I284" s="3">
        <f t="shared" si="781"/>
        <v>1</v>
      </c>
      <c r="J284" s="3" t="str">
        <f>IF(COUNTIF(技能效果!A:A,技能等级!B284&amp;"02")=1,技能等级!B284&amp;"02","")</f>
        <v>130701102</v>
      </c>
      <c r="K284" s="3">
        <f t="shared" si="781"/>
        <v>1</v>
      </c>
      <c r="L284" s="3" t="str">
        <f>IF(COUNTIF(技能效果!A:A,技能等级!B284&amp;"03")=1,技能等级!B284&amp;"03","")</f>
        <v/>
      </c>
      <c r="M284" s="3" t="str">
        <f t="shared" ref="M284" si="852">IF(L284="","",$D284)</f>
        <v/>
      </c>
      <c r="N284" s="3" t="str">
        <f>IF(COUNTIF(技能效果!A:A,技能等级!B284&amp;"04")=1,技能等级!B284&amp;"04","")</f>
        <v/>
      </c>
      <c r="O284" s="3" t="str">
        <f t="shared" ref="O284" si="853">IF(N284="","",$D284)</f>
        <v/>
      </c>
      <c r="P284" s="3" t="str">
        <f>IF(COUNTIF(技能效果!A:A,技能等级!B284&amp;"05")=1,技能等级!B284&amp;"05","")</f>
        <v/>
      </c>
      <c r="Q284" s="3" t="str">
        <f t="shared" ref="Q284" si="854">IF(P284="","",$D284)</f>
        <v/>
      </c>
      <c r="R284" s="3" t="s">
        <v>143</v>
      </c>
      <c r="S284">
        <f t="shared" si="815"/>
        <v>29</v>
      </c>
    </row>
    <row r="285" spans="1:19" ht="16.5" x14ac:dyDescent="0.2">
      <c r="A285" s="3">
        <v>282</v>
      </c>
      <c r="B285" s="3">
        <f>INDEX(技能!B:B,MATCH(技能等级!S285,技能!T:T,0))</f>
        <v>1307011</v>
      </c>
      <c r="C285" s="4" t="s">
        <v>507</v>
      </c>
      <c r="D285" s="3">
        <v>2</v>
      </c>
      <c r="E285" s="3" t="str">
        <f>INDEX(技能!E:E,MATCH(技能等级!S285,技能!T:T,0))</f>
        <v>张飞普攻</v>
      </c>
      <c r="F285" s="4" t="s">
        <v>1164</v>
      </c>
      <c r="G285" s="3">
        <v>10</v>
      </c>
      <c r="H285" s="3" t="str">
        <f t="shared" si="780"/>
        <v>130701101</v>
      </c>
      <c r="I285" s="3">
        <f t="shared" si="781"/>
        <v>2</v>
      </c>
      <c r="J285" s="3" t="str">
        <f>IF(COUNTIF(技能效果!A:A,技能等级!B285&amp;"02")=1,技能等级!B285&amp;"02","")</f>
        <v>130701102</v>
      </c>
      <c r="K285" s="3">
        <f t="shared" si="781"/>
        <v>2</v>
      </c>
      <c r="L285" s="3" t="str">
        <f>IF(COUNTIF(技能效果!A:A,技能等级!B285&amp;"03")=1,技能等级!B285&amp;"03","")</f>
        <v/>
      </c>
      <c r="M285" s="3" t="str">
        <f t="shared" ref="M285" si="855">IF(L285="","",$D285)</f>
        <v/>
      </c>
      <c r="N285" s="3" t="str">
        <f>IF(COUNTIF(技能效果!A:A,技能等级!B285&amp;"04")=1,技能等级!B285&amp;"04","")</f>
        <v/>
      </c>
      <c r="O285" s="3" t="str">
        <f t="shared" ref="O285" si="856">IF(N285="","",$D285)</f>
        <v/>
      </c>
      <c r="P285" s="3" t="str">
        <f>IF(COUNTIF(技能效果!A:A,技能等级!B285&amp;"05")=1,技能等级!B285&amp;"05","")</f>
        <v/>
      </c>
      <c r="Q285" s="3" t="str">
        <f t="shared" ref="Q285" si="857">IF(P285="","",$D285)</f>
        <v/>
      </c>
      <c r="R285" s="3" t="s">
        <v>143</v>
      </c>
      <c r="S285">
        <f t="shared" si="815"/>
        <v>29</v>
      </c>
    </row>
    <row r="286" spans="1:19" ht="16.5" x14ac:dyDescent="0.2">
      <c r="A286" s="3">
        <v>283</v>
      </c>
      <c r="B286" s="3">
        <f>INDEX(技能!B:B,MATCH(技能等级!S286,技能!T:T,0))</f>
        <v>1307011</v>
      </c>
      <c r="C286" s="4" t="s">
        <v>507</v>
      </c>
      <c r="D286" s="3">
        <v>3</v>
      </c>
      <c r="E286" s="3" t="str">
        <f>INDEX(技能!E:E,MATCH(技能等级!S286,技能!T:T,0))</f>
        <v>张飞普攻</v>
      </c>
      <c r="F286" s="4" t="s">
        <v>1164</v>
      </c>
      <c r="G286" s="3">
        <v>10</v>
      </c>
      <c r="H286" s="3" t="str">
        <f t="shared" si="780"/>
        <v>130701101</v>
      </c>
      <c r="I286" s="3">
        <f t="shared" si="781"/>
        <v>3</v>
      </c>
      <c r="J286" s="3" t="str">
        <f>IF(COUNTIF(技能效果!A:A,技能等级!B286&amp;"02")=1,技能等级!B286&amp;"02","")</f>
        <v>130701102</v>
      </c>
      <c r="K286" s="3">
        <f t="shared" si="781"/>
        <v>3</v>
      </c>
      <c r="L286" s="3" t="str">
        <f>IF(COUNTIF(技能效果!A:A,技能等级!B286&amp;"03")=1,技能等级!B286&amp;"03","")</f>
        <v/>
      </c>
      <c r="M286" s="3" t="str">
        <f t="shared" ref="M286" si="858">IF(L286="","",$D286)</f>
        <v/>
      </c>
      <c r="N286" s="3" t="str">
        <f>IF(COUNTIF(技能效果!A:A,技能等级!B286&amp;"04")=1,技能等级!B286&amp;"04","")</f>
        <v/>
      </c>
      <c r="O286" s="3" t="str">
        <f t="shared" ref="O286" si="859">IF(N286="","",$D286)</f>
        <v/>
      </c>
      <c r="P286" s="3" t="str">
        <f>IF(COUNTIF(技能效果!A:A,技能等级!B286&amp;"05")=1,技能等级!B286&amp;"05","")</f>
        <v/>
      </c>
      <c r="Q286" s="3" t="str">
        <f t="shared" ref="Q286" si="860">IF(P286="","",$D286)</f>
        <v/>
      </c>
      <c r="R286" s="3" t="s">
        <v>143</v>
      </c>
      <c r="S286">
        <f t="shared" si="815"/>
        <v>29</v>
      </c>
    </row>
    <row r="287" spans="1:19" ht="16.5" x14ac:dyDescent="0.2">
      <c r="A287" s="3">
        <v>284</v>
      </c>
      <c r="B287" s="3">
        <f>INDEX(技能!B:B,MATCH(技能等级!S287,技能!T:T,0))</f>
        <v>1307011</v>
      </c>
      <c r="C287" s="4" t="s">
        <v>507</v>
      </c>
      <c r="D287" s="3">
        <v>4</v>
      </c>
      <c r="E287" s="3" t="str">
        <f>INDEX(技能!E:E,MATCH(技能等级!S287,技能!T:T,0))</f>
        <v>张飞普攻</v>
      </c>
      <c r="F287" s="4" t="s">
        <v>1164</v>
      </c>
      <c r="G287" s="3">
        <v>10</v>
      </c>
      <c r="H287" s="3" t="str">
        <f t="shared" si="780"/>
        <v>130701101</v>
      </c>
      <c r="I287" s="3">
        <f t="shared" si="781"/>
        <v>4</v>
      </c>
      <c r="J287" s="3" t="str">
        <f>IF(COUNTIF(技能效果!A:A,技能等级!B287&amp;"02")=1,技能等级!B287&amp;"02","")</f>
        <v>130701102</v>
      </c>
      <c r="K287" s="3">
        <f t="shared" si="781"/>
        <v>4</v>
      </c>
      <c r="L287" s="3" t="str">
        <f>IF(COUNTIF(技能效果!A:A,技能等级!B287&amp;"03")=1,技能等级!B287&amp;"03","")</f>
        <v/>
      </c>
      <c r="M287" s="3" t="str">
        <f t="shared" ref="M287" si="861">IF(L287="","",$D287)</f>
        <v/>
      </c>
      <c r="N287" s="3" t="str">
        <f>IF(COUNTIF(技能效果!A:A,技能等级!B287&amp;"04")=1,技能等级!B287&amp;"04","")</f>
        <v/>
      </c>
      <c r="O287" s="3" t="str">
        <f t="shared" ref="O287" si="862">IF(N287="","",$D287)</f>
        <v/>
      </c>
      <c r="P287" s="3" t="str">
        <f>IF(COUNTIF(技能效果!A:A,技能等级!B287&amp;"05")=1,技能等级!B287&amp;"05","")</f>
        <v/>
      </c>
      <c r="Q287" s="3" t="str">
        <f t="shared" ref="Q287" si="863">IF(P287="","",$D287)</f>
        <v/>
      </c>
      <c r="R287" s="3" t="s">
        <v>143</v>
      </c>
      <c r="S287">
        <f t="shared" si="815"/>
        <v>29</v>
      </c>
    </row>
    <row r="288" spans="1:19" ht="33" x14ac:dyDescent="0.2">
      <c r="A288" s="3">
        <v>285</v>
      </c>
      <c r="B288" s="3">
        <f>INDEX(技能!B:B,MATCH(技能等级!S288,技能!T:T,0))</f>
        <v>1307011</v>
      </c>
      <c r="C288" s="4" t="s">
        <v>507</v>
      </c>
      <c r="D288" s="3">
        <v>5</v>
      </c>
      <c r="E288" s="3" t="str">
        <f>INDEX(技能!E:E,MATCH(技能等级!S288,技能!T:T,0))</f>
        <v>张飞普攻</v>
      </c>
      <c r="F288" s="4" t="s">
        <v>1164</v>
      </c>
      <c r="G288" s="3">
        <v>10</v>
      </c>
      <c r="H288" s="3" t="str">
        <f t="shared" si="780"/>
        <v>130701101</v>
      </c>
      <c r="I288" s="3">
        <f t="shared" si="781"/>
        <v>5</v>
      </c>
      <c r="J288" s="3" t="str">
        <f>IF(COUNTIF(技能效果!A:A,技能等级!B288&amp;"02")=1,技能等级!B288&amp;"02","")</f>
        <v>130701102</v>
      </c>
      <c r="K288" s="3">
        <f t="shared" si="781"/>
        <v>5</v>
      </c>
      <c r="L288" s="3" t="str">
        <f>IF(COUNTIF(技能效果!A:A,技能等级!B288&amp;"03")=1,技能等级!B288&amp;"03","")</f>
        <v/>
      </c>
      <c r="M288" s="3" t="str">
        <f t="shared" ref="M288" si="864">IF(L288="","",$D288)</f>
        <v/>
      </c>
      <c r="N288" s="3" t="str">
        <f>IF(COUNTIF(技能效果!A:A,技能等级!B288&amp;"04")=1,技能等级!B288&amp;"04","")</f>
        <v/>
      </c>
      <c r="O288" s="3" t="str">
        <f t="shared" ref="O288" si="865">IF(N288="","",$D288)</f>
        <v/>
      </c>
      <c r="P288" s="3" t="str">
        <f>IF(COUNTIF(技能效果!A:A,技能等级!B288&amp;"05")=1,技能等级!B288&amp;"05","")</f>
        <v/>
      </c>
      <c r="Q288" s="3" t="str">
        <f t="shared" ref="Q288" si="866">IF(P288="","",$D288)</f>
        <v/>
      </c>
      <c r="R288" s="3" t="s">
        <v>179</v>
      </c>
      <c r="S288">
        <f t="shared" si="815"/>
        <v>29</v>
      </c>
    </row>
    <row r="289" spans="1:19" ht="16.5" x14ac:dyDescent="0.2">
      <c r="A289" s="3">
        <v>286</v>
      </c>
      <c r="B289" s="3">
        <f>INDEX(技能!B:B,MATCH(技能等级!S289,技能!T:T,0))</f>
        <v>1307011</v>
      </c>
      <c r="C289" s="4" t="s">
        <v>507</v>
      </c>
      <c r="D289" s="3">
        <v>6</v>
      </c>
      <c r="E289" s="3" t="str">
        <f>INDEX(技能!E:E,MATCH(技能等级!S289,技能!T:T,0))</f>
        <v>张飞普攻</v>
      </c>
      <c r="F289" s="4" t="s">
        <v>1164</v>
      </c>
      <c r="G289" s="3">
        <v>10</v>
      </c>
      <c r="H289" s="3" t="str">
        <f t="shared" si="780"/>
        <v>130701101</v>
      </c>
      <c r="I289" s="3">
        <f t="shared" si="781"/>
        <v>6</v>
      </c>
      <c r="J289" s="3" t="str">
        <f>IF(COUNTIF(技能效果!A:A,技能等级!B289&amp;"02")=1,技能等级!B289&amp;"02","")</f>
        <v>130701102</v>
      </c>
      <c r="K289" s="3">
        <f t="shared" si="781"/>
        <v>6</v>
      </c>
      <c r="L289" s="3" t="str">
        <f>IF(COUNTIF(技能效果!A:A,技能等级!B289&amp;"03")=1,技能等级!B289&amp;"03","")</f>
        <v/>
      </c>
      <c r="M289" s="3" t="str">
        <f t="shared" ref="M289" si="867">IF(L289="","",$D289)</f>
        <v/>
      </c>
      <c r="N289" s="3" t="str">
        <f>IF(COUNTIF(技能效果!A:A,技能等级!B289&amp;"04")=1,技能等级!B289&amp;"04","")</f>
        <v/>
      </c>
      <c r="O289" s="3" t="str">
        <f t="shared" ref="O289" si="868">IF(N289="","",$D289)</f>
        <v/>
      </c>
      <c r="P289" s="3" t="str">
        <f>IF(COUNTIF(技能效果!A:A,技能等级!B289&amp;"05")=1,技能等级!B289&amp;"05","")</f>
        <v/>
      </c>
      <c r="Q289" s="3" t="str">
        <f t="shared" ref="Q289" si="869">IF(P289="","",$D289)</f>
        <v/>
      </c>
      <c r="R289" s="3" t="s">
        <v>143</v>
      </c>
      <c r="S289">
        <f t="shared" si="815"/>
        <v>29</v>
      </c>
    </row>
    <row r="290" spans="1:19" ht="16.5" x14ac:dyDescent="0.2">
      <c r="A290" s="3">
        <v>287</v>
      </c>
      <c r="B290" s="3">
        <f>INDEX(技能!B:B,MATCH(技能等级!S290,技能!T:T,0))</f>
        <v>1307011</v>
      </c>
      <c r="C290" s="4" t="s">
        <v>507</v>
      </c>
      <c r="D290" s="3">
        <v>7</v>
      </c>
      <c r="E290" s="3" t="str">
        <f>INDEX(技能!E:E,MATCH(技能等级!S290,技能!T:T,0))</f>
        <v>张飞普攻</v>
      </c>
      <c r="F290" s="4" t="s">
        <v>1164</v>
      </c>
      <c r="G290" s="3">
        <v>10</v>
      </c>
      <c r="H290" s="3" t="str">
        <f t="shared" si="780"/>
        <v>130701101</v>
      </c>
      <c r="I290" s="3">
        <f t="shared" si="781"/>
        <v>7</v>
      </c>
      <c r="J290" s="3" t="str">
        <f>IF(COUNTIF(技能效果!A:A,技能等级!B290&amp;"02")=1,技能等级!B290&amp;"02","")</f>
        <v>130701102</v>
      </c>
      <c r="K290" s="3">
        <f t="shared" si="781"/>
        <v>7</v>
      </c>
      <c r="L290" s="3" t="str">
        <f>IF(COUNTIF(技能效果!A:A,技能等级!B290&amp;"03")=1,技能等级!B290&amp;"03","")</f>
        <v/>
      </c>
      <c r="M290" s="3" t="str">
        <f t="shared" ref="M290" si="870">IF(L290="","",$D290)</f>
        <v/>
      </c>
      <c r="N290" s="3" t="str">
        <f>IF(COUNTIF(技能效果!A:A,技能等级!B290&amp;"04")=1,技能等级!B290&amp;"04","")</f>
        <v/>
      </c>
      <c r="O290" s="3" t="str">
        <f t="shared" ref="O290" si="871">IF(N290="","",$D290)</f>
        <v/>
      </c>
      <c r="P290" s="3" t="str">
        <f>IF(COUNTIF(技能效果!A:A,技能等级!B290&amp;"05")=1,技能等级!B290&amp;"05","")</f>
        <v/>
      </c>
      <c r="Q290" s="3" t="str">
        <f t="shared" ref="Q290" si="872">IF(P290="","",$D290)</f>
        <v/>
      </c>
      <c r="R290" s="3" t="s">
        <v>143</v>
      </c>
      <c r="S290">
        <f t="shared" si="815"/>
        <v>29</v>
      </c>
    </row>
    <row r="291" spans="1:19" ht="16.5" x14ac:dyDescent="0.2">
      <c r="A291" s="3">
        <v>288</v>
      </c>
      <c r="B291" s="3">
        <f>INDEX(技能!B:B,MATCH(技能等级!S291,技能!T:T,0))</f>
        <v>1307011</v>
      </c>
      <c r="C291" s="4" t="s">
        <v>507</v>
      </c>
      <c r="D291" s="3">
        <v>8</v>
      </c>
      <c r="E291" s="3" t="str">
        <f>INDEX(技能!E:E,MATCH(技能等级!S291,技能!T:T,0))</f>
        <v>张飞普攻</v>
      </c>
      <c r="F291" s="4" t="s">
        <v>1164</v>
      </c>
      <c r="G291" s="3">
        <v>10</v>
      </c>
      <c r="H291" s="3" t="str">
        <f t="shared" si="780"/>
        <v>130701101</v>
      </c>
      <c r="I291" s="3">
        <f t="shared" si="781"/>
        <v>8</v>
      </c>
      <c r="J291" s="3" t="str">
        <f>IF(COUNTIF(技能效果!A:A,技能等级!B291&amp;"02")=1,技能等级!B291&amp;"02","")</f>
        <v>130701102</v>
      </c>
      <c r="K291" s="3">
        <f t="shared" si="781"/>
        <v>8</v>
      </c>
      <c r="L291" s="3" t="str">
        <f>IF(COUNTIF(技能效果!A:A,技能等级!B291&amp;"03")=1,技能等级!B291&amp;"03","")</f>
        <v/>
      </c>
      <c r="M291" s="3" t="str">
        <f t="shared" ref="M291" si="873">IF(L291="","",$D291)</f>
        <v/>
      </c>
      <c r="N291" s="3" t="str">
        <f>IF(COUNTIF(技能效果!A:A,技能等级!B291&amp;"04")=1,技能等级!B291&amp;"04","")</f>
        <v/>
      </c>
      <c r="O291" s="3" t="str">
        <f t="shared" ref="O291" si="874">IF(N291="","",$D291)</f>
        <v/>
      </c>
      <c r="P291" s="3" t="str">
        <f>IF(COUNTIF(技能效果!A:A,技能等级!B291&amp;"05")=1,技能等级!B291&amp;"05","")</f>
        <v/>
      </c>
      <c r="Q291" s="3" t="str">
        <f t="shared" ref="Q291" si="875">IF(P291="","",$D291)</f>
        <v/>
      </c>
      <c r="R291" s="3" t="s">
        <v>143</v>
      </c>
      <c r="S291">
        <f t="shared" si="815"/>
        <v>29</v>
      </c>
    </row>
    <row r="292" spans="1:19" ht="16.5" x14ac:dyDescent="0.2">
      <c r="A292" s="3">
        <v>289</v>
      </c>
      <c r="B292" s="3">
        <f>INDEX(技能!B:B,MATCH(技能等级!S292,技能!T:T,0))</f>
        <v>1307011</v>
      </c>
      <c r="C292" s="4" t="s">
        <v>507</v>
      </c>
      <c r="D292" s="3">
        <v>9</v>
      </c>
      <c r="E292" s="3" t="str">
        <f>INDEX(技能!E:E,MATCH(技能等级!S292,技能!T:T,0))</f>
        <v>张飞普攻</v>
      </c>
      <c r="F292" s="4" t="s">
        <v>1164</v>
      </c>
      <c r="G292" s="3">
        <v>10</v>
      </c>
      <c r="H292" s="3" t="str">
        <f t="shared" si="780"/>
        <v>130701101</v>
      </c>
      <c r="I292" s="3">
        <f t="shared" si="781"/>
        <v>9</v>
      </c>
      <c r="J292" s="3" t="str">
        <f>IF(COUNTIF(技能效果!A:A,技能等级!B292&amp;"02")=1,技能等级!B292&amp;"02","")</f>
        <v>130701102</v>
      </c>
      <c r="K292" s="3">
        <f t="shared" si="781"/>
        <v>9</v>
      </c>
      <c r="L292" s="3" t="str">
        <f>IF(COUNTIF(技能效果!A:A,技能等级!B292&amp;"03")=1,技能等级!B292&amp;"03","")</f>
        <v/>
      </c>
      <c r="M292" s="3" t="str">
        <f t="shared" ref="M292" si="876">IF(L292="","",$D292)</f>
        <v/>
      </c>
      <c r="N292" s="3" t="str">
        <f>IF(COUNTIF(技能效果!A:A,技能等级!B292&amp;"04")=1,技能等级!B292&amp;"04","")</f>
        <v/>
      </c>
      <c r="O292" s="3" t="str">
        <f t="shared" ref="O292" si="877">IF(N292="","",$D292)</f>
        <v/>
      </c>
      <c r="P292" s="3" t="str">
        <f>IF(COUNTIF(技能效果!A:A,技能等级!B292&amp;"05")=1,技能等级!B292&amp;"05","")</f>
        <v/>
      </c>
      <c r="Q292" s="3" t="str">
        <f t="shared" ref="Q292" si="878">IF(P292="","",$D292)</f>
        <v/>
      </c>
      <c r="R292" s="3" t="s">
        <v>143</v>
      </c>
      <c r="S292">
        <f t="shared" si="815"/>
        <v>29</v>
      </c>
    </row>
    <row r="293" spans="1:19" ht="16.5" x14ac:dyDescent="0.2">
      <c r="A293" s="3">
        <v>290</v>
      </c>
      <c r="B293" s="3">
        <f>INDEX(技能!B:B,MATCH(技能等级!S293,技能!T:T,0))</f>
        <v>1307011</v>
      </c>
      <c r="C293" s="4" t="s">
        <v>507</v>
      </c>
      <c r="D293" s="3">
        <v>10</v>
      </c>
      <c r="E293" s="3" t="str">
        <f>INDEX(技能!E:E,MATCH(技能等级!S293,技能!T:T,0))</f>
        <v>张飞普攻</v>
      </c>
      <c r="F293" s="4" t="s">
        <v>1164</v>
      </c>
      <c r="G293" s="3">
        <v>10</v>
      </c>
      <c r="H293" s="3" t="str">
        <f t="shared" si="780"/>
        <v>130701101</v>
      </c>
      <c r="I293" s="3">
        <f t="shared" si="781"/>
        <v>10</v>
      </c>
      <c r="J293" s="3" t="str">
        <f>IF(COUNTIF(技能效果!A:A,技能等级!B293&amp;"02")=1,技能等级!B293&amp;"02","")</f>
        <v>130701102</v>
      </c>
      <c r="K293" s="3">
        <f t="shared" si="781"/>
        <v>10</v>
      </c>
      <c r="L293" s="3" t="str">
        <f>IF(COUNTIF(技能效果!A:A,技能等级!B293&amp;"03")=1,技能等级!B293&amp;"03","")</f>
        <v/>
      </c>
      <c r="M293" s="3" t="str">
        <f t="shared" ref="M293" si="879">IF(L293="","",$D293)</f>
        <v/>
      </c>
      <c r="N293" s="3" t="str">
        <f>IF(COUNTIF(技能效果!A:A,技能等级!B293&amp;"04")=1,技能等级!B293&amp;"04","")</f>
        <v/>
      </c>
      <c r="O293" s="3" t="str">
        <f t="shared" ref="O293" si="880">IF(N293="","",$D293)</f>
        <v/>
      </c>
      <c r="P293" s="3" t="str">
        <f>IF(COUNTIF(技能效果!A:A,技能等级!B293&amp;"05")=1,技能等级!B293&amp;"05","")</f>
        <v/>
      </c>
      <c r="Q293" s="3" t="str">
        <f t="shared" ref="Q293" si="881">IF(P293="","",$D293)</f>
        <v/>
      </c>
      <c r="R293" s="3" t="s">
        <v>180</v>
      </c>
      <c r="S293">
        <f t="shared" si="815"/>
        <v>29</v>
      </c>
    </row>
    <row r="294" spans="1:19" ht="16.5" x14ac:dyDescent="0.2">
      <c r="A294" s="3">
        <v>291</v>
      </c>
      <c r="B294" s="3">
        <f>INDEX(技能!B:B,MATCH(技能等级!S294,技能!T:T,0))</f>
        <v>1307012</v>
      </c>
      <c r="C294" s="4" t="s">
        <v>507</v>
      </c>
      <c r="D294" s="3">
        <v>1</v>
      </c>
      <c r="E294" s="3" t="str">
        <f>INDEX(技能!E:E,MATCH(技能等级!S294,技能!T:T,0))</f>
        <v>夏侯惇普攻</v>
      </c>
      <c r="F294" s="4"/>
      <c r="G294" s="3"/>
      <c r="H294" s="3" t="str">
        <f t="shared" si="780"/>
        <v>130701201</v>
      </c>
      <c r="I294" s="3">
        <f t="shared" si="781"/>
        <v>1</v>
      </c>
      <c r="J294" s="3" t="str">
        <f>IF(COUNTIF(技能效果!A:A,技能等级!B294&amp;"02")=1,技能等级!B294&amp;"02","")</f>
        <v>130701202</v>
      </c>
      <c r="K294" s="3">
        <f t="shared" si="781"/>
        <v>1</v>
      </c>
      <c r="L294" s="3" t="str">
        <f>IF(COUNTIF(技能效果!A:A,技能等级!B294&amp;"03")=1,技能等级!B294&amp;"03","")</f>
        <v/>
      </c>
      <c r="M294" s="3" t="str">
        <f t="shared" ref="M294" si="882">IF(L294="","",$D294)</f>
        <v/>
      </c>
      <c r="N294" s="3" t="str">
        <f>IF(COUNTIF(技能效果!A:A,技能等级!B294&amp;"04")=1,技能等级!B294&amp;"04","")</f>
        <v/>
      </c>
      <c r="O294" s="3" t="str">
        <f t="shared" ref="O294" si="883">IF(N294="","",$D294)</f>
        <v/>
      </c>
      <c r="P294" s="3" t="str">
        <f>IF(COUNTIF(技能效果!A:A,技能等级!B294&amp;"05")=1,技能等级!B294&amp;"05","")</f>
        <v/>
      </c>
      <c r="Q294" s="3" t="str">
        <f t="shared" ref="Q294" si="884">IF(P294="","",$D294)</f>
        <v/>
      </c>
      <c r="R294" s="3" t="s">
        <v>143</v>
      </c>
      <c r="S294">
        <f t="shared" si="815"/>
        <v>30</v>
      </c>
    </row>
    <row r="295" spans="1:19" ht="16.5" x14ac:dyDescent="0.2">
      <c r="A295" s="3">
        <v>292</v>
      </c>
      <c r="B295" s="3">
        <f>INDEX(技能!B:B,MATCH(技能等级!S295,技能!T:T,0))</f>
        <v>1307012</v>
      </c>
      <c r="C295" s="4" t="s">
        <v>507</v>
      </c>
      <c r="D295" s="3">
        <v>2</v>
      </c>
      <c r="E295" s="3" t="str">
        <f>INDEX(技能!E:E,MATCH(技能等级!S295,技能!T:T,0))</f>
        <v>夏侯惇普攻</v>
      </c>
      <c r="F295" s="4" t="s">
        <v>1164</v>
      </c>
      <c r="G295" s="3">
        <v>10</v>
      </c>
      <c r="H295" s="3" t="str">
        <f t="shared" si="780"/>
        <v>130701201</v>
      </c>
      <c r="I295" s="3">
        <f t="shared" si="781"/>
        <v>2</v>
      </c>
      <c r="J295" s="3" t="str">
        <f>IF(COUNTIF(技能效果!A:A,技能等级!B295&amp;"02")=1,技能等级!B295&amp;"02","")</f>
        <v>130701202</v>
      </c>
      <c r="K295" s="3">
        <f t="shared" si="781"/>
        <v>2</v>
      </c>
      <c r="L295" s="3" t="str">
        <f>IF(COUNTIF(技能效果!A:A,技能等级!B295&amp;"03")=1,技能等级!B295&amp;"03","")</f>
        <v/>
      </c>
      <c r="M295" s="3" t="str">
        <f t="shared" ref="M295" si="885">IF(L295="","",$D295)</f>
        <v/>
      </c>
      <c r="N295" s="3" t="str">
        <f>IF(COUNTIF(技能效果!A:A,技能等级!B295&amp;"04")=1,技能等级!B295&amp;"04","")</f>
        <v/>
      </c>
      <c r="O295" s="3" t="str">
        <f t="shared" ref="O295" si="886">IF(N295="","",$D295)</f>
        <v/>
      </c>
      <c r="P295" s="3" t="str">
        <f>IF(COUNTIF(技能效果!A:A,技能等级!B295&amp;"05")=1,技能等级!B295&amp;"05","")</f>
        <v/>
      </c>
      <c r="Q295" s="3" t="str">
        <f t="shared" ref="Q295" si="887">IF(P295="","",$D295)</f>
        <v/>
      </c>
      <c r="R295" s="3" t="s">
        <v>143</v>
      </c>
      <c r="S295">
        <f t="shared" si="815"/>
        <v>30</v>
      </c>
    </row>
    <row r="296" spans="1:19" ht="16.5" x14ac:dyDescent="0.2">
      <c r="A296" s="3">
        <v>293</v>
      </c>
      <c r="B296" s="3">
        <f>INDEX(技能!B:B,MATCH(技能等级!S296,技能!T:T,0))</f>
        <v>1307012</v>
      </c>
      <c r="C296" s="4" t="s">
        <v>507</v>
      </c>
      <c r="D296" s="3">
        <v>3</v>
      </c>
      <c r="E296" s="3" t="str">
        <f>INDEX(技能!E:E,MATCH(技能等级!S296,技能!T:T,0))</f>
        <v>夏侯惇普攻</v>
      </c>
      <c r="F296" s="4" t="s">
        <v>1164</v>
      </c>
      <c r="G296" s="3">
        <v>10</v>
      </c>
      <c r="H296" s="3" t="str">
        <f t="shared" si="780"/>
        <v>130701201</v>
      </c>
      <c r="I296" s="3">
        <f t="shared" si="781"/>
        <v>3</v>
      </c>
      <c r="J296" s="3" t="str">
        <f>IF(COUNTIF(技能效果!A:A,技能等级!B296&amp;"02")=1,技能等级!B296&amp;"02","")</f>
        <v>130701202</v>
      </c>
      <c r="K296" s="3">
        <f t="shared" si="781"/>
        <v>3</v>
      </c>
      <c r="L296" s="3" t="str">
        <f>IF(COUNTIF(技能效果!A:A,技能等级!B296&amp;"03")=1,技能等级!B296&amp;"03","")</f>
        <v/>
      </c>
      <c r="M296" s="3" t="str">
        <f t="shared" ref="M296" si="888">IF(L296="","",$D296)</f>
        <v/>
      </c>
      <c r="N296" s="3" t="str">
        <f>IF(COUNTIF(技能效果!A:A,技能等级!B296&amp;"04")=1,技能等级!B296&amp;"04","")</f>
        <v/>
      </c>
      <c r="O296" s="3" t="str">
        <f t="shared" ref="O296" si="889">IF(N296="","",$D296)</f>
        <v/>
      </c>
      <c r="P296" s="3" t="str">
        <f>IF(COUNTIF(技能效果!A:A,技能等级!B296&amp;"05")=1,技能等级!B296&amp;"05","")</f>
        <v/>
      </c>
      <c r="Q296" s="3" t="str">
        <f t="shared" ref="Q296" si="890">IF(P296="","",$D296)</f>
        <v/>
      </c>
      <c r="R296" s="3" t="s">
        <v>143</v>
      </c>
      <c r="S296">
        <f t="shared" si="815"/>
        <v>30</v>
      </c>
    </row>
    <row r="297" spans="1:19" ht="16.5" x14ac:dyDescent="0.2">
      <c r="A297" s="3">
        <v>294</v>
      </c>
      <c r="B297" s="3">
        <f>INDEX(技能!B:B,MATCH(技能等级!S297,技能!T:T,0))</f>
        <v>1307012</v>
      </c>
      <c r="C297" s="4" t="s">
        <v>507</v>
      </c>
      <c r="D297" s="3">
        <v>4</v>
      </c>
      <c r="E297" s="3" t="str">
        <f>INDEX(技能!E:E,MATCH(技能等级!S297,技能!T:T,0))</f>
        <v>夏侯惇普攻</v>
      </c>
      <c r="F297" s="4" t="s">
        <v>1164</v>
      </c>
      <c r="G297" s="3">
        <v>10</v>
      </c>
      <c r="H297" s="3" t="str">
        <f t="shared" si="780"/>
        <v>130701201</v>
      </c>
      <c r="I297" s="3">
        <f t="shared" si="781"/>
        <v>4</v>
      </c>
      <c r="J297" s="3" t="str">
        <f>IF(COUNTIF(技能效果!A:A,技能等级!B297&amp;"02")=1,技能等级!B297&amp;"02","")</f>
        <v>130701202</v>
      </c>
      <c r="K297" s="3">
        <f t="shared" si="781"/>
        <v>4</v>
      </c>
      <c r="L297" s="3" t="str">
        <f>IF(COUNTIF(技能效果!A:A,技能等级!B297&amp;"03")=1,技能等级!B297&amp;"03","")</f>
        <v/>
      </c>
      <c r="M297" s="3" t="str">
        <f t="shared" ref="M297" si="891">IF(L297="","",$D297)</f>
        <v/>
      </c>
      <c r="N297" s="3" t="str">
        <f>IF(COUNTIF(技能效果!A:A,技能等级!B297&amp;"04")=1,技能等级!B297&amp;"04","")</f>
        <v/>
      </c>
      <c r="O297" s="3" t="str">
        <f t="shared" ref="O297" si="892">IF(N297="","",$D297)</f>
        <v/>
      </c>
      <c r="P297" s="3" t="str">
        <f>IF(COUNTIF(技能效果!A:A,技能等级!B297&amp;"05")=1,技能等级!B297&amp;"05","")</f>
        <v/>
      </c>
      <c r="Q297" s="3" t="str">
        <f t="shared" ref="Q297" si="893">IF(P297="","",$D297)</f>
        <v/>
      </c>
      <c r="R297" s="3" t="s">
        <v>143</v>
      </c>
      <c r="S297">
        <f t="shared" si="815"/>
        <v>30</v>
      </c>
    </row>
    <row r="298" spans="1:19" ht="33" x14ac:dyDescent="0.2">
      <c r="A298" s="3">
        <v>295</v>
      </c>
      <c r="B298" s="3">
        <f>INDEX(技能!B:B,MATCH(技能等级!S298,技能!T:T,0))</f>
        <v>1307012</v>
      </c>
      <c r="C298" s="4" t="s">
        <v>507</v>
      </c>
      <c r="D298" s="3">
        <v>5</v>
      </c>
      <c r="E298" s="3" t="str">
        <f>INDEX(技能!E:E,MATCH(技能等级!S298,技能!T:T,0))</f>
        <v>夏侯惇普攻</v>
      </c>
      <c r="F298" s="4" t="s">
        <v>1164</v>
      </c>
      <c r="G298" s="3">
        <v>10</v>
      </c>
      <c r="H298" s="3" t="str">
        <f t="shared" si="780"/>
        <v>130701201</v>
      </c>
      <c r="I298" s="3">
        <f t="shared" si="781"/>
        <v>5</v>
      </c>
      <c r="J298" s="3" t="str">
        <f>IF(COUNTIF(技能效果!A:A,技能等级!B298&amp;"02")=1,技能等级!B298&amp;"02","")</f>
        <v>130701202</v>
      </c>
      <c r="K298" s="3">
        <f t="shared" si="781"/>
        <v>5</v>
      </c>
      <c r="L298" s="3" t="str">
        <f>IF(COUNTIF(技能效果!A:A,技能等级!B298&amp;"03")=1,技能等级!B298&amp;"03","")</f>
        <v/>
      </c>
      <c r="M298" s="3" t="str">
        <f t="shared" ref="M298" si="894">IF(L298="","",$D298)</f>
        <v/>
      </c>
      <c r="N298" s="3" t="str">
        <f>IF(COUNTIF(技能效果!A:A,技能等级!B298&amp;"04")=1,技能等级!B298&amp;"04","")</f>
        <v/>
      </c>
      <c r="O298" s="3" t="str">
        <f t="shared" ref="O298" si="895">IF(N298="","",$D298)</f>
        <v/>
      </c>
      <c r="P298" s="3" t="str">
        <f>IF(COUNTIF(技能效果!A:A,技能等级!B298&amp;"05")=1,技能等级!B298&amp;"05","")</f>
        <v/>
      </c>
      <c r="Q298" s="3" t="str">
        <f t="shared" ref="Q298" si="896">IF(P298="","",$D298)</f>
        <v/>
      </c>
      <c r="R298" s="3" t="s">
        <v>181</v>
      </c>
      <c r="S298">
        <f t="shared" si="815"/>
        <v>30</v>
      </c>
    </row>
    <row r="299" spans="1:19" ht="16.5" x14ac:dyDescent="0.2">
      <c r="A299" s="3">
        <v>296</v>
      </c>
      <c r="B299" s="3">
        <f>INDEX(技能!B:B,MATCH(技能等级!S299,技能!T:T,0))</f>
        <v>1307012</v>
      </c>
      <c r="C299" s="4" t="s">
        <v>507</v>
      </c>
      <c r="D299" s="3">
        <v>6</v>
      </c>
      <c r="E299" s="3" t="str">
        <f>INDEX(技能!E:E,MATCH(技能等级!S299,技能!T:T,0))</f>
        <v>夏侯惇普攻</v>
      </c>
      <c r="F299" s="4" t="s">
        <v>1164</v>
      </c>
      <c r="G299" s="3">
        <v>10</v>
      </c>
      <c r="H299" s="3" t="str">
        <f t="shared" si="780"/>
        <v>130701201</v>
      </c>
      <c r="I299" s="3">
        <f t="shared" si="781"/>
        <v>6</v>
      </c>
      <c r="J299" s="3" t="str">
        <f>IF(COUNTIF(技能效果!A:A,技能等级!B299&amp;"02")=1,技能等级!B299&amp;"02","")</f>
        <v>130701202</v>
      </c>
      <c r="K299" s="3">
        <f t="shared" si="781"/>
        <v>6</v>
      </c>
      <c r="L299" s="3" t="str">
        <f>IF(COUNTIF(技能效果!A:A,技能等级!B299&amp;"03")=1,技能等级!B299&amp;"03","")</f>
        <v/>
      </c>
      <c r="M299" s="3" t="str">
        <f t="shared" ref="M299" si="897">IF(L299="","",$D299)</f>
        <v/>
      </c>
      <c r="N299" s="3" t="str">
        <f>IF(COUNTIF(技能效果!A:A,技能等级!B299&amp;"04")=1,技能等级!B299&amp;"04","")</f>
        <v/>
      </c>
      <c r="O299" s="3" t="str">
        <f t="shared" ref="O299" si="898">IF(N299="","",$D299)</f>
        <v/>
      </c>
      <c r="P299" s="3" t="str">
        <f>IF(COUNTIF(技能效果!A:A,技能等级!B299&amp;"05")=1,技能等级!B299&amp;"05","")</f>
        <v/>
      </c>
      <c r="Q299" s="3" t="str">
        <f t="shared" ref="Q299" si="899">IF(P299="","",$D299)</f>
        <v/>
      </c>
      <c r="R299" s="3" t="s">
        <v>143</v>
      </c>
      <c r="S299">
        <f t="shared" si="815"/>
        <v>30</v>
      </c>
    </row>
    <row r="300" spans="1:19" ht="16.5" x14ac:dyDescent="0.2">
      <c r="A300" s="3">
        <v>297</v>
      </c>
      <c r="B300" s="3">
        <f>INDEX(技能!B:B,MATCH(技能等级!S300,技能!T:T,0))</f>
        <v>1307012</v>
      </c>
      <c r="C300" s="4" t="s">
        <v>507</v>
      </c>
      <c r="D300" s="3">
        <v>7</v>
      </c>
      <c r="E300" s="3" t="str">
        <f>INDEX(技能!E:E,MATCH(技能等级!S300,技能!T:T,0))</f>
        <v>夏侯惇普攻</v>
      </c>
      <c r="F300" s="4" t="s">
        <v>1164</v>
      </c>
      <c r="G300" s="3">
        <v>10</v>
      </c>
      <c r="H300" s="3" t="str">
        <f t="shared" si="780"/>
        <v>130701201</v>
      </c>
      <c r="I300" s="3">
        <f t="shared" si="781"/>
        <v>7</v>
      </c>
      <c r="J300" s="3" t="str">
        <f>IF(COUNTIF(技能效果!A:A,技能等级!B300&amp;"02")=1,技能等级!B300&amp;"02","")</f>
        <v>130701202</v>
      </c>
      <c r="K300" s="3">
        <f t="shared" si="781"/>
        <v>7</v>
      </c>
      <c r="L300" s="3" t="str">
        <f>IF(COUNTIF(技能效果!A:A,技能等级!B300&amp;"03")=1,技能等级!B300&amp;"03","")</f>
        <v/>
      </c>
      <c r="M300" s="3" t="str">
        <f t="shared" ref="M300" si="900">IF(L300="","",$D300)</f>
        <v/>
      </c>
      <c r="N300" s="3" t="str">
        <f>IF(COUNTIF(技能效果!A:A,技能等级!B300&amp;"04")=1,技能等级!B300&amp;"04","")</f>
        <v/>
      </c>
      <c r="O300" s="3" t="str">
        <f t="shared" ref="O300" si="901">IF(N300="","",$D300)</f>
        <v/>
      </c>
      <c r="P300" s="3" t="str">
        <f>IF(COUNTIF(技能效果!A:A,技能等级!B300&amp;"05")=1,技能等级!B300&amp;"05","")</f>
        <v/>
      </c>
      <c r="Q300" s="3" t="str">
        <f t="shared" ref="Q300" si="902">IF(P300="","",$D300)</f>
        <v/>
      </c>
      <c r="R300" s="3" t="s">
        <v>143</v>
      </c>
      <c r="S300">
        <f t="shared" si="815"/>
        <v>30</v>
      </c>
    </row>
    <row r="301" spans="1:19" ht="16.5" x14ac:dyDescent="0.2">
      <c r="A301" s="3">
        <v>298</v>
      </c>
      <c r="B301" s="3">
        <f>INDEX(技能!B:B,MATCH(技能等级!S301,技能!T:T,0))</f>
        <v>1307012</v>
      </c>
      <c r="C301" s="4" t="s">
        <v>507</v>
      </c>
      <c r="D301" s="3">
        <v>8</v>
      </c>
      <c r="E301" s="3" t="str">
        <f>INDEX(技能!E:E,MATCH(技能等级!S301,技能!T:T,0))</f>
        <v>夏侯惇普攻</v>
      </c>
      <c r="F301" s="4" t="s">
        <v>1164</v>
      </c>
      <c r="G301" s="3">
        <v>10</v>
      </c>
      <c r="H301" s="3" t="str">
        <f t="shared" si="780"/>
        <v>130701201</v>
      </c>
      <c r="I301" s="3">
        <f t="shared" si="781"/>
        <v>8</v>
      </c>
      <c r="J301" s="3" t="str">
        <f>IF(COUNTIF(技能效果!A:A,技能等级!B301&amp;"02")=1,技能等级!B301&amp;"02","")</f>
        <v>130701202</v>
      </c>
      <c r="K301" s="3">
        <f t="shared" si="781"/>
        <v>8</v>
      </c>
      <c r="L301" s="3" t="str">
        <f>IF(COUNTIF(技能效果!A:A,技能等级!B301&amp;"03")=1,技能等级!B301&amp;"03","")</f>
        <v/>
      </c>
      <c r="M301" s="3" t="str">
        <f t="shared" ref="M301" si="903">IF(L301="","",$D301)</f>
        <v/>
      </c>
      <c r="N301" s="3" t="str">
        <f>IF(COUNTIF(技能效果!A:A,技能等级!B301&amp;"04")=1,技能等级!B301&amp;"04","")</f>
        <v/>
      </c>
      <c r="O301" s="3" t="str">
        <f t="shared" ref="O301" si="904">IF(N301="","",$D301)</f>
        <v/>
      </c>
      <c r="P301" s="3" t="str">
        <f>IF(COUNTIF(技能效果!A:A,技能等级!B301&amp;"05")=1,技能等级!B301&amp;"05","")</f>
        <v/>
      </c>
      <c r="Q301" s="3" t="str">
        <f t="shared" ref="Q301" si="905">IF(P301="","",$D301)</f>
        <v/>
      </c>
      <c r="R301" s="3" t="s">
        <v>143</v>
      </c>
      <c r="S301">
        <f t="shared" si="815"/>
        <v>30</v>
      </c>
    </row>
    <row r="302" spans="1:19" ht="16.5" x14ac:dyDescent="0.2">
      <c r="A302" s="3">
        <v>299</v>
      </c>
      <c r="B302" s="3">
        <f>INDEX(技能!B:B,MATCH(技能等级!S302,技能!T:T,0))</f>
        <v>1307012</v>
      </c>
      <c r="C302" s="4" t="s">
        <v>507</v>
      </c>
      <c r="D302" s="3">
        <v>9</v>
      </c>
      <c r="E302" s="3" t="str">
        <f>INDEX(技能!E:E,MATCH(技能等级!S302,技能!T:T,0))</f>
        <v>夏侯惇普攻</v>
      </c>
      <c r="F302" s="4" t="s">
        <v>1164</v>
      </c>
      <c r="G302" s="3">
        <v>10</v>
      </c>
      <c r="H302" s="3" t="str">
        <f t="shared" si="780"/>
        <v>130701201</v>
      </c>
      <c r="I302" s="3">
        <f t="shared" si="781"/>
        <v>9</v>
      </c>
      <c r="J302" s="3" t="str">
        <f>IF(COUNTIF(技能效果!A:A,技能等级!B302&amp;"02")=1,技能等级!B302&amp;"02","")</f>
        <v>130701202</v>
      </c>
      <c r="K302" s="3">
        <f t="shared" si="781"/>
        <v>9</v>
      </c>
      <c r="L302" s="3" t="str">
        <f>IF(COUNTIF(技能效果!A:A,技能等级!B302&amp;"03")=1,技能等级!B302&amp;"03","")</f>
        <v/>
      </c>
      <c r="M302" s="3" t="str">
        <f t="shared" ref="M302" si="906">IF(L302="","",$D302)</f>
        <v/>
      </c>
      <c r="N302" s="3" t="str">
        <f>IF(COUNTIF(技能效果!A:A,技能等级!B302&amp;"04")=1,技能等级!B302&amp;"04","")</f>
        <v/>
      </c>
      <c r="O302" s="3" t="str">
        <f t="shared" ref="O302" si="907">IF(N302="","",$D302)</f>
        <v/>
      </c>
      <c r="P302" s="3" t="str">
        <f>IF(COUNTIF(技能效果!A:A,技能等级!B302&amp;"05")=1,技能等级!B302&amp;"05","")</f>
        <v/>
      </c>
      <c r="Q302" s="3" t="str">
        <f t="shared" ref="Q302" si="908">IF(P302="","",$D302)</f>
        <v/>
      </c>
      <c r="R302" s="3" t="s">
        <v>143</v>
      </c>
      <c r="S302">
        <f t="shared" si="815"/>
        <v>30</v>
      </c>
    </row>
    <row r="303" spans="1:19" ht="66" x14ac:dyDescent="0.2">
      <c r="A303" s="3">
        <v>300</v>
      </c>
      <c r="B303" s="3">
        <f>INDEX(技能!B:B,MATCH(技能等级!S303,技能!T:T,0))</f>
        <v>1307012</v>
      </c>
      <c r="C303" s="4" t="s">
        <v>507</v>
      </c>
      <c r="D303" s="3">
        <v>10</v>
      </c>
      <c r="E303" s="3" t="str">
        <f>INDEX(技能!E:E,MATCH(技能等级!S303,技能!T:T,0))</f>
        <v>夏侯惇普攻</v>
      </c>
      <c r="F303" s="4" t="s">
        <v>1164</v>
      </c>
      <c r="G303" s="3">
        <v>10</v>
      </c>
      <c r="H303" s="3" t="str">
        <f t="shared" si="780"/>
        <v>130701201</v>
      </c>
      <c r="I303" s="3">
        <f t="shared" si="781"/>
        <v>10</v>
      </c>
      <c r="J303" s="3" t="str">
        <f>IF(COUNTIF(技能效果!A:A,技能等级!B303&amp;"02")=1,技能等级!B303&amp;"02","")</f>
        <v>130701202</v>
      </c>
      <c r="K303" s="3">
        <f t="shared" si="781"/>
        <v>10</v>
      </c>
      <c r="L303" s="3" t="str">
        <f>IF(COUNTIF(技能效果!A:A,技能等级!B303&amp;"03")=1,技能等级!B303&amp;"03","")</f>
        <v/>
      </c>
      <c r="M303" s="3" t="str">
        <f t="shared" ref="M303" si="909">IF(L303="","",$D303)</f>
        <v/>
      </c>
      <c r="N303" s="3" t="str">
        <f>IF(COUNTIF(技能效果!A:A,技能等级!B303&amp;"04")=1,技能等级!B303&amp;"04","")</f>
        <v/>
      </c>
      <c r="O303" s="3" t="str">
        <f t="shared" ref="O303" si="910">IF(N303="","",$D303)</f>
        <v/>
      </c>
      <c r="P303" s="3" t="str">
        <f>IF(COUNTIF(技能效果!A:A,技能等级!B303&amp;"05")=1,技能等级!B303&amp;"05","")</f>
        <v/>
      </c>
      <c r="Q303" s="3" t="str">
        <f t="shared" ref="Q303" si="911">IF(P303="","",$D303)</f>
        <v/>
      </c>
      <c r="R303" s="3" t="s">
        <v>182</v>
      </c>
      <c r="S303">
        <f t="shared" si="815"/>
        <v>30</v>
      </c>
    </row>
    <row r="304" spans="1:19" ht="16.5" x14ac:dyDescent="0.2">
      <c r="A304" s="3">
        <v>301</v>
      </c>
      <c r="B304" s="3">
        <f>INDEX(技能!B:B,MATCH(技能等级!S304,技能!T:T,0))</f>
        <v>1307013</v>
      </c>
      <c r="C304" s="4" t="s">
        <v>507</v>
      </c>
      <c r="D304" s="3">
        <v>1</v>
      </c>
      <c r="E304" s="3" t="str">
        <f>INDEX(技能!E:E,MATCH(技能等级!S304,技能!T:T,0))</f>
        <v>塞伯罗斯普攻</v>
      </c>
      <c r="F304" s="4"/>
      <c r="G304" s="3"/>
      <c r="H304" s="3" t="str">
        <f t="shared" si="780"/>
        <v>130701301</v>
      </c>
      <c r="I304" s="3">
        <f t="shared" si="781"/>
        <v>1</v>
      </c>
      <c r="J304" s="3" t="str">
        <f>IF(COUNTIF(技能效果!A:A,技能等级!B304&amp;"02")=1,技能等级!B304&amp;"02","")</f>
        <v>130701302</v>
      </c>
      <c r="K304" s="3">
        <f t="shared" si="781"/>
        <v>1</v>
      </c>
      <c r="L304" s="3" t="str">
        <f>IF(COUNTIF(技能效果!A:A,技能等级!B304&amp;"03")=1,技能等级!B304&amp;"03","")</f>
        <v/>
      </c>
      <c r="M304" s="3" t="str">
        <f t="shared" ref="M304" si="912">IF(L304="","",$D304)</f>
        <v/>
      </c>
      <c r="N304" s="3" t="str">
        <f>IF(COUNTIF(技能效果!A:A,技能等级!B304&amp;"04")=1,技能等级!B304&amp;"04","")</f>
        <v/>
      </c>
      <c r="O304" s="3" t="str">
        <f t="shared" ref="O304" si="913">IF(N304="","",$D304)</f>
        <v/>
      </c>
      <c r="P304" s="3" t="str">
        <f>IF(COUNTIF(技能效果!A:A,技能等级!B304&amp;"05")=1,技能等级!B304&amp;"05","")</f>
        <v/>
      </c>
      <c r="Q304" s="3" t="str">
        <f t="shared" ref="Q304" si="914">IF(P304="","",$D304)</f>
        <v/>
      </c>
      <c r="R304" s="3" t="s">
        <v>143</v>
      </c>
      <c r="S304">
        <f t="shared" si="815"/>
        <v>31</v>
      </c>
    </row>
    <row r="305" spans="1:19" ht="16.5" x14ac:dyDescent="0.2">
      <c r="A305" s="3">
        <v>302</v>
      </c>
      <c r="B305" s="3">
        <f>INDEX(技能!B:B,MATCH(技能等级!S305,技能!T:T,0))</f>
        <v>1307013</v>
      </c>
      <c r="C305" s="4" t="s">
        <v>507</v>
      </c>
      <c r="D305" s="3">
        <v>2</v>
      </c>
      <c r="E305" s="3" t="str">
        <f>INDEX(技能!E:E,MATCH(技能等级!S305,技能!T:T,0))</f>
        <v>塞伯罗斯普攻</v>
      </c>
      <c r="F305" s="4" t="s">
        <v>1164</v>
      </c>
      <c r="G305" s="3">
        <v>10</v>
      </c>
      <c r="H305" s="3" t="str">
        <f t="shared" si="780"/>
        <v>130701301</v>
      </c>
      <c r="I305" s="3">
        <f t="shared" si="781"/>
        <v>2</v>
      </c>
      <c r="J305" s="3" t="str">
        <f>IF(COUNTIF(技能效果!A:A,技能等级!B305&amp;"02")=1,技能等级!B305&amp;"02","")</f>
        <v>130701302</v>
      </c>
      <c r="K305" s="3">
        <f t="shared" si="781"/>
        <v>2</v>
      </c>
      <c r="L305" s="3" t="str">
        <f>IF(COUNTIF(技能效果!A:A,技能等级!B305&amp;"03")=1,技能等级!B305&amp;"03","")</f>
        <v/>
      </c>
      <c r="M305" s="3" t="str">
        <f t="shared" ref="M305" si="915">IF(L305="","",$D305)</f>
        <v/>
      </c>
      <c r="N305" s="3" t="str">
        <f>IF(COUNTIF(技能效果!A:A,技能等级!B305&amp;"04")=1,技能等级!B305&amp;"04","")</f>
        <v/>
      </c>
      <c r="O305" s="3" t="str">
        <f t="shared" ref="O305" si="916">IF(N305="","",$D305)</f>
        <v/>
      </c>
      <c r="P305" s="3" t="str">
        <f>IF(COUNTIF(技能效果!A:A,技能等级!B305&amp;"05")=1,技能等级!B305&amp;"05","")</f>
        <v/>
      </c>
      <c r="Q305" s="3" t="str">
        <f t="shared" ref="Q305" si="917">IF(P305="","",$D305)</f>
        <v/>
      </c>
      <c r="R305" s="3" t="s">
        <v>143</v>
      </c>
      <c r="S305">
        <f t="shared" si="815"/>
        <v>31</v>
      </c>
    </row>
    <row r="306" spans="1:19" ht="16.5" x14ac:dyDescent="0.2">
      <c r="A306" s="3">
        <v>303</v>
      </c>
      <c r="B306" s="3">
        <f>INDEX(技能!B:B,MATCH(技能等级!S306,技能!T:T,0))</f>
        <v>1307013</v>
      </c>
      <c r="C306" s="4" t="s">
        <v>507</v>
      </c>
      <c r="D306" s="3">
        <v>3</v>
      </c>
      <c r="E306" s="3" t="str">
        <f>INDEX(技能!E:E,MATCH(技能等级!S306,技能!T:T,0))</f>
        <v>塞伯罗斯普攻</v>
      </c>
      <c r="F306" s="4" t="s">
        <v>1164</v>
      </c>
      <c r="G306" s="3">
        <v>10</v>
      </c>
      <c r="H306" s="3" t="str">
        <f t="shared" si="780"/>
        <v>130701301</v>
      </c>
      <c r="I306" s="3">
        <f t="shared" si="781"/>
        <v>3</v>
      </c>
      <c r="J306" s="3" t="str">
        <f>IF(COUNTIF(技能效果!A:A,技能等级!B306&amp;"02")=1,技能等级!B306&amp;"02","")</f>
        <v>130701302</v>
      </c>
      <c r="K306" s="3">
        <f t="shared" si="781"/>
        <v>3</v>
      </c>
      <c r="L306" s="3" t="str">
        <f>IF(COUNTIF(技能效果!A:A,技能等级!B306&amp;"03")=1,技能等级!B306&amp;"03","")</f>
        <v/>
      </c>
      <c r="M306" s="3" t="str">
        <f t="shared" ref="M306" si="918">IF(L306="","",$D306)</f>
        <v/>
      </c>
      <c r="N306" s="3" t="str">
        <f>IF(COUNTIF(技能效果!A:A,技能等级!B306&amp;"04")=1,技能等级!B306&amp;"04","")</f>
        <v/>
      </c>
      <c r="O306" s="3" t="str">
        <f t="shared" ref="O306" si="919">IF(N306="","",$D306)</f>
        <v/>
      </c>
      <c r="P306" s="3" t="str">
        <f>IF(COUNTIF(技能效果!A:A,技能等级!B306&amp;"05")=1,技能等级!B306&amp;"05","")</f>
        <v/>
      </c>
      <c r="Q306" s="3" t="str">
        <f t="shared" ref="Q306" si="920">IF(P306="","",$D306)</f>
        <v/>
      </c>
      <c r="R306" s="3" t="s">
        <v>143</v>
      </c>
      <c r="S306">
        <f t="shared" si="815"/>
        <v>31</v>
      </c>
    </row>
    <row r="307" spans="1:19" ht="16.5" x14ac:dyDescent="0.2">
      <c r="A307" s="3">
        <v>304</v>
      </c>
      <c r="B307" s="3">
        <f>INDEX(技能!B:B,MATCH(技能等级!S307,技能!T:T,0))</f>
        <v>1307013</v>
      </c>
      <c r="C307" s="4" t="s">
        <v>507</v>
      </c>
      <c r="D307" s="3">
        <v>4</v>
      </c>
      <c r="E307" s="3" t="str">
        <f>INDEX(技能!E:E,MATCH(技能等级!S307,技能!T:T,0))</f>
        <v>塞伯罗斯普攻</v>
      </c>
      <c r="F307" s="4" t="s">
        <v>1164</v>
      </c>
      <c r="G307" s="3">
        <v>10</v>
      </c>
      <c r="H307" s="3" t="str">
        <f t="shared" si="780"/>
        <v>130701301</v>
      </c>
      <c r="I307" s="3">
        <f t="shared" si="781"/>
        <v>4</v>
      </c>
      <c r="J307" s="3" t="str">
        <f>IF(COUNTIF(技能效果!A:A,技能等级!B307&amp;"02")=1,技能等级!B307&amp;"02","")</f>
        <v>130701302</v>
      </c>
      <c r="K307" s="3">
        <f t="shared" si="781"/>
        <v>4</v>
      </c>
      <c r="L307" s="3" t="str">
        <f>IF(COUNTIF(技能效果!A:A,技能等级!B307&amp;"03")=1,技能等级!B307&amp;"03","")</f>
        <v/>
      </c>
      <c r="M307" s="3" t="str">
        <f t="shared" ref="M307" si="921">IF(L307="","",$D307)</f>
        <v/>
      </c>
      <c r="N307" s="3" t="str">
        <f>IF(COUNTIF(技能效果!A:A,技能等级!B307&amp;"04")=1,技能等级!B307&amp;"04","")</f>
        <v/>
      </c>
      <c r="O307" s="3" t="str">
        <f t="shared" ref="O307" si="922">IF(N307="","",$D307)</f>
        <v/>
      </c>
      <c r="P307" s="3" t="str">
        <f>IF(COUNTIF(技能效果!A:A,技能等级!B307&amp;"05")=1,技能等级!B307&amp;"05","")</f>
        <v/>
      </c>
      <c r="Q307" s="3" t="str">
        <f t="shared" ref="Q307" si="923">IF(P307="","",$D307)</f>
        <v/>
      </c>
      <c r="R307" s="3" t="s">
        <v>143</v>
      </c>
      <c r="S307">
        <f t="shared" si="815"/>
        <v>31</v>
      </c>
    </row>
    <row r="308" spans="1:19" ht="33" x14ac:dyDescent="0.2">
      <c r="A308" s="3">
        <v>305</v>
      </c>
      <c r="B308" s="3">
        <f>INDEX(技能!B:B,MATCH(技能等级!S308,技能!T:T,0))</f>
        <v>1307013</v>
      </c>
      <c r="C308" s="4" t="s">
        <v>507</v>
      </c>
      <c r="D308" s="3">
        <v>5</v>
      </c>
      <c r="E308" s="3" t="str">
        <f>INDEX(技能!E:E,MATCH(技能等级!S308,技能!T:T,0))</f>
        <v>塞伯罗斯普攻</v>
      </c>
      <c r="F308" s="4" t="s">
        <v>1164</v>
      </c>
      <c r="G308" s="3">
        <v>10</v>
      </c>
      <c r="H308" s="3" t="str">
        <f t="shared" si="780"/>
        <v>130701301</v>
      </c>
      <c r="I308" s="3">
        <f t="shared" si="781"/>
        <v>5</v>
      </c>
      <c r="J308" s="3" t="str">
        <f>IF(COUNTIF(技能效果!A:A,技能等级!B308&amp;"02")=1,技能等级!B308&amp;"02","")</f>
        <v>130701302</v>
      </c>
      <c r="K308" s="3">
        <f t="shared" si="781"/>
        <v>5</v>
      </c>
      <c r="L308" s="3" t="str">
        <f>IF(COUNTIF(技能效果!A:A,技能等级!B308&amp;"03")=1,技能等级!B308&amp;"03","")</f>
        <v/>
      </c>
      <c r="M308" s="3" t="str">
        <f t="shared" ref="M308" si="924">IF(L308="","",$D308)</f>
        <v/>
      </c>
      <c r="N308" s="3" t="str">
        <f>IF(COUNTIF(技能效果!A:A,技能等级!B308&amp;"04")=1,技能等级!B308&amp;"04","")</f>
        <v/>
      </c>
      <c r="O308" s="3" t="str">
        <f t="shared" ref="O308" si="925">IF(N308="","",$D308)</f>
        <v/>
      </c>
      <c r="P308" s="3" t="str">
        <f>IF(COUNTIF(技能效果!A:A,技能等级!B308&amp;"05")=1,技能等级!B308&amp;"05","")</f>
        <v/>
      </c>
      <c r="Q308" s="3" t="str">
        <f t="shared" ref="Q308" si="926">IF(P308="","",$D308)</f>
        <v/>
      </c>
      <c r="R308" s="3" t="s">
        <v>183</v>
      </c>
      <c r="S308">
        <f t="shared" si="815"/>
        <v>31</v>
      </c>
    </row>
    <row r="309" spans="1:19" ht="16.5" x14ac:dyDescent="0.2">
      <c r="A309" s="3">
        <v>306</v>
      </c>
      <c r="B309" s="3">
        <f>INDEX(技能!B:B,MATCH(技能等级!S309,技能!T:T,0))</f>
        <v>1307013</v>
      </c>
      <c r="C309" s="4" t="s">
        <v>507</v>
      </c>
      <c r="D309" s="3">
        <v>6</v>
      </c>
      <c r="E309" s="3" t="str">
        <f>INDEX(技能!E:E,MATCH(技能等级!S309,技能!T:T,0))</f>
        <v>塞伯罗斯普攻</v>
      </c>
      <c r="F309" s="4" t="s">
        <v>1164</v>
      </c>
      <c r="G309" s="3">
        <v>10</v>
      </c>
      <c r="H309" s="3" t="str">
        <f t="shared" si="780"/>
        <v>130701301</v>
      </c>
      <c r="I309" s="3">
        <f t="shared" si="781"/>
        <v>6</v>
      </c>
      <c r="J309" s="3" t="str">
        <f>IF(COUNTIF(技能效果!A:A,技能等级!B309&amp;"02")=1,技能等级!B309&amp;"02","")</f>
        <v>130701302</v>
      </c>
      <c r="K309" s="3">
        <f t="shared" si="781"/>
        <v>6</v>
      </c>
      <c r="L309" s="3" t="str">
        <f>IF(COUNTIF(技能效果!A:A,技能等级!B309&amp;"03")=1,技能等级!B309&amp;"03","")</f>
        <v/>
      </c>
      <c r="M309" s="3" t="str">
        <f t="shared" ref="M309" si="927">IF(L309="","",$D309)</f>
        <v/>
      </c>
      <c r="N309" s="3" t="str">
        <f>IF(COUNTIF(技能效果!A:A,技能等级!B309&amp;"04")=1,技能等级!B309&amp;"04","")</f>
        <v/>
      </c>
      <c r="O309" s="3" t="str">
        <f t="shared" ref="O309" si="928">IF(N309="","",$D309)</f>
        <v/>
      </c>
      <c r="P309" s="3" t="str">
        <f>IF(COUNTIF(技能效果!A:A,技能等级!B309&amp;"05")=1,技能等级!B309&amp;"05","")</f>
        <v/>
      </c>
      <c r="Q309" s="3" t="str">
        <f t="shared" ref="Q309" si="929">IF(P309="","",$D309)</f>
        <v/>
      </c>
      <c r="R309" s="3" t="s">
        <v>143</v>
      </c>
      <c r="S309">
        <f t="shared" si="815"/>
        <v>31</v>
      </c>
    </row>
    <row r="310" spans="1:19" ht="16.5" x14ac:dyDescent="0.2">
      <c r="A310" s="3">
        <v>307</v>
      </c>
      <c r="B310" s="3">
        <f>INDEX(技能!B:B,MATCH(技能等级!S310,技能!T:T,0))</f>
        <v>1307013</v>
      </c>
      <c r="C310" s="4" t="s">
        <v>507</v>
      </c>
      <c r="D310" s="3">
        <v>7</v>
      </c>
      <c r="E310" s="3" t="str">
        <f>INDEX(技能!E:E,MATCH(技能等级!S310,技能!T:T,0))</f>
        <v>塞伯罗斯普攻</v>
      </c>
      <c r="F310" s="4" t="s">
        <v>1164</v>
      </c>
      <c r="G310" s="3">
        <v>10</v>
      </c>
      <c r="H310" s="3" t="str">
        <f t="shared" si="780"/>
        <v>130701301</v>
      </c>
      <c r="I310" s="3">
        <f t="shared" si="781"/>
        <v>7</v>
      </c>
      <c r="J310" s="3" t="str">
        <f>IF(COUNTIF(技能效果!A:A,技能等级!B310&amp;"02")=1,技能等级!B310&amp;"02","")</f>
        <v>130701302</v>
      </c>
      <c r="K310" s="3">
        <f t="shared" si="781"/>
        <v>7</v>
      </c>
      <c r="L310" s="3" t="str">
        <f>IF(COUNTIF(技能效果!A:A,技能等级!B310&amp;"03")=1,技能等级!B310&amp;"03","")</f>
        <v/>
      </c>
      <c r="M310" s="3" t="str">
        <f t="shared" ref="M310" si="930">IF(L310="","",$D310)</f>
        <v/>
      </c>
      <c r="N310" s="3" t="str">
        <f>IF(COUNTIF(技能效果!A:A,技能等级!B310&amp;"04")=1,技能等级!B310&amp;"04","")</f>
        <v/>
      </c>
      <c r="O310" s="3" t="str">
        <f t="shared" ref="O310" si="931">IF(N310="","",$D310)</f>
        <v/>
      </c>
      <c r="P310" s="3" t="str">
        <f>IF(COUNTIF(技能效果!A:A,技能等级!B310&amp;"05")=1,技能等级!B310&amp;"05","")</f>
        <v/>
      </c>
      <c r="Q310" s="3" t="str">
        <f t="shared" ref="Q310" si="932">IF(P310="","",$D310)</f>
        <v/>
      </c>
      <c r="R310" s="3" t="s">
        <v>143</v>
      </c>
      <c r="S310">
        <f t="shared" si="815"/>
        <v>31</v>
      </c>
    </row>
    <row r="311" spans="1:19" ht="16.5" x14ac:dyDescent="0.2">
      <c r="A311" s="3">
        <v>308</v>
      </c>
      <c r="B311" s="3">
        <f>INDEX(技能!B:B,MATCH(技能等级!S311,技能!T:T,0))</f>
        <v>1307013</v>
      </c>
      <c r="C311" s="4" t="s">
        <v>507</v>
      </c>
      <c r="D311" s="3">
        <v>8</v>
      </c>
      <c r="E311" s="3" t="str">
        <f>INDEX(技能!E:E,MATCH(技能等级!S311,技能!T:T,0))</f>
        <v>塞伯罗斯普攻</v>
      </c>
      <c r="F311" s="4" t="s">
        <v>1164</v>
      </c>
      <c r="G311" s="3">
        <v>10</v>
      </c>
      <c r="H311" s="3" t="str">
        <f t="shared" si="780"/>
        <v>130701301</v>
      </c>
      <c r="I311" s="3">
        <f t="shared" si="781"/>
        <v>8</v>
      </c>
      <c r="J311" s="3" t="str">
        <f>IF(COUNTIF(技能效果!A:A,技能等级!B311&amp;"02")=1,技能等级!B311&amp;"02","")</f>
        <v>130701302</v>
      </c>
      <c r="K311" s="3">
        <f t="shared" si="781"/>
        <v>8</v>
      </c>
      <c r="L311" s="3" t="str">
        <f>IF(COUNTIF(技能效果!A:A,技能等级!B311&amp;"03")=1,技能等级!B311&amp;"03","")</f>
        <v/>
      </c>
      <c r="M311" s="3" t="str">
        <f t="shared" ref="M311" si="933">IF(L311="","",$D311)</f>
        <v/>
      </c>
      <c r="N311" s="3" t="str">
        <f>IF(COUNTIF(技能效果!A:A,技能等级!B311&amp;"04")=1,技能等级!B311&amp;"04","")</f>
        <v/>
      </c>
      <c r="O311" s="3" t="str">
        <f t="shared" ref="O311" si="934">IF(N311="","",$D311)</f>
        <v/>
      </c>
      <c r="P311" s="3" t="str">
        <f>IF(COUNTIF(技能效果!A:A,技能等级!B311&amp;"05")=1,技能等级!B311&amp;"05","")</f>
        <v/>
      </c>
      <c r="Q311" s="3" t="str">
        <f t="shared" ref="Q311" si="935">IF(P311="","",$D311)</f>
        <v/>
      </c>
      <c r="R311" s="3" t="s">
        <v>143</v>
      </c>
      <c r="S311">
        <f t="shared" si="815"/>
        <v>31</v>
      </c>
    </row>
    <row r="312" spans="1:19" ht="16.5" x14ac:dyDescent="0.2">
      <c r="A312" s="3">
        <v>309</v>
      </c>
      <c r="B312" s="3">
        <f>INDEX(技能!B:B,MATCH(技能等级!S312,技能!T:T,0))</f>
        <v>1307013</v>
      </c>
      <c r="C312" s="4" t="s">
        <v>507</v>
      </c>
      <c r="D312" s="3">
        <v>9</v>
      </c>
      <c r="E312" s="3" t="str">
        <f>INDEX(技能!E:E,MATCH(技能等级!S312,技能!T:T,0))</f>
        <v>塞伯罗斯普攻</v>
      </c>
      <c r="F312" s="4" t="s">
        <v>1164</v>
      </c>
      <c r="G312" s="3">
        <v>10</v>
      </c>
      <c r="H312" s="3" t="str">
        <f t="shared" si="780"/>
        <v>130701301</v>
      </c>
      <c r="I312" s="3">
        <f t="shared" si="781"/>
        <v>9</v>
      </c>
      <c r="J312" s="3" t="str">
        <f>IF(COUNTIF(技能效果!A:A,技能等级!B312&amp;"02")=1,技能等级!B312&amp;"02","")</f>
        <v>130701302</v>
      </c>
      <c r="K312" s="3">
        <f t="shared" si="781"/>
        <v>9</v>
      </c>
      <c r="L312" s="3" t="str">
        <f>IF(COUNTIF(技能效果!A:A,技能等级!B312&amp;"03")=1,技能等级!B312&amp;"03","")</f>
        <v/>
      </c>
      <c r="M312" s="3" t="str">
        <f t="shared" ref="M312" si="936">IF(L312="","",$D312)</f>
        <v/>
      </c>
      <c r="N312" s="3" t="str">
        <f>IF(COUNTIF(技能效果!A:A,技能等级!B312&amp;"04")=1,技能等级!B312&amp;"04","")</f>
        <v/>
      </c>
      <c r="O312" s="3" t="str">
        <f t="shared" ref="O312" si="937">IF(N312="","",$D312)</f>
        <v/>
      </c>
      <c r="P312" s="3" t="str">
        <f>IF(COUNTIF(技能效果!A:A,技能等级!B312&amp;"05")=1,技能等级!B312&amp;"05","")</f>
        <v/>
      </c>
      <c r="Q312" s="3" t="str">
        <f t="shared" ref="Q312" si="938">IF(P312="","",$D312)</f>
        <v/>
      </c>
      <c r="R312" s="3" t="s">
        <v>143</v>
      </c>
      <c r="S312">
        <f t="shared" si="815"/>
        <v>31</v>
      </c>
    </row>
    <row r="313" spans="1:19" ht="16.5" x14ac:dyDescent="0.2">
      <c r="A313" s="3">
        <v>310</v>
      </c>
      <c r="B313" s="3">
        <f>INDEX(技能!B:B,MATCH(技能等级!S313,技能!T:T,0))</f>
        <v>1307013</v>
      </c>
      <c r="C313" s="4" t="s">
        <v>507</v>
      </c>
      <c r="D313" s="3">
        <v>10</v>
      </c>
      <c r="E313" s="3" t="str">
        <f>INDEX(技能!E:E,MATCH(技能等级!S313,技能!T:T,0))</f>
        <v>塞伯罗斯普攻</v>
      </c>
      <c r="F313" s="4" t="s">
        <v>1164</v>
      </c>
      <c r="G313" s="3">
        <v>10</v>
      </c>
      <c r="H313" s="3" t="str">
        <f t="shared" si="780"/>
        <v>130701301</v>
      </c>
      <c r="I313" s="3">
        <f t="shared" si="781"/>
        <v>10</v>
      </c>
      <c r="J313" s="3" t="str">
        <f>IF(COUNTIF(技能效果!A:A,技能等级!B313&amp;"02")=1,技能等级!B313&amp;"02","")</f>
        <v>130701302</v>
      </c>
      <c r="K313" s="3">
        <f t="shared" si="781"/>
        <v>10</v>
      </c>
      <c r="L313" s="3" t="str">
        <f>IF(COUNTIF(技能效果!A:A,技能等级!B313&amp;"03")=1,技能等级!B313&amp;"03","")</f>
        <v/>
      </c>
      <c r="M313" s="3" t="str">
        <f t="shared" ref="M313" si="939">IF(L313="","",$D313)</f>
        <v/>
      </c>
      <c r="N313" s="3" t="str">
        <f>IF(COUNTIF(技能效果!A:A,技能等级!B313&amp;"04")=1,技能等级!B313&amp;"04","")</f>
        <v/>
      </c>
      <c r="O313" s="3" t="str">
        <f t="shared" ref="O313" si="940">IF(N313="","",$D313)</f>
        <v/>
      </c>
      <c r="P313" s="3" t="str">
        <f>IF(COUNTIF(技能效果!A:A,技能等级!B313&amp;"05")=1,技能等级!B313&amp;"05","")</f>
        <v/>
      </c>
      <c r="Q313" s="3" t="str">
        <f t="shared" ref="Q313" si="941">IF(P313="","",$D313)</f>
        <v/>
      </c>
      <c r="R313" s="3" t="s">
        <v>184</v>
      </c>
      <c r="S313">
        <f t="shared" si="815"/>
        <v>31</v>
      </c>
    </row>
    <row r="314" spans="1:19" ht="16.5" x14ac:dyDescent="0.2">
      <c r="A314" s="3">
        <v>311</v>
      </c>
      <c r="B314" s="3">
        <f>INDEX(技能!B:B,MATCH(技能等级!S314,技能!T:T,0))</f>
        <v>1307014</v>
      </c>
      <c r="C314" s="4" t="s">
        <v>507</v>
      </c>
      <c r="D314" s="3">
        <v>1</v>
      </c>
      <c r="E314" s="3" t="str">
        <f>INDEX(技能!E:E,MATCH(技能等级!S314,技能!T:T,0))</f>
        <v>石灵明普攻</v>
      </c>
      <c r="F314" s="4"/>
      <c r="G314" s="3"/>
      <c r="H314" s="3" t="str">
        <f t="shared" si="780"/>
        <v>130701401</v>
      </c>
      <c r="I314" s="3">
        <f t="shared" si="781"/>
        <v>1</v>
      </c>
      <c r="J314" s="3" t="str">
        <f>IF(COUNTIF(技能效果!A:A,技能等级!B314&amp;"02")=1,技能等级!B314&amp;"02","")</f>
        <v>130701402</v>
      </c>
      <c r="K314" s="3">
        <f t="shared" si="781"/>
        <v>1</v>
      </c>
      <c r="L314" s="3" t="str">
        <f>IF(COUNTIF(技能效果!A:A,技能等级!B314&amp;"03")=1,技能等级!B314&amp;"03","")</f>
        <v/>
      </c>
      <c r="M314" s="3" t="str">
        <f t="shared" ref="M314" si="942">IF(L314="","",$D314)</f>
        <v/>
      </c>
      <c r="N314" s="3" t="str">
        <f>IF(COUNTIF(技能效果!A:A,技能等级!B314&amp;"04")=1,技能等级!B314&amp;"04","")</f>
        <v/>
      </c>
      <c r="O314" s="3" t="str">
        <f t="shared" ref="O314" si="943">IF(N314="","",$D314)</f>
        <v/>
      </c>
      <c r="P314" s="3" t="str">
        <f>IF(COUNTIF(技能效果!A:A,技能等级!B314&amp;"05")=1,技能等级!B314&amp;"05","")</f>
        <v/>
      </c>
      <c r="Q314" s="3" t="str">
        <f t="shared" ref="Q314" si="944">IF(P314="","",$D314)</f>
        <v/>
      </c>
      <c r="R314" s="3" t="s">
        <v>143</v>
      </c>
      <c r="S314">
        <f t="shared" si="815"/>
        <v>32</v>
      </c>
    </row>
    <row r="315" spans="1:19" ht="16.5" x14ac:dyDescent="0.2">
      <c r="A315" s="3">
        <v>312</v>
      </c>
      <c r="B315" s="3">
        <f>INDEX(技能!B:B,MATCH(技能等级!S315,技能!T:T,0))</f>
        <v>1307014</v>
      </c>
      <c r="C315" s="4" t="s">
        <v>507</v>
      </c>
      <c r="D315" s="3">
        <v>2</v>
      </c>
      <c r="E315" s="3" t="str">
        <f>INDEX(技能!E:E,MATCH(技能等级!S315,技能!T:T,0))</f>
        <v>石灵明普攻</v>
      </c>
      <c r="F315" s="4" t="s">
        <v>1164</v>
      </c>
      <c r="G315" s="3">
        <v>10</v>
      </c>
      <c r="H315" s="3" t="str">
        <f t="shared" si="780"/>
        <v>130701401</v>
      </c>
      <c r="I315" s="3">
        <f t="shared" si="781"/>
        <v>2</v>
      </c>
      <c r="J315" s="3" t="str">
        <f>IF(COUNTIF(技能效果!A:A,技能等级!B315&amp;"02")=1,技能等级!B315&amp;"02","")</f>
        <v>130701402</v>
      </c>
      <c r="K315" s="3">
        <f t="shared" si="781"/>
        <v>2</v>
      </c>
      <c r="L315" s="3" t="str">
        <f>IF(COUNTIF(技能效果!A:A,技能等级!B315&amp;"03")=1,技能等级!B315&amp;"03","")</f>
        <v/>
      </c>
      <c r="M315" s="3" t="str">
        <f t="shared" ref="M315" si="945">IF(L315="","",$D315)</f>
        <v/>
      </c>
      <c r="N315" s="3" t="str">
        <f>IF(COUNTIF(技能效果!A:A,技能等级!B315&amp;"04")=1,技能等级!B315&amp;"04","")</f>
        <v/>
      </c>
      <c r="O315" s="3" t="str">
        <f t="shared" ref="O315" si="946">IF(N315="","",$D315)</f>
        <v/>
      </c>
      <c r="P315" s="3" t="str">
        <f>IF(COUNTIF(技能效果!A:A,技能等级!B315&amp;"05")=1,技能等级!B315&amp;"05","")</f>
        <v/>
      </c>
      <c r="Q315" s="3" t="str">
        <f t="shared" ref="Q315" si="947">IF(P315="","",$D315)</f>
        <v/>
      </c>
      <c r="R315" s="3" t="s">
        <v>143</v>
      </c>
      <c r="S315">
        <f t="shared" si="815"/>
        <v>32</v>
      </c>
    </row>
    <row r="316" spans="1:19" ht="16.5" x14ac:dyDescent="0.2">
      <c r="A316" s="3">
        <v>313</v>
      </c>
      <c r="B316" s="3">
        <f>INDEX(技能!B:B,MATCH(技能等级!S316,技能!T:T,0))</f>
        <v>1307014</v>
      </c>
      <c r="C316" s="4" t="s">
        <v>507</v>
      </c>
      <c r="D316" s="3">
        <v>3</v>
      </c>
      <c r="E316" s="3" t="str">
        <f>INDEX(技能!E:E,MATCH(技能等级!S316,技能!T:T,0))</f>
        <v>石灵明普攻</v>
      </c>
      <c r="F316" s="4" t="s">
        <v>1164</v>
      </c>
      <c r="G316" s="3">
        <v>10</v>
      </c>
      <c r="H316" s="3" t="str">
        <f t="shared" si="780"/>
        <v>130701401</v>
      </c>
      <c r="I316" s="3">
        <f t="shared" si="781"/>
        <v>3</v>
      </c>
      <c r="J316" s="3" t="str">
        <f>IF(COUNTIF(技能效果!A:A,技能等级!B316&amp;"02")=1,技能等级!B316&amp;"02","")</f>
        <v>130701402</v>
      </c>
      <c r="K316" s="3">
        <f t="shared" si="781"/>
        <v>3</v>
      </c>
      <c r="L316" s="3" t="str">
        <f>IF(COUNTIF(技能效果!A:A,技能等级!B316&amp;"03")=1,技能等级!B316&amp;"03","")</f>
        <v/>
      </c>
      <c r="M316" s="3" t="str">
        <f t="shared" ref="M316" si="948">IF(L316="","",$D316)</f>
        <v/>
      </c>
      <c r="N316" s="3" t="str">
        <f>IF(COUNTIF(技能效果!A:A,技能等级!B316&amp;"04")=1,技能等级!B316&amp;"04","")</f>
        <v/>
      </c>
      <c r="O316" s="3" t="str">
        <f t="shared" ref="O316" si="949">IF(N316="","",$D316)</f>
        <v/>
      </c>
      <c r="P316" s="3" t="str">
        <f>IF(COUNTIF(技能效果!A:A,技能等级!B316&amp;"05")=1,技能等级!B316&amp;"05","")</f>
        <v/>
      </c>
      <c r="Q316" s="3" t="str">
        <f t="shared" ref="Q316" si="950">IF(P316="","",$D316)</f>
        <v/>
      </c>
      <c r="R316" s="3" t="s">
        <v>143</v>
      </c>
      <c r="S316">
        <f t="shared" si="815"/>
        <v>32</v>
      </c>
    </row>
    <row r="317" spans="1:19" ht="16.5" x14ac:dyDescent="0.2">
      <c r="A317" s="3">
        <v>314</v>
      </c>
      <c r="B317" s="3">
        <f>INDEX(技能!B:B,MATCH(技能等级!S317,技能!T:T,0))</f>
        <v>1307014</v>
      </c>
      <c r="C317" s="4" t="s">
        <v>507</v>
      </c>
      <c r="D317" s="3">
        <v>4</v>
      </c>
      <c r="E317" s="3" t="str">
        <f>INDEX(技能!E:E,MATCH(技能等级!S317,技能!T:T,0))</f>
        <v>石灵明普攻</v>
      </c>
      <c r="F317" s="4" t="s">
        <v>1164</v>
      </c>
      <c r="G317" s="3">
        <v>10</v>
      </c>
      <c r="H317" s="3" t="str">
        <f t="shared" si="780"/>
        <v>130701401</v>
      </c>
      <c r="I317" s="3">
        <f t="shared" si="781"/>
        <v>4</v>
      </c>
      <c r="J317" s="3" t="str">
        <f>IF(COUNTIF(技能效果!A:A,技能等级!B317&amp;"02")=1,技能等级!B317&amp;"02","")</f>
        <v>130701402</v>
      </c>
      <c r="K317" s="3">
        <f t="shared" si="781"/>
        <v>4</v>
      </c>
      <c r="L317" s="3" t="str">
        <f>IF(COUNTIF(技能效果!A:A,技能等级!B317&amp;"03")=1,技能等级!B317&amp;"03","")</f>
        <v/>
      </c>
      <c r="M317" s="3" t="str">
        <f t="shared" ref="M317" si="951">IF(L317="","",$D317)</f>
        <v/>
      </c>
      <c r="N317" s="3" t="str">
        <f>IF(COUNTIF(技能效果!A:A,技能等级!B317&amp;"04")=1,技能等级!B317&amp;"04","")</f>
        <v/>
      </c>
      <c r="O317" s="3" t="str">
        <f t="shared" ref="O317" si="952">IF(N317="","",$D317)</f>
        <v/>
      </c>
      <c r="P317" s="3" t="str">
        <f>IF(COUNTIF(技能效果!A:A,技能等级!B317&amp;"05")=1,技能等级!B317&amp;"05","")</f>
        <v/>
      </c>
      <c r="Q317" s="3" t="str">
        <f t="shared" ref="Q317" si="953">IF(P317="","",$D317)</f>
        <v/>
      </c>
      <c r="R317" s="3" t="s">
        <v>143</v>
      </c>
      <c r="S317">
        <f t="shared" si="815"/>
        <v>32</v>
      </c>
    </row>
    <row r="318" spans="1:19" ht="66" x14ac:dyDescent="0.2">
      <c r="A318" s="3">
        <v>315</v>
      </c>
      <c r="B318" s="3">
        <f>INDEX(技能!B:B,MATCH(技能等级!S318,技能!T:T,0))</f>
        <v>1307014</v>
      </c>
      <c r="C318" s="4" t="s">
        <v>507</v>
      </c>
      <c r="D318" s="3">
        <v>5</v>
      </c>
      <c r="E318" s="3" t="str">
        <f>INDEX(技能!E:E,MATCH(技能等级!S318,技能!T:T,0))</f>
        <v>石灵明普攻</v>
      </c>
      <c r="F318" s="4" t="s">
        <v>1164</v>
      </c>
      <c r="G318" s="3">
        <v>10</v>
      </c>
      <c r="H318" s="3" t="str">
        <f t="shared" si="780"/>
        <v>130701401</v>
      </c>
      <c r="I318" s="3">
        <f t="shared" si="781"/>
        <v>5</v>
      </c>
      <c r="J318" s="3" t="str">
        <f>IF(COUNTIF(技能效果!A:A,技能等级!B318&amp;"02")=1,技能等级!B318&amp;"02","")</f>
        <v>130701402</v>
      </c>
      <c r="K318" s="3">
        <f t="shared" si="781"/>
        <v>5</v>
      </c>
      <c r="L318" s="3" t="str">
        <f>IF(COUNTIF(技能效果!A:A,技能等级!B318&amp;"03")=1,技能等级!B318&amp;"03","")</f>
        <v/>
      </c>
      <c r="M318" s="3" t="str">
        <f t="shared" ref="M318" si="954">IF(L318="","",$D318)</f>
        <v/>
      </c>
      <c r="N318" s="3" t="str">
        <f>IF(COUNTIF(技能效果!A:A,技能等级!B318&amp;"04")=1,技能等级!B318&amp;"04","")</f>
        <v/>
      </c>
      <c r="O318" s="3" t="str">
        <f t="shared" ref="O318" si="955">IF(N318="","",$D318)</f>
        <v/>
      </c>
      <c r="P318" s="3" t="str">
        <f>IF(COUNTIF(技能效果!A:A,技能等级!B318&amp;"05")=1,技能等级!B318&amp;"05","")</f>
        <v/>
      </c>
      <c r="Q318" s="3" t="str">
        <f t="shared" ref="Q318" si="956">IF(P318="","",$D318)</f>
        <v/>
      </c>
      <c r="R318" s="3" t="s">
        <v>185</v>
      </c>
      <c r="S318">
        <f t="shared" si="815"/>
        <v>32</v>
      </c>
    </row>
    <row r="319" spans="1:19" ht="16.5" x14ac:dyDescent="0.2">
      <c r="A319" s="3">
        <v>316</v>
      </c>
      <c r="B319" s="3">
        <f>INDEX(技能!B:B,MATCH(技能等级!S319,技能!T:T,0))</f>
        <v>1307014</v>
      </c>
      <c r="C319" s="4" t="s">
        <v>507</v>
      </c>
      <c r="D319" s="3">
        <v>6</v>
      </c>
      <c r="E319" s="3" t="str">
        <f>INDEX(技能!E:E,MATCH(技能等级!S319,技能!T:T,0))</f>
        <v>石灵明普攻</v>
      </c>
      <c r="F319" s="4" t="s">
        <v>1164</v>
      </c>
      <c r="G319" s="3">
        <v>10</v>
      </c>
      <c r="H319" s="3" t="str">
        <f t="shared" si="780"/>
        <v>130701401</v>
      </c>
      <c r="I319" s="3">
        <f t="shared" si="781"/>
        <v>6</v>
      </c>
      <c r="J319" s="3" t="str">
        <f>IF(COUNTIF(技能效果!A:A,技能等级!B319&amp;"02")=1,技能等级!B319&amp;"02","")</f>
        <v>130701402</v>
      </c>
      <c r="K319" s="3">
        <f t="shared" si="781"/>
        <v>6</v>
      </c>
      <c r="L319" s="3" t="str">
        <f>IF(COUNTIF(技能效果!A:A,技能等级!B319&amp;"03")=1,技能等级!B319&amp;"03","")</f>
        <v/>
      </c>
      <c r="M319" s="3" t="str">
        <f t="shared" ref="M319" si="957">IF(L319="","",$D319)</f>
        <v/>
      </c>
      <c r="N319" s="3" t="str">
        <f>IF(COUNTIF(技能效果!A:A,技能等级!B319&amp;"04")=1,技能等级!B319&amp;"04","")</f>
        <v/>
      </c>
      <c r="O319" s="3" t="str">
        <f t="shared" ref="O319" si="958">IF(N319="","",$D319)</f>
        <v/>
      </c>
      <c r="P319" s="3" t="str">
        <f>IF(COUNTIF(技能效果!A:A,技能等级!B319&amp;"05")=1,技能等级!B319&amp;"05","")</f>
        <v/>
      </c>
      <c r="Q319" s="3" t="str">
        <f t="shared" ref="Q319" si="959">IF(P319="","",$D319)</f>
        <v/>
      </c>
      <c r="R319" s="3" t="s">
        <v>143</v>
      </c>
      <c r="S319">
        <f t="shared" si="815"/>
        <v>32</v>
      </c>
    </row>
    <row r="320" spans="1:19" ht="16.5" x14ac:dyDescent="0.2">
      <c r="A320" s="3">
        <v>317</v>
      </c>
      <c r="B320" s="3">
        <f>INDEX(技能!B:B,MATCH(技能等级!S320,技能!T:T,0))</f>
        <v>1307014</v>
      </c>
      <c r="C320" s="4" t="s">
        <v>507</v>
      </c>
      <c r="D320" s="3">
        <v>7</v>
      </c>
      <c r="E320" s="3" t="str">
        <f>INDEX(技能!E:E,MATCH(技能等级!S320,技能!T:T,0))</f>
        <v>石灵明普攻</v>
      </c>
      <c r="F320" s="4" t="s">
        <v>1164</v>
      </c>
      <c r="G320" s="3">
        <v>10</v>
      </c>
      <c r="H320" s="3" t="str">
        <f t="shared" si="780"/>
        <v>130701401</v>
      </c>
      <c r="I320" s="3">
        <f t="shared" si="781"/>
        <v>7</v>
      </c>
      <c r="J320" s="3" t="str">
        <f>IF(COUNTIF(技能效果!A:A,技能等级!B320&amp;"02")=1,技能等级!B320&amp;"02","")</f>
        <v>130701402</v>
      </c>
      <c r="K320" s="3">
        <f t="shared" si="781"/>
        <v>7</v>
      </c>
      <c r="L320" s="3" t="str">
        <f>IF(COUNTIF(技能效果!A:A,技能等级!B320&amp;"03")=1,技能等级!B320&amp;"03","")</f>
        <v/>
      </c>
      <c r="M320" s="3" t="str">
        <f t="shared" ref="M320" si="960">IF(L320="","",$D320)</f>
        <v/>
      </c>
      <c r="N320" s="3" t="str">
        <f>IF(COUNTIF(技能效果!A:A,技能等级!B320&amp;"04")=1,技能等级!B320&amp;"04","")</f>
        <v/>
      </c>
      <c r="O320" s="3" t="str">
        <f t="shared" ref="O320" si="961">IF(N320="","",$D320)</f>
        <v/>
      </c>
      <c r="P320" s="3" t="str">
        <f>IF(COUNTIF(技能效果!A:A,技能等级!B320&amp;"05")=1,技能等级!B320&amp;"05","")</f>
        <v/>
      </c>
      <c r="Q320" s="3" t="str">
        <f t="shared" ref="Q320" si="962">IF(P320="","",$D320)</f>
        <v/>
      </c>
      <c r="R320" s="3" t="s">
        <v>143</v>
      </c>
      <c r="S320">
        <f t="shared" si="815"/>
        <v>32</v>
      </c>
    </row>
    <row r="321" spans="1:19" ht="16.5" x14ac:dyDescent="0.2">
      <c r="A321" s="3">
        <v>318</v>
      </c>
      <c r="B321" s="3">
        <f>INDEX(技能!B:B,MATCH(技能等级!S321,技能!T:T,0))</f>
        <v>1307014</v>
      </c>
      <c r="C321" s="4" t="s">
        <v>507</v>
      </c>
      <c r="D321" s="3">
        <v>8</v>
      </c>
      <c r="E321" s="3" t="str">
        <f>INDEX(技能!E:E,MATCH(技能等级!S321,技能!T:T,0))</f>
        <v>石灵明普攻</v>
      </c>
      <c r="F321" s="4" t="s">
        <v>1164</v>
      </c>
      <c r="G321" s="3">
        <v>10</v>
      </c>
      <c r="H321" s="3" t="str">
        <f t="shared" si="780"/>
        <v>130701401</v>
      </c>
      <c r="I321" s="3">
        <f t="shared" si="781"/>
        <v>8</v>
      </c>
      <c r="J321" s="3" t="str">
        <f>IF(COUNTIF(技能效果!A:A,技能等级!B321&amp;"02")=1,技能等级!B321&amp;"02","")</f>
        <v>130701402</v>
      </c>
      <c r="K321" s="3">
        <f t="shared" si="781"/>
        <v>8</v>
      </c>
      <c r="L321" s="3" t="str">
        <f>IF(COUNTIF(技能效果!A:A,技能等级!B321&amp;"03")=1,技能等级!B321&amp;"03","")</f>
        <v/>
      </c>
      <c r="M321" s="3" t="str">
        <f t="shared" ref="M321" si="963">IF(L321="","",$D321)</f>
        <v/>
      </c>
      <c r="N321" s="3" t="str">
        <f>IF(COUNTIF(技能效果!A:A,技能等级!B321&amp;"04")=1,技能等级!B321&amp;"04","")</f>
        <v/>
      </c>
      <c r="O321" s="3" t="str">
        <f t="shared" ref="O321" si="964">IF(N321="","",$D321)</f>
        <v/>
      </c>
      <c r="P321" s="3" t="str">
        <f>IF(COUNTIF(技能效果!A:A,技能等级!B321&amp;"05")=1,技能等级!B321&amp;"05","")</f>
        <v/>
      </c>
      <c r="Q321" s="3" t="str">
        <f t="shared" ref="Q321" si="965">IF(P321="","",$D321)</f>
        <v/>
      </c>
      <c r="R321" s="3" t="s">
        <v>143</v>
      </c>
      <c r="S321">
        <f t="shared" si="815"/>
        <v>32</v>
      </c>
    </row>
    <row r="322" spans="1:19" ht="16.5" x14ac:dyDescent="0.2">
      <c r="A322" s="3">
        <v>319</v>
      </c>
      <c r="B322" s="3">
        <f>INDEX(技能!B:B,MATCH(技能等级!S322,技能!T:T,0))</f>
        <v>1307014</v>
      </c>
      <c r="C322" s="4" t="s">
        <v>507</v>
      </c>
      <c r="D322" s="3">
        <v>9</v>
      </c>
      <c r="E322" s="3" t="str">
        <f>INDEX(技能!E:E,MATCH(技能等级!S322,技能!T:T,0))</f>
        <v>石灵明普攻</v>
      </c>
      <c r="F322" s="4" t="s">
        <v>1164</v>
      </c>
      <c r="G322" s="3">
        <v>10</v>
      </c>
      <c r="H322" s="3" t="str">
        <f t="shared" si="780"/>
        <v>130701401</v>
      </c>
      <c r="I322" s="3">
        <f t="shared" si="781"/>
        <v>9</v>
      </c>
      <c r="J322" s="3" t="str">
        <f>IF(COUNTIF(技能效果!A:A,技能等级!B322&amp;"02")=1,技能等级!B322&amp;"02","")</f>
        <v>130701402</v>
      </c>
      <c r="K322" s="3">
        <f t="shared" si="781"/>
        <v>9</v>
      </c>
      <c r="L322" s="3" t="str">
        <f>IF(COUNTIF(技能效果!A:A,技能等级!B322&amp;"03")=1,技能等级!B322&amp;"03","")</f>
        <v/>
      </c>
      <c r="M322" s="3" t="str">
        <f t="shared" ref="M322" si="966">IF(L322="","",$D322)</f>
        <v/>
      </c>
      <c r="N322" s="3" t="str">
        <f>IF(COUNTIF(技能效果!A:A,技能等级!B322&amp;"04")=1,技能等级!B322&amp;"04","")</f>
        <v/>
      </c>
      <c r="O322" s="3" t="str">
        <f t="shared" ref="O322" si="967">IF(N322="","",$D322)</f>
        <v/>
      </c>
      <c r="P322" s="3" t="str">
        <f>IF(COUNTIF(技能效果!A:A,技能等级!B322&amp;"05")=1,技能等级!B322&amp;"05","")</f>
        <v/>
      </c>
      <c r="Q322" s="3" t="str">
        <f t="shared" ref="Q322" si="968">IF(P322="","",$D322)</f>
        <v/>
      </c>
      <c r="R322" s="3" t="s">
        <v>143</v>
      </c>
      <c r="S322">
        <f t="shared" si="815"/>
        <v>32</v>
      </c>
    </row>
    <row r="323" spans="1:19" ht="49.5" x14ac:dyDescent="0.2">
      <c r="A323" s="3">
        <v>320</v>
      </c>
      <c r="B323" s="3">
        <f>INDEX(技能!B:B,MATCH(技能等级!S323,技能!T:T,0))</f>
        <v>1307014</v>
      </c>
      <c r="C323" s="4" t="s">
        <v>507</v>
      </c>
      <c r="D323" s="3">
        <v>10</v>
      </c>
      <c r="E323" s="3" t="str">
        <f>INDEX(技能!E:E,MATCH(技能等级!S323,技能!T:T,0))</f>
        <v>石灵明普攻</v>
      </c>
      <c r="F323" s="4" t="s">
        <v>1164</v>
      </c>
      <c r="G323" s="3">
        <v>10</v>
      </c>
      <c r="H323" s="3" t="str">
        <f t="shared" si="780"/>
        <v>130701401</v>
      </c>
      <c r="I323" s="3">
        <f t="shared" si="781"/>
        <v>10</v>
      </c>
      <c r="J323" s="3" t="str">
        <f>IF(COUNTIF(技能效果!A:A,技能等级!B323&amp;"02")=1,技能等级!B323&amp;"02","")</f>
        <v>130701402</v>
      </c>
      <c r="K323" s="3">
        <f t="shared" si="781"/>
        <v>10</v>
      </c>
      <c r="L323" s="3" t="str">
        <f>IF(COUNTIF(技能效果!A:A,技能等级!B323&amp;"03")=1,技能等级!B323&amp;"03","")</f>
        <v/>
      </c>
      <c r="M323" s="3" t="str">
        <f t="shared" ref="M323" si="969">IF(L323="","",$D323)</f>
        <v/>
      </c>
      <c r="N323" s="3" t="str">
        <f>IF(COUNTIF(技能效果!A:A,技能等级!B323&amp;"04")=1,技能等级!B323&amp;"04","")</f>
        <v/>
      </c>
      <c r="O323" s="3" t="str">
        <f t="shared" ref="O323" si="970">IF(N323="","",$D323)</f>
        <v/>
      </c>
      <c r="P323" s="3" t="str">
        <f>IF(COUNTIF(技能效果!A:A,技能等级!B323&amp;"05")=1,技能等级!B323&amp;"05","")</f>
        <v/>
      </c>
      <c r="Q323" s="3" t="str">
        <f t="shared" ref="Q323" si="971">IF(P323="","",$D323)</f>
        <v/>
      </c>
      <c r="R323" s="3" t="s">
        <v>186</v>
      </c>
      <c r="S323">
        <f t="shared" si="815"/>
        <v>32</v>
      </c>
    </row>
    <row r="324" spans="1:19" ht="16.5" x14ac:dyDescent="0.2">
      <c r="A324" s="3">
        <v>321</v>
      </c>
      <c r="B324" s="3">
        <f>INDEX(技能!B:B,MATCH(技能等级!S324,技能!T:T,0))</f>
        <v>1307015</v>
      </c>
      <c r="C324" s="4" t="s">
        <v>507</v>
      </c>
      <c r="D324" s="3">
        <v>1</v>
      </c>
      <c r="E324" s="3" t="str">
        <f>INDEX(技能!E:E,MATCH(技能等级!S324,技能!T:T,0))</f>
        <v>于禁普攻</v>
      </c>
      <c r="F324" s="4"/>
      <c r="G324" s="3"/>
      <c r="H324" s="3" t="str">
        <f t="shared" si="780"/>
        <v>130701501</v>
      </c>
      <c r="I324" s="3">
        <f t="shared" si="781"/>
        <v>1</v>
      </c>
      <c r="J324" s="3" t="str">
        <f>IF(COUNTIF(技能效果!A:A,技能等级!B324&amp;"02")=1,技能等级!B324&amp;"02","")</f>
        <v>130701502</v>
      </c>
      <c r="K324" s="3">
        <f t="shared" si="781"/>
        <v>1</v>
      </c>
      <c r="L324" s="3" t="str">
        <f>IF(COUNTIF(技能效果!A:A,技能等级!B324&amp;"03")=1,技能等级!B324&amp;"03","")</f>
        <v/>
      </c>
      <c r="M324" s="3" t="str">
        <f t="shared" ref="M324" si="972">IF(L324="","",$D324)</f>
        <v/>
      </c>
      <c r="N324" s="3" t="str">
        <f>IF(COUNTIF(技能效果!A:A,技能等级!B324&amp;"04")=1,技能等级!B324&amp;"04","")</f>
        <v/>
      </c>
      <c r="O324" s="3" t="str">
        <f t="shared" ref="O324" si="973">IF(N324="","",$D324)</f>
        <v/>
      </c>
      <c r="P324" s="3" t="str">
        <f>IF(COUNTIF(技能效果!A:A,技能等级!B324&amp;"05")=1,技能等级!B324&amp;"05","")</f>
        <v/>
      </c>
      <c r="Q324" s="3" t="str">
        <f t="shared" ref="Q324" si="974">IF(P324="","",$D324)</f>
        <v/>
      </c>
      <c r="R324" s="3" t="s">
        <v>143</v>
      </c>
      <c r="S324">
        <f t="shared" si="815"/>
        <v>33</v>
      </c>
    </row>
    <row r="325" spans="1:19" ht="16.5" x14ac:dyDescent="0.2">
      <c r="A325" s="3">
        <v>322</v>
      </c>
      <c r="B325" s="3">
        <f>INDEX(技能!B:B,MATCH(技能等级!S325,技能!T:T,0))</f>
        <v>1307015</v>
      </c>
      <c r="C325" s="4" t="s">
        <v>507</v>
      </c>
      <c r="D325" s="3">
        <v>2</v>
      </c>
      <c r="E325" s="3" t="str">
        <f>INDEX(技能!E:E,MATCH(技能等级!S325,技能!T:T,0))</f>
        <v>于禁普攻</v>
      </c>
      <c r="F325" s="4" t="s">
        <v>1164</v>
      </c>
      <c r="G325" s="3">
        <v>10</v>
      </c>
      <c r="H325" s="3" t="str">
        <f t="shared" ref="H325:H388" si="975">B325&amp;"01"</f>
        <v>130701501</v>
      </c>
      <c r="I325" s="3">
        <f t="shared" ref="I325:K388" si="976">IF(H325="","",$D325)</f>
        <v>2</v>
      </c>
      <c r="J325" s="3" t="str">
        <f>IF(COUNTIF(技能效果!A:A,技能等级!B325&amp;"02")=1,技能等级!B325&amp;"02","")</f>
        <v>130701502</v>
      </c>
      <c r="K325" s="3">
        <f t="shared" si="976"/>
        <v>2</v>
      </c>
      <c r="L325" s="3" t="str">
        <f>IF(COUNTIF(技能效果!A:A,技能等级!B325&amp;"03")=1,技能等级!B325&amp;"03","")</f>
        <v/>
      </c>
      <c r="M325" s="3" t="str">
        <f t="shared" ref="M325" si="977">IF(L325="","",$D325)</f>
        <v/>
      </c>
      <c r="N325" s="3" t="str">
        <f>IF(COUNTIF(技能效果!A:A,技能等级!B325&amp;"04")=1,技能等级!B325&amp;"04","")</f>
        <v/>
      </c>
      <c r="O325" s="3" t="str">
        <f t="shared" ref="O325" si="978">IF(N325="","",$D325)</f>
        <v/>
      </c>
      <c r="P325" s="3" t="str">
        <f>IF(COUNTIF(技能效果!A:A,技能等级!B325&amp;"05")=1,技能等级!B325&amp;"05","")</f>
        <v/>
      </c>
      <c r="Q325" s="3" t="str">
        <f t="shared" ref="Q325" si="979">IF(P325="","",$D325)</f>
        <v/>
      </c>
      <c r="R325" s="3" t="s">
        <v>143</v>
      </c>
      <c r="S325">
        <f t="shared" si="815"/>
        <v>33</v>
      </c>
    </row>
    <row r="326" spans="1:19" ht="16.5" x14ac:dyDescent="0.2">
      <c r="A326" s="3">
        <v>323</v>
      </c>
      <c r="B326" s="3">
        <f>INDEX(技能!B:B,MATCH(技能等级!S326,技能!T:T,0))</f>
        <v>1307015</v>
      </c>
      <c r="C326" s="4" t="s">
        <v>507</v>
      </c>
      <c r="D326" s="3">
        <v>3</v>
      </c>
      <c r="E326" s="3" t="str">
        <f>INDEX(技能!E:E,MATCH(技能等级!S326,技能!T:T,0))</f>
        <v>于禁普攻</v>
      </c>
      <c r="F326" s="4" t="s">
        <v>1164</v>
      </c>
      <c r="G326" s="3">
        <v>10</v>
      </c>
      <c r="H326" s="3" t="str">
        <f t="shared" si="975"/>
        <v>130701501</v>
      </c>
      <c r="I326" s="3">
        <f t="shared" si="976"/>
        <v>3</v>
      </c>
      <c r="J326" s="3" t="str">
        <f>IF(COUNTIF(技能效果!A:A,技能等级!B326&amp;"02")=1,技能等级!B326&amp;"02","")</f>
        <v>130701502</v>
      </c>
      <c r="K326" s="3">
        <f t="shared" si="976"/>
        <v>3</v>
      </c>
      <c r="L326" s="3" t="str">
        <f>IF(COUNTIF(技能效果!A:A,技能等级!B326&amp;"03")=1,技能等级!B326&amp;"03","")</f>
        <v/>
      </c>
      <c r="M326" s="3" t="str">
        <f t="shared" ref="M326" si="980">IF(L326="","",$D326)</f>
        <v/>
      </c>
      <c r="N326" s="3" t="str">
        <f>IF(COUNTIF(技能效果!A:A,技能等级!B326&amp;"04")=1,技能等级!B326&amp;"04","")</f>
        <v/>
      </c>
      <c r="O326" s="3" t="str">
        <f t="shared" ref="O326" si="981">IF(N326="","",$D326)</f>
        <v/>
      </c>
      <c r="P326" s="3" t="str">
        <f>IF(COUNTIF(技能效果!A:A,技能等级!B326&amp;"05")=1,技能等级!B326&amp;"05","")</f>
        <v/>
      </c>
      <c r="Q326" s="3" t="str">
        <f t="shared" ref="Q326" si="982">IF(P326="","",$D326)</f>
        <v/>
      </c>
      <c r="R326" s="3" t="s">
        <v>143</v>
      </c>
      <c r="S326">
        <f t="shared" si="815"/>
        <v>33</v>
      </c>
    </row>
    <row r="327" spans="1:19" ht="16.5" x14ac:dyDescent="0.2">
      <c r="A327" s="3">
        <v>324</v>
      </c>
      <c r="B327" s="3">
        <f>INDEX(技能!B:B,MATCH(技能等级!S327,技能!T:T,0))</f>
        <v>1307015</v>
      </c>
      <c r="C327" s="4" t="s">
        <v>507</v>
      </c>
      <c r="D327" s="3">
        <v>4</v>
      </c>
      <c r="E327" s="3" t="str">
        <f>INDEX(技能!E:E,MATCH(技能等级!S327,技能!T:T,0))</f>
        <v>于禁普攻</v>
      </c>
      <c r="F327" s="4" t="s">
        <v>1164</v>
      </c>
      <c r="G327" s="3">
        <v>10</v>
      </c>
      <c r="H327" s="3" t="str">
        <f t="shared" si="975"/>
        <v>130701501</v>
      </c>
      <c r="I327" s="3">
        <f t="shared" si="976"/>
        <v>4</v>
      </c>
      <c r="J327" s="3" t="str">
        <f>IF(COUNTIF(技能效果!A:A,技能等级!B327&amp;"02")=1,技能等级!B327&amp;"02","")</f>
        <v>130701502</v>
      </c>
      <c r="K327" s="3">
        <f t="shared" si="976"/>
        <v>4</v>
      </c>
      <c r="L327" s="3" t="str">
        <f>IF(COUNTIF(技能效果!A:A,技能等级!B327&amp;"03")=1,技能等级!B327&amp;"03","")</f>
        <v/>
      </c>
      <c r="M327" s="3" t="str">
        <f t="shared" ref="M327" si="983">IF(L327="","",$D327)</f>
        <v/>
      </c>
      <c r="N327" s="3" t="str">
        <f>IF(COUNTIF(技能效果!A:A,技能等级!B327&amp;"04")=1,技能等级!B327&amp;"04","")</f>
        <v/>
      </c>
      <c r="O327" s="3" t="str">
        <f t="shared" ref="O327" si="984">IF(N327="","",$D327)</f>
        <v/>
      </c>
      <c r="P327" s="3" t="str">
        <f>IF(COUNTIF(技能效果!A:A,技能等级!B327&amp;"05")=1,技能等级!B327&amp;"05","")</f>
        <v/>
      </c>
      <c r="Q327" s="3" t="str">
        <f t="shared" ref="Q327" si="985">IF(P327="","",$D327)</f>
        <v/>
      </c>
      <c r="R327" s="3" t="s">
        <v>143</v>
      </c>
      <c r="S327">
        <f t="shared" si="815"/>
        <v>33</v>
      </c>
    </row>
    <row r="328" spans="1:19" ht="16.5" x14ac:dyDescent="0.2">
      <c r="A328" s="3">
        <v>325</v>
      </c>
      <c r="B328" s="3">
        <f>INDEX(技能!B:B,MATCH(技能等级!S328,技能!T:T,0))</f>
        <v>1307015</v>
      </c>
      <c r="C328" s="4" t="s">
        <v>507</v>
      </c>
      <c r="D328" s="3">
        <v>5</v>
      </c>
      <c r="E328" s="3" t="str">
        <f>INDEX(技能!E:E,MATCH(技能等级!S328,技能!T:T,0))</f>
        <v>于禁普攻</v>
      </c>
      <c r="F328" s="4" t="s">
        <v>1164</v>
      </c>
      <c r="G328" s="3">
        <v>10</v>
      </c>
      <c r="H328" s="3" t="str">
        <f t="shared" si="975"/>
        <v>130701501</v>
      </c>
      <c r="I328" s="3">
        <f t="shared" si="976"/>
        <v>5</v>
      </c>
      <c r="J328" s="3" t="str">
        <f>IF(COUNTIF(技能效果!A:A,技能等级!B328&amp;"02")=1,技能等级!B328&amp;"02","")</f>
        <v>130701502</v>
      </c>
      <c r="K328" s="3">
        <f t="shared" si="976"/>
        <v>5</v>
      </c>
      <c r="L328" s="3" t="str">
        <f>IF(COUNTIF(技能效果!A:A,技能等级!B328&amp;"03")=1,技能等级!B328&amp;"03","")</f>
        <v/>
      </c>
      <c r="M328" s="3" t="str">
        <f t="shared" ref="M328" si="986">IF(L328="","",$D328)</f>
        <v/>
      </c>
      <c r="N328" s="3" t="str">
        <f>IF(COUNTIF(技能效果!A:A,技能等级!B328&amp;"04")=1,技能等级!B328&amp;"04","")</f>
        <v/>
      </c>
      <c r="O328" s="3" t="str">
        <f t="shared" ref="O328" si="987">IF(N328="","",$D328)</f>
        <v/>
      </c>
      <c r="P328" s="3" t="str">
        <f>IF(COUNTIF(技能效果!A:A,技能等级!B328&amp;"05")=1,技能等级!B328&amp;"05","")</f>
        <v/>
      </c>
      <c r="Q328" s="3" t="str">
        <f t="shared" ref="Q328" si="988">IF(P328="","",$D328)</f>
        <v/>
      </c>
      <c r="R328" s="3" t="s">
        <v>187</v>
      </c>
      <c r="S328">
        <f t="shared" si="815"/>
        <v>33</v>
      </c>
    </row>
    <row r="329" spans="1:19" ht="16.5" x14ac:dyDescent="0.2">
      <c r="A329" s="3">
        <v>326</v>
      </c>
      <c r="B329" s="3">
        <f>INDEX(技能!B:B,MATCH(技能等级!S329,技能!T:T,0))</f>
        <v>1307015</v>
      </c>
      <c r="C329" s="4" t="s">
        <v>507</v>
      </c>
      <c r="D329" s="3">
        <v>6</v>
      </c>
      <c r="E329" s="3" t="str">
        <f>INDEX(技能!E:E,MATCH(技能等级!S329,技能!T:T,0))</f>
        <v>于禁普攻</v>
      </c>
      <c r="F329" s="4" t="s">
        <v>1164</v>
      </c>
      <c r="G329" s="3">
        <v>10</v>
      </c>
      <c r="H329" s="3" t="str">
        <f t="shared" si="975"/>
        <v>130701501</v>
      </c>
      <c r="I329" s="3">
        <f t="shared" si="976"/>
        <v>6</v>
      </c>
      <c r="J329" s="3" t="str">
        <f>IF(COUNTIF(技能效果!A:A,技能等级!B329&amp;"02")=1,技能等级!B329&amp;"02","")</f>
        <v>130701502</v>
      </c>
      <c r="K329" s="3">
        <f t="shared" si="976"/>
        <v>6</v>
      </c>
      <c r="L329" s="3" t="str">
        <f>IF(COUNTIF(技能效果!A:A,技能等级!B329&amp;"03")=1,技能等级!B329&amp;"03","")</f>
        <v/>
      </c>
      <c r="M329" s="3" t="str">
        <f t="shared" ref="M329" si="989">IF(L329="","",$D329)</f>
        <v/>
      </c>
      <c r="N329" s="3" t="str">
        <f>IF(COUNTIF(技能效果!A:A,技能等级!B329&amp;"04")=1,技能等级!B329&amp;"04","")</f>
        <v/>
      </c>
      <c r="O329" s="3" t="str">
        <f t="shared" ref="O329" si="990">IF(N329="","",$D329)</f>
        <v/>
      </c>
      <c r="P329" s="3" t="str">
        <f>IF(COUNTIF(技能效果!A:A,技能等级!B329&amp;"05")=1,技能等级!B329&amp;"05","")</f>
        <v/>
      </c>
      <c r="Q329" s="3" t="str">
        <f t="shared" ref="Q329" si="991">IF(P329="","",$D329)</f>
        <v/>
      </c>
      <c r="R329" s="3" t="s">
        <v>187</v>
      </c>
      <c r="S329">
        <f t="shared" si="815"/>
        <v>33</v>
      </c>
    </row>
    <row r="330" spans="1:19" ht="16.5" x14ac:dyDescent="0.2">
      <c r="A330" s="3">
        <v>327</v>
      </c>
      <c r="B330" s="3">
        <f>INDEX(技能!B:B,MATCH(技能等级!S330,技能!T:T,0))</f>
        <v>1307015</v>
      </c>
      <c r="C330" s="4" t="s">
        <v>507</v>
      </c>
      <c r="D330" s="3">
        <v>7</v>
      </c>
      <c r="E330" s="3" t="str">
        <f>INDEX(技能!E:E,MATCH(技能等级!S330,技能!T:T,0))</f>
        <v>于禁普攻</v>
      </c>
      <c r="F330" s="4" t="s">
        <v>1164</v>
      </c>
      <c r="G330" s="3">
        <v>10</v>
      </c>
      <c r="H330" s="3" t="str">
        <f t="shared" si="975"/>
        <v>130701501</v>
      </c>
      <c r="I330" s="3">
        <f t="shared" si="976"/>
        <v>7</v>
      </c>
      <c r="J330" s="3" t="str">
        <f>IF(COUNTIF(技能效果!A:A,技能等级!B330&amp;"02")=1,技能等级!B330&amp;"02","")</f>
        <v>130701502</v>
      </c>
      <c r="K330" s="3">
        <f t="shared" si="976"/>
        <v>7</v>
      </c>
      <c r="L330" s="3" t="str">
        <f>IF(COUNTIF(技能效果!A:A,技能等级!B330&amp;"03")=1,技能等级!B330&amp;"03","")</f>
        <v/>
      </c>
      <c r="M330" s="3" t="str">
        <f t="shared" ref="M330" si="992">IF(L330="","",$D330)</f>
        <v/>
      </c>
      <c r="N330" s="3" t="str">
        <f>IF(COUNTIF(技能效果!A:A,技能等级!B330&amp;"04")=1,技能等级!B330&amp;"04","")</f>
        <v/>
      </c>
      <c r="O330" s="3" t="str">
        <f t="shared" ref="O330" si="993">IF(N330="","",$D330)</f>
        <v/>
      </c>
      <c r="P330" s="3" t="str">
        <f>IF(COUNTIF(技能效果!A:A,技能等级!B330&amp;"05")=1,技能等级!B330&amp;"05","")</f>
        <v/>
      </c>
      <c r="Q330" s="3" t="str">
        <f t="shared" ref="Q330" si="994">IF(P330="","",$D330)</f>
        <v/>
      </c>
      <c r="R330" s="3" t="s">
        <v>187</v>
      </c>
      <c r="S330">
        <f t="shared" si="815"/>
        <v>33</v>
      </c>
    </row>
    <row r="331" spans="1:19" ht="16.5" x14ac:dyDescent="0.2">
      <c r="A331" s="3">
        <v>328</v>
      </c>
      <c r="B331" s="3">
        <f>INDEX(技能!B:B,MATCH(技能等级!S331,技能!T:T,0))</f>
        <v>1307015</v>
      </c>
      <c r="C331" s="4" t="s">
        <v>507</v>
      </c>
      <c r="D331" s="3">
        <v>8</v>
      </c>
      <c r="E331" s="3" t="str">
        <f>INDEX(技能!E:E,MATCH(技能等级!S331,技能!T:T,0))</f>
        <v>于禁普攻</v>
      </c>
      <c r="F331" s="4" t="s">
        <v>1164</v>
      </c>
      <c r="G331" s="3">
        <v>10</v>
      </c>
      <c r="H331" s="3" t="str">
        <f t="shared" si="975"/>
        <v>130701501</v>
      </c>
      <c r="I331" s="3">
        <f t="shared" si="976"/>
        <v>8</v>
      </c>
      <c r="J331" s="3" t="str">
        <f>IF(COUNTIF(技能效果!A:A,技能等级!B331&amp;"02")=1,技能等级!B331&amp;"02","")</f>
        <v>130701502</v>
      </c>
      <c r="K331" s="3">
        <f t="shared" si="976"/>
        <v>8</v>
      </c>
      <c r="L331" s="3" t="str">
        <f>IF(COUNTIF(技能效果!A:A,技能等级!B331&amp;"03")=1,技能等级!B331&amp;"03","")</f>
        <v/>
      </c>
      <c r="M331" s="3" t="str">
        <f t="shared" ref="M331" si="995">IF(L331="","",$D331)</f>
        <v/>
      </c>
      <c r="N331" s="3" t="str">
        <f>IF(COUNTIF(技能效果!A:A,技能等级!B331&amp;"04")=1,技能等级!B331&amp;"04","")</f>
        <v/>
      </c>
      <c r="O331" s="3" t="str">
        <f t="shared" ref="O331" si="996">IF(N331="","",$D331)</f>
        <v/>
      </c>
      <c r="P331" s="3" t="str">
        <f>IF(COUNTIF(技能效果!A:A,技能等级!B331&amp;"05")=1,技能等级!B331&amp;"05","")</f>
        <v/>
      </c>
      <c r="Q331" s="3" t="str">
        <f t="shared" ref="Q331" si="997">IF(P331="","",$D331)</f>
        <v/>
      </c>
      <c r="R331" s="3" t="s">
        <v>187</v>
      </c>
      <c r="S331">
        <f t="shared" si="815"/>
        <v>33</v>
      </c>
    </row>
    <row r="332" spans="1:19" ht="16.5" x14ac:dyDescent="0.2">
      <c r="A332" s="3">
        <v>329</v>
      </c>
      <c r="B332" s="3">
        <f>INDEX(技能!B:B,MATCH(技能等级!S332,技能!T:T,0))</f>
        <v>1307015</v>
      </c>
      <c r="C332" s="4" t="s">
        <v>507</v>
      </c>
      <c r="D332" s="3">
        <v>9</v>
      </c>
      <c r="E332" s="3" t="str">
        <f>INDEX(技能!E:E,MATCH(技能等级!S332,技能!T:T,0))</f>
        <v>于禁普攻</v>
      </c>
      <c r="F332" s="4" t="s">
        <v>1164</v>
      </c>
      <c r="G332" s="3">
        <v>10</v>
      </c>
      <c r="H332" s="3" t="str">
        <f t="shared" si="975"/>
        <v>130701501</v>
      </c>
      <c r="I332" s="3">
        <f t="shared" si="976"/>
        <v>9</v>
      </c>
      <c r="J332" s="3" t="str">
        <f>IF(COUNTIF(技能效果!A:A,技能等级!B332&amp;"02")=1,技能等级!B332&amp;"02","")</f>
        <v>130701502</v>
      </c>
      <c r="K332" s="3">
        <f t="shared" si="976"/>
        <v>9</v>
      </c>
      <c r="L332" s="3" t="str">
        <f>IF(COUNTIF(技能效果!A:A,技能等级!B332&amp;"03")=1,技能等级!B332&amp;"03","")</f>
        <v/>
      </c>
      <c r="M332" s="3" t="str">
        <f t="shared" ref="M332" si="998">IF(L332="","",$D332)</f>
        <v/>
      </c>
      <c r="N332" s="3" t="str">
        <f>IF(COUNTIF(技能效果!A:A,技能等级!B332&amp;"04")=1,技能等级!B332&amp;"04","")</f>
        <v/>
      </c>
      <c r="O332" s="3" t="str">
        <f t="shared" ref="O332" si="999">IF(N332="","",$D332)</f>
        <v/>
      </c>
      <c r="P332" s="3" t="str">
        <f>IF(COUNTIF(技能效果!A:A,技能等级!B332&amp;"05")=1,技能等级!B332&amp;"05","")</f>
        <v/>
      </c>
      <c r="Q332" s="3" t="str">
        <f t="shared" ref="Q332" si="1000">IF(P332="","",$D332)</f>
        <v/>
      </c>
      <c r="R332" s="3" t="s">
        <v>187</v>
      </c>
      <c r="S332">
        <f t="shared" si="815"/>
        <v>33</v>
      </c>
    </row>
    <row r="333" spans="1:19" ht="16.5" x14ac:dyDescent="0.2">
      <c r="A333" s="3">
        <v>330</v>
      </c>
      <c r="B333" s="3">
        <f>INDEX(技能!B:B,MATCH(技能等级!S333,技能!T:T,0))</f>
        <v>1307015</v>
      </c>
      <c r="C333" s="4" t="s">
        <v>507</v>
      </c>
      <c r="D333" s="3">
        <v>10</v>
      </c>
      <c r="E333" s="3" t="str">
        <f>INDEX(技能!E:E,MATCH(技能等级!S333,技能!T:T,0))</f>
        <v>于禁普攻</v>
      </c>
      <c r="F333" s="4" t="s">
        <v>1164</v>
      </c>
      <c r="G333" s="3">
        <v>10</v>
      </c>
      <c r="H333" s="3" t="str">
        <f t="shared" si="975"/>
        <v>130701501</v>
      </c>
      <c r="I333" s="3">
        <f t="shared" si="976"/>
        <v>10</v>
      </c>
      <c r="J333" s="3" t="str">
        <f>IF(COUNTIF(技能效果!A:A,技能等级!B333&amp;"02")=1,技能等级!B333&amp;"02","")</f>
        <v>130701502</v>
      </c>
      <c r="K333" s="3">
        <f t="shared" si="976"/>
        <v>10</v>
      </c>
      <c r="L333" s="3" t="str">
        <f>IF(COUNTIF(技能效果!A:A,技能等级!B333&amp;"03")=1,技能等级!B333&amp;"03","")</f>
        <v/>
      </c>
      <c r="M333" s="3" t="str">
        <f t="shared" ref="M333" si="1001">IF(L333="","",$D333)</f>
        <v/>
      </c>
      <c r="N333" s="3" t="str">
        <f>IF(COUNTIF(技能效果!A:A,技能等级!B333&amp;"04")=1,技能等级!B333&amp;"04","")</f>
        <v/>
      </c>
      <c r="O333" s="3" t="str">
        <f t="shared" ref="O333" si="1002">IF(N333="","",$D333)</f>
        <v/>
      </c>
      <c r="P333" s="3" t="str">
        <f>IF(COUNTIF(技能效果!A:A,技能等级!B333&amp;"05")=1,技能等级!B333&amp;"05","")</f>
        <v/>
      </c>
      <c r="Q333" s="3" t="str">
        <f t="shared" ref="Q333" si="1003">IF(P333="","",$D333)</f>
        <v/>
      </c>
      <c r="R333" s="3" t="s">
        <v>188</v>
      </c>
      <c r="S333">
        <f t="shared" si="815"/>
        <v>33</v>
      </c>
    </row>
    <row r="334" spans="1:19" ht="16.5" x14ac:dyDescent="0.2">
      <c r="A334" s="3">
        <v>331</v>
      </c>
      <c r="B334" s="3">
        <f>INDEX(技能!B:B,MATCH(技能等级!S334,技能!T:T,0))</f>
        <v>1307016</v>
      </c>
      <c r="C334" s="4" t="s">
        <v>507</v>
      </c>
      <c r="D334" s="3">
        <v>1</v>
      </c>
      <c r="E334" s="3" t="str">
        <f>INDEX(技能!E:E,MATCH(技能等级!S334,技能!T:T,0))</f>
        <v>西方龙普攻</v>
      </c>
      <c r="F334" s="4"/>
      <c r="G334" s="3"/>
      <c r="H334" s="3" t="str">
        <f t="shared" si="975"/>
        <v>130701601</v>
      </c>
      <c r="I334" s="3">
        <f t="shared" si="976"/>
        <v>1</v>
      </c>
      <c r="J334" s="3" t="str">
        <f>IF(COUNTIF(技能效果!A:A,技能等级!B334&amp;"02")=1,技能等级!B334&amp;"02","")</f>
        <v>130701602</v>
      </c>
      <c r="K334" s="3">
        <f t="shared" si="976"/>
        <v>1</v>
      </c>
      <c r="L334" s="3" t="str">
        <f>IF(COUNTIF(技能效果!A:A,技能等级!B334&amp;"03")=1,技能等级!B334&amp;"03","")</f>
        <v/>
      </c>
      <c r="M334" s="3" t="str">
        <f t="shared" ref="M334" si="1004">IF(L334="","",$D334)</f>
        <v/>
      </c>
      <c r="N334" s="3" t="str">
        <f>IF(COUNTIF(技能效果!A:A,技能等级!B334&amp;"04")=1,技能等级!B334&amp;"04","")</f>
        <v/>
      </c>
      <c r="O334" s="3" t="str">
        <f t="shared" ref="O334" si="1005">IF(N334="","",$D334)</f>
        <v/>
      </c>
      <c r="P334" s="3" t="str">
        <f>IF(COUNTIF(技能效果!A:A,技能等级!B334&amp;"05")=1,技能等级!B334&amp;"05","")</f>
        <v/>
      </c>
      <c r="Q334" s="3" t="str">
        <f t="shared" ref="Q334" si="1006">IF(P334="","",$D334)</f>
        <v/>
      </c>
      <c r="R334" s="3" t="s">
        <v>188</v>
      </c>
      <c r="S334">
        <f t="shared" si="815"/>
        <v>34</v>
      </c>
    </row>
    <row r="335" spans="1:19" ht="16.5" x14ac:dyDescent="0.2">
      <c r="A335" s="3">
        <v>332</v>
      </c>
      <c r="B335" s="3">
        <f>INDEX(技能!B:B,MATCH(技能等级!S335,技能!T:T,0))</f>
        <v>1307016</v>
      </c>
      <c r="C335" s="4" t="s">
        <v>507</v>
      </c>
      <c r="D335" s="3">
        <v>2</v>
      </c>
      <c r="E335" s="3" t="str">
        <f>INDEX(技能!E:E,MATCH(技能等级!S335,技能!T:T,0))</f>
        <v>西方龙普攻</v>
      </c>
      <c r="F335" s="4" t="s">
        <v>1164</v>
      </c>
      <c r="G335" s="3">
        <v>10</v>
      </c>
      <c r="H335" s="3" t="str">
        <f t="shared" si="975"/>
        <v>130701601</v>
      </c>
      <c r="I335" s="3">
        <f t="shared" si="976"/>
        <v>2</v>
      </c>
      <c r="J335" s="3" t="str">
        <f>IF(COUNTIF(技能效果!A:A,技能等级!B335&amp;"02")=1,技能等级!B335&amp;"02","")</f>
        <v>130701602</v>
      </c>
      <c r="K335" s="3">
        <f t="shared" si="976"/>
        <v>2</v>
      </c>
      <c r="L335" s="3" t="str">
        <f>IF(COUNTIF(技能效果!A:A,技能等级!B335&amp;"03")=1,技能等级!B335&amp;"03","")</f>
        <v/>
      </c>
      <c r="M335" s="3" t="str">
        <f t="shared" ref="M335" si="1007">IF(L335="","",$D335)</f>
        <v/>
      </c>
      <c r="N335" s="3" t="str">
        <f>IF(COUNTIF(技能效果!A:A,技能等级!B335&amp;"04")=1,技能等级!B335&amp;"04","")</f>
        <v/>
      </c>
      <c r="O335" s="3" t="str">
        <f t="shared" ref="O335" si="1008">IF(N335="","",$D335)</f>
        <v/>
      </c>
      <c r="P335" s="3" t="str">
        <f>IF(COUNTIF(技能效果!A:A,技能等级!B335&amp;"05")=1,技能等级!B335&amp;"05","")</f>
        <v/>
      </c>
      <c r="Q335" s="3" t="str">
        <f t="shared" ref="Q335" si="1009">IF(P335="","",$D335)</f>
        <v/>
      </c>
      <c r="R335" s="3" t="s">
        <v>188</v>
      </c>
      <c r="S335">
        <f t="shared" ref="S335:S398" si="1010">S325+1</f>
        <v>34</v>
      </c>
    </row>
    <row r="336" spans="1:19" ht="16.5" x14ac:dyDescent="0.2">
      <c r="A336" s="3">
        <v>333</v>
      </c>
      <c r="B336" s="3">
        <f>INDEX(技能!B:B,MATCH(技能等级!S336,技能!T:T,0))</f>
        <v>1307016</v>
      </c>
      <c r="C336" s="4" t="s">
        <v>507</v>
      </c>
      <c r="D336" s="3">
        <v>3</v>
      </c>
      <c r="E336" s="3" t="str">
        <f>INDEX(技能!E:E,MATCH(技能等级!S336,技能!T:T,0))</f>
        <v>西方龙普攻</v>
      </c>
      <c r="F336" s="4" t="s">
        <v>1164</v>
      </c>
      <c r="G336" s="3">
        <v>10</v>
      </c>
      <c r="H336" s="3" t="str">
        <f t="shared" si="975"/>
        <v>130701601</v>
      </c>
      <c r="I336" s="3">
        <f t="shared" si="976"/>
        <v>3</v>
      </c>
      <c r="J336" s="3" t="str">
        <f>IF(COUNTIF(技能效果!A:A,技能等级!B336&amp;"02")=1,技能等级!B336&amp;"02","")</f>
        <v>130701602</v>
      </c>
      <c r="K336" s="3">
        <f t="shared" si="976"/>
        <v>3</v>
      </c>
      <c r="L336" s="3" t="str">
        <f>IF(COUNTIF(技能效果!A:A,技能等级!B336&amp;"03")=1,技能等级!B336&amp;"03","")</f>
        <v/>
      </c>
      <c r="M336" s="3" t="str">
        <f t="shared" ref="M336" si="1011">IF(L336="","",$D336)</f>
        <v/>
      </c>
      <c r="N336" s="3" t="str">
        <f>IF(COUNTIF(技能效果!A:A,技能等级!B336&amp;"04")=1,技能等级!B336&amp;"04","")</f>
        <v/>
      </c>
      <c r="O336" s="3" t="str">
        <f t="shared" ref="O336" si="1012">IF(N336="","",$D336)</f>
        <v/>
      </c>
      <c r="P336" s="3" t="str">
        <f>IF(COUNTIF(技能效果!A:A,技能等级!B336&amp;"05")=1,技能等级!B336&amp;"05","")</f>
        <v/>
      </c>
      <c r="Q336" s="3" t="str">
        <f t="shared" ref="Q336" si="1013">IF(P336="","",$D336)</f>
        <v/>
      </c>
      <c r="R336" s="3" t="s">
        <v>188</v>
      </c>
      <c r="S336">
        <f t="shared" si="1010"/>
        <v>34</v>
      </c>
    </row>
    <row r="337" spans="1:19" ht="16.5" x14ac:dyDescent="0.2">
      <c r="A337" s="3">
        <v>334</v>
      </c>
      <c r="B337" s="3">
        <f>INDEX(技能!B:B,MATCH(技能等级!S337,技能!T:T,0))</f>
        <v>1307016</v>
      </c>
      <c r="C337" s="4" t="s">
        <v>507</v>
      </c>
      <c r="D337" s="3">
        <v>4</v>
      </c>
      <c r="E337" s="3" t="str">
        <f>INDEX(技能!E:E,MATCH(技能等级!S337,技能!T:T,0))</f>
        <v>西方龙普攻</v>
      </c>
      <c r="F337" s="4" t="s">
        <v>1164</v>
      </c>
      <c r="G337" s="3">
        <v>10</v>
      </c>
      <c r="H337" s="3" t="str">
        <f t="shared" si="975"/>
        <v>130701601</v>
      </c>
      <c r="I337" s="3">
        <f t="shared" si="976"/>
        <v>4</v>
      </c>
      <c r="J337" s="3" t="str">
        <f>IF(COUNTIF(技能效果!A:A,技能等级!B337&amp;"02")=1,技能等级!B337&amp;"02","")</f>
        <v>130701602</v>
      </c>
      <c r="K337" s="3">
        <f t="shared" si="976"/>
        <v>4</v>
      </c>
      <c r="L337" s="3" t="str">
        <f>IF(COUNTIF(技能效果!A:A,技能等级!B337&amp;"03")=1,技能等级!B337&amp;"03","")</f>
        <v/>
      </c>
      <c r="M337" s="3" t="str">
        <f t="shared" ref="M337" si="1014">IF(L337="","",$D337)</f>
        <v/>
      </c>
      <c r="N337" s="3" t="str">
        <f>IF(COUNTIF(技能效果!A:A,技能等级!B337&amp;"04")=1,技能等级!B337&amp;"04","")</f>
        <v/>
      </c>
      <c r="O337" s="3" t="str">
        <f t="shared" ref="O337" si="1015">IF(N337="","",$D337)</f>
        <v/>
      </c>
      <c r="P337" s="3" t="str">
        <f>IF(COUNTIF(技能效果!A:A,技能等级!B337&amp;"05")=1,技能等级!B337&amp;"05","")</f>
        <v/>
      </c>
      <c r="Q337" s="3" t="str">
        <f t="shared" ref="Q337" si="1016">IF(P337="","",$D337)</f>
        <v/>
      </c>
      <c r="R337" s="3" t="s">
        <v>188</v>
      </c>
      <c r="S337">
        <f t="shared" si="1010"/>
        <v>34</v>
      </c>
    </row>
    <row r="338" spans="1:19" ht="16.5" x14ac:dyDescent="0.2">
      <c r="A338" s="3">
        <v>335</v>
      </c>
      <c r="B338" s="3">
        <f>INDEX(技能!B:B,MATCH(技能等级!S338,技能!T:T,0))</f>
        <v>1307016</v>
      </c>
      <c r="C338" s="4" t="s">
        <v>507</v>
      </c>
      <c r="D338" s="3">
        <v>5</v>
      </c>
      <c r="E338" s="3" t="str">
        <f>INDEX(技能!E:E,MATCH(技能等级!S338,技能!T:T,0))</f>
        <v>西方龙普攻</v>
      </c>
      <c r="F338" s="4" t="s">
        <v>1164</v>
      </c>
      <c r="G338" s="3">
        <v>10</v>
      </c>
      <c r="H338" s="3" t="str">
        <f t="shared" si="975"/>
        <v>130701601</v>
      </c>
      <c r="I338" s="3">
        <f t="shared" si="976"/>
        <v>5</v>
      </c>
      <c r="J338" s="3" t="str">
        <f>IF(COUNTIF(技能效果!A:A,技能等级!B338&amp;"02")=1,技能等级!B338&amp;"02","")</f>
        <v>130701602</v>
      </c>
      <c r="K338" s="3">
        <f t="shared" si="976"/>
        <v>5</v>
      </c>
      <c r="L338" s="3" t="str">
        <f>IF(COUNTIF(技能效果!A:A,技能等级!B338&amp;"03")=1,技能等级!B338&amp;"03","")</f>
        <v/>
      </c>
      <c r="M338" s="3" t="str">
        <f t="shared" ref="M338" si="1017">IF(L338="","",$D338)</f>
        <v/>
      </c>
      <c r="N338" s="3" t="str">
        <f>IF(COUNTIF(技能效果!A:A,技能等级!B338&amp;"04")=1,技能等级!B338&amp;"04","")</f>
        <v/>
      </c>
      <c r="O338" s="3" t="str">
        <f t="shared" ref="O338" si="1018">IF(N338="","",$D338)</f>
        <v/>
      </c>
      <c r="P338" s="3" t="str">
        <f>IF(COUNTIF(技能效果!A:A,技能等级!B338&amp;"05")=1,技能等级!B338&amp;"05","")</f>
        <v/>
      </c>
      <c r="Q338" s="3" t="str">
        <f t="shared" ref="Q338" si="1019">IF(P338="","",$D338)</f>
        <v/>
      </c>
      <c r="R338" s="3" t="s">
        <v>189</v>
      </c>
      <c r="S338">
        <f t="shared" si="1010"/>
        <v>34</v>
      </c>
    </row>
    <row r="339" spans="1:19" ht="16.5" x14ac:dyDescent="0.2">
      <c r="A339" s="3">
        <v>336</v>
      </c>
      <c r="B339" s="3">
        <f>INDEX(技能!B:B,MATCH(技能等级!S339,技能!T:T,0))</f>
        <v>1307016</v>
      </c>
      <c r="C339" s="4" t="s">
        <v>507</v>
      </c>
      <c r="D339" s="3">
        <v>6</v>
      </c>
      <c r="E339" s="3" t="str">
        <f>INDEX(技能!E:E,MATCH(技能等级!S339,技能!T:T,0))</f>
        <v>西方龙普攻</v>
      </c>
      <c r="F339" s="4" t="s">
        <v>1164</v>
      </c>
      <c r="G339" s="3">
        <v>10</v>
      </c>
      <c r="H339" s="3" t="str">
        <f t="shared" si="975"/>
        <v>130701601</v>
      </c>
      <c r="I339" s="3">
        <f t="shared" si="976"/>
        <v>6</v>
      </c>
      <c r="J339" s="3" t="str">
        <f>IF(COUNTIF(技能效果!A:A,技能等级!B339&amp;"02")=1,技能等级!B339&amp;"02","")</f>
        <v>130701602</v>
      </c>
      <c r="K339" s="3">
        <f t="shared" si="976"/>
        <v>6</v>
      </c>
      <c r="L339" s="3" t="str">
        <f>IF(COUNTIF(技能效果!A:A,技能等级!B339&amp;"03")=1,技能等级!B339&amp;"03","")</f>
        <v/>
      </c>
      <c r="M339" s="3" t="str">
        <f t="shared" ref="M339" si="1020">IF(L339="","",$D339)</f>
        <v/>
      </c>
      <c r="N339" s="3" t="str">
        <f>IF(COUNTIF(技能效果!A:A,技能等级!B339&amp;"04")=1,技能等级!B339&amp;"04","")</f>
        <v/>
      </c>
      <c r="O339" s="3" t="str">
        <f t="shared" ref="O339" si="1021">IF(N339="","",$D339)</f>
        <v/>
      </c>
      <c r="P339" s="3" t="str">
        <f>IF(COUNTIF(技能效果!A:A,技能等级!B339&amp;"05")=1,技能等级!B339&amp;"05","")</f>
        <v/>
      </c>
      <c r="Q339" s="3" t="str">
        <f t="shared" ref="Q339" si="1022">IF(P339="","",$D339)</f>
        <v/>
      </c>
      <c r="R339" s="3" t="s">
        <v>189</v>
      </c>
      <c r="S339">
        <f t="shared" si="1010"/>
        <v>34</v>
      </c>
    </row>
    <row r="340" spans="1:19" ht="16.5" x14ac:dyDescent="0.2">
      <c r="A340" s="3">
        <v>337</v>
      </c>
      <c r="B340" s="3">
        <f>INDEX(技能!B:B,MATCH(技能等级!S340,技能!T:T,0))</f>
        <v>1307016</v>
      </c>
      <c r="C340" s="4" t="s">
        <v>507</v>
      </c>
      <c r="D340" s="3">
        <v>7</v>
      </c>
      <c r="E340" s="3" t="str">
        <f>INDEX(技能!E:E,MATCH(技能等级!S340,技能!T:T,0))</f>
        <v>西方龙普攻</v>
      </c>
      <c r="F340" s="4" t="s">
        <v>1164</v>
      </c>
      <c r="G340" s="3">
        <v>10</v>
      </c>
      <c r="H340" s="3" t="str">
        <f t="shared" si="975"/>
        <v>130701601</v>
      </c>
      <c r="I340" s="3">
        <f t="shared" si="976"/>
        <v>7</v>
      </c>
      <c r="J340" s="3" t="str">
        <f>IF(COUNTIF(技能效果!A:A,技能等级!B340&amp;"02")=1,技能等级!B340&amp;"02","")</f>
        <v>130701602</v>
      </c>
      <c r="K340" s="3">
        <f t="shared" si="976"/>
        <v>7</v>
      </c>
      <c r="L340" s="3" t="str">
        <f>IF(COUNTIF(技能效果!A:A,技能等级!B340&amp;"03")=1,技能等级!B340&amp;"03","")</f>
        <v/>
      </c>
      <c r="M340" s="3" t="str">
        <f t="shared" ref="M340" si="1023">IF(L340="","",$D340)</f>
        <v/>
      </c>
      <c r="N340" s="3" t="str">
        <f>IF(COUNTIF(技能效果!A:A,技能等级!B340&amp;"04")=1,技能等级!B340&amp;"04","")</f>
        <v/>
      </c>
      <c r="O340" s="3" t="str">
        <f t="shared" ref="O340" si="1024">IF(N340="","",$D340)</f>
        <v/>
      </c>
      <c r="P340" s="3" t="str">
        <f>IF(COUNTIF(技能效果!A:A,技能等级!B340&amp;"05")=1,技能等级!B340&amp;"05","")</f>
        <v/>
      </c>
      <c r="Q340" s="3" t="str">
        <f t="shared" ref="Q340" si="1025">IF(P340="","",$D340)</f>
        <v/>
      </c>
      <c r="R340" s="3" t="s">
        <v>189</v>
      </c>
      <c r="S340">
        <f t="shared" si="1010"/>
        <v>34</v>
      </c>
    </row>
    <row r="341" spans="1:19" ht="16.5" x14ac:dyDescent="0.2">
      <c r="A341" s="3">
        <v>338</v>
      </c>
      <c r="B341" s="3">
        <f>INDEX(技能!B:B,MATCH(技能等级!S341,技能!T:T,0))</f>
        <v>1307016</v>
      </c>
      <c r="C341" s="4" t="s">
        <v>507</v>
      </c>
      <c r="D341" s="3">
        <v>8</v>
      </c>
      <c r="E341" s="3" t="str">
        <f>INDEX(技能!E:E,MATCH(技能等级!S341,技能!T:T,0))</f>
        <v>西方龙普攻</v>
      </c>
      <c r="F341" s="4" t="s">
        <v>1164</v>
      </c>
      <c r="G341" s="3">
        <v>10</v>
      </c>
      <c r="H341" s="3" t="str">
        <f t="shared" si="975"/>
        <v>130701601</v>
      </c>
      <c r="I341" s="3">
        <f t="shared" si="976"/>
        <v>8</v>
      </c>
      <c r="J341" s="3" t="str">
        <f>IF(COUNTIF(技能效果!A:A,技能等级!B341&amp;"02")=1,技能等级!B341&amp;"02","")</f>
        <v>130701602</v>
      </c>
      <c r="K341" s="3">
        <f t="shared" si="976"/>
        <v>8</v>
      </c>
      <c r="L341" s="3" t="str">
        <f>IF(COUNTIF(技能效果!A:A,技能等级!B341&amp;"03")=1,技能等级!B341&amp;"03","")</f>
        <v/>
      </c>
      <c r="M341" s="3" t="str">
        <f t="shared" ref="M341" si="1026">IF(L341="","",$D341)</f>
        <v/>
      </c>
      <c r="N341" s="3" t="str">
        <f>IF(COUNTIF(技能效果!A:A,技能等级!B341&amp;"04")=1,技能等级!B341&amp;"04","")</f>
        <v/>
      </c>
      <c r="O341" s="3" t="str">
        <f t="shared" ref="O341" si="1027">IF(N341="","",$D341)</f>
        <v/>
      </c>
      <c r="P341" s="3" t="str">
        <f>IF(COUNTIF(技能效果!A:A,技能等级!B341&amp;"05")=1,技能等级!B341&amp;"05","")</f>
        <v/>
      </c>
      <c r="Q341" s="3" t="str">
        <f t="shared" ref="Q341" si="1028">IF(P341="","",$D341)</f>
        <v/>
      </c>
      <c r="R341" s="3" t="s">
        <v>189</v>
      </c>
      <c r="S341">
        <f t="shared" si="1010"/>
        <v>34</v>
      </c>
    </row>
    <row r="342" spans="1:19" ht="16.5" x14ac:dyDescent="0.2">
      <c r="A342" s="3">
        <v>339</v>
      </c>
      <c r="B342" s="3">
        <f>INDEX(技能!B:B,MATCH(技能等级!S342,技能!T:T,0))</f>
        <v>1307016</v>
      </c>
      <c r="C342" s="4" t="s">
        <v>507</v>
      </c>
      <c r="D342" s="3">
        <v>9</v>
      </c>
      <c r="E342" s="3" t="str">
        <f>INDEX(技能!E:E,MATCH(技能等级!S342,技能!T:T,0))</f>
        <v>西方龙普攻</v>
      </c>
      <c r="F342" s="4" t="s">
        <v>1164</v>
      </c>
      <c r="G342" s="3">
        <v>10</v>
      </c>
      <c r="H342" s="3" t="str">
        <f t="shared" si="975"/>
        <v>130701601</v>
      </c>
      <c r="I342" s="3">
        <f t="shared" si="976"/>
        <v>9</v>
      </c>
      <c r="J342" s="3" t="str">
        <f>IF(COUNTIF(技能效果!A:A,技能等级!B342&amp;"02")=1,技能等级!B342&amp;"02","")</f>
        <v>130701602</v>
      </c>
      <c r="K342" s="3">
        <f t="shared" si="976"/>
        <v>9</v>
      </c>
      <c r="L342" s="3" t="str">
        <f>IF(COUNTIF(技能效果!A:A,技能等级!B342&amp;"03")=1,技能等级!B342&amp;"03","")</f>
        <v/>
      </c>
      <c r="M342" s="3" t="str">
        <f t="shared" ref="M342" si="1029">IF(L342="","",$D342)</f>
        <v/>
      </c>
      <c r="N342" s="3" t="str">
        <f>IF(COUNTIF(技能效果!A:A,技能等级!B342&amp;"04")=1,技能等级!B342&amp;"04","")</f>
        <v/>
      </c>
      <c r="O342" s="3" t="str">
        <f t="shared" ref="O342" si="1030">IF(N342="","",$D342)</f>
        <v/>
      </c>
      <c r="P342" s="3" t="str">
        <f>IF(COUNTIF(技能效果!A:A,技能等级!B342&amp;"05")=1,技能等级!B342&amp;"05","")</f>
        <v/>
      </c>
      <c r="Q342" s="3" t="str">
        <f t="shared" ref="Q342" si="1031">IF(P342="","",$D342)</f>
        <v/>
      </c>
      <c r="R342" s="3" t="s">
        <v>189</v>
      </c>
      <c r="S342">
        <f t="shared" si="1010"/>
        <v>34</v>
      </c>
    </row>
    <row r="343" spans="1:19" ht="16.5" x14ac:dyDescent="0.2">
      <c r="A343" s="3">
        <v>340</v>
      </c>
      <c r="B343" s="3">
        <f>INDEX(技能!B:B,MATCH(技能等级!S343,技能!T:T,0))</f>
        <v>1307016</v>
      </c>
      <c r="C343" s="4" t="s">
        <v>507</v>
      </c>
      <c r="D343" s="3">
        <v>10</v>
      </c>
      <c r="E343" s="3" t="str">
        <f>INDEX(技能!E:E,MATCH(技能等级!S343,技能!T:T,0))</f>
        <v>西方龙普攻</v>
      </c>
      <c r="F343" s="4" t="s">
        <v>1164</v>
      </c>
      <c r="G343" s="3">
        <v>10</v>
      </c>
      <c r="H343" s="3" t="str">
        <f t="shared" si="975"/>
        <v>130701601</v>
      </c>
      <c r="I343" s="3">
        <f t="shared" si="976"/>
        <v>10</v>
      </c>
      <c r="J343" s="3" t="str">
        <f>IF(COUNTIF(技能效果!A:A,技能等级!B343&amp;"02")=1,技能等级!B343&amp;"02","")</f>
        <v>130701602</v>
      </c>
      <c r="K343" s="3">
        <f t="shared" si="976"/>
        <v>10</v>
      </c>
      <c r="L343" s="3" t="str">
        <f>IF(COUNTIF(技能效果!A:A,技能等级!B343&amp;"03")=1,技能等级!B343&amp;"03","")</f>
        <v/>
      </c>
      <c r="M343" s="3" t="str">
        <f t="shared" ref="M343" si="1032">IF(L343="","",$D343)</f>
        <v/>
      </c>
      <c r="N343" s="3" t="str">
        <f>IF(COUNTIF(技能效果!A:A,技能等级!B343&amp;"04")=1,技能等级!B343&amp;"04","")</f>
        <v/>
      </c>
      <c r="O343" s="3" t="str">
        <f t="shared" ref="O343" si="1033">IF(N343="","",$D343)</f>
        <v/>
      </c>
      <c r="P343" s="3" t="str">
        <f>IF(COUNTIF(技能效果!A:A,技能等级!B343&amp;"05")=1,技能等级!B343&amp;"05","")</f>
        <v/>
      </c>
      <c r="Q343" s="3" t="str">
        <f t="shared" ref="Q343" si="1034">IF(P343="","",$D343)</f>
        <v/>
      </c>
      <c r="R343" s="3" t="s">
        <v>118</v>
      </c>
      <c r="S343">
        <f t="shared" si="1010"/>
        <v>34</v>
      </c>
    </row>
    <row r="344" spans="1:19" ht="16.5" x14ac:dyDescent="0.2">
      <c r="A344" s="3">
        <v>341</v>
      </c>
      <c r="B344" s="3">
        <f>INDEX(技能!B:B,MATCH(技能等级!S344,技能!T:T,0))</f>
        <v>1307017</v>
      </c>
      <c r="C344" s="4" t="s">
        <v>507</v>
      </c>
      <c r="D344" s="3">
        <v>1</v>
      </c>
      <c r="E344" s="3" t="str">
        <f>INDEX(技能!E:E,MATCH(技能等级!S344,技能!T:T,0))</f>
        <v>飞廉普攻</v>
      </c>
      <c r="F344" s="4"/>
      <c r="G344" s="3"/>
      <c r="H344" s="3" t="str">
        <f t="shared" si="975"/>
        <v>130701701</v>
      </c>
      <c r="I344" s="3">
        <f t="shared" si="976"/>
        <v>1</v>
      </c>
      <c r="J344" s="3" t="str">
        <f>IF(COUNTIF(技能效果!A:A,技能等级!B344&amp;"02")=1,技能等级!B344&amp;"02","")</f>
        <v>130701702</v>
      </c>
      <c r="K344" s="3">
        <f t="shared" si="976"/>
        <v>1</v>
      </c>
      <c r="L344" s="3" t="str">
        <f>IF(COUNTIF(技能效果!A:A,技能等级!B344&amp;"03")=1,技能等级!B344&amp;"03","")</f>
        <v/>
      </c>
      <c r="M344" s="3" t="str">
        <f t="shared" ref="M344" si="1035">IF(L344="","",$D344)</f>
        <v/>
      </c>
      <c r="N344" s="3" t="str">
        <f>IF(COUNTIF(技能效果!A:A,技能等级!B344&amp;"04")=1,技能等级!B344&amp;"04","")</f>
        <v/>
      </c>
      <c r="O344" s="3" t="str">
        <f t="shared" ref="O344" si="1036">IF(N344="","",$D344)</f>
        <v/>
      </c>
      <c r="P344" s="3" t="str">
        <f>IF(COUNTIF(技能效果!A:A,技能等级!B344&amp;"05")=1,技能等级!B344&amp;"05","")</f>
        <v/>
      </c>
      <c r="Q344" s="3" t="str">
        <f t="shared" ref="Q344" si="1037">IF(P344="","",$D344)</f>
        <v/>
      </c>
      <c r="R344" s="3" t="s">
        <v>118</v>
      </c>
      <c r="S344">
        <f t="shared" si="1010"/>
        <v>35</v>
      </c>
    </row>
    <row r="345" spans="1:19" ht="16.5" x14ac:dyDescent="0.2">
      <c r="A345" s="3">
        <v>342</v>
      </c>
      <c r="B345" s="3">
        <f>INDEX(技能!B:B,MATCH(技能等级!S345,技能!T:T,0))</f>
        <v>1307017</v>
      </c>
      <c r="C345" s="4" t="s">
        <v>507</v>
      </c>
      <c r="D345" s="3">
        <v>2</v>
      </c>
      <c r="E345" s="3" t="str">
        <f>INDEX(技能!E:E,MATCH(技能等级!S345,技能!T:T,0))</f>
        <v>飞廉普攻</v>
      </c>
      <c r="F345" s="4" t="s">
        <v>1164</v>
      </c>
      <c r="G345" s="3">
        <v>10</v>
      </c>
      <c r="H345" s="3" t="str">
        <f t="shared" si="975"/>
        <v>130701701</v>
      </c>
      <c r="I345" s="3">
        <f t="shared" si="976"/>
        <v>2</v>
      </c>
      <c r="J345" s="3" t="str">
        <f>IF(COUNTIF(技能效果!A:A,技能等级!B345&amp;"02")=1,技能等级!B345&amp;"02","")</f>
        <v>130701702</v>
      </c>
      <c r="K345" s="3">
        <f t="shared" si="976"/>
        <v>2</v>
      </c>
      <c r="L345" s="3" t="str">
        <f>IF(COUNTIF(技能效果!A:A,技能等级!B345&amp;"03")=1,技能等级!B345&amp;"03","")</f>
        <v/>
      </c>
      <c r="M345" s="3" t="str">
        <f t="shared" ref="M345" si="1038">IF(L345="","",$D345)</f>
        <v/>
      </c>
      <c r="N345" s="3" t="str">
        <f>IF(COUNTIF(技能效果!A:A,技能等级!B345&amp;"04")=1,技能等级!B345&amp;"04","")</f>
        <v/>
      </c>
      <c r="O345" s="3" t="str">
        <f t="shared" ref="O345" si="1039">IF(N345="","",$D345)</f>
        <v/>
      </c>
      <c r="P345" s="3" t="str">
        <f>IF(COUNTIF(技能效果!A:A,技能等级!B345&amp;"05")=1,技能等级!B345&amp;"05","")</f>
        <v/>
      </c>
      <c r="Q345" s="3" t="str">
        <f t="shared" ref="Q345" si="1040">IF(P345="","",$D345)</f>
        <v/>
      </c>
      <c r="R345" s="3" t="s">
        <v>118</v>
      </c>
      <c r="S345">
        <f t="shared" si="1010"/>
        <v>35</v>
      </c>
    </row>
    <row r="346" spans="1:19" ht="16.5" x14ac:dyDescent="0.2">
      <c r="A346" s="3">
        <v>343</v>
      </c>
      <c r="B346" s="3">
        <f>INDEX(技能!B:B,MATCH(技能等级!S346,技能!T:T,0))</f>
        <v>1307017</v>
      </c>
      <c r="C346" s="4" t="s">
        <v>507</v>
      </c>
      <c r="D346" s="3">
        <v>3</v>
      </c>
      <c r="E346" s="3" t="str">
        <f>INDEX(技能!E:E,MATCH(技能等级!S346,技能!T:T,0))</f>
        <v>飞廉普攻</v>
      </c>
      <c r="F346" s="4" t="s">
        <v>1164</v>
      </c>
      <c r="G346" s="3">
        <v>10</v>
      </c>
      <c r="H346" s="3" t="str">
        <f t="shared" si="975"/>
        <v>130701701</v>
      </c>
      <c r="I346" s="3">
        <f t="shared" si="976"/>
        <v>3</v>
      </c>
      <c r="J346" s="3" t="str">
        <f>IF(COUNTIF(技能效果!A:A,技能等级!B346&amp;"02")=1,技能等级!B346&amp;"02","")</f>
        <v>130701702</v>
      </c>
      <c r="K346" s="3">
        <f t="shared" si="976"/>
        <v>3</v>
      </c>
      <c r="L346" s="3" t="str">
        <f>IF(COUNTIF(技能效果!A:A,技能等级!B346&amp;"03")=1,技能等级!B346&amp;"03","")</f>
        <v/>
      </c>
      <c r="M346" s="3" t="str">
        <f t="shared" ref="M346" si="1041">IF(L346="","",$D346)</f>
        <v/>
      </c>
      <c r="N346" s="3" t="str">
        <f>IF(COUNTIF(技能效果!A:A,技能等级!B346&amp;"04")=1,技能等级!B346&amp;"04","")</f>
        <v/>
      </c>
      <c r="O346" s="3" t="str">
        <f t="shared" ref="O346" si="1042">IF(N346="","",$D346)</f>
        <v/>
      </c>
      <c r="P346" s="3" t="str">
        <f>IF(COUNTIF(技能效果!A:A,技能等级!B346&amp;"05")=1,技能等级!B346&amp;"05","")</f>
        <v/>
      </c>
      <c r="Q346" s="3" t="str">
        <f t="shared" ref="Q346" si="1043">IF(P346="","",$D346)</f>
        <v/>
      </c>
      <c r="R346" s="3" t="s">
        <v>118</v>
      </c>
      <c r="S346">
        <f t="shared" si="1010"/>
        <v>35</v>
      </c>
    </row>
    <row r="347" spans="1:19" ht="16.5" x14ac:dyDescent="0.2">
      <c r="A347" s="3">
        <v>344</v>
      </c>
      <c r="B347" s="3">
        <f>INDEX(技能!B:B,MATCH(技能等级!S347,技能!T:T,0))</f>
        <v>1307017</v>
      </c>
      <c r="C347" s="4" t="s">
        <v>507</v>
      </c>
      <c r="D347" s="3">
        <v>4</v>
      </c>
      <c r="E347" s="3" t="str">
        <f>INDEX(技能!E:E,MATCH(技能等级!S347,技能!T:T,0))</f>
        <v>飞廉普攻</v>
      </c>
      <c r="F347" s="4" t="s">
        <v>1164</v>
      </c>
      <c r="G347" s="3">
        <v>10</v>
      </c>
      <c r="H347" s="3" t="str">
        <f t="shared" si="975"/>
        <v>130701701</v>
      </c>
      <c r="I347" s="3">
        <f t="shared" si="976"/>
        <v>4</v>
      </c>
      <c r="J347" s="3" t="str">
        <f>IF(COUNTIF(技能效果!A:A,技能等级!B347&amp;"02")=1,技能等级!B347&amp;"02","")</f>
        <v>130701702</v>
      </c>
      <c r="K347" s="3">
        <f t="shared" si="976"/>
        <v>4</v>
      </c>
      <c r="L347" s="3" t="str">
        <f>IF(COUNTIF(技能效果!A:A,技能等级!B347&amp;"03")=1,技能等级!B347&amp;"03","")</f>
        <v/>
      </c>
      <c r="M347" s="3" t="str">
        <f t="shared" ref="M347" si="1044">IF(L347="","",$D347)</f>
        <v/>
      </c>
      <c r="N347" s="3" t="str">
        <f>IF(COUNTIF(技能效果!A:A,技能等级!B347&amp;"04")=1,技能等级!B347&amp;"04","")</f>
        <v/>
      </c>
      <c r="O347" s="3" t="str">
        <f t="shared" ref="O347" si="1045">IF(N347="","",$D347)</f>
        <v/>
      </c>
      <c r="P347" s="3" t="str">
        <f>IF(COUNTIF(技能效果!A:A,技能等级!B347&amp;"05")=1,技能等级!B347&amp;"05","")</f>
        <v/>
      </c>
      <c r="Q347" s="3" t="str">
        <f t="shared" ref="Q347" si="1046">IF(P347="","",$D347)</f>
        <v/>
      </c>
      <c r="R347" s="3" t="s">
        <v>118</v>
      </c>
      <c r="S347">
        <f t="shared" si="1010"/>
        <v>35</v>
      </c>
    </row>
    <row r="348" spans="1:19" ht="16.5" x14ac:dyDescent="0.2">
      <c r="A348" s="3">
        <v>345</v>
      </c>
      <c r="B348" s="3">
        <f>INDEX(技能!B:B,MATCH(技能等级!S348,技能!T:T,0))</f>
        <v>1307017</v>
      </c>
      <c r="C348" s="4" t="s">
        <v>507</v>
      </c>
      <c r="D348" s="3">
        <v>5</v>
      </c>
      <c r="E348" s="3" t="str">
        <f>INDEX(技能!E:E,MATCH(技能等级!S348,技能!T:T,0))</f>
        <v>飞廉普攻</v>
      </c>
      <c r="F348" s="4" t="s">
        <v>1164</v>
      </c>
      <c r="G348" s="3">
        <v>10</v>
      </c>
      <c r="H348" s="3" t="str">
        <f t="shared" si="975"/>
        <v>130701701</v>
      </c>
      <c r="I348" s="3">
        <f t="shared" si="976"/>
        <v>5</v>
      </c>
      <c r="J348" s="3" t="str">
        <f>IF(COUNTIF(技能效果!A:A,技能等级!B348&amp;"02")=1,技能等级!B348&amp;"02","")</f>
        <v>130701702</v>
      </c>
      <c r="K348" s="3">
        <f t="shared" si="976"/>
        <v>5</v>
      </c>
      <c r="L348" s="3" t="str">
        <f>IF(COUNTIF(技能效果!A:A,技能等级!B348&amp;"03")=1,技能等级!B348&amp;"03","")</f>
        <v/>
      </c>
      <c r="M348" s="3" t="str">
        <f t="shared" ref="M348" si="1047">IF(L348="","",$D348)</f>
        <v/>
      </c>
      <c r="N348" s="3" t="str">
        <f>IF(COUNTIF(技能效果!A:A,技能等级!B348&amp;"04")=1,技能等级!B348&amp;"04","")</f>
        <v/>
      </c>
      <c r="O348" s="3" t="str">
        <f t="shared" ref="O348" si="1048">IF(N348="","",$D348)</f>
        <v/>
      </c>
      <c r="P348" s="3" t="str">
        <f>IF(COUNTIF(技能效果!A:A,技能等级!B348&amp;"05")=1,技能等级!B348&amp;"05","")</f>
        <v/>
      </c>
      <c r="Q348" s="3" t="str">
        <f t="shared" ref="Q348" si="1049">IF(P348="","",$D348)</f>
        <v/>
      </c>
      <c r="R348" s="3" t="s">
        <v>190</v>
      </c>
      <c r="S348">
        <f t="shared" si="1010"/>
        <v>35</v>
      </c>
    </row>
    <row r="349" spans="1:19" ht="16.5" x14ac:dyDescent="0.2">
      <c r="A349" s="3">
        <v>346</v>
      </c>
      <c r="B349" s="3">
        <f>INDEX(技能!B:B,MATCH(技能等级!S349,技能!T:T,0))</f>
        <v>1307017</v>
      </c>
      <c r="C349" s="4" t="s">
        <v>507</v>
      </c>
      <c r="D349" s="3">
        <v>6</v>
      </c>
      <c r="E349" s="3" t="str">
        <f>INDEX(技能!E:E,MATCH(技能等级!S349,技能!T:T,0))</f>
        <v>飞廉普攻</v>
      </c>
      <c r="F349" s="4" t="s">
        <v>1164</v>
      </c>
      <c r="G349" s="3">
        <v>10</v>
      </c>
      <c r="H349" s="3" t="str">
        <f t="shared" si="975"/>
        <v>130701701</v>
      </c>
      <c r="I349" s="3">
        <f t="shared" si="976"/>
        <v>6</v>
      </c>
      <c r="J349" s="3" t="str">
        <f>IF(COUNTIF(技能效果!A:A,技能等级!B349&amp;"02")=1,技能等级!B349&amp;"02","")</f>
        <v>130701702</v>
      </c>
      <c r="K349" s="3">
        <f t="shared" si="976"/>
        <v>6</v>
      </c>
      <c r="L349" s="3" t="str">
        <f>IF(COUNTIF(技能效果!A:A,技能等级!B349&amp;"03")=1,技能等级!B349&amp;"03","")</f>
        <v/>
      </c>
      <c r="M349" s="3" t="str">
        <f t="shared" ref="M349" si="1050">IF(L349="","",$D349)</f>
        <v/>
      </c>
      <c r="N349" s="3" t="str">
        <f>IF(COUNTIF(技能效果!A:A,技能等级!B349&amp;"04")=1,技能等级!B349&amp;"04","")</f>
        <v/>
      </c>
      <c r="O349" s="3" t="str">
        <f t="shared" ref="O349" si="1051">IF(N349="","",$D349)</f>
        <v/>
      </c>
      <c r="P349" s="3" t="str">
        <f>IF(COUNTIF(技能效果!A:A,技能等级!B349&amp;"05")=1,技能等级!B349&amp;"05","")</f>
        <v/>
      </c>
      <c r="Q349" s="3" t="str">
        <f t="shared" ref="Q349" si="1052">IF(P349="","",$D349)</f>
        <v/>
      </c>
      <c r="R349" s="3" t="s">
        <v>190</v>
      </c>
      <c r="S349">
        <f t="shared" si="1010"/>
        <v>35</v>
      </c>
    </row>
    <row r="350" spans="1:19" ht="16.5" x14ac:dyDescent="0.2">
      <c r="A350" s="3">
        <v>347</v>
      </c>
      <c r="B350" s="3">
        <f>INDEX(技能!B:B,MATCH(技能等级!S350,技能!T:T,0))</f>
        <v>1307017</v>
      </c>
      <c r="C350" s="4" t="s">
        <v>507</v>
      </c>
      <c r="D350" s="3">
        <v>7</v>
      </c>
      <c r="E350" s="3" t="str">
        <f>INDEX(技能!E:E,MATCH(技能等级!S350,技能!T:T,0))</f>
        <v>飞廉普攻</v>
      </c>
      <c r="F350" s="4" t="s">
        <v>1164</v>
      </c>
      <c r="G350" s="3">
        <v>10</v>
      </c>
      <c r="H350" s="3" t="str">
        <f t="shared" si="975"/>
        <v>130701701</v>
      </c>
      <c r="I350" s="3">
        <f t="shared" si="976"/>
        <v>7</v>
      </c>
      <c r="J350" s="3" t="str">
        <f>IF(COUNTIF(技能效果!A:A,技能等级!B350&amp;"02")=1,技能等级!B350&amp;"02","")</f>
        <v>130701702</v>
      </c>
      <c r="K350" s="3">
        <f t="shared" si="976"/>
        <v>7</v>
      </c>
      <c r="L350" s="3" t="str">
        <f>IF(COUNTIF(技能效果!A:A,技能等级!B350&amp;"03")=1,技能等级!B350&amp;"03","")</f>
        <v/>
      </c>
      <c r="M350" s="3" t="str">
        <f t="shared" ref="M350" si="1053">IF(L350="","",$D350)</f>
        <v/>
      </c>
      <c r="N350" s="3" t="str">
        <f>IF(COUNTIF(技能效果!A:A,技能等级!B350&amp;"04")=1,技能等级!B350&amp;"04","")</f>
        <v/>
      </c>
      <c r="O350" s="3" t="str">
        <f t="shared" ref="O350" si="1054">IF(N350="","",$D350)</f>
        <v/>
      </c>
      <c r="P350" s="3" t="str">
        <f>IF(COUNTIF(技能效果!A:A,技能等级!B350&amp;"05")=1,技能等级!B350&amp;"05","")</f>
        <v/>
      </c>
      <c r="Q350" s="3" t="str">
        <f t="shared" ref="Q350" si="1055">IF(P350="","",$D350)</f>
        <v/>
      </c>
      <c r="R350" s="3" t="s">
        <v>190</v>
      </c>
      <c r="S350">
        <f t="shared" si="1010"/>
        <v>35</v>
      </c>
    </row>
    <row r="351" spans="1:19" ht="16.5" x14ac:dyDescent="0.2">
      <c r="A351" s="3">
        <v>348</v>
      </c>
      <c r="B351" s="3">
        <f>INDEX(技能!B:B,MATCH(技能等级!S351,技能!T:T,0))</f>
        <v>1307017</v>
      </c>
      <c r="C351" s="4" t="s">
        <v>507</v>
      </c>
      <c r="D351" s="3">
        <v>8</v>
      </c>
      <c r="E351" s="3" t="str">
        <f>INDEX(技能!E:E,MATCH(技能等级!S351,技能!T:T,0))</f>
        <v>飞廉普攻</v>
      </c>
      <c r="F351" s="4" t="s">
        <v>1164</v>
      </c>
      <c r="G351" s="3">
        <v>10</v>
      </c>
      <c r="H351" s="3" t="str">
        <f t="shared" si="975"/>
        <v>130701701</v>
      </c>
      <c r="I351" s="3">
        <f t="shared" si="976"/>
        <v>8</v>
      </c>
      <c r="J351" s="3" t="str">
        <f>IF(COUNTIF(技能效果!A:A,技能等级!B351&amp;"02")=1,技能等级!B351&amp;"02","")</f>
        <v>130701702</v>
      </c>
      <c r="K351" s="3">
        <f t="shared" si="976"/>
        <v>8</v>
      </c>
      <c r="L351" s="3" t="str">
        <f>IF(COUNTIF(技能效果!A:A,技能等级!B351&amp;"03")=1,技能等级!B351&amp;"03","")</f>
        <v/>
      </c>
      <c r="M351" s="3" t="str">
        <f t="shared" ref="M351" si="1056">IF(L351="","",$D351)</f>
        <v/>
      </c>
      <c r="N351" s="3" t="str">
        <f>IF(COUNTIF(技能效果!A:A,技能等级!B351&amp;"04")=1,技能等级!B351&amp;"04","")</f>
        <v/>
      </c>
      <c r="O351" s="3" t="str">
        <f t="shared" ref="O351" si="1057">IF(N351="","",$D351)</f>
        <v/>
      </c>
      <c r="P351" s="3" t="str">
        <f>IF(COUNTIF(技能效果!A:A,技能等级!B351&amp;"05")=1,技能等级!B351&amp;"05","")</f>
        <v/>
      </c>
      <c r="Q351" s="3" t="str">
        <f t="shared" ref="Q351" si="1058">IF(P351="","",$D351)</f>
        <v/>
      </c>
      <c r="R351" s="3" t="s">
        <v>190</v>
      </c>
      <c r="S351">
        <f t="shared" si="1010"/>
        <v>35</v>
      </c>
    </row>
    <row r="352" spans="1:19" ht="16.5" x14ac:dyDescent="0.2">
      <c r="A352" s="3">
        <v>349</v>
      </c>
      <c r="B352" s="3">
        <f>INDEX(技能!B:B,MATCH(技能等级!S352,技能!T:T,0))</f>
        <v>1307017</v>
      </c>
      <c r="C352" s="4" t="s">
        <v>507</v>
      </c>
      <c r="D352" s="3">
        <v>9</v>
      </c>
      <c r="E352" s="3" t="str">
        <f>INDEX(技能!E:E,MATCH(技能等级!S352,技能!T:T,0))</f>
        <v>飞廉普攻</v>
      </c>
      <c r="F352" s="4" t="s">
        <v>1164</v>
      </c>
      <c r="G352" s="3">
        <v>10</v>
      </c>
      <c r="H352" s="3" t="str">
        <f t="shared" si="975"/>
        <v>130701701</v>
      </c>
      <c r="I352" s="3">
        <f t="shared" si="976"/>
        <v>9</v>
      </c>
      <c r="J352" s="3" t="str">
        <f>IF(COUNTIF(技能效果!A:A,技能等级!B352&amp;"02")=1,技能等级!B352&amp;"02","")</f>
        <v>130701702</v>
      </c>
      <c r="K352" s="3">
        <f t="shared" si="976"/>
        <v>9</v>
      </c>
      <c r="L352" s="3" t="str">
        <f>IF(COUNTIF(技能效果!A:A,技能等级!B352&amp;"03")=1,技能等级!B352&amp;"03","")</f>
        <v/>
      </c>
      <c r="M352" s="3" t="str">
        <f t="shared" ref="M352" si="1059">IF(L352="","",$D352)</f>
        <v/>
      </c>
      <c r="N352" s="3" t="str">
        <f>IF(COUNTIF(技能效果!A:A,技能等级!B352&amp;"04")=1,技能等级!B352&amp;"04","")</f>
        <v/>
      </c>
      <c r="O352" s="3" t="str">
        <f t="shared" ref="O352" si="1060">IF(N352="","",$D352)</f>
        <v/>
      </c>
      <c r="P352" s="3" t="str">
        <f>IF(COUNTIF(技能效果!A:A,技能等级!B352&amp;"05")=1,技能等级!B352&amp;"05","")</f>
        <v/>
      </c>
      <c r="Q352" s="3" t="str">
        <f t="shared" ref="Q352" si="1061">IF(P352="","",$D352)</f>
        <v/>
      </c>
      <c r="R352" s="3" t="s">
        <v>190</v>
      </c>
      <c r="S352">
        <f t="shared" si="1010"/>
        <v>35</v>
      </c>
    </row>
    <row r="353" spans="1:19" ht="16.5" x14ac:dyDescent="0.2">
      <c r="A353" s="3">
        <v>350</v>
      </c>
      <c r="B353" s="3">
        <f>INDEX(技能!B:B,MATCH(技能等级!S353,技能!T:T,0))</f>
        <v>1307017</v>
      </c>
      <c r="C353" s="4" t="s">
        <v>507</v>
      </c>
      <c r="D353" s="3">
        <v>10</v>
      </c>
      <c r="E353" s="3" t="str">
        <f>INDEX(技能!E:E,MATCH(技能等级!S353,技能!T:T,0))</f>
        <v>飞廉普攻</v>
      </c>
      <c r="F353" s="4" t="s">
        <v>1164</v>
      </c>
      <c r="G353" s="3">
        <v>10</v>
      </c>
      <c r="H353" s="3" t="str">
        <f t="shared" si="975"/>
        <v>130701701</v>
      </c>
      <c r="I353" s="3">
        <f t="shared" si="976"/>
        <v>10</v>
      </c>
      <c r="J353" s="3" t="str">
        <f>IF(COUNTIF(技能效果!A:A,技能等级!B353&amp;"02")=1,技能等级!B353&amp;"02","")</f>
        <v>130701702</v>
      </c>
      <c r="K353" s="3">
        <f t="shared" si="976"/>
        <v>10</v>
      </c>
      <c r="L353" s="3" t="str">
        <f>IF(COUNTIF(技能效果!A:A,技能等级!B353&amp;"03")=1,技能等级!B353&amp;"03","")</f>
        <v/>
      </c>
      <c r="M353" s="3" t="str">
        <f t="shared" ref="M353" si="1062">IF(L353="","",$D353)</f>
        <v/>
      </c>
      <c r="N353" s="3" t="str">
        <f>IF(COUNTIF(技能效果!A:A,技能等级!B353&amp;"04")=1,技能等级!B353&amp;"04","")</f>
        <v/>
      </c>
      <c r="O353" s="3" t="str">
        <f t="shared" ref="O353" si="1063">IF(N353="","",$D353)</f>
        <v/>
      </c>
      <c r="P353" s="3" t="str">
        <f>IF(COUNTIF(技能效果!A:A,技能等级!B353&amp;"05")=1,技能等级!B353&amp;"05","")</f>
        <v/>
      </c>
      <c r="Q353" s="3" t="str">
        <f t="shared" ref="Q353" si="1064">IF(P353="","",$D353)</f>
        <v/>
      </c>
      <c r="R353" s="3" t="s">
        <v>119</v>
      </c>
      <c r="S353">
        <f t="shared" si="1010"/>
        <v>35</v>
      </c>
    </row>
    <row r="354" spans="1:19" ht="16.5" x14ac:dyDescent="0.2">
      <c r="A354" s="3">
        <v>351</v>
      </c>
      <c r="B354" s="3">
        <f>INDEX(技能!B:B,MATCH(技能等级!S354,技能!T:T,0))</f>
        <v>1307018</v>
      </c>
      <c r="C354" s="4" t="s">
        <v>507</v>
      </c>
      <c r="D354" s="3">
        <v>1</v>
      </c>
      <c r="E354" s="3" t="str">
        <f>INDEX(技能!E:E,MATCH(技能等级!S354,技能!T:T,0))</f>
        <v>噬日普攻</v>
      </c>
      <c r="F354" s="4"/>
      <c r="G354" s="3"/>
      <c r="H354" s="3" t="str">
        <f t="shared" si="975"/>
        <v>130701801</v>
      </c>
      <c r="I354" s="3">
        <f t="shared" si="976"/>
        <v>1</v>
      </c>
      <c r="J354" s="3" t="str">
        <f>IF(COUNTIF(技能效果!A:A,技能等级!B354&amp;"02")=1,技能等级!B354&amp;"02","")</f>
        <v>130701802</v>
      </c>
      <c r="K354" s="3">
        <f t="shared" si="976"/>
        <v>1</v>
      </c>
      <c r="L354" s="3" t="str">
        <f>IF(COUNTIF(技能效果!A:A,技能等级!B354&amp;"03")=1,技能等级!B354&amp;"03","")</f>
        <v/>
      </c>
      <c r="M354" s="3" t="str">
        <f t="shared" ref="M354" si="1065">IF(L354="","",$D354)</f>
        <v/>
      </c>
      <c r="N354" s="3" t="str">
        <f>IF(COUNTIF(技能效果!A:A,技能等级!B354&amp;"04")=1,技能等级!B354&amp;"04","")</f>
        <v/>
      </c>
      <c r="O354" s="3" t="str">
        <f t="shared" ref="O354" si="1066">IF(N354="","",$D354)</f>
        <v/>
      </c>
      <c r="P354" s="3" t="str">
        <f>IF(COUNTIF(技能效果!A:A,技能等级!B354&amp;"05")=1,技能等级!B354&amp;"05","")</f>
        <v/>
      </c>
      <c r="Q354" s="3" t="str">
        <f t="shared" ref="Q354" si="1067">IF(P354="","",$D354)</f>
        <v/>
      </c>
      <c r="R354" s="3" t="s">
        <v>119</v>
      </c>
      <c r="S354">
        <f t="shared" si="1010"/>
        <v>36</v>
      </c>
    </row>
    <row r="355" spans="1:19" ht="16.5" x14ac:dyDescent="0.2">
      <c r="A355" s="3">
        <v>352</v>
      </c>
      <c r="B355" s="3">
        <f>INDEX(技能!B:B,MATCH(技能等级!S355,技能!T:T,0))</f>
        <v>1307018</v>
      </c>
      <c r="C355" s="4" t="s">
        <v>507</v>
      </c>
      <c r="D355" s="3">
        <v>2</v>
      </c>
      <c r="E355" s="3" t="str">
        <f>INDEX(技能!E:E,MATCH(技能等级!S355,技能!T:T,0))</f>
        <v>噬日普攻</v>
      </c>
      <c r="F355" s="4" t="s">
        <v>1164</v>
      </c>
      <c r="G355" s="3">
        <v>10</v>
      </c>
      <c r="H355" s="3" t="str">
        <f t="shared" si="975"/>
        <v>130701801</v>
      </c>
      <c r="I355" s="3">
        <f t="shared" si="976"/>
        <v>2</v>
      </c>
      <c r="J355" s="3" t="str">
        <f>IF(COUNTIF(技能效果!A:A,技能等级!B355&amp;"02")=1,技能等级!B355&amp;"02","")</f>
        <v>130701802</v>
      </c>
      <c r="K355" s="3">
        <f t="shared" si="976"/>
        <v>2</v>
      </c>
      <c r="L355" s="3" t="str">
        <f>IF(COUNTIF(技能效果!A:A,技能等级!B355&amp;"03")=1,技能等级!B355&amp;"03","")</f>
        <v/>
      </c>
      <c r="M355" s="3" t="str">
        <f t="shared" ref="M355" si="1068">IF(L355="","",$D355)</f>
        <v/>
      </c>
      <c r="N355" s="3" t="str">
        <f>IF(COUNTIF(技能效果!A:A,技能等级!B355&amp;"04")=1,技能等级!B355&amp;"04","")</f>
        <v/>
      </c>
      <c r="O355" s="3" t="str">
        <f t="shared" ref="O355" si="1069">IF(N355="","",$D355)</f>
        <v/>
      </c>
      <c r="P355" s="3" t="str">
        <f>IF(COUNTIF(技能效果!A:A,技能等级!B355&amp;"05")=1,技能等级!B355&amp;"05","")</f>
        <v/>
      </c>
      <c r="Q355" s="3" t="str">
        <f t="shared" ref="Q355" si="1070">IF(P355="","",$D355)</f>
        <v/>
      </c>
      <c r="R355" s="3" t="s">
        <v>119</v>
      </c>
      <c r="S355">
        <f t="shared" si="1010"/>
        <v>36</v>
      </c>
    </row>
    <row r="356" spans="1:19" ht="16.5" x14ac:dyDescent="0.2">
      <c r="A356" s="3">
        <v>353</v>
      </c>
      <c r="B356" s="3">
        <f>INDEX(技能!B:B,MATCH(技能等级!S356,技能!T:T,0))</f>
        <v>1307018</v>
      </c>
      <c r="C356" s="4" t="s">
        <v>507</v>
      </c>
      <c r="D356" s="3">
        <v>3</v>
      </c>
      <c r="E356" s="3" t="str">
        <f>INDEX(技能!E:E,MATCH(技能等级!S356,技能!T:T,0))</f>
        <v>噬日普攻</v>
      </c>
      <c r="F356" s="4" t="s">
        <v>1164</v>
      </c>
      <c r="G356" s="3">
        <v>10</v>
      </c>
      <c r="H356" s="3" t="str">
        <f t="shared" si="975"/>
        <v>130701801</v>
      </c>
      <c r="I356" s="3">
        <f t="shared" si="976"/>
        <v>3</v>
      </c>
      <c r="J356" s="3" t="str">
        <f>IF(COUNTIF(技能效果!A:A,技能等级!B356&amp;"02")=1,技能等级!B356&amp;"02","")</f>
        <v>130701802</v>
      </c>
      <c r="K356" s="3">
        <f t="shared" si="976"/>
        <v>3</v>
      </c>
      <c r="L356" s="3" t="str">
        <f>IF(COUNTIF(技能效果!A:A,技能等级!B356&amp;"03")=1,技能等级!B356&amp;"03","")</f>
        <v/>
      </c>
      <c r="M356" s="3" t="str">
        <f t="shared" ref="M356" si="1071">IF(L356="","",$D356)</f>
        <v/>
      </c>
      <c r="N356" s="3" t="str">
        <f>IF(COUNTIF(技能效果!A:A,技能等级!B356&amp;"04")=1,技能等级!B356&amp;"04","")</f>
        <v/>
      </c>
      <c r="O356" s="3" t="str">
        <f t="shared" ref="O356" si="1072">IF(N356="","",$D356)</f>
        <v/>
      </c>
      <c r="P356" s="3" t="str">
        <f>IF(COUNTIF(技能效果!A:A,技能等级!B356&amp;"05")=1,技能等级!B356&amp;"05","")</f>
        <v/>
      </c>
      <c r="Q356" s="3" t="str">
        <f t="shared" ref="Q356" si="1073">IF(P356="","",$D356)</f>
        <v/>
      </c>
      <c r="R356" s="3" t="s">
        <v>119</v>
      </c>
      <c r="S356">
        <f t="shared" si="1010"/>
        <v>36</v>
      </c>
    </row>
    <row r="357" spans="1:19" ht="16.5" x14ac:dyDescent="0.2">
      <c r="A357" s="3">
        <v>354</v>
      </c>
      <c r="B357" s="3">
        <f>INDEX(技能!B:B,MATCH(技能等级!S357,技能!T:T,0))</f>
        <v>1307018</v>
      </c>
      <c r="C357" s="4" t="s">
        <v>507</v>
      </c>
      <c r="D357" s="3">
        <v>4</v>
      </c>
      <c r="E357" s="3" t="str">
        <f>INDEX(技能!E:E,MATCH(技能等级!S357,技能!T:T,0))</f>
        <v>噬日普攻</v>
      </c>
      <c r="F357" s="4" t="s">
        <v>1164</v>
      </c>
      <c r="G357" s="3">
        <v>10</v>
      </c>
      <c r="H357" s="3" t="str">
        <f t="shared" si="975"/>
        <v>130701801</v>
      </c>
      <c r="I357" s="3">
        <f t="shared" si="976"/>
        <v>4</v>
      </c>
      <c r="J357" s="3" t="str">
        <f>IF(COUNTIF(技能效果!A:A,技能等级!B357&amp;"02")=1,技能等级!B357&amp;"02","")</f>
        <v>130701802</v>
      </c>
      <c r="K357" s="3">
        <f t="shared" si="976"/>
        <v>4</v>
      </c>
      <c r="L357" s="3" t="str">
        <f>IF(COUNTIF(技能效果!A:A,技能等级!B357&amp;"03")=1,技能等级!B357&amp;"03","")</f>
        <v/>
      </c>
      <c r="M357" s="3" t="str">
        <f t="shared" ref="M357" si="1074">IF(L357="","",$D357)</f>
        <v/>
      </c>
      <c r="N357" s="3" t="str">
        <f>IF(COUNTIF(技能效果!A:A,技能等级!B357&amp;"04")=1,技能等级!B357&amp;"04","")</f>
        <v/>
      </c>
      <c r="O357" s="3" t="str">
        <f t="shared" ref="O357" si="1075">IF(N357="","",$D357)</f>
        <v/>
      </c>
      <c r="P357" s="3" t="str">
        <f>IF(COUNTIF(技能效果!A:A,技能等级!B357&amp;"05")=1,技能等级!B357&amp;"05","")</f>
        <v/>
      </c>
      <c r="Q357" s="3" t="str">
        <f t="shared" ref="Q357" si="1076">IF(P357="","",$D357)</f>
        <v/>
      </c>
      <c r="R357" s="3" t="s">
        <v>119</v>
      </c>
      <c r="S357">
        <f t="shared" si="1010"/>
        <v>36</v>
      </c>
    </row>
    <row r="358" spans="1:19" ht="16.5" x14ac:dyDescent="0.2">
      <c r="A358" s="3">
        <v>355</v>
      </c>
      <c r="B358" s="3">
        <f>INDEX(技能!B:B,MATCH(技能等级!S358,技能!T:T,0))</f>
        <v>1307018</v>
      </c>
      <c r="C358" s="4" t="s">
        <v>507</v>
      </c>
      <c r="D358" s="3">
        <v>5</v>
      </c>
      <c r="E358" s="3" t="str">
        <f>INDEX(技能!E:E,MATCH(技能等级!S358,技能!T:T,0))</f>
        <v>噬日普攻</v>
      </c>
      <c r="F358" s="4" t="s">
        <v>1164</v>
      </c>
      <c r="G358" s="3">
        <v>10</v>
      </c>
      <c r="H358" s="3" t="str">
        <f t="shared" si="975"/>
        <v>130701801</v>
      </c>
      <c r="I358" s="3">
        <f t="shared" si="976"/>
        <v>5</v>
      </c>
      <c r="J358" s="3" t="str">
        <f>IF(COUNTIF(技能效果!A:A,技能等级!B358&amp;"02")=1,技能等级!B358&amp;"02","")</f>
        <v>130701802</v>
      </c>
      <c r="K358" s="3">
        <f t="shared" si="976"/>
        <v>5</v>
      </c>
      <c r="L358" s="3" t="str">
        <f>IF(COUNTIF(技能效果!A:A,技能等级!B358&amp;"03")=1,技能等级!B358&amp;"03","")</f>
        <v/>
      </c>
      <c r="M358" s="3" t="str">
        <f t="shared" ref="M358" si="1077">IF(L358="","",$D358)</f>
        <v/>
      </c>
      <c r="N358" s="3" t="str">
        <f>IF(COUNTIF(技能效果!A:A,技能等级!B358&amp;"04")=1,技能等级!B358&amp;"04","")</f>
        <v/>
      </c>
      <c r="O358" s="3" t="str">
        <f t="shared" ref="O358" si="1078">IF(N358="","",$D358)</f>
        <v/>
      </c>
      <c r="P358" s="3" t="str">
        <f>IF(COUNTIF(技能效果!A:A,技能等级!B358&amp;"05")=1,技能等级!B358&amp;"05","")</f>
        <v/>
      </c>
      <c r="Q358" s="3" t="str">
        <f t="shared" ref="Q358" si="1079">IF(P358="","",$D358)</f>
        <v/>
      </c>
      <c r="R358" s="3" t="s">
        <v>120</v>
      </c>
      <c r="S358">
        <f t="shared" si="1010"/>
        <v>36</v>
      </c>
    </row>
    <row r="359" spans="1:19" ht="16.5" x14ac:dyDescent="0.2">
      <c r="A359" s="3">
        <v>356</v>
      </c>
      <c r="B359" s="3">
        <f>INDEX(技能!B:B,MATCH(技能等级!S359,技能!T:T,0))</f>
        <v>1307018</v>
      </c>
      <c r="C359" s="4" t="s">
        <v>507</v>
      </c>
      <c r="D359" s="3">
        <v>6</v>
      </c>
      <c r="E359" s="3" t="str">
        <f>INDEX(技能!E:E,MATCH(技能等级!S359,技能!T:T,0))</f>
        <v>噬日普攻</v>
      </c>
      <c r="F359" s="4" t="s">
        <v>1164</v>
      </c>
      <c r="G359" s="3">
        <v>10</v>
      </c>
      <c r="H359" s="3" t="str">
        <f t="shared" si="975"/>
        <v>130701801</v>
      </c>
      <c r="I359" s="3">
        <f t="shared" si="976"/>
        <v>6</v>
      </c>
      <c r="J359" s="3" t="str">
        <f>IF(COUNTIF(技能效果!A:A,技能等级!B359&amp;"02")=1,技能等级!B359&amp;"02","")</f>
        <v>130701802</v>
      </c>
      <c r="K359" s="3">
        <f t="shared" si="976"/>
        <v>6</v>
      </c>
      <c r="L359" s="3" t="str">
        <f>IF(COUNTIF(技能效果!A:A,技能等级!B359&amp;"03")=1,技能等级!B359&amp;"03","")</f>
        <v/>
      </c>
      <c r="M359" s="3" t="str">
        <f t="shared" ref="M359" si="1080">IF(L359="","",$D359)</f>
        <v/>
      </c>
      <c r="N359" s="3" t="str">
        <f>IF(COUNTIF(技能效果!A:A,技能等级!B359&amp;"04")=1,技能等级!B359&amp;"04","")</f>
        <v/>
      </c>
      <c r="O359" s="3" t="str">
        <f t="shared" ref="O359" si="1081">IF(N359="","",$D359)</f>
        <v/>
      </c>
      <c r="P359" s="3" t="str">
        <f>IF(COUNTIF(技能效果!A:A,技能等级!B359&amp;"05")=1,技能等级!B359&amp;"05","")</f>
        <v/>
      </c>
      <c r="Q359" s="3" t="str">
        <f t="shared" ref="Q359" si="1082">IF(P359="","",$D359)</f>
        <v/>
      </c>
      <c r="R359" s="3" t="s">
        <v>120</v>
      </c>
      <c r="S359">
        <f t="shared" si="1010"/>
        <v>36</v>
      </c>
    </row>
    <row r="360" spans="1:19" ht="16.5" x14ac:dyDescent="0.2">
      <c r="A360" s="3">
        <v>357</v>
      </c>
      <c r="B360" s="3">
        <f>INDEX(技能!B:B,MATCH(技能等级!S360,技能!T:T,0))</f>
        <v>1307018</v>
      </c>
      <c r="C360" s="4" t="s">
        <v>507</v>
      </c>
      <c r="D360" s="3">
        <v>7</v>
      </c>
      <c r="E360" s="3" t="str">
        <f>INDEX(技能!E:E,MATCH(技能等级!S360,技能!T:T,0))</f>
        <v>噬日普攻</v>
      </c>
      <c r="F360" s="4" t="s">
        <v>1164</v>
      </c>
      <c r="G360" s="3">
        <v>10</v>
      </c>
      <c r="H360" s="3" t="str">
        <f t="shared" si="975"/>
        <v>130701801</v>
      </c>
      <c r="I360" s="3">
        <f t="shared" si="976"/>
        <v>7</v>
      </c>
      <c r="J360" s="3" t="str">
        <f>IF(COUNTIF(技能效果!A:A,技能等级!B360&amp;"02")=1,技能等级!B360&amp;"02","")</f>
        <v>130701802</v>
      </c>
      <c r="K360" s="3">
        <f t="shared" si="976"/>
        <v>7</v>
      </c>
      <c r="L360" s="3" t="str">
        <f>IF(COUNTIF(技能效果!A:A,技能等级!B360&amp;"03")=1,技能等级!B360&amp;"03","")</f>
        <v/>
      </c>
      <c r="M360" s="3" t="str">
        <f t="shared" ref="M360" si="1083">IF(L360="","",$D360)</f>
        <v/>
      </c>
      <c r="N360" s="3" t="str">
        <f>IF(COUNTIF(技能效果!A:A,技能等级!B360&amp;"04")=1,技能等级!B360&amp;"04","")</f>
        <v/>
      </c>
      <c r="O360" s="3" t="str">
        <f t="shared" ref="O360" si="1084">IF(N360="","",$D360)</f>
        <v/>
      </c>
      <c r="P360" s="3" t="str">
        <f>IF(COUNTIF(技能效果!A:A,技能等级!B360&amp;"05")=1,技能等级!B360&amp;"05","")</f>
        <v/>
      </c>
      <c r="Q360" s="3" t="str">
        <f t="shared" ref="Q360" si="1085">IF(P360="","",$D360)</f>
        <v/>
      </c>
      <c r="R360" s="3" t="s">
        <v>120</v>
      </c>
      <c r="S360">
        <f t="shared" si="1010"/>
        <v>36</v>
      </c>
    </row>
    <row r="361" spans="1:19" ht="16.5" x14ac:dyDescent="0.2">
      <c r="A361" s="3">
        <v>358</v>
      </c>
      <c r="B361" s="3">
        <f>INDEX(技能!B:B,MATCH(技能等级!S361,技能!T:T,0))</f>
        <v>1307018</v>
      </c>
      <c r="C361" s="4" t="s">
        <v>507</v>
      </c>
      <c r="D361" s="3">
        <v>8</v>
      </c>
      <c r="E361" s="3" t="str">
        <f>INDEX(技能!E:E,MATCH(技能等级!S361,技能!T:T,0))</f>
        <v>噬日普攻</v>
      </c>
      <c r="F361" s="4" t="s">
        <v>1164</v>
      </c>
      <c r="G361" s="3">
        <v>10</v>
      </c>
      <c r="H361" s="3" t="str">
        <f t="shared" si="975"/>
        <v>130701801</v>
      </c>
      <c r="I361" s="3">
        <f t="shared" si="976"/>
        <v>8</v>
      </c>
      <c r="J361" s="3" t="str">
        <f>IF(COUNTIF(技能效果!A:A,技能等级!B361&amp;"02")=1,技能等级!B361&amp;"02","")</f>
        <v>130701802</v>
      </c>
      <c r="K361" s="3">
        <f t="shared" si="976"/>
        <v>8</v>
      </c>
      <c r="L361" s="3" t="str">
        <f>IF(COUNTIF(技能效果!A:A,技能等级!B361&amp;"03")=1,技能等级!B361&amp;"03","")</f>
        <v/>
      </c>
      <c r="M361" s="3" t="str">
        <f t="shared" ref="M361" si="1086">IF(L361="","",$D361)</f>
        <v/>
      </c>
      <c r="N361" s="3" t="str">
        <f>IF(COUNTIF(技能效果!A:A,技能等级!B361&amp;"04")=1,技能等级!B361&amp;"04","")</f>
        <v/>
      </c>
      <c r="O361" s="3" t="str">
        <f t="shared" ref="O361" si="1087">IF(N361="","",$D361)</f>
        <v/>
      </c>
      <c r="P361" s="3" t="str">
        <f>IF(COUNTIF(技能效果!A:A,技能等级!B361&amp;"05")=1,技能等级!B361&amp;"05","")</f>
        <v/>
      </c>
      <c r="Q361" s="3" t="str">
        <f t="shared" ref="Q361" si="1088">IF(P361="","",$D361)</f>
        <v/>
      </c>
      <c r="R361" s="3" t="s">
        <v>120</v>
      </c>
      <c r="S361">
        <f t="shared" si="1010"/>
        <v>36</v>
      </c>
    </row>
    <row r="362" spans="1:19" ht="16.5" x14ac:dyDescent="0.2">
      <c r="A362" s="3">
        <v>359</v>
      </c>
      <c r="B362" s="3">
        <f>INDEX(技能!B:B,MATCH(技能等级!S362,技能!T:T,0))</f>
        <v>1307018</v>
      </c>
      <c r="C362" s="4" t="s">
        <v>507</v>
      </c>
      <c r="D362" s="3">
        <v>9</v>
      </c>
      <c r="E362" s="3" t="str">
        <f>INDEX(技能!E:E,MATCH(技能等级!S362,技能!T:T,0))</f>
        <v>噬日普攻</v>
      </c>
      <c r="F362" s="4" t="s">
        <v>1164</v>
      </c>
      <c r="G362" s="3">
        <v>10</v>
      </c>
      <c r="H362" s="3" t="str">
        <f t="shared" si="975"/>
        <v>130701801</v>
      </c>
      <c r="I362" s="3">
        <f t="shared" si="976"/>
        <v>9</v>
      </c>
      <c r="J362" s="3" t="str">
        <f>IF(COUNTIF(技能效果!A:A,技能等级!B362&amp;"02")=1,技能等级!B362&amp;"02","")</f>
        <v>130701802</v>
      </c>
      <c r="K362" s="3">
        <f t="shared" si="976"/>
        <v>9</v>
      </c>
      <c r="L362" s="3" t="str">
        <f>IF(COUNTIF(技能效果!A:A,技能等级!B362&amp;"03")=1,技能等级!B362&amp;"03","")</f>
        <v/>
      </c>
      <c r="M362" s="3" t="str">
        <f t="shared" ref="M362" si="1089">IF(L362="","",$D362)</f>
        <v/>
      </c>
      <c r="N362" s="3" t="str">
        <f>IF(COUNTIF(技能效果!A:A,技能等级!B362&amp;"04")=1,技能等级!B362&amp;"04","")</f>
        <v/>
      </c>
      <c r="O362" s="3" t="str">
        <f t="shared" ref="O362" si="1090">IF(N362="","",$D362)</f>
        <v/>
      </c>
      <c r="P362" s="3" t="str">
        <f>IF(COUNTIF(技能效果!A:A,技能等级!B362&amp;"05")=1,技能等级!B362&amp;"05","")</f>
        <v/>
      </c>
      <c r="Q362" s="3" t="str">
        <f t="shared" ref="Q362" si="1091">IF(P362="","",$D362)</f>
        <v/>
      </c>
      <c r="R362" s="3" t="s">
        <v>120</v>
      </c>
      <c r="S362">
        <f t="shared" si="1010"/>
        <v>36</v>
      </c>
    </row>
    <row r="363" spans="1:19" ht="16.5" x14ac:dyDescent="0.2">
      <c r="A363" s="3">
        <v>360</v>
      </c>
      <c r="B363" s="3">
        <f>INDEX(技能!B:B,MATCH(技能等级!S363,技能!T:T,0))</f>
        <v>1307018</v>
      </c>
      <c r="C363" s="4" t="s">
        <v>507</v>
      </c>
      <c r="D363" s="3">
        <v>10</v>
      </c>
      <c r="E363" s="3" t="str">
        <f>INDEX(技能!E:E,MATCH(技能等级!S363,技能!T:T,0))</f>
        <v>噬日普攻</v>
      </c>
      <c r="F363" s="4" t="s">
        <v>1164</v>
      </c>
      <c r="G363" s="3">
        <v>10</v>
      </c>
      <c r="H363" s="3" t="str">
        <f t="shared" si="975"/>
        <v>130701801</v>
      </c>
      <c r="I363" s="3">
        <f t="shared" si="976"/>
        <v>10</v>
      </c>
      <c r="J363" s="3" t="str">
        <f>IF(COUNTIF(技能效果!A:A,技能等级!B363&amp;"02")=1,技能等级!B363&amp;"02","")</f>
        <v>130701802</v>
      </c>
      <c r="K363" s="3">
        <f t="shared" si="976"/>
        <v>10</v>
      </c>
      <c r="L363" s="3" t="str">
        <f>IF(COUNTIF(技能效果!A:A,技能等级!B363&amp;"03")=1,技能等级!B363&amp;"03","")</f>
        <v/>
      </c>
      <c r="M363" s="3" t="str">
        <f t="shared" ref="M363" si="1092">IF(L363="","",$D363)</f>
        <v/>
      </c>
      <c r="N363" s="3" t="str">
        <f>IF(COUNTIF(技能效果!A:A,技能等级!B363&amp;"04")=1,技能等级!B363&amp;"04","")</f>
        <v/>
      </c>
      <c r="O363" s="3" t="str">
        <f t="shared" ref="O363" si="1093">IF(N363="","",$D363)</f>
        <v/>
      </c>
      <c r="P363" s="3" t="str">
        <f>IF(COUNTIF(技能效果!A:A,技能等级!B363&amp;"05")=1,技能等级!B363&amp;"05","")</f>
        <v/>
      </c>
      <c r="Q363" s="3" t="str">
        <f t="shared" ref="Q363" si="1094">IF(P363="","",$D363)</f>
        <v/>
      </c>
      <c r="R363" s="3" t="s">
        <v>121</v>
      </c>
      <c r="S363">
        <f t="shared" si="1010"/>
        <v>36</v>
      </c>
    </row>
    <row r="364" spans="1:19" ht="16.5" x14ac:dyDescent="0.2">
      <c r="A364" s="3">
        <v>361</v>
      </c>
      <c r="B364" s="3">
        <f>INDEX(技能!B:B,MATCH(技能等级!S364,技能!T:T,0))</f>
        <v>1307019</v>
      </c>
      <c r="C364" s="4" t="s">
        <v>507</v>
      </c>
      <c r="D364" s="3">
        <v>1</v>
      </c>
      <c r="E364" s="3" t="str">
        <f>INDEX(技能!E:E,MATCH(技能等级!S364,技能!T:T,0))</f>
        <v>食火蜥普攻</v>
      </c>
      <c r="F364" s="4"/>
      <c r="G364" s="3"/>
      <c r="H364" s="3" t="str">
        <f t="shared" si="975"/>
        <v>130701901</v>
      </c>
      <c r="I364" s="3">
        <f t="shared" si="976"/>
        <v>1</v>
      </c>
      <c r="J364" s="3" t="str">
        <f>IF(COUNTIF(技能效果!A:A,技能等级!B364&amp;"02")=1,技能等级!B364&amp;"02","")</f>
        <v>130701902</v>
      </c>
      <c r="K364" s="3">
        <f t="shared" si="976"/>
        <v>1</v>
      </c>
      <c r="L364" s="3" t="str">
        <f>IF(COUNTIF(技能效果!A:A,技能等级!B364&amp;"03")=1,技能等级!B364&amp;"03","")</f>
        <v/>
      </c>
      <c r="M364" s="3" t="str">
        <f t="shared" ref="M364" si="1095">IF(L364="","",$D364)</f>
        <v/>
      </c>
      <c r="N364" s="3" t="str">
        <f>IF(COUNTIF(技能效果!A:A,技能等级!B364&amp;"04")=1,技能等级!B364&amp;"04","")</f>
        <v/>
      </c>
      <c r="O364" s="3" t="str">
        <f t="shared" ref="O364" si="1096">IF(N364="","",$D364)</f>
        <v/>
      </c>
      <c r="P364" s="3" t="str">
        <f>IF(COUNTIF(技能效果!A:A,技能等级!B364&amp;"05")=1,技能等级!B364&amp;"05","")</f>
        <v/>
      </c>
      <c r="Q364" s="3" t="str">
        <f t="shared" ref="Q364" si="1097">IF(P364="","",$D364)</f>
        <v/>
      </c>
      <c r="R364" s="3" t="s">
        <v>121</v>
      </c>
      <c r="S364">
        <f t="shared" si="1010"/>
        <v>37</v>
      </c>
    </row>
    <row r="365" spans="1:19" ht="16.5" x14ac:dyDescent="0.2">
      <c r="A365" s="3">
        <v>362</v>
      </c>
      <c r="B365" s="3">
        <f>INDEX(技能!B:B,MATCH(技能等级!S365,技能!T:T,0))</f>
        <v>1307019</v>
      </c>
      <c r="C365" s="4" t="s">
        <v>507</v>
      </c>
      <c r="D365" s="3">
        <v>2</v>
      </c>
      <c r="E365" s="3" t="str">
        <f>INDEX(技能!E:E,MATCH(技能等级!S365,技能!T:T,0))</f>
        <v>食火蜥普攻</v>
      </c>
      <c r="F365" s="4" t="s">
        <v>1164</v>
      </c>
      <c r="G365" s="3">
        <v>10</v>
      </c>
      <c r="H365" s="3" t="str">
        <f t="shared" si="975"/>
        <v>130701901</v>
      </c>
      <c r="I365" s="3">
        <f t="shared" si="976"/>
        <v>2</v>
      </c>
      <c r="J365" s="3" t="str">
        <f>IF(COUNTIF(技能效果!A:A,技能等级!B365&amp;"02")=1,技能等级!B365&amp;"02","")</f>
        <v>130701902</v>
      </c>
      <c r="K365" s="3">
        <f t="shared" si="976"/>
        <v>2</v>
      </c>
      <c r="L365" s="3" t="str">
        <f>IF(COUNTIF(技能效果!A:A,技能等级!B365&amp;"03")=1,技能等级!B365&amp;"03","")</f>
        <v/>
      </c>
      <c r="M365" s="3" t="str">
        <f t="shared" ref="M365" si="1098">IF(L365="","",$D365)</f>
        <v/>
      </c>
      <c r="N365" s="3" t="str">
        <f>IF(COUNTIF(技能效果!A:A,技能等级!B365&amp;"04")=1,技能等级!B365&amp;"04","")</f>
        <v/>
      </c>
      <c r="O365" s="3" t="str">
        <f t="shared" ref="O365" si="1099">IF(N365="","",$D365)</f>
        <v/>
      </c>
      <c r="P365" s="3" t="str">
        <f>IF(COUNTIF(技能效果!A:A,技能等级!B365&amp;"05")=1,技能等级!B365&amp;"05","")</f>
        <v/>
      </c>
      <c r="Q365" s="3" t="str">
        <f t="shared" ref="Q365" si="1100">IF(P365="","",$D365)</f>
        <v/>
      </c>
      <c r="R365" s="3" t="s">
        <v>121</v>
      </c>
      <c r="S365">
        <f t="shared" si="1010"/>
        <v>37</v>
      </c>
    </row>
    <row r="366" spans="1:19" ht="16.5" x14ac:dyDescent="0.2">
      <c r="A366" s="3">
        <v>363</v>
      </c>
      <c r="B366" s="3">
        <f>INDEX(技能!B:B,MATCH(技能等级!S366,技能!T:T,0))</f>
        <v>1307019</v>
      </c>
      <c r="C366" s="4" t="s">
        <v>507</v>
      </c>
      <c r="D366" s="3">
        <v>3</v>
      </c>
      <c r="E366" s="3" t="str">
        <f>INDEX(技能!E:E,MATCH(技能等级!S366,技能!T:T,0))</f>
        <v>食火蜥普攻</v>
      </c>
      <c r="F366" s="4" t="s">
        <v>1164</v>
      </c>
      <c r="G366" s="3">
        <v>10</v>
      </c>
      <c r="H366" s="3" t="str">
        <f t="shared" si="975"/>
        <v>130701901</v>
      </c>
      <c r="I366" s="3">
        <f t="shared" si="976"/>
        <v>3</v>
      </c>
      <c r="J366" s="3" t="str">
        <f>IF(COUNTIF(技能效果!A:A,技能等级!B366&amp;"02")=1,技能等级!B366&amp;"02","")</f>
        <v>130701902</v>
      </c>
      <c r="K366" s="3">
        <f t="shared" si="976"/>
        <v>3</v>
      </c>
      <c r="L366" s="3" t="str">
        <f>IF(COUNTIF(技能效果!A:A,技能等级!B366&amp;"03")=1,技能等级!B366&amp;"03","")</f>
        <v/>
      </c>
      <c r="M366" s="3" t="str">
        <f t="shared" ref="M366" si="1101">IF(L366="","",$D366)</f>
        <v/>
      </c>
      <c r="N366" s="3" t="str">
        <f>IF(COUNTIF(技能效果!A:A,技能等级!B366&amp;"04")=1,技能等级!B366&amp;"04","")</f>
        <v/>
      </c>
      <c r="O366" s="3" t="str">
        <f t="shared" ref="O366" si="1102">IF(N366="","",$D366)</f>
        <v/>
      </c>
      <c r="P366" s="3" t="str">
        <f>IF(COUNTIF(技能效果!A:A,技能等级!B366&amp;"05")=1,技能等级!B366&amp;"05","")</f>
        <v/>
      </c>
      <c r="Q366" s="3" t="str">
        <f t="shared" ref="Q366" si="1103">IF(P366="","",$D366)</f>
        <v/>
      </c>
      <c r="R366" s="3" t="s">
        <v>121</v>
      </c>
      <c r="S366">
        <f t="shared" si="1010"/>
        <v>37</v>
      </c>
    </row>
    <row r="367" spans="1:19" ht="16.5" x14ac:dyDescent="0.2">
      <c r="A367" s="3">
        <v>364</v>
      </c>
      <c r="B367" s="3">
        <f>INDEX(技能!B:B,MATCH(技能等级!S367,技能!T:T,0))</f>
        <v>1307019</v>
      </c>
      <c r="C367" s="4" t="s">
        <v>507</v>
      </c>
      <c r="D367" s="3">
        <v>4</v>
      </c>
      <c r="E367" s="3" t="str">
        <f>INDEX(技能!E:E,MATCH(技能等级!S367,技能!T:T,0))</f>
        <v>食火蜥普攻</v>
      </c>
      <c r="F367" s="4" t="s">
        <v>1164</v>
      </c>
      <c r="G367" s="3">
        <v>10</v>
      </c>
      <c r="H367" s="3" t="str">
        <f t="shared" si="975"/>
        <v>130701901</v>
      </c>
      <c r="I367" s="3">
        <f t="shared" si="976"/>
        <v>4</v>
      </c>
      <c r="J367" s="3" t="str">
        <f>IF(COUNTIF(技能效果!A:A,技能等级!B367&amp;"02")=1,技能等级!B367&amp;"02","")</f>
        <v>130701902</v>
      </c>
      <c r="K367" s="3">
        <f t="shared" si="976"/>
        <v>4</v>
      </c>
      <c r="L367" s="3" t="str">
        <f>IF(COUNTIF(技能效果!A:A,技能等级!B367&amp;"03")=1,技能等级!B367&amp;"03","")</f>
        <v/>
      </c>
      <c r="M367" s="3" t="str">
        <f t="shared" ref="M367" si="1104">IF(L367="","",$D367)</f>
        <v/>
      </c>
      <c r="N367" s="3" t="str">
        <f>IF(COUNTIF(技能效果!A:A,技能等级!B367&amp;"04")=1,技能等级!B367&amp;"04","")</f>
        <v/>
      </c>
      <c r="O367" s="3" t="str">
        <f t="shared" ref="O367" si="1105">IF(N367="","",$D367)</f>
        <v/>
      </c>
      <c r="P367" s="3" t="str">
        <f>IF(COUNTIF(技能效果!A:A,技能等级!B367&amp;"05")=1,技能等级!B367&amp;"05","")</f>
        <v/>
      </c>
      <c r="Q367" s="3" t="str">
        <f t="shared" ref="Q367" si="1106">IF(P367="","",$D367)</f>
        <v/>
      </c>
      <c r="R367" s="3" t="s">
        <v>121</v>
      </c>
      <c r="S367">
        <f t="shared" si="1010"/>
        <v>37</v>
      </c>
    </row>
    <row r="368" spans="1:19" ht="16.5" x14ac:dyDescent="0.2">
      <c r="A368" s="3">
        <v>365</v>
      </c>
      <c r="B368" s="3">
        <f>INDEX(技能!B:B,MATCH(技能等级!S368,技能!T:T,0))</f>
        <v>1307019</v>
      </c>
      <c r="C368" s="4" t="s">
        <v>507</v>
      </c>
      <c r="D368" s="3">
        <v>5</v>
      </c>
      <c r="E368" s="3" t="str">
        <f>INDEX(技能!E:E,MATCH(技能等级!S368,技能!T:T,0))</f>
        <v>食火蜥普攻</v>
      </c>
      <c r="F368" s="4" t="s">
        <v>1164</v>
      </c>
      <c r="G368" s="3">
        <v>10</v>
      </c>
      <c r="H368" s="3" t="str">
        <f t="shared" si="975"/>
        <v>130701901</v>
      </c>
      <c r="I368" s="3">
        <f t="shared" si="976"/>
        <v>5</v>
      </c>
      <c r="J368" s="3" t="str">
        <f>IF(COUNTIF(技能效果!A:A,技能等级!B368&amp;"02")=1,技能等级!B368&amp;"02","")</f>
        <v>130701902</v>
      </c>
      <c r="K368" s="3">
        <f t="shared" si="976"/>
        <v>5</v>
      </c>
      <c r="L368" s="3" t="str">
        <f>IF(COUNTIF(技能效果!A:A,技能等级!B368&amp;"03")=1,技能等级!B368&amp;"03","")</f>
        <v/>
      </c>
      <c r="M368" s="3" t="str">
        <f t="shared" ref="M368" si="1107">IF(L368="","",$D368)</f>
        <v/>
      </c>
      <c r="N368" s="3" t="str">
        <f>IF(COUNTIF(技能效果!A:A,技能等级!B368&amp;"04")=1,技能等级!B368&amp;"04","")</f>
        <v/>
      </c>
      <c r="O368" s="3" t="str">
        <f t="shared" ref="O368" si="1108">IF(N368="","",$D368)</f>
        <v/>
      </c>
      <c r="P368" s="3" t="str">
        <f>IF(COUNTIF(技能效果!A:A,技能等级!B368&amp;"05")=1,技能等级!B368&amp;"05","")</f>
        <v/>
      </c>
      <c r="Q368" s="3" t="str">
        <f t="shared" ref="Q368" si="1109">IF(P368="","",$D368)</f>
        <v/>
      </c>
      <c r="R368" s="3" t="s">
        <v>122</v>
      </c>
      <c r="S368">
        <f t="shared" si="1010"/>
        <v>37</v>
      </c>
    </row>
    <row r="369" spans="1:19" ht="16.5" x14ac:dyDescent="0.2">
      <c r="A369" s="3">
        <v>366</v>
      </c>
      <c r="B369" s="3">
        <f>INDEX(技能!B:B,MATCH(技能等级!S369,技能!T:T,0))</f>
        <v>1307019</v>
      </c>
      <c r="C369" s="4" t="s">
        <v>507</v>
      </c>
      <c r="D369" s="3">
        <v>6</v>
      </c>
      <c r="E369" s="3" t="str">
        <f>INDEX(技能!E:E,MATCH(技能等级!S369,技能!T:T,0))</f>
        <v>食火蜥普攻</v>
      </c>
      <c r="F369" s="4" t="s">
        <v>1164</v>
      </c>
      <c r="G369" s="3">
        <v>10</v>
      </c>
      <c r="H369" s="3" t="str">
        <f t="shared" si="975"/>
        <v>130701901</v>
      </c>
      <c r="I369" s="3">
        <f t="shared" si="976"/>
        <v>6</v>
      </c>
      <c r="J369" s="3" t="str">
        <f>IF(COUNTIF(技能效果!A:A,技能等级!B369&amp;"02")=1,技能等级!B369&amp;"02","")</f>
        <v>130701902</v>
      </c>
      <c r="K369" s="3">
        <f t="shared" si="976"/>
        <v>6</v>
      </c>
      <c r="L369" s="3" t="str">
        <f>IF(COUNTIF(技能效果!A:A,技能等级!B369&amp;"03")=1,技能等级!B369&amp;"03","")</f>
        <v/>
      </c>
      <c r="M369" s="3" t="str">
        <f t="shared" ref="M369" si="1110">IF(L369="","",$D369)</f>
        <v/>
      </c>
      <c r="N369" s="3" t="str">
        <f>IF(COUNTIF(技能效果!A:A,技能等级!B369&amp;"04")=1,技能等级!B369&amp;"04","")</f>
        <v/>
      </c>
      <c r="O369" s="3" t="str">
        <f t="shared" ref="O369" si="1111">IF(N369="","",$D369)</f>
        <v/>
      </c>
      <c r="P369" s="3" t="str">
        <f>IF(COUNTIF(技能效果!A:A,技能等级!B369&amp;"05")=1,技能等级!B369&amp;"05","")</f>
        <v/>
      </c>
      <c r="Q369" s="3" t="str">
        <f t="shared" ref="Q369" si="1112">IF(P369="","",$D369)</f>
        <v/>
      </c>
      <c r="R369" s="3" t="s">
        <v>122</v>
      </c>
      <c r="S369">
        <f t="shared" si="1010"/>
        <v>37</v>
      </c>
    </row>
    <row r="370" spans="1:19" ht="16.5" x14ac:dyDescent="0.2">
      <c r="A370" s="3">
        <v>367</v>
      </c>
      <c r="B370" s="3">
        <f>INDEX(技能!B:B,MATCH(技能等级!S370,技能!T:T,0))</f>
        <v>1307019</v>
      </c>
      <c r="C370" s="4" t="s">
        <v>507</v>
      </c>
      <c r="D370" s="3">
        <v>7</v>
      </c>
      <c r="E370" s="3" t="str">
        <f>INDEX(技能!E:E,MATCH(技能等级!S370,技能!T:T,0))</f>
        <v>食火蜥普攻</v>
      </c>
      <c r="F370" s="4" t="s">
        <v>1164</v>
      </c>
      <c r="G370" s="3">
        <v>10</v>
      </c>
      <c r="H370" s="3" t="str">
        <f t="shared" si="975"/>
        <v>130701901</v>
      </c>
      <c r="I370" s="3">
        <f t="shared" si="976"/>
        <v>7</v>
      </c>
      <c r="J370" s="3" t="str">
        <f>IF(COUNTIF(技能效果!A:A,技能等级!B370&amp;"02")=1,技能等级!B370&amp;"02","")</f>
        <v>130701902</v>
      </c>
      <c r="K370" s="3">
        <f t="shared" si="976"/>
        <v>7</v>
      </c>
      <c r="L370" s="3" t="str">
        <f>IF(COUNTIF(技能效果!A:A,技能等级!B370&amp;"03")=1,技能等级!B370&amp;"03","")</f>
        <v/>
      </c>
      <c r="M370" s="3" t="str">
        <f t="shared" ref="M370" si="1113">IF(L370="","",$D370)</f>
        <v/>
      </c>
      <c r="N370" s="3" t="str">
        <f>IF(COUNTIF(技能效果!A:A,技能等级!B370&amp;"04")=1,技能等级!B370&amp;"04","")</f>
        <v/>
      </c>
      <c r="O370" s="3" t="str">
        <f t="shared" ref="O370" si="1114">IF(N370="","",$D370)</f>
        <v/>
      </c>
      <c r="P370" s="3" t="str">
        <f>IF(COUNTIF(技能效果!A:A,技能等级!B370&amp;"05")=1,技能等级!B370&amp;"05","")</f>
        <v/>
      </c>
      <c r="Q370" s="3" t="str">
        <f t="shared" ref="Q370" si="1115">IF(P370="","",$D370)</f>
        <v/>
      </c>
      <c r="R370" s="3" t="s">
        <v>122</v>
      </c>
      <c r="S370">
        <f t="shared" si="1010"/>
        <v>37</v>
      </c>
    </row>
    <row r="371" spans="1:19" ht="16.5" x14ac:dyDescent="0.2">
      <c r="A371" s="3">
        <v>368</v>
      </c>
      <c r="B371" s="3">
        <f>INDEX(技能!B:B,MATCH(技能等级!S371,技能!T:T,0))</f>
        <v>1307019</v>
      </c>
      <c r="C371" s="4" t="s">
        <v>507</v>
      </c>
      <c r="D371" s="3">
        <v>8</v>
      </c>
      <c r="E371" s="3" t="str">
        <f>INDEX(技能!E:E,MATCH(技能等级!S371,技能!T:T,0))</f>
        <v>食火蜥普攻</v>
      </c>
      <c r="F371" s="4" t="s">
        <v>1164</v>
      </c>
      <c r="G371" s="3">
        <v>10</v>
      </c>
      <c r="H371" s="3" t="str">
        <f t="shared" si="975"/>
        <v>130701901</v>
      </c>
      <c r="I371" s="3">
        <f t="shared" si="976"/>
        <v>8</v>
      </c>
      <c r="J371" s="3" t="str">
        <f>IF(COUNTIF(技能效果!A:A,技能等级!B371&amp;"02")=1,技能等级!B371&amp;"02","")</f>
        <v>130701902</v>
      </c>
      <c r="K371" s="3">
        <f t="shared" si="976"/>
        <v>8</v>
      </c>
      <c r="L371" s="3" t="str">
        <f>IF(COUNTIF(技能效果!A:A,技能等级!B371&amp;"03")=1,技能等级!B371&amp;"03","")</f>
        <v/>
      </c>
      <c r="M371" s="3" t="str">
        <f t="shared" ref="M371" si="1116">IF(L371="","",$D371)</f>
        <v/>
      </c>
      <c r="N371" s="3" t="str">
        <f>IF(COUNTIF(技能效果!A:A,技能等级!B371&amp;"04")=1,技能等级!B371&amp;"04","")</f>
        <v/>
      </c>
      <c r="O371" s="3" t="str">
        <f t="shared" ref="O371" si="1117">IF(N371="","",$D371)</f>
        <v/>
      </c>
      <c r="P371" s="3" t="str">
        <f>IF(COUNTIF(技能效果!A:A,技能等级!B371&amp;"05")=1,技能等级!B371&amp;"05","")</f>
        <v/>
      </c>
      <c r="Q371" s="3" t="str">
        <f t="shared" ref="Q371" si="1118">IF(P371="","",$D371)</f>
        <v/>
      </c>
      <c r="R371" s="3" t="s">
        <v>122</v>
      </c>
      <c r="S371">
        <f t="shared" si="1010"/>
        <v>37</v>
      </c>
    </row>
    <row r="372" spans="1:19" ht="16.5" x14ac:dyDescent="0.2">
      <c r="A372" s="3">
        <v>369</v>
      </c>
      <c r="B372" s="3">
        <f>INDEX(技能!B:B,MATCH(技能等级!S372,技能!T:T,0))</f>
        <v>1307019</v>
      </c>
      <c r="C372" s="4" t="s">
        <v>507</v>
      </c>
      <c r="D372" s="3">
        <v>9</v>
      </c>
      <c r="E372" s="3" t="str">
        <f>INDEX(技能!E:E,MATCH(技能等级!S372,技能!T:T,0))</f>
        <v>食火蜥普攻</v>
      </c>
      <c r="F372" s="4" t="s">
        <v>1164</v>
      </c>
      <c r="G372" s="3">
        <v>10</v>
      </c>
      <c r="H372" s="3" t="str">
        <f t="shared" si="975"/>
        <v>130701901</v>
      </c>
      <c r="I372" s="3">
        <f t="shared" si="976"/>
        <v>9</v>
      </c>
      <c r="J372" s="3" t="str">
        <f>IF(COUNTIF(技能效果!A:A,技能等级!B372&amp;"02")=1,技能等级!B372&amp;"02","")</f>
        <v>130701902</v>
      </c>
      <c r="K372" s="3">
        <f t="shared" si="976"/>
        <v>9</v>
      </c>
      <c r="L372" s="3" t="str">
        <f>IF(COUNTIF(技能效果!A:A,技能等级!B372&amp;"03")=1,技能等级!B372&amp;"03","")</f>
        <v/>
      </c>
      <c r="M372" s="3" t="str">
        <f t="shared" ref="M372" si="1119">IF(L372="","",$D372)</f>
        <v/>
      </c>
      <c r="N372" s="3" t="str">
        <f>IF(COUNTIF(技能效果!A:A,技能等级!B372&amp;"04")=1,技能等级!B372&amp;"04","")</f>
        <v/>
      </c>
      <c r="O372" s="3" t="str">
        <f t="shared" ref="O372" si="1120">IF(N372="","",$D372)</f>
        <v/>
      </c>
      <c r="P372" s="3" t="str">
        <f>IF(COUNTIF(技能效果!A:A,技能等级!B372&amp;"05")=1,技能等级!B372&amp;"05","")</f>
        <v/>
      </c>
      <c r="Q372" s="3" t="str">
        <f t="shared" ref="Q372" si="1121">IF(P372="","",$D372)</f>
        <v/>
      </c>
      <c r="R372" s="3" t="s">
        <v>122</v>
      </c>
      <c r="S372">
        <f t="shared" si="1010"/>
        <v>37</v>
      </c>
    </row>
    <row r="373" spans="1:19" ht="16.5" x14ac:dyDescent="0.2">
      <c r="A373" s="3">
        <v>370</v>
      </c>
      <c r="B373" s="3">
        <f>INDEX(技能!B:B,MATCH(技能等级!S373,技能!T:T,0))</f>
        <v>1307019</v>
      </c>
      <c r="C373" s="4" t="s">
        <v>507</v>
      </c>
      <c r="D373" s="3">
        <v>10</v>
      </c>
      <c r="E373" s="3" t="str">
        <f>INDEX(技能!E:E,MATCH(技能等级!S373,技能!T:T,0))</f>
        <v>食火蜥普攻</v>
      </c>
      <c r="F373" s="4" t="s">
        <v>1164</v>
      </c>
      <c r="G373" s="3">
        <v>10</v>
      </c>
      <c r="H373" s="3" t="str">
        <f t="shared" si="975"/>
        <v>130701901</v>
      </c>
      <c r="I373" s="3">
        <f t="shared" si="976"/>
        <v>10</v>
      </c>
      <c r="J373" s="3" t="str">
        <f>IF(COUNTIF(技能效果!A:A,技能等级!B373&amp;"02")=1,技能等级!B373&amp;"02","")</f>
        <v>130701902</v>
      </c>
      <c r="K373" s="3">
        <f t="shared" si="976"/>
        <v>10</v>
      </c>
      <c r="L373" s="3" t="str">
        <f>IF(COUNTIF(技能效果!A:A,技能等级!B373&amp;"03")=1,技能等级!B373&amp;"03","")</f>
        <v/>
      </c>
      <c r="M373" s="3" t="str">
        <f t="shared" ref="M373" si="1122">IF(L373="","",$D373)</f>
        <v/>
      </c>
      <c r="N373" s="3" t="str">
        <f>IF(COUNTIF(技能效果!A:A,技能等级!B373&amp;"04")=1,技能等级!B373&amp;"04","")</f>
        <v/>
      </c>
      <c r="O373" s="3" t="str">
        <f t="shared" ref="O373" si="1123">IF(N373="","",$D373)</f>
        <v/>
      </c>
      <c r="P373" s="3" t="str">
        <f>IF(COUNTIF(技能效果!A:A,技能等级!B373&amp;"05")=1,技能等级!B373&amp;"05","")</f>
        <v/>
      </c>
      <c r="Q373" s="3" t="str">
        <f t="shared" ref="Q373" si="1124">IF(P373="","",$D373)</f>
        <v/>
      </c>
      <c r="R373" s="3" t="s">
        <v>123</v>
      </c>
      <c r="S373">
        <f t="shared" si="1010"/>
        <v>37</v>
      </c>
    </row>
    <row r="374" spans="1:19" ht="16.5" x14ac:dyDescent="0.2">
      <c r="A374" s="3">
        <v>371</v>
      </c>
      <c r="B374" s="3">
        <f>INDEX(技能!B:B,MATCH(技能等级!S374,技能!T:T,0))</f>
        <v>1307020</v>
      </c>
      <c r="C374" s="4" t="s">
        <v>507</v>
      </c>
      <c r="D374" s="3">
        <v>1</v>
      </c>
      <c r="E374" s="3" t="str">
        <f>INDEX(技能!E:E,MATCH(技能等级!S374,技能!T:T,0))</f>
        <v>高顺普攻</v>
      </c>
      <c r="F374" s="4"/>
      <c r="G374" s="3"/>
      <c r="H374" s="3" t="str">
        <f t="shared" si="975"/>
        <v>130702001</v>
      </c>
      <c r="I374" s="3">
        <f t="shared" si="976"/>
        <v>1</v>
      </c>
      <c r="J374" s="3" t="str">
        <f>IF(COUNTIF(技能效果!A:A,技能等级!B374&amp;"02")=1,技能等级!B374&amp;"02","")</f>
        <v>130702002</v>
      </c>
      <c r="K374" s="3">
        <f t="shared" si="976"/>
        <v>1</v>
      </c>
      <c r="L374" s="3" t="str">
        <f>IF(COUNTIF(技能效果!A:A,技能等级!B374&amp;"03")=1,技能等级!B374&amp;"03","")</f>
        <v/>
      </c>
      <c r="M374" s="3" t="str">
        <f t="shared" ref="M374" si="1125">IF(L374="","",$D374)</f>
        <v/>
      </c>
      <c r="N374" s="3" t="str">
        <f>IF(COUNTIF(技能效果!A:A,技能等级!B374&amp;"04")=1,技能等级!B374&amp;"04","")</f>
        <v/>
      </c>
      <c r="O374" s="3" t="str">
        <f t="shared" ref="O374" si="1126">IF(N374="","",$D374)</f>
        <v/>
      </c>
      <c r="P374" s="3" t="str">
        <f>IF(COUNTIF(技能效果!A:A,技能等级!B374&amp;"05")=1,技能等级!B374&amp;"05","")</f>
        <v/>
      </c>
      <c r="Q374" s="3" t="str">
        <f t="shared" ref="Q374" si="1127">IF(P374="","",$D374)</f>
        <v/>
      </c>
      <c r="R374" s="3" t="s">
        <v>123</v>
      </c>
      <c r="S374">
        <f t="shared" si="1010"/>
        <v>38</v>
      </c>
    </row>
    <row r="375" spans="1:19" ht="16.5" x14ac:dyDescent="0.2">
      <c r="A375" s="3">
        <v>372</v>
      </c>
      <c r="B375" s="3">
        <f>INDEX(技能!B:B,MATCH(技能等级!S375,技能!T:T,0))</f>
        <v>1307020</v>
      </c>
      <c r="C375" s="4" t="s">
        <v>507</v>
      </c>
      <c r="D375" s="3">
        <v>2</v>
      </c>
      <c r="E375" s="3" t="str">
        <f>INDEX(技能!E:E,MATCH(技能等级!S375,技能!T:T,0))</f>
        <v>高顺普攻</v>
      </c>
      <c r="F375" s="4" t="s">
        <v>1164</v>
      </c>
      <c r="G375" s="3">
        <v>10</v>
      </c>
      <c r="H375" s="3" t="str">
        <f t="shared" si="975"/>
        <v>130702001</v>
      </c>
      <c r="I375" s="3">
        <f t="shared" si="976"/>
        <v>2</v>
      </c>
      <c r="J375" s="3" t="str">
        <f>IF(COUNTIF(技能效果!A:A,技能等级!B375&amp;"02")=1,技能等级!B375&amp;"02","")</f>
        <v>130702002</v>
      </c>
      <c r="K375" s="3">
        <f t="shared" si="976"/>
        <v>2</v>
      </c>
      <c r="L375" s="3" t="str">
        <f>IF(COUNTIF(技能效果!A:A,技能等级!B375&amp;"03")=1,技能等级!B375&amp;"03","")</f>
        <v/>
      </c>
      <c r="M375" s="3" t="str">
        <f t="shared" ref="M375" si="1128">IF(L375="","",$D375)</f>
        <v/>
      </c>
      <c r="N375" s="3" t="str">
        <f>IF(COUNTIF(技能效果!A:A,技能等级!B375&amp;"04")=1,技能等级!B375&amp;"04","")</f>
        <v/>
      </c>
      <c r="O375" s="3" t="str">
        <f t="shared" ref="O375" si="1129">IF(N375="","",$D375)</f>
        <v/>
      </c>
      <c r="P375" s="3" t="str">
        <f>IF(COUNTIF(技能效果!A:A,技能等级!B375&amp;"05")=1,技能等级!B375&amp;"05","")</f>
        <v/>
      </c>
      <c r="Q375" s="3" t="str">
        <f t="shared" ref="Q375" si="1130">IF(P375="","",$D375)</f>
        <v/>
      </c>
      <c r="R375" s="3" t="s">
        <v>123</v>
      </c>
      <c r="S375">
        <f t="shared" si="1010"/>
        <v>38</v>
      </c>
    </row>
    <row r="376" spans="1:19" ht="16.5" x14ac:dyDescent="0.2">
      <c r="A376" s="3">
        <v>373</v>
      </c>
      <c r="B376" s="3">
        <f>INDEX(技能!B:B,MATCH(技能等级!S376,技能!T:T,0))</f>
        <v>1307020</v>
      </c>
      <c r="C376" s="4" t="s">
        <v>507</v>
      </c>
      <c r="D376" s="3">
        <v>3</v>
      </c>
      <c r="E376" s="3" t="str">
        <f>INDEX(技能!E:E,MATCH(技能等级!S376,技能!T:T,0))</f>
        <v>高顺普攻</v>
      </c>
      <c r="F376" s="4" t="s">
        <v>1164</v>
      </c>
      <c r="G376" s="3">
        <v>10</v>
      </c>
      <c r="H376" s="3" t="str">
        <f t="shared" si="975"/>
        <v>130702001</v>
      </c>
      <c r="I376" s="3">
        <f t="shared" si="976"/>
        <v>3</v>
      </c>
      <c r="J376" s="3" t="str">
        <f>IF(COUNTIF(技能效果!A:A,技能等级!B376&amp;"02")=1,技能等级!B376&amp;"02","")</f>
        <v>130702002</v>
      </c>
      <c r="K376" s="3">
        <f t="shared" si="976"/>
        <v>3</v>
      </c>
      <c r="L376" s="3" t="str">
        <f>IF(COUNTIF(技能效果!A:A,技能等级!B376&amp;"03")=1,技能等级!B376&amp;"03","")</f>
        <v/>
      </c>
      <c r="M376" s="3" t="str">
        <f t="shared" ref="M376" si="1131">IF(L376="","",$D376)</f>
        <v/>
      </c>
      <c r="N376" s="3" t="str">
        <f>IF(COUNTIF(技能效果!A:A,技能等级!B376&amp;"04")=1,技能等级!B376&amp;"04","")</f>
        <v/>
      </c>
      <c r="O376" s="3" t="str">
        <f t="shared" ref="O376" si="1132">IF(N376="","",$D376)</f>
        <v/>
      </c>
      <c r="P376" s="3" t="str">
        <f>IF(COUNTIF(技能效果!A:A,技能等级!B376&amp;"05")=1,技能等级!B376&amp;"05","")</f>
        <v/>
      </c>
      <c r="Q376" s="3" t="str">
        <f t="shared" ref="Q376" si="1133">IF(P376="","",$D376)</f>
        <v/>
      </c>
      <c r="R376" s="3" t="s">
        <v>123</v>
      </c>
      <c r="S376">
        <f t="shared" si="1010"/>
        <v>38</v>
      </c>
    </row>
    <row r="377" spans="1:19" ht="16.5" x14ac:dyDescent="0.2">
      <c r="A377" s="3">
        <v>374</v>
      </c>
      <c r="B377" s="3">
        <f>INDEX(技能!B:B,MATCH(技能等级!S377,技能!T:T,0))</f>
        <v>1307020</v>
      </c>
      <c r="C377" s="4" t="s">
        <v>507</v>
      </c>
      <c r="D377" s="3">
        <v>4</v>
      </c>
      <c r="E377" s="3" t="str">
        <f>INDEX(技能!E:E,MATCH(技能等级!S377,技能!T:T,0))</f>
        <v>高顺普攻</v>
      </c>
      <c r="F377" s="4" t="s">
        <v>1164</v>
      </c>
      <c r="G377" s="3">
        <v>10</v>
      </c>
      <c r="H377" s="3" t="str">
        <f t="shared" si="975"/>
        <v>130702001</v>
      </c>
      <c r="I377" s="3">
        <f t="shared" si="976"/>
        <v>4</v>
      </c>
      <c r="J377" s="3" t="str">
        <f>IF(COUNTIF(技能效果!A:A,技能等级!B377&amp;"02")=1,技能等级!B377&amp;"02","")</f>
        <v>130702002</v>
      </c>
      <c r="K377" s="3">
        <f t="shared" si="976"/>
        <v>4</v>
      </c>
      <c r="L377" s="3" t="str">
        <f>IF(COUNTIF(技能效果!A:A,技能等级!B377&amp;"03")=1,技能等级!B377&amp;"03","")</f>
        <v/>
      </c>
      <c r="M377" s="3" t="str">
        <f t="shared" ref="M377" si="1134">IF(L377="","",$D377)</f>
        <v/>
      </c>
      <c r="N377" s="3" t="str">
        <f>IF(COUNTIF(技能效果!A:A,技能等级!B377&amp;"04")=1,技能等级!B377&amp;"04","")</f>
        <v/>
      </c>
      <c r="O377" s="3" t="str">
        <f t="shared" ref="O377" si="1135">IF(N377="","",$D377)</f>
        <v/>
      </c>
      <c r="P377" s="3" t="str">
        <f>IF(COUNTIF(技能效果!A:A,技能等级!B377&amp;"05")=1,技能等级!B377&amp;"05","")</f>
        <v/>
      </c>
      <c r="Q377" s="3" t="str">
        <f t="shared" ref="Q377" si="1136">IF(P377="","",$D377)</f>
        <v/>
      </c>
      <c r="R377" s="3" t="s">
        <v>123</v>
      </c>
      <c r="S377">
        <f t="shared" si="1010"/>
        <v>38</v>
      </c>
    </row>
    <row r="378" spans="1:19" ht="16.5" x14ac:dyDescent="0.2">
      <c r="A378" s="3">
        <v>375</v>
      </c>
      <c r="B378" s="3">
        <f>INDEX(技能!B:B,MATCH(技能等级!S378,技能!T:T,0))</f>
        <v>1307020</v>
      </c>
      <c r="C378" s="4" t="s">
        <v>507</v>
      </c>
      <c r="D378" s="3">
        <v>5</v>
      </c>
      <c r="E378" s="3" t="str">
        <f>INDEX(技能!E:E,MATCH(技能等级!S378,技能!T:T,0))</f>
        <v>高顺普攻</v>
      </c>
      <c r="F378" s="4" t="s">
        <v>1164</v>
      </c>
      <c r="G378" s="3">
        <v>10</v>
      </c>
      <c r="H378" s="3" t="str">
        <f t="shared" si="975"/>
        <v>130702001</v>
      </c>
      <c r="I378" s="3">
        <f t="shared" si="976"/>
        <v>5</v>
      </c>
      <c r="J378" s="3" t="str">
        <f>IF(COUNTIF(技能效果!A:A,技能等级!B378&amp;"02")=1,技能等级!B378&amp;"02","")</f>
        <v>130702002</v>
      </c>
      <c r="K378" s="3">
        <f t="shared" si="976"/>
        <v>5</v>
      </c>
      <c r="L378" s="3" t="str">
        <f>IF(COUNTIF(技能效果!A:A,技能等级!B378&amp;"03")=1,技能等级!B378&amp;"03","")</f>
        <v/>
      </c>
      <c r="M378" s="3" t="str">
        <f t="shared" ref="M378" si="1137">IF(L378="","",$D378)</f>
        <v/>
      </c>
      <c r="N378" s="3" t="str">
        <f>IF(COUNTIF(技能效果!A:A,技能等级!B378&amp;"04")=1,技能等级!B378&amp;"04","")</f>
        <v/>
      </c>
      <c r="O378" s="3" t="str">
        <f t="shared" ref="O378" si="1138">IF(N378="","",$D378)</f>
        <v/>
      </c>
      <c r="P378" s="3" t="str">
        <f>IF(COUNTIF(技能效果!A:A,技能等级!B378&amp;"05")=1,技能等级!B378&amp;"05","")</f>
        <v/>
      </c>
      <c r="Q378" s="3" t="str">
        <f t="shared" ref="Q378" si="1139">IF(P378="","",$D378)</f>
        <v/>
      </c>
      <c r="R378" s="3" t="s">
        <v>124</v>
      </c>
      <c r="S378">
        <f t="shared" si="1010"/>
        <v>38</v>
      </c>
    </row>
    <row r="379" spans="1:19" ht="16.5" x14ac:dyDescent="0.2">
      <c r="A379" s="3">
        <v>376</v>
      </c>
      <c r="B379" s="3">
        <f>INDEX(技能!B:B,MATCH(技能等级!S379,技能!T:T,0))</f>
        <v>1307020</v>
      </c>
      <c r="C379" s="4" t="s">
        <v>507</v>
      </c>
      <c r="D379" s="3">
        <v>6</v>
      </c>
      <c r="E379" s="3" t="str">
        <f>INDEX(技能!E:E,MATCH(技能等级!S379,技能!T:T,0))</f>
        <v>高顺普攻</v>
      </c>
      <c r="F379" s="4" t="s">
        <v>1164</v>
      </c>
      <c r="G379" s="3">
        <v>10</v>
      </c>
      <c r="H379" s="3" t="str">
        <f t="shared" si="975"/>
        <v>130702001</v>
      </c>
      <c r="I379" s="3">
        <f t="shared" si="976"/>
        <v>6</v>
      </c>
      <c r="J379" s="3" t="str">
        <f>IF(COUNTIF(技能效果!A:A,技能等级!B379&amp;"02")=1,技能等级!B379&amp;"02","")</f>
        <v>130702002</v>
      </c>
      <c r="K379" s="3">
        <f t="shared" si="976"/>
        <v>6</v>
      </c>
      <c r="L379" s="3" t="str">
        <f>IF(COUNTIF(技能效果!A:A,技能等级!B379&amp;"03")=1,技能等级!B379&amp;"03","")</f>
        <v/>
      </c>
      <c r="M379" s="3" t="str">
        <f t="shared" ref="M379" si="1140">IF(L379="","",$D379)</f>
        <v/>
      </c>
      <c r="N379" s="3" t="str">
        <f>IF(COUNTIF(技能效果!A:A,技能等级!B379&amp;"04")=1,技能等级!B379&amp;"04","")</f>
        <v/>
      </c>
      <c r="O379" s="3" t="str">
        <f t="shared" ref="O379" si="1141">IF(N379="","",$D379)</f>
        <v/>
      </c>
      <c r="P379" s="3" t="str">
        <f>IF(COUNTIF(技能效果!A:A,技能等级!B379&amp;"05")=1,技能等级!B379&amp;"05","")</f>
        <v/>
      </c>
      <c r="Q379" s="3" t="str">
        <f t="shared" ref="Q379" si="1142">IF(P379="","",$D379)</f>
        <v/>
      </c>
      <c r="R379" s="3" t="s">
        <v>124</v>
      </c>
      <c r="S379">
        <f t="shared" si="1010"/>
        <v>38</v>
      </c>
    </row>
    <row r="380" spans="1:19" ht="16.5" x14ac:dyDescent="0.2">
      <c r="A380" s="3">
        <v>377</v>
      </c>
      <c r="B380" s="3">
        <f>INDEX(技能!B:B,MATCH(技能等级!S380,技能!T:T,0))</f>
        <v>1307020</v>
      </c>
      <c r="C380" s="4" t="s">
        <v>507</v>
      </c>
      <c r="D380" s="3">
        <v>7</v>
      </c>
      <c r="E380" s="3" t="str">
        <f>INDEX(技能!E:E,MATCH(技能等级!S380,技能!T:T,0))</f>
        <v>高顺普攻</v>
      </c>
      <c r="F380" s="4" t="s">
        <v>1164</v>
      </c>
      <c r="G380" s="3">
        <v>10</v>
      </c>
      <c r="H380" s="3" t="str">
        <f t="shared" si="975"/>
        <v>130702001</v>
      </c>
      <c r="I380" s="3">
        <f t="shared" si="976"/>
        <v>7</v>
      </c>
      <c r="J380" s="3" t="str">
        <f>IF(COUNTIF(技能效果!A:A,技能等级!B380&amp;"02")=1,技能等级!B380&amp;"02","")</f>
        <v>130702002</v>
      </c>
      <c r="K380" s="3">
        <f t="shared" si="976"/>
        <v>7</v>
      </c>
      <c r="L380" s="3" t="str">
        <f>IF(COUNTIF(技能效果!A:A,技能等级!B380&amp;"03")=1,技能等级!B380&amp;"03","")</f>
        <v/>
      </c>
      <c r="M380" s="3" t="str">
        <f t="shared" ref="M380" si="1143">IF(L380="","",$D380)</f>
        <v/>
      </c>
      <c r="N380" s="3" t="str">
        <f>IF(COUNTIF(技能效果!A:A,技能等级!B380&amp;"04")=1,技能等级!B380&amp;"04","")</f>
        <v/>
      </c>
      <c r="O380" s="3" t="str">
        <f t="shared" ref="O380" si="1144">IF(N380="","",$D380)</f>
        <v/>
      </c>
      <c r="P380" s="3" t="str">
        <f>IF(COUNTIF(技能效果!A:A,技能等级!B380&amp;"05")=1,技能等级!B380&amp;"05","")</f>
        <v/>
      </c>
      <c r="Q380" s="3" t="str">
        <f t="shared" ref="Q380" si="1145">IF(P380="","",$D380)</f>
        <v/>
      </c>
      <c r="R380" s="3" t="s">
        <v>124</v>
      </c>
      <c r="S380">
        <f t="shared" si="1010"/>
        <v>38</v>
      </c>
    </row>
    <row r="381" spans="1:19" ht="16.5" x14ac:dyDescent="0.2">
      <c r="A381" s="3">
        <v>378</v>
      </c>
      <c r="B381" s="3">
        <f>INDEX(技能!B:B,MATCH(技能等级!S381,技能!T:T,0))</f>
        <v>1307020</v>
      </c>
      <c r="C381" s="4" t="s">
        <v>507</v>
      </c>
      <c r="D381" s="3">
        <v>8</v>
      </c>
      <c r="E381" s="3" t="str">
        <f>INDEX(技能!E:E,MATCH(技能等级!S381,技能!T:T,0))</f>
        <v>高顺普攻</v>
      </c>
      <c r="F381" s="4" t="s">
        <v>1164</v>
      </c>
      <c r="G381" s="3">
        <v>10</v>
      </c>
      <c r="H381" s="3" t="str">
        <f t="shared" si="975"/>
        <v>130702001</v>
      </c>
      <c r="I381" s="3">
        <f t="shared" si="976"/>
        <v>8</v>
      </c>
      <c r="J381" s="3" t="str">
        <f>IF(COUNTIF(技能效果!A:A,技能等级!B381&amp;"02")=1,技能等级!B381&amp;"02","")</f>
        <v>130702002</v>
      </c>
      <c r="K381" s="3">
        <f t="shared" si="976"/>
        <v>8</v>
      </c>
      <c r="L381" s="3" t="str">
        <f>IF(COUNTIF(技能效果!A:A,技能等级!B381&amp;"03")=1,技能等级!B381&amp;"03","")</f>
        <v/>
      </c>
      <c r="M381" s="3" t="str">
        <f t="shared" ref="M381" si="1146">IF(L381="","",$D381)</f>
        <v/>
      </c>
      <c r="N381" s="3" t="str">
        <f>IF(COUNTIF(技能效果!A:A,技能等级!B381&amp;"04")=1,技能等级!B381&amp;"04","")</f>
        <v/>
      </c>
      <c r="O381" s="3" t="str">
        <f t="shared" ref="O381" si="1147">IF(N381="","",$D381)</f>
        <v/>
      </c>
      <c r="P381" s="3" t="str">
        <f>IF(COUNTIF(技能效果!A:A,技能等级!B381&amp;"05")=1,技能等级!B381&amp;"05","")</f>
        <v/>
      </c>
      <c r="Q381" s="3" t="str">
        <f t="shared" ref="Q381" si="1148">IF(P381="","",$D381)</f>
        <v/>
      </c>
      <c r="R381" s="3" t="s">
        <v>124</v>
      </c>
      <c r="S381">
        <f t="shared" si="1010"/>
        <v>38</v>
      </c>
    </row>
    <row r="382" spans="1:19" ht="16.5" x14ac:dyDescent="0.2">
      <c r="A382" s="3">
        <v>379</v>
      </c>
      <c r="B382" s="3">
        <f>INDEX(技能!B:B,MATCH(技能等级!S382,技能!T:T,0))</f>
        <v>1307020</v>
      </c>
      <c r="C382" s="4" t="s">
        <v>507</v>
      </c>
      <c r="D382" s="3">
        <v>9</v>
      </c>
      <c r="E382" s="3" t="str">
        <f>INDEX(技能!E:E,MATCH(技能等级!S382,技能!T:T,0))</f>
        <v>高顺普攻</v>
      </c>
      <c r="F382" s="4" t="s">
        <v>1164</v>
      </c>
      <c r="G382" s="3">
        <v>10</v>
      </c>
      <c r="H382" s="3" t="str">
        <f t="shared" si="975"/>
        <v>130702001</v>
      </c>
      <c r="I382" s="3">
        <f t="shared" si="976"/>
        <v>9</v>
      </c>
      <c r="J382" s="3" t="str">
        <f>IF(COUNTIF(技能效果!A:A,技能等级!B382&amp;"02")=1,技能等级!B382&amp;"02","")</f>
        <v>130702002</v>
      </c>
      <c r="K382" s="3">
        <f t="shared" si="976"/>
        <v>9</v>
      </c>
      <c r="L382" s="3" t="str">
        <f>IF(COUNTIF(技能效果!A:A,技能等级!B382&amp;"03")=1,技能等级!B382&amp;"03","")</f>
        <v/>
      </c>
      <c r="M382" s="3" t="str">
        <f t="shared" ref="M382" si="1149">IF(L382="","",$D382)</f>
        <v/>
      </c>
      <c r="N382" s="3" t="str">
        <f>IF(COUNTIF(技能效果!A:A,技能等级!B382&amp;"04")=1,技能等级!B382&amp;"04","")</f>
        <v/>
      </c>
      <c r="O382" s="3" t="str">
        <f t="shared" ref="O382" si="1150">IF(N382="","",$D382)</f>
        <v/>
      </c>
      <c r="P382" s="3" t="str">
        <f>IF(COUNTIF(技能效果!A:A,技能等级!B382&amp;"05")=1,技能等级!B382&amp;"05","")</f>
        <v/>
      </c>
      <c r="Q382" s="3" t="str">
        <f t="shared" ref="Q382" si="1151">IF(P382="","",$D382)</f>
        <v/>
      </c>
      <c r="R382" s="3" t="s">
        <v>124</v>
      </c>
      <c r="S382">
        <f t="shared" si="1010"/>
        <v>38</v>
      </c>
    </row>
    <row r="383" spans="1:19" ht="16.5" x14ac:dyDescent="0.2">
      <c r="A383" s="3">
        <v>380</v>
      </c>
      <c r="B383" s="3">
        <f>INDEX(技能!B:B,MATCH(技能等级!S383,技能!T:T,0))</f>
        <v>1307020</v>
      </c>
      <c r="C383" s="4" t="s">
        <v>507</v>
      </c>
      <c r="D383" s="3">
        <v>10</v>
      </c>
      <c r="E383" s="3" t="str">
        <f>INDEX(技能!E:E,MATCH(技能等级!S383,技能!T:T,0))</f>
        <v>高顺普攻</v>
      </c>
      <c r="F383" s="4" t="s">
        <v>1164</v>
      </c>
      <c r="G383" s="3">
        <v>10</v>
      </c>
      <c r="H383" s="3" t="str">
        <f t="shared" si="975"/>
        <v>130702001</v>
      </c>
      <c r="I383" s="3">
        <f t="shared" si="976"/>
        <v>10</v>
      </c>
      <c r="J383" s="3" t="str">
        <f>IF(COUNTIF(技能效果!A:A,技能等级!B383&amp;"02")=1,技能等级!B383&amp;"02","")</f>
        <v>130702002</v>
      </c>
      <c r="K383" s="3">
        <f t="shared" si="976"/>
        <v>10</v>
      </c>
      <c r="L383" s="3" t="str">
        <f>IF(COUNTIF(技能效果!A:A,技能等级!B383&amp;"03")=1,技能等级!B383&amp;"03","")</f>
        <v/>
      </c>
      <c r="M383" s="3" t="str">
        <f t="shared" ref="M383" si="1152">IF(L383="","",$D383)</f>
        <v/>
      </c>
      <c r="N383" s="3" t="str">
        <f>IF(COUNTIF(技能效果!A:A,技能等级!B383&amp;"04")=1,技能等级!B383&amp;"04","")</f>
        <v/>
      </c>
      <c r="O383" s="3" t="str">
        <f t="shared" ref="O383" si="1153">IF(N383="","",$D383)</f>
        <v/>
      </c>
      <c r="P383" s="3" t="str">
        <f>IF(COUNTIF(技能效果!A:A,技能等级!B383&amp;"05")=1,技能等级!B383&amp;"05","")</f>
        <v/>
      </c>
      <c r="Q383" s="3" t="str">
        <f t="shared" ref="Q383" si="1154">IF(P383="","",$D383)</f>
        <v/>
      </c>
      <c r="R383" s="3" t="s">
        <v>126</v>
      </c>
      <c r="S383">
        <f t="shared" si="1010"/>
        <v>38</v>
      </c>
    </row>
    <row r="384" spans="1:19" ht="16.5" x14ac:dyDescent="0.2">
      <c r="A384" s="3">
        <v>381</v>
      </c>
      <c r="B384" s="3">
        <f>INDEX(技能!B:B,MATCH(技能等级!S384,技能!T:T,0))</f>
        <v>1307021</v>
      </c>
      <c r="C384" s="4" t="s">
        <v>507</v>
      </c>
      <c r="D384" s="3">
        <v>1</v>
      </c>
      <c r="E384" s="3" t="str">
        <f>INDEX(技能!E:E,MATCH(技能等级!S384,技能!T:T,0))</f>
        <v>烈风螳螂普攻</v>
      </c>
      <c r="F384" s="4"/>
      <c r="G384" s="3"/>
      <c r="H384" s="3" t="str">
        <f t="shared" si="975"/>
        <v>130702101</v>
      </c>
      <c r="I384" s="3">
        <f t="shared" si="976"/>
        <v>1</v>
      </c>
      <c r="J384" s="3" t="str">
        <f>IF(COUNTIF(技能效果!A:A,技能等级!B384&amp;"02")=1,技能等级!B384&amp;"02","")</f>
        <v>130702102</v>
      </c>
      <c r="K384" s="3">
        <f t="shared" si="976"/>
        <v>1</v>
      </c>
      <c r="L384" s="3" t="str">
        <f>IF(COUNTIF(技能效果!A:A,技能等级!B384&amp;"03")=1,技能等级!B384&amp;"03","")</f>
        <v/>
      </c>
      <c r="M384" s="3" t="str">
        <f t="shared" ref="M384" si="1155">IF(L384="","",$D384)</f>
        <v/>
      </c>
      <c r="N384" s="3" t="str">
        <f>IF(COUNTIF(技能效果!A:A,技能等级!B384&amp;"04")=1,技能等级!B384&amp;"04","")</f>
        <v/>
      </c>
      <c r="O384" s="3" t="str">
        <f t="shared" ref="O384" si="1156">IF(N384="","",$D384)</f>
        <v/>
      </c>
      <c r="P384" s="3" t="str">
        <f>IF(COUNTIF(技能效果!A:A,技能等级!B384&amp;"05")=1,技能等级!B384&amp;"05","")</f>
        <v/>
      </c>
      <c r="Q384" s="3" t="str">
        <f t="shared" ref="Q384" si="1157">IF(P384="","",$D384)</f>
        <v/>
      </c>
      <c r="R384" s="3" t="s">
        <v>126</v>
      </c>
      <c r="S384">
        <f t="shared" si="1010"/>
        <v>39</v>
      </c>
    </row>
    <row r="385" spans="1:19" ht="16.5" x14ac:dyDescent="0.2">
      <c r="A385" s="3">
        <v>382</v>
      </c>
      <c r="B385" s="3">
        <f>INDEX(技能!B:B,MATCH(技能等级!S385,技能!T:T,0))</f>
        <v>1307021</v>
      </c>
      <c r="C385" s="4" t="s">
        <v>507</v>
      </c>
      <c r="D385" s="3">
        <v>2</v>
      </c>
      <c r="E385" s="3" t="str">
        <f>INDEX(技能!E:E,MATCH(技能等级!S385,技能!T:T,0))</f>
        <v>烈风螳螂普攻</v>
      </c>
      <c r="F385" s="4" t="s">
        <v>1164</v>
      </c>
      <c r="G385" s="3">
        <v>10</v>
      </c>
      <c r="H385" s="3" t="str">
        <f t="shared" si="975"/>
        <v>130702101</v>
      </c>
      <c r="I385" s="3">
        <f t="shared" si="976"/>
        <v>2</v>
      </c>
      <c r="J385" s="3" t="str">
        <f>IF(COUNTIF(技能效果!A:A,技能等级!B385&amp;"02")=1,技能等级!B385&amp;"02","")</f>
        <v>130702102</v>
      </c>
      <c r="K385" s="3">
        <f t="shared" si="976"/>
        <v>2</v>
      </c>
      <c r="L385" s="3" t="str">
        <f>IF(COUNTIF(技能效果!A:A,技能等级!B385&amp;"03")=1,技能等级!B385&amp;"03","")</f>
        <v/>
      </c>
      <c r="M385" s="3" t="str">
        <f t="shared" ref="M385" si="1158">IF(L385="","",$D385)</f>
        <v/>
      </c>
      <c r="N385" s="3" t="str">
        <f>IF(COUNTIF(技能效果!A:A,技能等级!B385&amp;"04")=1,技能等级!B385&amp;"04","")</f>
        <v/>
      </c>
      <c r="O385" s="3" t="str">
        <f t="shared" ref="O385" si="1159">IF(N385="","",$D385)</f>
        <v/>
      </c>
      <c r="P385" s="3" t="str">
        <f>IF(COUNTIF(技能效果!A:A,技能等级!B385&amp;"05")=1,技能等级!B385&amp;"05","")</f>
        <v/>
      </c>
      <c r="Q385" s="3" t="str">
        <f t="shared" ref="Q385" si="1160">IF(P385="","",$D385)</f>
        <v/>
      </c>
      <c r="R385" s="3" t="s">
        <v>126</v>
      </c>
      <c r="S385">
        <f t="shared" si="1010"/>
        <v>39</v>
      </c>
    </row>
    <row r="386" spans="1:19" ht="16.5" x14ac:dyDescent="0.2">
      <c r="A386" s="3">
        <v>383</v>
      </c>
      <c r="B386" s="3">
        <f>INDEX(技能!B:B,MATCH(技能等级!S386,技能!T:T,0))</f>
        <v>1307021</v>
      </c>
      <c r="C386" s="4" t="s">
        <v>507</v>
      </c>
      <c r="D386" s="3">
        <v>3</v>
      </c>
      <c r="E386" s="3" t="str">
        <f>INDEX(技能!E:E,MATCH(技能等级!S386,技能!T:T,0))</f>
        <v>烈风螳螂普攻</v>
      </c>
      <c r="F386" s="4" t="s">
        <v>1164</v>
      </c>
      <c r="G386" s="3">
        <v>10</v>
      </c>
      <c r="H386" s="3" t="str">
        <f t="shared" si="975"/>
        <v>130702101</v>
      </c>
      <c r="I386" s="3">
        <f t="shared" si="976"/>
        <v>3</v>
      </c>
      <c r="J386" s="3" t="str">
        <f>IF(COUNTIF(技能效果!A:A,技能等级!B386&amp;"02")=1,技能等级!B386&amp;"02","")</f>
        <v>130702102</v>
      </c>
      <c r="K386" s="3">
        <f t="shared" si="976"/>
        <v>3</v>
      </c>
      <c r="L386" s="3" t="str">
        <f>IF(COUNTIF(技能效果!A:A,技能等级!B386&amp;"03")=1,技能等级!B386&amp;"03","")</f>
        <v/>
      </c>
      <c r="M386" s="3" t="str">
        <f t="shared" ref="M386" si="1161">IF(L386="","",$D386)</f>
        <v/>
      </c>
      <c r="N386" s="3" t="str">
        <f>IF(COUNTIF(技能效果!A:A,技能等级!B386&amp;"04")=1,技能等级!B386&amp;"04","")</f>
        <v/>
      </c>
      <c r="O386" s="3" t="str">
        <f t="shared" ref="O386" si="1162">IF(N386="","",$D386)</f>
        <v/>
      </c>
      <c r="P386" s="3" t="str">
        <f>IF(COUNTIF(技能效果!A:A,技能等级!B386&amp;"05")=1,技能等级!B386&amp;"05","")</f>
        <v/>
      </c>
      <c r="Q386" s="3" t="str">
        <f t="shared" ref="Q386" si="1163">IF(P386="","",$D386)</f>
        <v/>
      </c>
      <c r="R386" s="3" t="s">
        <v>126</v>
      </c>
      <c r="S386">
        <f t="shared" si="1010"/>
        <v>39</v>
      </c>
    </row>
    <row r="387" spans="1:19" ht="16.5" x14ac:dyDescent="0.2">
      <c r="A387" s="3">
        <v>384</v>
      </c>
      <c r="B387" s="3">
        <f>INDEX(技能!B:B,MATCH(技能等级!S387,技能!T:T,0))</f>
        <v>1307021</v>
      </c>
      <c r="C387" s="4" t="s">
        <v>507</v>
      </c>
      <c r="D387" s="3">
        <v>4</v>
      </c>
      <c r="E387" s="3" t="str">
        <f>INDEX(技能!E:E,MATCH(技能等级!S387,技能!T:T,0))</f>
        <v>烈风螳螂普攻</v>
      </c>
      <c r="F387" s="4" t="s">
        <v>1164</v>
      </c>
      <c r="G387" s="3">
        <v>10</v>
      </c>
      <c r="H387" s="3" t="str">
        <f t="shared" si="975"/>
        <v>130702101</v>
      </c>
      <c r="I387" s="3">
        <f t="shared" si="976"/>
        <v>4</v>
      </c>
      <c r="J387" s="3" t="str">
        <f>IF(COUNTIF(技能效果!A:A,技能等级!B387&amp;"02")=1,技能等级!B387&amp;"02","")</f>
        <v>130702102</v>
      </c>
      <c r="K387" s="3">
        <f t="shared" si="976"/>
        <v>4</v>
      </c>
      <c r="L387" s="3" t="str">
        <f>IF(COUNTIF(技能效果!A:A,技能等级!B387&amp;"03")=1,技能等级!B387&amp;"03","")</f>
        <v/>
      </c>
      <c r="M387" s="3" t="str">
        <f t="shared" ref="M387" si="1164">IF(L387="","",$D387)</f>
        <v/>
      </c>
      <c r="N387" s="3" t="str">
        <f>IF(COUNTIF(技能效果!A:A,技能等级!B387&amp;"04")=1,技能等级!B387&amp;"04","")</f>
        <v/>
      </c>
      <c r="O387" s="3" t="str">
        <f t="shared" ref="O387" si="1165">IF(N387="","",$D387)</f>
        <v/>
      </c>
      <c r="P387" s="3" t="str">
        <f>IF(COUNTIF(技能效果!A:A,技能等级!B387&amp;"05")=1,技能等级!B387&amp;"05","")</f>
        <v/>
      </c>
      <c r="Q387" s="3" t="str">
        <f t="shared" ref="Q387" si="1166">IF(P387="","",$D387)</f>
        <v/>
      </c>
      <c r="R387" s="3" t="s">
        <v>126</v>
      </c>
      <c r="S387">
        <f t="shared" si="1010"/>
        <v>39</v>
      </c>
    </row>
    <row r="388" spans="1:19" ht="33" x14ac:dyDescent="0.2">
      <c r="A388" s="3">
        <v>385</v>
      </c>
      <c r="B388" s="3">
        <f>INDEX(技能!B:B,MATCH(技能等级!S388,技能!T:T,0))</f>
        <v>1307021</v>
      </c>
      <c r="C388" s="4" t="s">
        <v>507</v>
      </c>
      <c r="D388" s="3">
        <v>5</v>
      </c>
      <c r="E388" s="3" t="str">
        <f>INDEX(技能!E:E,MATCH(技能等级!S388,技能!T:T,0))</f>
        <v>烈风螳螂普攻</v>
      </c>
      <c r="F388" s="4" t="s">
        <v>1164</v>
      </c>
      <c r="G388" s="3">
        <v>10</v>
      </c>
      <c r="H388" s="3" t="str">
        <f t="shared" si="975"/>
        <v>130702101</v>
      </c>
      <c r="I388" s="3">
        <f t="shared" si="976"/>
        <v>5</v>
      </c>
      <c r="J388" s="3" t="str">
        <f>IF(COUNTIF(技能效果!A:A,技能等级!B388&amp;"02")=1,技能等级!B388&amp;"02","")</f>
        <v>130702102</v>
      </c>
      <c r="K388" s="3">
        <f t="shared" si="976"/>
        <v>5</v>
      </c>
      <c r="L388" s="3" t="str">
        <f>IF(COUNTIF(技能效果!A:A,技能等级!B388&amp;"03")=1,技能等级!B388&amp;"03","")</f>
        <v/>
      </c>
      <c r="M388" s="3" t="str">
        <f t="shared" ref="M388" si="1167">IF(L388="","",$D388)</f>
        <v/>
      </c>
      <c r="N388" s="3" t="str">
        <f>IF(COUNTIF(技能效果!A:A,技能等级!B388&amp;"04")=1,技能等级!B388&amp;"04","")</f>
        <v/>
      </c>
      <c r="O388" s="3" t="str">
        <f t="shared" ref="O388" si="1168">IF(N388="","",$D388)</f>
        <v/>
      </c>
      <c r="P388" s="3" t="str">
        <f>IF(COUNTIF(技能效果!A:A,技能等级!B388&amp;"05")=1,技能等级!B388&amp;"05","")</f>
        <v/>
      </c>
      <c r="Q388" s="3" t="str">
        <f t="shared" ref="Q388" si="1169">IF(P388="","",$D388)</f>
        <v/>
      </c>
      <c r="R388" s="3" t="s">
        <v>127</v>
      </c>
      <c r="S388">
        <f t="shared" si="1010"/>
        <v>39</v>
      </c>
    </row>
    <row r="389" spans="1:19" ht="33" x14ac:dyDescent="0.2">
      <c r="A389" s="3">
        <v>386</v>
      </c>
      <c r="B389" s="3">
        <f>INDEX(技能!B:B,MATCH(技能等级!S389,技能!T:T,0))</f>
        <v>1307021</v>
      </c>
      <c r="C389" s="4" t="s">
        <v>507</v>
      </c>
      <c r="D389" s="3">
        <v>6</v>
      </c>
      <c r="E389" s="3" t="str">
        <f>INDEX(技能!E:E,MATCH(技能等级!S389,技能!T:T,0))</f>
        <v>烈风螳螂普攻</v>
      </c>
      <c r="F389" s="4" t="s">
        <v>1164</v>
      </c>
      <c r="G389" s="3">
        <v>10</v>
      </c>
      <c r="H389" s="3" t="str">
        <f t="shared" ref="H389:H393" si="1170">B389&amp;"01"</f>
        <v>130702101</v>
      </c>
      <c r="I389" s="3">
        <f t="shared" ref="I389:K452" si="1171">IF(H389="","",$D389)</f>
        <v>6</v>
      </c>
      <c r="J389" s="3" t="str">
        <f>IF(COUNTIF(技能效果!A:A,技能等级!B389&amp;"02")=1,技能等级!B389&amp;"02","")</f>
        <v>130702102</v>
      </c>
      <c r="K389" s="3">
        <f t="shared" si="1171"/>
        <v>6</v>
      </c>
      <c r="L389" s="3" t="str">
        <f>IF(COUNTIF(技能效果!A:A,技能等级!B389&amp;"03")=1,技能等级!B389&amp;"03","")</f>
        <v/>
      </c>
      <c r="M389" s="3" t="str">
        <f t="shared" ref="M389" si="1172">IF(L389="","",$D389)</f>
        <v/>
      </c>
      <c r="N389" s="3" t="str">
        <f>IF(COUNTIF(技能效果!A:A,技能等级!B389&amp;"04")=1,技能等级!B389&amp;"04","")</f>
        <v/>
      </c>
      <c r="O389" s="3" t="str">
        <f t="shared" ref="O389" si="1173">IF(N389="","",$D389)</f>
        <v/>
      </c>
      <c r="P389" s="3" t="str">
        <f>IF(COUNTIF(技能效果!A:A,技能等级!B389&amp;"05")=1,技能等级!B389&amp;"05","")</f>
        <v/>
      </c>
      <c r="Q389" s="3" t="str">
        <f t="shared" ref="Q389" si="1174">IF(P389="","",$D389)</f>
        <v/>
      </c>
      <c r="R389" s="3" t="s">
        <v>127</v>
      </c>
      <c r="S389">
        <f t="shared" si="1010"/>
        <v>39</v>
      </c>
    </row>
    <row r="390" spans="1:19" ht="33" x14ac:dyDescent="0.2">
      <c r="A390" s="3">
        <v>387</v>
      </c>
      <c r="B390" s="3">
        <f>INDEX(技能!B:B,MATCH(技能等级!S390,技能!T:T,0))</f>
        <v>1307021</v>
      </c>
      <c r="C390" s="4" t="s">
        <v>507</v>
      </c>
      <c r="D390" s="3">
        <v>7</v>
      </c>
      <c r="E390" s="3" t="str">
        <f>INDEX(技能!E:E,MATCH(技能等级!S390,技能!T:T,0))</f>
        <v>烈风螳螂普攻</v>
      </c>
      <c r="F390" s="4" t="s">
        <v>1164</v>
      </c>
      <c r="G390" s="3">
        <v>10</v>
      </c>
      <c r="H390" s="3" t="str">
        <f t="shared" si="1170"/>
        <v>130702101</v>
      </c>
      <c r="I390" s="3">
        <f t="shared" si="1171"/>
        <v>7</v>
      </c>
      <c r="J390" s="3" t="str">
        <f>IF(COUNTIF(技能效果!A:A,技能等级!B390&amp;"02")=1,技能等级!B390&amp;"02","")</f>
        <v>130702102</v>
      </c>
      <c r="K390" s="3">
        <f t="shared" si="1171"/>
        <v>7</v>
      </c>
      <c r="L390" s="3" t="str">
        <f>IF(COUNTIF(技能效果!A:A,技能等级!B390&amp;"03")=1,技能等级!B390&amp;"03","")</f>
        <v/>
      </c>
      <c r="M390" s="3" t="str">
        <f t="shared" ref="M390" si="1175">IF(L390="","",$D390)</f>
        <v/>
      </c>
      <c r="N390" s="3" t="str">
        <f>IF(COUNTIF(技能效果!A:A,技能等级!B390&amp;"04")=1,技能等级!B390&amp;"04","")</f>
        <v/>
      </c>
      <c r="O390" s="3" t="str">
        <f t="shared" ref="O390" si="1176">IF(N390="","",$D390)</f>
        <v/>
      </c>
      <c r="P390" s="3" t="str">
        <f>IF(COUNTIF(技能效果!A:A,技能等级!B390&amp;"05")=1,技能等级!B390&amp;"05","")</f>
        <v/>
      </c>
      <c r="Q390" s="3" t="str">
        <f t="shared" ref="Q390" si="1177">IF(P390="","",$D390)</f>
        <v/>
      </c>
      <c r="R390" s="3" t="s">
        <v>127</v>
      </c>
      <c r="S390">
        <f t="shared" si="1010"/>
        <v>39</v>
      </c>
    </row>
    <row r="391" spans="1:19" ht="33" x14ac:dyDescent="0.2">
      <c r="A391" s="3">
        <v>388</v>
      </c>
      <c r="B391" s="3">
        <f>INDEX(技能!B:B,MATCH(技能等级!S391,技能!T:T,0))</f>
        <v>1307021</v>
      </c>
      <c r="C391" s="4" t="s">
        <v>507</v>
      </c>
      <c r="D391" s="3">
        <v>8</v>
      </c>
      <c r="E391" s="3" t="str">
        <f>INDEX(技能!E:E,MATCH(技能等级!S391,技能!T:T,0))</f>
        <v>烈风螳螂普攻</v>
      </c>
      <c r="F391" s="4" t="s">
        <v>1164</v>
      </c>
      <c r="G391" s="3">
        <v>10</v>
      </c>
      <c r="H391" s="3" t="str">
        <f t="shared" si="1170"/>
        <v>130702101</v>
      </c>
      <c r="I391" s="3">
        <f t="shared" si="1171"/>
        <v>8</v>
      </c>
      <c r="J391" s="3" t="str">
        <f>IF(COUNTIF(技能效果!A:A,技能等级!B391&amp;"02")=1,技能等级!B391&amp;"02","")</f>
        <v>130702102</v>
      </c>
      <c r="K391" s="3">
        <f t="shared" si="1171"/>
        <v>8</v>
      </c>
      <c r="L391" s="3" t="str">
        <f>IF(COUNTIF(技能效果!A:A,技能等级!B391&amp;"03")=1,技能等级!B391&amp;"03","")</f>
        <v/>
      </c>
      <c r="M391" s="3" t="str">
        <f t="shared" ref="M391" si="1178">IF(L391="","",$D391)</f>
        <v/>
      </c>
      <c r="N391" s="3" t="str">
        <f>IF(COUNTIF(技能效果!A:A,技能等级!B391&amp;"04")=1,技能等级!B391&amp;"04","")</f>
        <v/>
      </c>
      <c r="O391" s="3" t="str">
        <f t="shared" ref="O391" si="1179">IF(N391="","",$D391)</f>
        <v/>
      </c>
      <c r="P391" s="3" t="str">
        <f>IF(COUNTIF(技能效果!A:A,技能等级!B391&amp;"05")=1,技能等级!B391&amp;"05","")</f>
        <v/>
      </c>
      <c r="Q391" s="3" t="str">
        <f t="shared" ref="Q391" si="1180">IF(P391="","",$D391)</f>
        <v/>
      </c>
      <c r="R391" s="3" t="s">
        <v>127</v>
      </c>
      <c r="S391">
        <f t="shared" si="1010"/>
        <v>39</v>
      </c>
    </row>
    <row r="392" spans="1:19" ht="33" x14ac:dyDescent="0.2">
      <c r="A392" s="3">
        <v>389</v>
      </c>
      <c r="B392" s="3">
        <f>INDEX(技能!B:B,MATCH(技能等级!S392,技能!T:T,0))</f>
        <v>1307021</v>
      </c>
      <c r="C392" s="4" t="s">
        <v>507</v>
      </c>
      <c r="D392" s="3">
        <v>9</v>
      </c>
      <c r="E392" s="3" t="str">
        <f>INDEX(技能!E:E,MATCH(技能等级!S392,技能!T:T,0))</f>
        <v>烈风螳螂普攻</v>
      </c>
      <c r="F392" s="4" t="s">
        <v>1164</v>
      </c>
      <c r="G392" s="3">
        <v>10</v>
      </c>
      <c r="H392" s="3" t="str">
        <f t="shared" si="1170"/>
        <v>130702101</v>
      </c>
      <c r="I392" s="3">
        <f t="shared" si="1171"/>
        <v>9</v>
      </c>
      <c r="J392" s="3" t="str">
        <f>IF(COUNTIF(技能效果!A:A,技能等级!B392&amp;"02")=1,技能等级!B392&amp;"02","")</f>
        <v>130702102</v>
      </c>
      <c r="K392" s="3">
        <f t="shared" si="1171"/>
        <v>9</v>
      </c>
      <c r="L392" s="3" t="str">
        <f>IF(COUNTIF(技能效果!A:A,技能等级!B392&amp;"03")=1,技能等级!B392&amp;"03","")</f>
        <v/>
      </c>
      <c r="M392" s="3" t="str">
        <f t="shared" ref="M392" si="1181">IF(L392="","",$D392)</f>
        <v/>
      </c>
      <c r="N392" s="3" t="str">
        <f>IF(COUNTIF(技能效果!A:A,技能等级!B392&amp;"04")=1,技能等级!B392&amp;"04","")</f>
        <v/>
      </c>
      <c r="O392" s="3" t="str">
        <f t="shared" ref="O392" si="1182">IF(N392="","",$D392)</f>
        <v/>
      </c>
      <c r="P392" s="3" t="str">
        <f>IF(COUNTIF(技能效果!A:A,技能等级!B392&amp;"05")=1,技能等级!B392&amp;"05","")</f>
        <v/>
      </c>
      <c r="Q392" s="3" t="str">
        <f t="shared" ref="Q392" si="1183">IF(P392="","",$D392)</f>
        <v/>
      </c>
      <c r="R392" s="3" t="s">
        <v>127</v>
      </c>
      <c r="S392">
        <f t="shared" si="1010"/>
        <v>39</v>
      </c>
    </row>
    <row r="393" spans="1:19" ht="16.5" x14ac:dyDescent="0.2">
      <c r="A393" s="3">
        <v>390</v>
      </c>
      <c r="B393" s="3">
        <f>INDEX(技能!B:B,MATCH(技能等级!S393,技能!T:T,0))</f>
        <v>1307021</v>
      </c>
      <c r="C393" s="4" t="s">
        <v>507</v>
      </c>
      <c r="D393" s="3">
        <v>10</v>
      </c>
      <c r="E393" s="3" t="str">
        <f>INDEX(技能!E:E,MATCH(技能等级!S393,技能!T:T,0))</f>
        <v>烈风螳螂普攻</v>
      </c>
      <c r="F393" s="4" t="s">
        <v>1164</v>
      </c>
      <c r="G393" s="3">
        <v>10</v>
      </c>
      <c r="H393" s="3" t="str">
        <f t="shared" si="1170"/>
        <v>130702101</v>
      </c>
      <c r="I393" s="3">
        <f t="shared" si="1171"/>
        <v>10</v>
      </c>
      <c r="J393" s="3" t="str">
        <f>IF(COUNTIF(技能效果!A:A,技能等级!B393&amp;"02")=1,技能等级!B393&amp;"02","")</f>
        <v>130702102</v>
      </c>
      <c r="K393" s="3">
        <f t="shared" si="1171"/>
        <v>10</v>
      </c>
      <c r="L393" s="3" t="str">
        <f>IF(COUNTIF(技能效果!A:A,技能等级!B393&amp;"03")=1,技能等级!B393&amp;"03","")</f>
        <v/>
      </c>
      <c r="M393" s="3" t="str">
        <f t="shared" ref="M393" si="1184">IF(L393="","",$D393)</f>
        <v/>
      </c>
      <c r="N393" s="3" t="str">
        <f>IF(COUNTIF(技能效果!A:A,技能等级!B393&amp;"04")=1,技能等级!B393&amp;"04","")</f>
        <v/>
      </c>
      <c r="O393" s="3" t="str">
        <f t="shared" ref="O393" si="1185">IF(N393="","",$D393)</f>
        <v/>
      </c>
      <c r="P393" s="3" t="str">
        <f>IF(COUNTIF(技能效果!A:A,技能等级!B393&amp;"05")=1,技能等级!B393&amp;"05","")</f>
        <v/>
      </c>
      <c r="Q393" s="3" t="str">
        <f t="shared" ref="Q393" si="1186">IF(P393="","",$D393)</f>
        <v/>
      </c>
      <c r="R393" s="3" t="s">
        <v>128</v>
      </c>
      <c r="S393">
        <f t="shared" si="1010"/>
        <v>39</v>
      </c>
    </row>
    <row r="394" spans="1:19" ht="16.5" x14ac:dyDescent="0.2">
      <c r="A394" s="3">
        <v>391</v>
      </c>
      <c r="B394" s="3">
        <f>INDEX(技能!B:B,MATCH(技能等级!S394,技能!T:T,0))</f>
        <v>1301001</v>
      </c>
      <c r="C394" s="4" t="s">
        <v>507</v>
      </c>
      <c r="D394" s="3">
        <v>1</v>
      </c>
      <c r="E394" s="3" t="str">
        <f>INDEX(技能!E:E,MATCH(技能等级!S394,技能!T:T,0))</f>
        <v>常服曹焱兵技能1</v>
      </c>
      <c r="F394" s="4"/>
      <c r="G394" s="3"/>
      <c r="H394" s="3" t="str">
        <f t="shared" ref="H394:H452" si="1187">B394&amp;"01"</f>
        <v>130100101</v>
      </c>
      <c r="I394" s="3">
        <f t="shared" si="1171"/>
        <v>1</v>
      </c>
      <c r="J394" s="3" t="str">
        <f>IF(COUNTIF(技能效果!A:A,技能等级!B394&amp;"02")=1,技能等级!B394&amp;"02","")</f>
        <v/>
      </c>
      <c r="K394" s="3" t="str">
        <f t="shared" si="1171"/>
        <v/>
      </c>
      <c r="L394" s="3" t="str">
        <f>IF(COUNTIF(技能效果!A:A,技能等级!B394&amp;"03")=1,技能等级!B394&amp;"03","")</f>
        <v/>
      </c>
      <c r="M394" s="3" t="str">
        <f t="shared" ref="M394" si="1188">IF(L394="","",$D394)</f>
        <v/>
      </c>
      <c r="N394" s="3" t="str">
        <f>IF(COUNTIF(技能效果!A:A,技能等级!B394&amp;"04")=1,技能等级!B394&amp;"04","")</f>
        <v/>
      </c>
      <c r="O394" s="3" t="str">
        <f t="shared" ref="O394" si="1189">IF(N394="","",$D394)</f>
        <v/>
      </c>
      <c r="P394" s="3" t="str">
        <f>IF(COUNTIF(技能效果!A:A,技能等级!B394&amp;"05")=1,技能等级!B394&amp;"05","")</f>
        <v/>
      </c>
      <c r="Q394" s="3" t="str">
        <f t="shared" ref="Q394" si="1190">IF(P394="","",$D394)</f>
        <v/>
      </c>
      <c r="R394" s="3" t="s">
        <v>128</v>
      </c>
      <c r="S394">
        <f t="shared" si="1010"/>
        <v>40</v>
      </c>
    </row>
    <row r="395" spans="1:19" ht="16.5" x14ac:dyDescent="0.2">
      <c r="A395" s="3">
        <v>392</v>
      </c>
      <c r="B395" s="3">
        <f>INDEX(技能!B:B,MATCH(技能等级!S395,技能!T:T,0))</f>
        <v>1301001</v>
      </c>
      <c r="C395" s="4" t="s">
        <v>507</v>
      </c>
      <c r="D395" s="3">
        <v>2</v>
      </c>
      <c r="E395" s="3" t="str">
        <f>INDEX(技能!E:E,MATCH(技能等级!S395,技能!T:T,0))</f>
        <v>常服曹焱兵技能1</v>
      </c>
      <c r="F395" s="4" t="s">
        <v>1164</v>
      </c>
      <c r="G395" s="3">
        <v>10</v>
      </c>
      <c r="H395" s="3" t="str">
        <f t="shared" si="1187"/>
        <v>130100101</v>
      </c>
      <c r="I395" s="3">
        <f t="shared" si="1171"/>
        <v>2</v>
      </c>
      <c r="J395" s="3" t="str">
        <f>IF(COUNTIF(技能效果!A:A,技能等级!B395&amp;"02")=1,技能等级!B395&amp;"02","")</f>
        <v/>
      </c>
      <c r="K395" s="3" t="str">
        <f t="shared" si="1171"/>
        <v/>
      </c>
      <c r="L395" s="3" t="str">
        <f>IF(COUNTIF(技能效果!A:A,技能等级!B395&amp;"03")=1,技能等级!B395&amp;"03","")</f>
        <v/>
      </c>
      <c r="M395" s="3" t="str">
        <f t="shared" ref="M395" si="1191">IF(L395="","",$D395)</f>
        <v/>
      </c>
      <c r="N395" s="3" t="str">
        <f>IF(COUNTIF(技能效果!A:A,技能等级!B395&amp;"04")=1,技能等级!B395&amp;"04","")</f>
        <v/>
      </c>
      <c r="O395" s="3" t="str">
        <f t="shared" ref="O395" si="1192">IF(N395="","",$D395)</f>
        <v/>
      </c>
      <c r="P395" s="3" t="str">
        <f>IF(COUNTIF(技能效果!A:A,技能等级!B395&amp;"05")=1,技能等级!B395&amp;"05","")</f>
        <v/>
      </c>
      <c r="Q395" s="3" t="str">
        <f t="shared" ref="Q395" si="1193">IF(P395="","",$D395)</f>
        <v/>
      </c>
      <c r="R395" s="3" t="s">
        <v>128</v>
      </c>
      <c r="S395">
        <f t="shared" si="1010"/>
        <v>40</v>
      </c>
    </row>
    <row r="396" spans="1:19" ht="16.5" x14ac:dyDescent="0.2">
      <c r="A396" s="3">
        <v>393</v>
      </c>
      <c r="B396" s="3">
        <f>INDEX(技能!B:B,MATCH(技能等级!S396,技能!T:T,0))</f>
        <v>1301001</v>
      </c>
      <c r="C396" s="4" t="s">
        <v>507</v>
      </c>
      <c r="D396" s="3">
        <v>3</v>
      </c>
      <c r="E396" s="3" t="str">
        <f>INDEX(技能!E:E,MATCH(技能等级!S396,技能!T:T,0))</f>
        <v>常服曹焱兵技能1</v>
      </c>
      <c r="F396" s="4" t="s">
        <v>1164</v>
      </c>
      <c r="G396" s="3">
        <v>10</v>
      </c>
      <c r="H396" s="3" t="str">
        <f t="shared" si="1187"/>
        <v>130100101</v>
      </c>
      <c r="I396" s="3">
        <f t="shared" si="1171"/>
        <v>3</v>
      </c>
      <c r="J396" s="3" t="str">
        <f>IF(COUNTIF(技能效果!A:A,技能等级!B396&amp;"02")=1,技能等级!B396&amp;"02","")</f>
        <v/>
      </c>
      <c r="K396" s="3" t="str">
        <f t="shared" si="1171"/>
        <v/>
      </c>
      <c r="L396" s="3" t="str">
        <f>IF(COUNTIF(技能效果!A:A,技能等级!B396&amp;"03")=1,技能等级!B396&amp;"03","")</f>
        <v/>
      </c>
      <c r="M396" s="3" t="str">
        <f t="shared" ref="M396" si="1194">IF(L396="","",$D396)</f>
        <v/>
      </c>
      <c r="N396" s="3" t="str">
        <f>IF(COUNTIF(技能效果!A:A,技能等级!B396&amp;"04")=1,技能等级!B396&amp;"04","")</f>
        <v/>
      </c>
      <c r="O396" s="3" t="str">
        <f t="shared" ref="O396" si="1195">IF(N396="","",$D396)</f>
        <v/>
      </c>
      <c r="P396" s="3" t="str">
        <f>IF(COUNTIF(技能效果!A:A,技能等级!B396&amp;"05")=1,技能等级!B396&amp;"05","")</f>
        <v/>
      </c>
      <c r="Q396" s="3" t="str">
        <f t="shared" ref="Q396" si="1196">IF(P396="","",$D396)</f>
        <v/>
      </c>
      <c r="R396" s="3" t="s">
        <v>128</v>
      </c>
      <c r="S396">
        <f t="shared" si="1010"/>
        <v>40</v>
      </c>
    </row>
    <row r="397" spans="1:19" ht="16.5" x14ac:dyDescent="0.2">
      <c r="A397" s="3">
        <v>394</v>
      </c>
      <c r="B397" s="3">
        <f>INDEX(技能!B:B,MATCH(技能等级!S397,技能!T:T,0))</f>
        <v>1301001</v>
      </c>
      <c r="C397" s="4" t="s">
        <v>507</v>
      </c>
      <c r="D397" s="3">
        <v>4</v>
      </c>
      <c r="E397" s="3" t="str">
        <f>INDEX(技能!E:E,MATCH(技能等级!S397,技能!T:T,0))</f>
        <v>常服曹焱兵技能1</v>
      </c>
      <c r="F397" s="4" t="s">
        <v>1164</v>
      </c>
      <c r="G397" s="3">
        <v>10</v>
      </c>
      <c r="H397" s="3" t="str">
        <f t="shared" si="1187"/>
        <v>130100101</v>
      </c>
      <c r="I397" s="3">
        <f t="shared" si="1171"/>
        <v>4</v>
      </c>
      <c r="J397" s="3" t="str">
        <f>IF(COUNTIF(技能效果!A:A,技能等级!B397&amp;"02")=1,技能等级!B397&amp;"02","")</f>
        <v/>
      </c>
      <c r="K397" s="3" t="str">
        <f t="shared" si="1171"/>
        <v/>
      </c>
      <c r="L397" s="3" t="str">
        <f>IF(COUNTIF(技能效果!A:A,技能等级!B397&amp;"03")=1,技能等级!B397&amp;"03","")</f>
        <v/>
      </c>
      <c r="M397" s="3" t="str">
        <f t="shared" ref="M397" si="1197">IF(L397="","",$D397)</f>
        <v/>
      </c>
      <c r="N397" s="3" t="str">
        <f>IF(COUNTIF(技能效果!A:A,技能等级!B397&amp;"04")=1,技能等级!B397&amp;"04","")</f>
        <v/>
      </c>
      <c r="O397" s="3" t="str">
        <f t="shared" ref="O397" si="1198">IF(N397="","",$D397)</f>
        <v/>
      </c>
      <c r="P397" s="3" t="str">
        <f>IF(COUNTIF(技能效果!A:A,技能等级!B397&amp;"05")=1,技能等级!B397&amp;"05","")</f>
        <v/>
      </c>
      <c r="Q397" s="3" t="str">
        <f t="shared" ref="Q397" si="1199">IF(P397="","",$D397)</f>
        <v/>
      </c>
      <c r="R397" s="3" t="s">
        <v>128</v>
      </c>
      <c r="S397">
        <f t="shared" si="1010"/>
        <v>40</v>
      </c>
    </row>
    <row r="398" spans="1:19" ht="16.5" x14ac:dyDescent="0.2">
      <c r="A398" s="3">
        <v>395</v>
      </c>
      <c r="B398" s="3">
        <f>INDEX(技能!B:B,MATCH(技能等级!S398,技能!T:T,0))</f>
        <v>1301001</v>
      </c>
      <c r="C398" s="4" t="s">
        <v>507</v>
      </c>
      <c r="D398" s="3">
        <v>5</v>
      </c>
      <c r="E398" s="3" t="str">
        <f>INDEX(技能!E:E,MATCH(技能等级!S398,技能!T:T,0))</f>
        <v>常服曹焱兵技能1</v>
      </c>
      <c r="F398" s="4" t="s">
        <v>1164</v>
      </c>
      <c r="G398" s="3">
        <v>10</v>
      </c>
      <c r="H398" s="3" t="str">
        <f t="shared" si="1187"/>
        <v>130100101</v>
      </c>
      <c r="I398" s="3">
        <f t="shared" si="1171"/>
        <v>5</v>
      </c>
      <c r="J398" s="3" t="str">
        <f>IF(COUNTIF(技能效果!A:A,技能等级!B398&amp;"02")=1,技能等级!B398&amp;"02","")</f>
        <v/>
      </c>
      <c r="K398" s="3" t="str">
        <f t="shared" si="1171"/>
        <v/>
      </c>
      <c r="L398" s="3" t="str">
        <f>IF(COUNTIF(技能效果!A:A,技能等级!B398&amp;"03")=1,技能等级!B398&amp;"03","")</f>
        <v/>
      </c>
      <c r="M398" s="3" t="str">
        <f t="shared" ref="M398" si="1200">IF(L398="","",$D398)</f>
        <v/>
      </c>
      <c r="N398" s="3" t="str">
        <f>IF(COUNTIF(技能效果!A:A,技能等级!B398&amp;"04")=1,技能等级!B398&amp;"04","")</f>
        <v/>
      </c>
      <c r="O398" s="3" t="str">
        <f t="shared" ref="O398" si="1201">IF(N398="","",$D398)</f>
        <v/>
      </c>
      <c r="P398" s="3" t="str">
        <f>IF(COUNTIF(技能效果!A:A,技能等级!B398&amp;"05")=1,技能等级!B398&amp;"05","")</f>
        <v/>
      </c>
      <c r="Q398" s="3" t="str">
        <f t="shared" ref="Q398" si="1202">IF(P398="","",$D398)</f>
        <v/>
      </c>
      <c r="R398" s="3" t="s">
        <v>129</v>
      </c>
      <c r="S398">
        <f t="shared" si="1010"/>
        <v>40</v>
      </c>
    </row>
    <row r="399" spans="1:19" ht="16.5" x14ac:dyDescent="0.2">
      <c r="A399" s="3">
        <v>396</v>
      </c>
      <c r="B399" s="3">
        <f>INDEX(技能!B:B,MATCH(技能等级!S399,技能!T:T,0))</f>
        <v>1301001</v>
      </c>
      <c r="C399" s="4" t="s">
        <v>507</v>
      </c>
      <c r="D399" s="3">
        <v>6</v>
      </c>
      <c r="E399" s="3" t="str">
        <f>INDEX(技能!E:E,MATCH(技能等级!S399,技能!T:T,0))</f>
        <v>常服曹焱兵技能1</v>
      </c>
      <c r="F399" s="4" t="s">
        <v>1164</v>
      </c>
      <c r="G399" s="3">
        <v>10</v>
      </c>
      <c r="H399" s="3" t="str">
        <f t="shared" si="1187"/>
        <v>130100101</v>
      </c>
      <c r="I399" s="3">
        <f t="shared" si="1171"/>
        <v>6</v>
      </c>
      <c r="J399" s="3" t="str">
        <f>IF(COUNTIF(技能效果!A:A,技能等级!B399&amp;"02")=1,技能等级!B399&amp;"02","")</f>
        <v/>
      </c>
      <c r="K399" s="3" t="str">
        <f t="shared" si="1171"/>
        <v/>
      </c>
      <c r="L399" s="3" t="str">
        <f>IF(COUNTIF(技能效果!A:A,技能等级!B399&amp;"03")=1,技能等级!B399&amp;"03","")</f>
        <v/>
      </c>
      <c r="M399" s="3" t="str">
        <f t="shared" ref="M399" si="1203">IF(L399="","",$D399)</f>
        <v/>
      </c>
      <c r="N399" s="3" t="str">
        <f>IF(COUNTIF(技能效果!A:A,技能等级!B399&amp;"04")=1,技能等级!B399&amp;"04","")</f>
        <v/>
      </c>
      <c r="O399" s="3" t="str">
        <f t="shared" ref="O399" si="1204">IF(N399="","",$D399)</f>
        <v/>
      </c>
      <c r="P399" s="3" t="str">
        <f>IF(COUNTIF(技能效果!A:A,技能等级!B399&amp;"05")=1,技能等级!B399&amp;"05","")</f>
        <v/>
      </c>
      <c r="Q399" s="3" t="str">
        <f t="shared" ref="Q399" si="1205">IF(P399="","",$D399)</f>
        <v/>
      </c>
      <c r="R399" s="3" t="s">
        <v>129</v>
      </c>
      <c r="S399">
        <f t="shared" ref="S399:S462" si="1206">S389+1</f>
        <v>40</v>
      </c>
    </row>
    <row r="400" spans="1:19" ht="16.5" x14ac:dyDescent="0.2">
      <c r="A400" s="3">
        <v>397</v>
      </c>
      <c r="B400" s="3">
        <f>INDEX(技能!B:B,MATCH(技能等级!S400,技能!T:T,0))</f>
        <v>1301001</v>
      </c>
      <c r="C400" s="4" t="s">
        <v>507</v>
      </c>
      <c r="D400" s="3">
        <v>7</v>
      </c>
      <c r="E400" s="3" t="str">
        <f>INDEX(技能!E:E,MATCH(技能等级!S400,技能!T:T,0))</f>
        <v>常服曹焱兵技能1</v>
      </c>
      <c r="F400" s="4" t="s">
        <v>1164</v>
      </c>
      <c r="G400" s="3">
        <v>10</v>
      </c>
      <c r="H400" s="3" t="str">
        <f t="shared" si="1187"/>
        <v>130100101</v>
      </c>
      <c r="I400" s="3">
        <f t="shared" si="1171"/>
        <v>7</v>
      </c>
      <c r="J400" s="3" t="str">
        <f>IF(COUNTIF(技能效果!A:A,技能等级!B400&amp;"02")=1,技能等级!B400&amp;"02","")</f>
        <v/>
      </c>
      <c r="K400" s="3" t="str">
        <f t="shared" si="1171"/>
        <v/>
      </c>
      <c r="L400" s="3" t="str">
        <f>IF(COUNTIF(技能效果!A:A,技能等级!B400&amp;"03")=1,技能等级!B400&amp;"03","")</f>
        <v/>
      </c>
      <c r="M400" s="3" t="str">
        <f t="shared" ref="M400" si="1207">IF(L400="","",$D400)</f>
        <v/>
      </c>
      <c r="N400" s="3" t="str">
        <f>IF(COUNTIF(技能效果!A:A,技能等级!B400&amp;"04")=1,技能等级!B400&amp;"04","")</f>
        <v/>
      </c>
      <c r="O400" s="3" t="str">
        <f t="shared" ref="O400" si="1208">IF(N400="","",$D400)</f>
        <v/>
      </c>
      <c r="P400" s="3" t="str">
        <f>IF(COUNTIF(技能效果!A:A,技能等级!B400&amp;"05")=1,技能等级!B400&amp;"05","")</f>
        <v/>
      </c>
      <c r="Q400" s="3" t="str">
        <f t="shared" ref="Q400" si="1209">IF(P400="","",$D400)</f>
        <v/>
      </c>
      <c r="R400" s="3" t="s">
        <v>129</v>
      </c>
      <c r="S400">
        <f t="shared" si="1206"/>
        <v>40</v>
      </c>
    </row>
    <row r="401" spans="1:19" ht="16.5" x14ac:dyDescent="0.2">
      <c r="A401" s="3">
        <v>398</v>
      </c>
      <c r="B401" s="3">
        <f>INDEX(技能!B:B,MATCH(技能等级!S401,技能!T:T,0))</f>
        <v>1301001</v>
      </c>
      <c r="C401" s="4" t="s">
        <v>507</v>
      </c>
      <c r="D401" s="3">
        <v>8</v>
      </c>
      <c r="E401" s="3" t="str">
        <f>INDEX(技能!E:E,MATCH(技能等级!S401,技能!T:T,0))</f>
        <v>常服曹焱兵技能1</v>
      </c>
      <c r="F401" s="4" t="s">
        <v>1164</v>
      </c>
      <c r="G401" s="3">
        <v>10</v>
      </c>
      <c r="H401" s="3" t="str">
        <f t="shared" si="1187"/>
        <v>130100101</v>
      </c>
      <c r="I401" s="3">
        <f t="shared" si="1171"/>
        <v>8</v>
      </c>
      <c r="J401" s="3" t="str">
        <f>IF(COUNTIF(技能效果!A:A,技能等级!B401&amp;"02")=1,技能等级!B401&amp;"02","")</f>
        <v/>
      </c>
      <c r="K401" s="3" t="str">
        <f t="shared" si="1171"/>
        <v/>
      </c>
      <c r="L401" s="3" t="str">
        <f>IF(COUNTIF(技能效果!A:A,技能等级!B401&amp;"03")=1,技能等级!B401&amp;"03","")</f>
        <v/>
      </c>
      <c r="M401" s="3" t="str">
        <f t="shared" ref="M401" si="1210">IF(L401="","",$D401)</f>
        <v/>
      </c>
      <c r="N401" s="3" t="str">
        <f>IF(COUNTIF(技能效果!A:A,技能等级!B401&amp;"04")=1,技能等级!B401&amp;"04","")</f>
        <v/>
      </c>
      <c r="O401" s="3" t="str">
        <f t="shared" ref="O401" si="1211">IF(N401="","",$D401)</f>
        <v/>
      </c>
      <c r="P401" s="3" t="str">
        <f>IF(COUNTIF(技能效果!A:A,技能等级!B401&amp;"05")=1,技能等级!B401&amp;"05","")</f>
        <v/>
      </c>
      <c r="Q401" s="3" t="str">
        <f t="shared" ref="Q401" si="1212">IF(P401="","",$D401)</f>
        <v/>
      </c>
      <c r="R401" s="3" t="s">
        <v>129</v>
      </c>
      <c r="S401">
        <f t="shared" si="1206"/>
        <v>40</v>
      </c>
    </row>
    <row r="402" spans="1:19" ht="16.5" x14ac:dyDescent="0.2">
      <c r="A402" s="3">
        <v>399</v>
      </c>
      <c r="B402" s="3">
        <f>INDEX(技能!B:B,MATCH(技能等级!S402,技能!T:T,0))</f>
        <v>1301001</v>
      </c>
      <c r="C402" s="4" t="s">
        <v>507</v>
      </c>
      <c r="D402" s="3">
        <v>9</v>
      </c>
      <c r="E402" s="3" t="str">
        <f>INDEX(技能!E:E,MATCH(技能等级!S402,技能!T:T,0))</f>
        <v>常服曹焱兵技能1</v>
      </c>
      <c r="F402" s="4" t="s">
        <v>1164</v>
      </c>
      <c r="G402" s="3">
        <v>10</v>
      </c>
      <c r="H402" s="3" t="str">
        <f t="shared" si="1187"/>
        <v>130100101</v>
      </c>
      <c r="I402" s="3">
        <f t="shared" si="1171"/>
        <v>9</v>
      </c>
      <c r="J402" s="3" t="str">
        <f>IF(COUNTIF(技能效果!A:A,技能等级!B402&amp;"02")=1,技能等级!B402&amp;"02","")</f>
        <v/>
      </c>
      <c r="K402" s="3" t="str">
        <f t="shared" si="1171"/>
        <v/>
      </c>
      <c r="L402" s="3" t="str">
        <f>IF(COUNTIF(技能效果!A:A,技能等级!B402&amp;"03")=1,技能等级!B402&amp;"03","")</f>
        <v/>
      </c>
      <c r="M402" s="3" t="str">
        <f t="shared" ref="M402" si="1213">IF(L402="","",$D402)</f>
        <v/>
      </c>
      <c r="N402" s="3" t="str">
        <f>IF(COUNTIF(技能效果!A:A,技能等级!B402&amp;"04")=1,技能等级!B402&amp;"04","")</f>
        <v/>
      </c>
      <c r="O402" s="3" t="str">
        <f t="shared" ref="O402" si="1214">IF(N402="","",$D402)</f>
        <v/>
      </c>
      <c r="P402" s="3" t="str">
        <f>IF(COUNTIF(技能效果!A:A,技能等级!B402&amp;"05")=1,技能等级!B402&amp;"05","")</f>
        <v/>
      </c>
      <c r="Q402" s="3" t="str">
        <f t="shared" ref="Q402" si="1215">IF(P402="","",$D402)</f>
        <v/>
      </c>
      <c r="R402" s="3" t="s">
        <v>129</v>
      </c>
      <c r="S402">
        <f t="shared" si="1206"/>
        <v>40</v>
      </c>
    </row>
    <row r="403" spans="1:19" ht="16.5" x14ac:dyDescent="0.2">
      <c r="A403" s="3">
        <v>400</v>
      </c>
      <c r="B403" s="3">
        <f>INDEX(技能!B:B,MATCH(技能等级!S403,技能!T:T,0))</f>
        <v>1301001</v>
      </c>
      <c r="C403" s="4" t="s">
        <v>507</v>
      </c>
      <c r="D403" s="3">
        <v>10</v>
      </c>
      <c r="E403" s="3" t="str">
        <f>INDEX(技能!E:E,MATCH(技能等级!S403,技能!T:T,0))</f>
        <v>常服曹焱兵技能1</v>
      </c>
      <c r="F403" s="4" t="s">
        <v>1164</v>
      </c>
      <c r="G403" s="3">
        <v>10</v>
      </c>
      <c r="H403" s="3" t="str">
        <f t="shared" si="1187"/>
        <v>130100101</v>
      </c>
      <c r="I403" s="3">
        <f t="shared" si="1171"/>
        <v>10</v>
      </c>
      <c r="J403" s="3" t="str">
        <f>IF(COUNTIF(技能效果!A:A,技能等级!B403&amp;"02")=1,技能等级!B403&amp;"02","")</f>
        <v/>
      </c>
      <c r="K403" s="3" t="str">
        <f t="shared" si="1171"/>
        <v/>
      </c>
      <c r="L403" s="3" t="str">
        <f>IF(COUNTIF(技能效果!A:A,技能等级!B403&amp;"03")=1,技能等级!B403&amp;"03","")</f>
        <v/>
      </c>
      <c r="M403" s="3" t="str">
        <f t="shared" ref="M403" si="1216">IF(L403="","",$D403)</f>
        <v/>
      </c>
      <c r="N403" s="3" t="str">
        <f>IF(COUNTIF(技能效果!A:A,技能等级!B403&amp;"04")=1,技能等级!B403&amp;"04","")</f>
        <v/>
      </c>
      <c r="O403" s="3" t="str">
        <f t="shared" ref="O403" si="1217">IF(N403="","",$D403)</f>
        <v/>
      </c>
      <c r="P403" s="3" t="str">
        <f>IF(COUNTIF(技能效果!A:A,技能等级!B403&amp;"05")=1,技能等级!B403&amp;"05","")</f>
        <v/>
      </c>
      <c r="Q403" s="3" t="str">
        <f t="shared" ref="Q403" si="1218">IF(P403="","",$D403)</f>
        <v/>
      </c>
      <c r="R403" s="3" t="s">
        <v>131</v>
      </c>
      <c r="S403">
        <f t="shared" si="1206"/>
        <v>40</v>
      </c>
    </row>
    <row r="404" spans="1:19" ht="16.5" x14ac:dyDescent="0.2">
      <c r="A404" s="3">
        <v>401</v>
      </c>
      <c r="B404" s="3">
        <f>INDEX(技能!B:B,MATCH(技能等级!S404,技能!T:T,0))</f>
        <v>1302001</v>
      </c>
      <c r="C404" s="4" t="s">
        <v>507</v>
      </c>
      <c r="D404" s="3">
        <v>1</v>
      </c>
      <c r="E404" s="3" t="str">
        <f>INDEX(技能!E:E,MATCH(技能等级!S404,技能!T:T,0))</f>
        <v>常服曹焱兵技能2</v>
      </c>
      <c r="F404" s="4"/>
      <c r="G404" s="3"/>
      <c r="H404" s="3" t="str">
        <f t="shared" si="1187"/>
        <v>130200101</v>
      </c>
      <c r="I404" s="3">
        <f t="shared" si="1171"/>
        <v>1</v>
      </c>
      <c r="J404" s="3" t="str">
        <f>IF(COUNTIF(技能效果!A:A,技能等级!B404&amp;"02")=1,技能等级!B404&amp;"02","")</f>
        <v>130200102</v>
      </c>
      <c r="K404" s="3">
        <f t="shared" si="1171"/>
        <v>1</v>
      </c>
      <c r="L404" s="3" t="str">
        <f>IF(COUNTIF(技能效果!A:A,技能等级!B404&amp;"03")=1,技能等级!B404&amp;"03","")</f>
        <v/>
      </c>
      <c r="M404" s="3" t="str">
        <f t="shared" ref="M404" si="1219">IF(L404="","",$D404)</f>
        <v/>
      </c>
      <c r="N404" s="3" t="str">
        <f>IF(COUNTIF(技能效果!A:A,技能等级!B404&amp;"04")=1,技能等级!B404&amp;"04","")</f>
        <v/>
      </c>
      <c r="O404" s="3" t="str">
        <f t="shared" ref="O404" si="1220">IF(N404="","",$D404)</f>
        <v/>
      </c>
      <c r="P404" s="3" t="str">
        <f>IF(COUNTIF(技能效果!A:A,技能等级!B404&amp;"05")=1,技能等级!B404&amp;"05","")</f>
        <v/>
      </c>
      <c r="Q404" s="3" t="str">
        <f t="shared" ref="Q404" si="1221">IF(P404="","",$D404)</f>
        <v/>
      </c>
      <c r="R404" s="3" t="s">
        <v>131</v>
      </c>
      <c r="S404">
        <f t="shared" si="1206"/>
        <v>41</v>
      </c>
    </row>
    <row r="405" spans="1:19" ht="16.5" x14ac:dyDescent="0.2">
      <c r="A405" s="3">
        <v>402</v>
      </c>
      <c r="B405" s="3">
        <f>INDEX(技能!B:B,MATCH(技能等级!S405,技能!T:T,0))</f>
        <v>1302001</v>
      </c>
      <c r="C405" s="4" t="s">
        <v>507</v>
      </c>
      <c r="D405" s="3">
        <v>2</v>
      </c>
      <c r="E405" s="3" t="str">
        <f>INDEX(技能!E:E,MATCH(技能等级!S405,技能!T:T,0))</f>
        <v>常服曹焱兵技能2</v>
      </c>
      <c r="F405" s="4" t="s">
        <v>1164</v>
      </c>
      <c r="G405" s="3">
        <v>10</v>
      </c>
      <c r="H405" s="3" t="str">
        <f t="shared" si="1187"/>
        <v>130200101</v>
      </c>
      <c r="I405" s="3">
        <f t="shared" si="1171"/>
        <v>2</v>
      </c>
      <c r="J405" s="3" t="str">
        <f>IF(COUNTIF(技能效果!A:A,技能等级!B405&amp;"02")=1,技能等级!B405&amp;"02","")</f>
        <v>130200102</v>
      </c>
      <c r="K405" s="3">
        <f t="shared" si="1171"/>
        <v>2</v>
      </c>
      <c r="L405" s="3" t="str">
        <f>IF(COUNTIF(技能效果!A:A,技能等级!B405&amp;"03")=1,技能等级!B405&amp;"03","")</f>
        <v/>
      </c>
      <c r="M405" s="3" t="str">
        <f t="shared" ref="M405" si="1222">IF(L405="","",$D405)</f>
        <v/>
      </c>
      <c r="N405" s="3" t="str">
        <f>IF(COUNTIF(技能效果!A:A,技能等级!B405&amp;"04")=1,技能等级!B405&amp;"04","")</f>
        <v/>
      </c>
      <c r="O405" s="3" t="str">
        <f t="shared" ref="O405" si="1223">IF(N405="","",$D405)</f>
        <v/>
      </c>
      <c r="P405" s="3" t="str">
        <f>IF(COUNTIF(技能效果!A:A,技能等级!B405&amp;"05")=1,技能等级!B405&amp;"05","")</f>
        <v/>
      </c>
      <c r="Q405" s="3" t="str">
        <f t="shared" ref="Q405" si="1224">IF(P405="","",$D405)</f>
        <v/>
      </c>
      <c r="R405" s="3" t="s">
        <v>131</v>
      </c>
      <c r="S405">
        <f t="shared" si="1206"/>
        <v>41</v>
      </c>
    </row>
    <row r="406" spans="1:19" ht="16.5" x14ac:dyDescent="0.2">
      <c r="A406" s="3">
        <v>403</v>
      </c>
      <c r="B406" s="3">
        <f>INDEX(技能!B:B,MATCH(技能等级!S406,技能!T:T,0))</f>
        <v>1302001</v>
      </c>
      <c r="C406" s="4" t="s">
        <v>507</v>
      </c>
      <c r="D406" s="3">
        <v>3</v>
      </c>
      <c r="E406" s="3" t="str">
        <f>INDEX(技能!E:E,MATCH(技能等级!S406,技能!T:T,0))</f>
        <v>常服曹焱兵技能2</v>
      </c>
      <c r="F406" s="4" t="s">
        <v>1164</v>
      </c>
      <c r="G406" s="3">
        <v>10</v>
      </c>
      <c r="H406" s="3" t="str">
        <f t="shared" si="1187"/>
        <v>130200101</v>
      </c>
      <c r="I406" s="3">
        <f t="shared" si="1171"/>
        <v>3</v>
      </c>
      <c r="J406" s="3" t="str">
        <f>IF(COUNTIF(技能效果!A:A,技能等级!B406&amp;"02")=1,技能等级!B406&amp;"02","")</f>
        <v>130200102</v>
      </c>
      <c r="K406" s="3">
        <f t="shared" si="1171"/>
        <v>3</v>
      </c>
      <c r="L406" s="3" t="str">
        <f>IF(COUNTIF(技能效果!A:A,技能等级!B406&amp;"03")=1,技能等级!B406&amp;"03","")</f>
        <v/>
      </c>
      <c r="M406" s="3" t="str">
        <f t="shared" ref="M406" si="1225">IF(L406="","",$D406)</f>
        <v/>
      </c>
      <c r="N406" s="3" t="str">
        <f>IF(COUNTIF(技能效果!A:A,技能等级!B406&amp;"04")=1,技能等级!B406&amp;"04","")</f>
        <v/>
      </c>
      <c r="O406" s="3" t="str">
        <f t="shared" ref="O406" si="1226">IF(N406="","",$D406)</f>
        <v/>
      </c>
      <c r="P406" s="3" t="str">
        <f>IF(COUNTIF(技能效果!A:A,技能等级!B406&amp;"05")=1,技能等级!B406&amp;"05","")</f>
        <v/>
      </c>
      <c r="Q406" s="3" t="str">
        <f t="shared" ref="Q406" si="1227">IF(P406="","",$D406)</f>
        <v/>
      </c>
      <c r="R406" s="3" t="s">
        <v>131</v>
      </c>
      <c r="S406">
        <f t="shared" si="1206"/>
        <v>41</v>
      </c>
    </row>
    <row r="407" spans="1:19" ht="16.5" x14ac:dyDescent="0.2">
      <c r="A407" s="3">
        <v>404</v>
      </c>
      <c r="B407" s="3">
        <f>INDEX(技能!B:B,MATCH(技能等级!S407,技能!T:T,0))</f>
        <v>1302001</v>
      </c>
      <c r="C407" s="4" t="s">
        <v>507</v>
      </c>
      <c r="D407" s="3">
        <v>4</v>
      </c>
      <c r="E407" s="3" t="str">
        <f>INDEX(技能!E:E,MATCH(技能等级!S407,技能!T:T,0))</f>
        <v>常服曹焱兵技能2</v>
      </c>
      <c r="F407" s="4" t="s">
        <v>1164</v>
      </c>
      <c r="G407" s="3">
        <v>10</v>
      </c>
      <c r="H407" s="3" t="str">
        <f t="shared" si="1187"/>
        <v>130200101</v>
      </c>
      <c r="I407" s="3">
        <f t="shared" si="1171"/>
        <v>4</v>
      </c>
      <c r="J407" s="3" t="str">
        <f>IF(COUNTIF(技能效果!A:A,技能等级!B407&amp;"02")=1,技能等级!B407&amp;"02","")</f>
        <v>130200102</v>
      </c>
      <c r="K407" s="3">
        <f t="shared" si="1171"/>
        <v>4</v>
      </c>
      <c r="L407" s="3" t="str">
        <f>IF(COUNTIF(技能效果!A:A,技能等级!B407&amp;"03")=1,技能等级!B407&amp;"03","")</f>
        <v/>
      </c>
      <c r="M407" s="3" t="str">
        <f t="shared" ref="M407" si="1228">IF(L407="","",$D407)</f>
        <v/>
      </c>
      <c r="N407" s="3" t="str">
        <f>IF(COUNTIF(技能效果!A:A,技能等级!B407&amp;"04")=1,技能等级!B407&amp;"04","")</f>
        <v/>
      </c>
      <c r="O407" s="3" t="str">
        <f t="shared" ref="O407" si="1229">IF(N407="","",$D407)</f>
        <v/>
      </c>
      <c r="P407" s="3" t="str">
        <f>IF(COUNTIF(技能效果!A:A,技能等级!B407&amp;"05")=1,技能等级!B407&amp;"05","")</f>
        <v/>
      </c>
      <c r="Q407" s="3" t="str">
        <f t="shared" ref="Q407" si="1230">IF(P407="","",$D407)</f>
        <v/>
      </c>
      <c r="R407" s="3" t="s">
        <v>131</v>
      </c>
      <c r="S407">
        <f t="shared" si="1206"/>
        <v>41</v>
      </c>
    </row>
    <row r="408" spans="1:19" ht="16.5" x14ac:dyDescent="0.2">
      <c r="A408" s="3">
        <v>405</v>
      </c>
      <c r="B408" s="3">
        <f>INDEX(技能!B:B,MATCH(技能等级!S408,技能!T:T,0))</f>
        <v>1302001</v>
      </c>
      <c r="C408" s="4" t="s">
        <v>507</v>
      </c>
      <c r="D408" s="3">
        <v>5</v>
      </c>
      <c r="E408" s="3" t="str">
        <f>INDEX(技能!E:E,MATCH(技能等级!S408,技能!T:T,0))</f>
        <v>常服曹焱兵技能2</v>
      </c>
      <c r="F408" s="4" t="s">
        <v>1164</v>
      </c>
      <c r="G408" s="3">
        <v>10</v>
      </c>
      <c r="H408" s="3" t="str">
        <f t="shared" si="1187"/>
        <v>130200101</v>
      </c>
      <c r="I408" s="3">
        <f t="shared" si="1171"/>
        <v>5</v>
      </c>
      <c r="J408" s="3" t="str">
        <f>IF(COUNTIF(技能效果!A:A,技能等级!B408&amp;"02")=1,技能等级!B408&amp;"02","")</f>
        <v>130200102</v>
      </c>
      <c r="K408" s="3">
        <f t="shared" si="1171"/>
        <v>5</v>
      </c>
      <c r="L408" s="3" t="str">
        <f>IF(COUNTIF(技能效果!A:A,技能等级!B408&amp;"03")=1,技能等级!B408&amp;"03","")</f>
        <v/>
      </c>
      <c r="M408" s="3" t="str">
        <f t="shared" ref="M408" si="1231">IF(L408="","",$D408)</f>
        <v/>
      </c>
      <c r="N408" s="3" t="str">
        <f>IF(COUNTIF(技能效果!A:A,技能等级!B408&amp;"04")=1,技能等级!B408&amp;"04","")</f>
        <v/>
      </c>
      <c r="O408" s="3" t="str">
        <f t="shared" ref="O408" si="1232">IF(N408="","",$D408)</f>
        <v/>
      </c>
      <c r="P408" s="3" t="str">
        <f>IF(COUNTIF(技能效果!A:A,技能等级!B408&amp;"05")=1,技能等级!B408&amp;"05","")</f>
        <v/>
      </c>
      <c r="Q408" s="3" t="str">
        <f t="shared" ref="Q408" si="1233">IF(P408="","",$D408)</f>
        <v/>
      </c>
      <c r="R408" s="4" t="s">
        <v>508</v>
      </c>
      <c r="S408">
        <f t="shared" si="1206"/>
        <v>41</v>
      </c>
    </row>
    <row r="409" spans="1:19" ht="16.5" x14ac:dyDescent="0.2">
      <c r="A409" s="3">
        <v>406</v>
      </c>
      <c r="B409" s="3">
        <f>INDEX(技能!B:B,MATCH(技能等级!S409,技能!T:T,0))</f>
        <v>1302001</v>
      </c>
      <c r="C409" s="4" t="s">
        <v>507</v>
      </c>
      <c r="D409" s="3">
        <v>6</v>
      </c>
      <c r="E409" s="3" t="str">
        <f>INDEX(技能!E:E,MATCH(技能等级!S409,技能!T:T,0))</f>
        <v>常服曹焱兵技能2</v>
      </c>
      <c r="F409" s="4" t="s">
        <v>1164</v>
      </c>
      <c r="G409" s="3">
        <v>10</v>
      </c>
      <c r="H409" s="3" t="str">
        <f t="shared" si="1187"/>
        <v>130200101</v>
      </c>
      <c r="I409" s="3">
        <f t="shared" si="1171"/>
        <v>6</v>
      </c>
      <c r="J409" s="3" t="str">
        <f>IF(COUNTIF(技能效果!A:A,技能等级!B409&amp;"02")=1,技能等级!B409&amp;"02","")</f>
        <v>130200102</v>
      </c>
      <c r="K409" s="3">
        <f t="shared" si="1171"/>
        <v>6</v>
      </c>
      <c r="L409" s="3" t="str">
        <f>IF(COUNTIF(技能效果!A:A,技能等级!B409&amp;"03")=1,技能等级!B409&amp;"03","")</f>
        <v/>
      </c>
      <c r="M409" s="3" t="str">
        <f t="shared" ref="M409" si="1234">IF(L409="","",$D409)</f>
        <v/>
      </c>
      <c r="N409" s="3" t="str">
        <f>IF(COUNTIF(技能效果!A:A,技能等级!B409&amp;"04")=1,技能等级!B409&amp;"04","")</f>
        <v/>
      </c>
      <c r="O409" s="3" t="str">
        <f t="shared" ref="O409" si="1235">IF(N409="","",$D409)</f>
        <v/>
      </c>
      <c r="P409" s="3" t="str">
        <f>IF(COUNTIF(技能效果!A:A,技能等级!B409&amp;"05")=1,技能等级!B409&amp;"05","")</f>
        <v/>
      </c>
      <c r="Q409" s="3" t="str">
        <f t="shared" ref="Q409" si="1236">IF(P409="","",$D409)</f>
        <v/>
      </c>
      <c r="R409" s="4" t="s">
        <v>508</v>
      </c>
      <c r="S409">
        <f t="shared" si="1206"/>
        <v>41</v>
      </c>
    </row>
    <row r="410" spans="1:19" ht="16.5" x14ac:dyDescent="0.2">
      <c r="A410" s="3">
        <v>407</v>
      </c>
      <c r="B410" s="3">
        <f>INDEX(技能!B:B,MATCH(技能等级!S410,技能!T:T,0))</f>
        <v>1302001</v>
      </c>
      <c r="C410" s="4" t="s">
        <v>507</v>
      </c>
      <c r="D410" s="3">
        <v>7</v>
      </c>
      <c r="E410" s="3" t="str">
        <f>INDEX(技能!E:E,MATCH(技能等级!S410,技能!T:T,0))</f>
        <v>常服曹焱兵技能2</v>
      </c>
      <c r="F410" s="4" t="s">
        <v>1164</v>
      </c>
      <c r="G410" s="3">
        <v>10</v>
      </c>
      <c r="H410" s="3" t="str">
        <f t="shared" si="1187"/>
        <v>130200101</v>
      </c>
      <c r="I410" s="3">
        <f t="shared" si="1171"/>
        <v>7</v>
      </c>
      <c r="J410" s="3" t="str">
        <f>IF(COUNTIF(技能效果!A:A,技能等级!B410&amp;"02")=1,技能等级!B410&amp;"02","")</f>
        <v>130200102</v>
      </c>
      <c r="K410" s="3">
        <f t="shared" si="1171"/>
        <v>7</v>
      </c>
      <c r="L410" s="3" t="str">
        <f>IF(COUNTIF(技能效果!A:A,技能等级!B410&amp;"03")=1,技能等级!B410&amp;"03","")</f>
        <v/>
      </c>
      <c r="M410" s="3" t="str">
        <f t="shared" ref="M410" si="1237">IF(L410="","",$D410)</f>
        <v/>
      </c>
      <c r="N410" s="3" t="str">
        <f>IF(COUNTIF(技能效果!A:A,技能等级!B410&amp;"04")=1,技能等级!B410&amp;"04","")</f>
        <v/>
      </c>
      <c r="O410" s="3" t="str">
        <f t="shared" ref="O410" si="1238">IF(N410="","",$D410)</f>
        <v/>
      </c>
      <c r="P410" s="3" t="str">
        <f>IF(COUNTIF(技能效果!A:A,技能等级!B410&amp;"05")=1,技能等级!B410&amp;"05","")</f>
        <v/>
      </c>
      <c r="Q410" s="3" t="str">
        <f t="shared" ref="Q410" si="1239">IF(P410="","",$D410)</f>
        <v/>
      </c>
      <c r="R410" s="4" t="s">
        <v>508</v>
      </c>
      <c r="S410">
        <f t="shared" si="1206"/>
        <v>41</v>
      </c>
    </row>
    <row r="411" spans="1:19" ht="16.5" x14ac:dyDescent="0.2">
      <c r="A411" s="3">
        <v>408</v>
      </c>
      <c r="B411" s="3">
        <f>INDEX(技能!B:B,MATCH(技能等级!S411,技能!T:T,0))</f>
        <v>1302001</v>
      </c>
      <c r="C411" s="4" t="s">
        <v>507</v>
      </c>
      <c r="D411" s="3">
        <v>8</v>
      </c>
      <c r="E411" s="3" t="str">
        <f>INDEX(技能!E:E,MATCH(技能等级!S411,技能!T:T,0))</f>
        <v>常服曹焱兵技能2</v>
      </c>
      <c r="F411" s="4" t="s">
        <v>1164</v>
      </c>
      <c r="G411" s="3">
        <v>10</v>
      </c>
      <c r="H411" s="3" t="str">
        <f t="shared" si="1187"/>
        <v>130200101</v>
      </c>
      <c r="I411" s="3">
        <f t="shared" si="1171"/>
        <v>8</v>
      </c>
      <c r="J411" s="3" t="str">
        <f>IF(COUNTIF(技能效果!A:A,技能等级!B411&amp;"02")=1,技能等级!B411&amp;"02","")</f>
        <v>130200102</v>
      </c>
      <c r="K411" s="3">
        <f t="shared" si="1171"/>
        <v>8</v>
      </c>
      <c r="L411" s="3" t="str">
        <f>IF(COUNTIF(技能效果!A:A,技能等级!B411&amp;"03")=1,技能等级!B411&amp;"03","")</f>
        <v/>
      </c>
      <c r="M411" s="3" t="str">
        <f t="shared" ref="M411" si="1240">IF(L411="","",$D411)</f>
        <v/>
      </c>
      <c r="N411" s="3" t="str">
        <f>IF(COUNTIF(技能效果!A:A,技能等级!B411&amp;"04")=1,技能等级!B411&amp;"04","")</f>
        <v/>
      </c>
      <c r="O411" s="3" t="str">
        <f t="shared" ref="O411" si="1241">IF(N411="","",$D411)</f>
        <v/>
      </c>
      <c r="P411" s="3" t="str">
        <f>IF(COUNTIF(技能效果!A:A,技能等级!B411&amp;"05")=1,技能等级!B411&amp;"05","")</f>
        <v/>
      </c>
      <c r="Q411" s="3" t="str">
        <f t="shared" ref="Q411" si="1242">IF(P411="","",$D411)</f>
        <v/>
      </c>
      <c r="R411" s="4" t="s">
        <v>508</v>
      </c>
      <c r="S411">
        <f t="shared" si="1206"/>
        <v>41</v>
      </c>
    </row>
    <row r="412" spans="1:19" ht="16.5" x14ac:dyDescent="0.2">
      <c r="A412" s="3">
        <v>409</v>
      </c>
      <c r="B412" s="3">
        <f>INDEX(技能!B:B,MATCH(技能等级!S412,技能!T:T,0))</f>
        <v>1302001</v>
      </c>
      <c r="C412" s="4" t="s">
        <v>507</v>
      </c>
      <c r="D412" s="3">
        <v>9</v>
      </c>
      <c r="E412" s="3" t="str">
        <f>INDEX(技能!E:E,MATCH(技能等级!S412,技能!T:T,0))</f>
        <v>常服曹焱兵技能2</v>
      </c>
      <c r="F412" s="4" t="s">
        <v>1164</v>
      </c>
      <c r="G412" s="3">
        <v>10</v>
      </c>
      <c r="H412" s="3" t="str">
        <f t="shared" si="1187"/>
        <v>130200101</v>
      </c>
      <c r="I412" s="3">
        <f t="shared" si="1171"/>
        <v>9</v>
      </c>
      <c r="J412" s="3" t="str">
        <f>IF(COUNTIF(技能效果!A:A,技能等级!B412&amp;"02")=1,技能等级!B412&amp;"02","")</f>
        <v>130200102</v>
      </c>
      <c r="K412" s="3">
        <f t="shared" si="1171"/>
        <v>9</v>
      </c>
      <c r="L412" s="3" t="str">
        <f>IF(COUNTIF(技能效果!A:A,技能等级!B412&amp;"03")=1,技能等级!B412&amp;"03","")</f>
        <v/>
      </c>
      <c r="M412" s="3" t="str">
        <f t="shared" ref="M412" si="1243">IF(L412="","",$D412)</f>
        <v/>
      </c>
      <c r="N412" s="3" t="str">
        <f>IF(COUNTIF(技能效果!A:A,技能等级!B412&amp;"04")=1,技能等级!B412&amp;"04","")</f>
        <v/>
      </c>
      <c r="O412" s="3" t="str">
        <f t="shared" ref="O412" si="1244">IF(N412="","",$D412)</f>
        <v/>
      </c>
      <c r="P412" s="3" t="str">
        <f>IF(COUNTIF(技能效果!A:A,技能等级!B412&amp;"05")=1,技能等级!B412&amp;"05","")</f>
        <v/>
      </c>
      <c r="Q412" s="3" t="str">
        <f t="shared" ref="Q412" si="1245">IF(P412="","",$D412)</f>
        <v/>
      </c>
      <c r="R412" s="4" t="s">
        <v>508</v>
      </c>
      <c r="S412">
        <f t="shared" si="1206"/>
        <v>41</v>
      </c>
    </row>
    <row r="413" spans="1:19" ht="16.5" x14ac:dyDescent="0.2">
      <c r="A413" s="3">
        <v>410</v>
      </c>
      <c r="B413" s="3">
        <f>INDEX(技能!B:B,MATCH(技能等级!S413,技能!T:T,0))</f>
        <v>1302001</v>
      </c>
      <c r="C413" s="4" t="s">
        <v>507</v>
      </c>
      <c r="D413" s="3">
        <v>10</v>
      </c>
      <c r="E413" s="3" t="str">
        <f>INDEX(技能!E:E,MATCH(技能等级!S413,技能!T:T,0))</f>
        <v>常服曹焱兵技能2</v>
      </c>
      <c r="F413" s="4" t="s">
        <v>1164</v>
      </c>
      <c r="G413" s="3">
        <v>10</v>
      </c>
      <c r="H413" s="3" t="str">
        <f t="shared" si="1187"/>
        <v>130200101</v>
      </c>
      <c r="I413" s="3">
        <f t="shared" si="1171"/>
        <v>10</v>
      </c>
      <c r="J413" s="3" t="str">
        <f>IF(COUNTIF(技能效果!A:A,技能等级!B413&amp;"02")=1,技能等级!B413&amp;"02","")</f>
        <v>130200102</v>
      </c>
      <c r="K413" s="3">
        <f t="shared" si="1171"/>
        <v>10</v>
      </c>
      <c r="L413" s="3" t="str">
        <f>IF(COUNTIF(技能效果!A:A,技能等级!B413&amp;"03")=1,技能等级!B413&amp;"03","")</f>
        <v/>
      </c>
      <c r="M413" s="3" t="str">
        <f t="shared" ref="M413" si="1246">IF(L413="","",$D413)</f>
        <v/>
      </c>
      <c r="N413" s="3" t="str">
        <f>IF(COUNTIF(技能效果!A:A,技能等级!B413&amp;"04")=1,技能等级!B413&amp;"04","")</f>
        <v/>
      </c>
      <c r="O413" s="3" t="str">
        <f t="shared" ref="O413" si="1247">IF(N413="","",$D413)</f>
        <v/>
      </c>
      <c r="P413" s="3" t="str">
        <f>IF(COUNTIF(技能效果!A:A,技能等级!B413&amp;"05")=1,技能等级!B413&amp;"05","")</f>
        <v/>
      </c>
      <c r="Q413" s="3" t="str">
        <f t="shared" ref="Q413" si="1248">IF(P413="","",$D413)</f>
        <v/>
      </c>
      <c r="R413" s="4" t="s">
        <v>508</v>
      </c>
      <c r="S413">
        <f t="shared" si="1206"/>
        <v>41</v>
      </c>
    </row>
    <row r="414" spans="1:19" ht="16.5" x14ac:dyDescent="0.2">
      <c r="A414" s="3">
        <v>411</v>
      </c>
      <c r="B414" s="3">
        <f>INDEX(技能!B:B,MATCH(技能等级!S414,技能!T:T,0))</f>
        <v>1301002</v>
      </c>
      <c r="C414" s="4" t="s">
        <v>507</v>
      </c>
      <c r="D414" s="3">
        <v>1</v>
      </c>
      <c r="E414" s="3" t="str">
        <f>INDEX(技能!E:E,MATCH(技能等级!S414,技能!T:T,0))</f>
        <v>曹玄亮技能1</v>
      </c>
      <c r="F414" s="4"/>
      <c r="G414" s="3"/>
      <c r="H414" s="3" t="str">
        <f t="shared" si="1187"/>
        <v>130100201</v>
      </c>
      <c r="I414" s="3">
        <f t="shared" si="1171"/>
        <v>1</v>
      </c>
      <c r="J414" s="3" t="str">
        <f>IF(COUNTIF(技能效果!A:A,技能等级!B414&amp;"02")=1,技能等级!B414&amp;"02","")</f>
        <v>130100202</v>
      </c>
      <c r="K414" s="3">
        <f t="shared" si="1171"/>
        <v>1</v>
      </c>
      <c r="L414" s="3" t="str">
        <f>IF(COUNTIF(技能效果!A:A,技能等级!B414&amp;"03")=1,技能等级!B414&amp;"03","")</f>
        <v/>
      </c>
      <c r="M414" s="3" t="str">
        <f t="shared" ref="M414" si="1249">IF(L414="","",$D414)</f>
        <v/>
      </c>
      <c r="N414" s="3" t="str">
        <f>IF(COUNTIF(技能效果!A:A,技能等级!B414&amp;"04")=1,技能等级!B414&amp;"04","")</f>
        <v/>
      </c>
      <c r="O414" s="3" t="str">
        <f t="shared" ref="O414" si="1250">IF(N414="","",$D414)</f>
        <v/>
      </c>
      <c r="P414" s="3" t="str">
        <f>IF(COUNTIF(技能效果!A:A,技能等级!B414&amp;"05")=1,技能等级!B414&amp;"05","")</f>
        <v/>
      </c>
      <c r="Q414" s="3" t="str">
        <f t="shared" ref="Q414" si="1251">IF(P414="","",$D414)</f>
        <v/>
      </c>
      <c r="R414" s="4" t="s">
        <v>508</v>
      </c>
      <c r="S414">
        <f t="shared" si="1206"/>
        <v>42</v>
      </c>
    </row>
    <row r="415" spans="1:19" ht="16.5" x14ac:dyDescent="0.2">
      <c r="A415" s="3">
        <v>412</v>
      </c>
      <c r="B415" s="3">
        <f>INDEX(技能!B:B,MATCH(技能等级!S415,技能!T:T,0))</f>
        <v>1301002</v>
      </c>
      <c r="C415" s="4" t="s">
        <v>507</v>
      </c>
      <c r="D415" s="3">
        <v>2</v>
      </c>
      <c r="E415" s="3" t="str">
        <f>INDEX(技能!E:E,MATCH(技能等级!S415,技能!T:T,0))</f>
        <v>曹玄亮技能1</v>
      </c>
      <c r="F415" s="4" t="s">
        <v>1164</v>
      </c>
      <c r="G415" s="3">
        <v>10</v>
      </c>
      <c r="H415" s="3" t="str">
        <f t="shared" si="1187"/>
        <v>130100201</v>
      </c>
      <c r="I415" s="3">
        <f t="shared" si="1171"/>
        <v>2</v>
      </c>
      <c r="J415" s="3" t="str">
        <f>IF(COUNTIF(技能效果!A:A,技能等级!B415&amp;"02")=1,技能等级!B415&amp;"02","")</f>
        <v>130100202</v>
      </c>
      <c r="K415" s="3">
        <f t="shared" si="1171"/>
        <v>2</v>
      </c>
      <c r="L415" s="3" t="str">
        <f>IF(COUNTIF(技能效果!A:A,技能等级!B415&amp;"03")=1,技能等级!B415&amp;"03","")</f>
        <v/>
      </c>
      <c r="M415" s="3" t="str">
        <f t="shared" ref="M415" si="1252">IF(L415="","",$D415)</f>
        <v/>
      </c>
      <c r="N415" s="3" t="str">
        <f>IF(COUNTIF(技能效果!A:A,技能等级!B415&amp;"04")=1,技能等级!B415&amp;"04","")</f>
        <v/>
      </c>
      <c r="O415" s="3" t="str">
        <f t="shared" ref="O415" si="1253">IF(N415="","",$D415)</f>
        <v/>
      </c>
      <c r="P415" s="3" t="str">
        <f>IF(COUNTIF(技能效果!A:A,技能等级!B415&amp;"05")=1,技能等级!B415&amp;"05","")</f>
        <v/>
      </c>
      <c r="Q415" s="3" t="str">
        <f t="shared" ref="Q415" si="1254">IF(P415="","",$D415)</f>
        <v/>
      </c>
      <c r="R415" s="4" t="s">
        <v>508</v>
      </c>
      <c r="S415">
        <f t="shared" si="1206"/>
        <v>42</v>
      </c>
    </row>
    <row r="416" spans="1:19" ht="16.5" x14ac:dyDescent="0.2">
      <c r="A416" s="3">
        <v>413</v>
      </c>
      <c r="B416" s="3">
        <f>INDEX(技能!B:B,MATCH(技能等级!S416,技能!T:T,0))</f>
        <v>1301002</v>
      </c>
      <c r="C416" s="4" t="s">
        <v>507</v>
      </c>
      <c r="D416" s="3">
        <v>3</v>
      </c>
      <c r="E416" s="3" t="str">
        <f>INDEX(技能!E:E,MATCH(技能等级!S416,技能!T:T,0))</f>
        <v>曹玄亮技能1</v>
      </c>
      <c r="F416" s="4" t="s">
        <v>1164</v>
      </c>
      <c r="G416" s="3">
        <v>10</v>
      </c>
      <c r="H416" s="3" t="str">
        <f t="shared" si="1187"/>
        <v>130100201</v>
      </c>
      <c r="I416" s="3">
        <f t="shared" si="1171"/>
        <v>3</v>
      </c>
      <c r="J416" s="3" t="str">
        <f>IF(COUNTIF(技能效果!A:A,技能等级!B416&amp;"02")=1,技能等级!B416&amp;"02","")</f>
        <v>130100202</v>
      </c>
      <c r="K416" s="3">
        <f t="shared" si="1171"/>
        <v>3</v>
      </c>
      <c r="L416" s="3" t="str">
        <f>IF(COUNTIF(技能效果!A:A,技能等级!B416&amp;"03")=1,技能等级!B416&amp;"03","")</f>
        <v/>
      </c>
      <c r="M416" s="3" t="str">
        <f t="shared" ref="M416" si="1255">IF(L416="","",$D416)</f>
        <v/>
      </c>
      <c r="N416" s="3" t="str">
        <f>IF(COUNTIF(技能效果!A:A,技能等级!B416&amp;"04")=1,技能等级!B416&amp;"04","")</f>
        <v/>
      </c>
      <c r="O416" s="3" t="str">
        <f t="shared" ref="O416" si="1256">IF(N416="","",$D416)</f>
        <v/>
      </c>
      <c r="P416" s="3" t="str">
        <f>IF(COUNTIF(技能效果!A:A,技能等级!B416&amp;"05")=1,技能等级!B416&amp;"05","")</f>
        <v/>
      </c>
      <c r="Q416" s="3" t="str">
        <f t="shared" ref="Q416" si="1257">IF(P416="","",$D416)</f>
        <v/>
      </c>
      <c r="R416" s="4" t="s">
        <v>508</v>
      </c>
      <c r="S416">
        <f t="shared" si="1206"/>
        <v>42</v>
      </c>
    </row>
    <row r="417" spans="1:19" ht="16.5" x14ac:dyDescent="0.2">
      <c r="A417" s="3">
        <v>414</v>
      </c>
      <c r="B417" s="3">
        <f>INDEX(技能!B:B,MATCH(技能等级!S417,技能!T:T,0))</f>
        <v>1301002</v>
      </c>
      <c r="C417" s="4" t="s">
        <v>507</v>
      </c>
      <c r="D417" s="3">
        <v>4</v>
      </c>
      <c r="E417" s="3" t="str">
        <f>INDEX(技能!E:E,MATCH(技能等级!S417,技能!T:T,0))</f>
        <v>曹玄亮技能1</v>
      </c>
      <c r="F417" s="4" t="s">
        <v>1164</v>
      </c>
      <c r="G417" s="3">
        <v>10</v>
      </c>
      <c r="H417" s="3" t="str">
        <f t="shared" si="1187"/>
        <v>130100201</v>
      </c>
      <c r="I417" s="3">
        <f t="shared" si="1171"/>
        <v>4</v>
      </c>
      <c r="J417" s="3" t="str">
        <f>IF(COUNTIF(技能效果!A:A,技能等级!B417&amp;"02")=1,技能等级!B417&amp;"02","")</f>
        <v>130100202</v>
      </c>
      <c r="K417" s="3">
        <f t="shared" si="1171"/>
        <v>4</v>
      </c>
      <c r="L417" s="3" t="str">
        <f>IF(COUNTIF(技能效果!A:A,技能等级!B417&amp;"03")=1,技能等级!B417&amp;"03","")</f>
        <v/>
      </c>
      <c r="M417" s="3" t="str">
        <f t="shared" ref="M417" si="1258">IF(L417="","",$D417)</f>
        <v/>
      </c>
      <c r="N417" s="3" t="str">
        <f>IF(COUNTIF(技能效果!A:A,技能等级!B417&amp;"04")=1,技能等级!B417&amp;"04","")</f>
        <v/>
      </c>
      <c r="O417" s="3" t="str">
        <f t="shared" ref="O417" si="1259">IF(N417="","",$D417)</f>
        <v/>
      </c>
      <c r="P417" s="3" t="str">
        <f>IF(COUNTIF(技能效果!A:A,技能等级!B417&amp;"05")=1,技能等级!B417&amp;"05","")</f>
        <v/>
      </c>
      <c r="Q417" s="3" t="str">
        <f t="shared" ref="Q417" si="1260">IF(P417="","",$D417)</f>
        <v/>
      </c>
      <c r="R417" s="4" t="s">
        <v>508</v>
      </c>
      <c r="S417">
        <f t="shared" si="1206"/>
        <v>42</v>
      </c>
    </row>
    <row r="418" spans="1:19" ht="16.5" x14ac:dyDescent="0.2">
      <c r="A418" s="3">
        <v>415</v>
      </c>
      <c r="B418" s="3">
        <f>INDEX(技能!B:B,MATCH(技能等级!S418,技能!T:T,0))</f>
        <v>1301002</v>
      </c>
      <c r="C418" s="4" t="s">
        <v>507</v>
      </c>
      <c r="D418" s="3">
        <v>5</v>
      </c>
      <c r="E418" s="3" t="str">
        <f>INDEX(技能!E:E,MATCH(技能等级!S418,技能!T:T,0))</f>
        <v>曹玄亮技能1</v>
      </c>
      <c r="F418" s="4" t="s">
        <v>1164</v>
      </c>
      <c r="G418" s="3">
        <v>10</v>
      </c>
      <c r="H418" s="3" t="str">
        <f t="shared" si="1187"/>
        <v>130100201</v>
      </c>
      <c r="I418" s="3">
        <f t="shared" si="1171"/>
        <v>5</v>
      </c>
      <c r="J418" s="3" t="str">
        <f>IF(COUNTIF(技能效果!A:A,技能等级!B418&amp;"02")=1,技能等级!B418&amp;"02","")</f>
        <v>130100202</v>
      </c>
      <c r="K418" s="3">
        <f t="shared" si="1171"/>
        <v>5</v>
      </c>
      <c r="L418" s="3" t="str">
        <f>IF(COUNTIF(技能效果!A:A,技能等级!B418&amp;"03")=1,技能等级!B418&amp;"03","")</f>
        <v/>
      </c>
      <c r="M418" s="3" t="str">
        <f t="shared" ref="M418" si="1261">IF(L418="","",$D418)</f>
        <v/>
      </c>
      <c r="N418" s="3" t="str">
        <f>IF(COUNTIF(技能效果!A:A,技能等级!B418&amp;"04")=1,技能等级!B418&amp;"04","")</f>
        <v/>
      </c>
      <c r="O418" s="3" t="str">
        <f t="shared" ref="O418" si="1262">IF(N418="","",$D418)</f>
        <v/>
      </c>
      <c r="P418" s="3" t="str">
        <f>IF(COUNTIF(技能效果!A:A,技能等级!B418&amp;"05")=1,技能等级!B418&amp;"05","")</f>
        <v/>
      </c>
      <c r="Q418" s="3" t="str">
        <f t="shared" ref="Q418" si="1263">IF(P418="","",$D418)</f>
        <v/>
      </c>
      <c r="R418" s="4" t="s">
        <v>508</v>
      </c>
      <c r="S418">
        <f t="shared" si="1206"/>
        <v>42</v>
      </c>
    </row>
    <row r="419" spans="1:19" ht="16.5" x14ac:dyDescent="0.2">
      <c r="A419" s="3">
        <v>416</v>
      </c>
      <c r="B419" s="3">
        <f>INDEX(技能!B:B,MATCH(技能等级!S419,技能!T:T,0))</f>
        <v>1301002</v>
      </c>
      <c r="C419" s="4" t="s">
        <v>507</v>
      </c>
      <c r="D419" s="3">
        <v>6</v>
      </c>
      <c r="E419" s="3" t="str">
        <f>INDEX(技能!E:E,MATCH(技能等级!S419,技能!T:T,0))</f>
        <v>曹玄亮技能1</v>
      </c>
      <c r="F419" s="4" t="s">
        <v>1164</v>
      </c>
      <c r="G419" s="3">
        <v>10</v>
      </c>
      <c r="H419" s="3" t="str">
        <f t="shared" si="1187"/>
        <v>130100201</v>
      </c>
      <c r="I419" s="3">
        <f t="shared" si="1171"/>
        <v>6</v>
      </c>
      <c r="J419" s="3" t="str">
        <f>IF(COUNTIF(技能效果!A:A,技能等级!B419&amp;"02")=1,技能等级!B419&amp;"02","")</f>
        <v>130100202</v>
      </c>
      <c r="K419" s="3">
        <f t="shared" si="1171"/>
        <v>6</v>
      </c>
      <c r="L419" s="3" t="str">
        <f>IF(COUNTIF(技能效果!A:A,技能等级!B419&amp;"03")=1,技能等级!B419&amp;"03","")</f>
        <v/>
      </c>
      <c r="M419" s="3" t="str">
        <f t="shared" ref="M419" si="1264">IF(L419="","",$D419)</f>
        <v/>
      </c>
      <c r="N419" s="3" t="str">
        <f>IF(COUNTIF(技能效果!A:A,技能等级!B419&amp;"04")=1,技能等级!B419&amp;"04","")</f>
        <v/>
      </c>
      <c r="O419" s="3" t="str">
        <f t="shared" ref="O419" si="1265">IF(N419="","",$D419)</f>
        <v/>
      </c>
      <c r="P419" s="3" t="str">
        <f>IF(COUNTIF(技能效果!A:A,技能等级!B419&amp;"05")=1,技能等级!B419&amp;"05","")</f>
        <v/>
      </c>
      <c r="Q419" s="3" t="str">
        <f t="shared" ref="Q419" si="1266">IF(P419="","",$D419)</f>
        <v/>
      </c>
      <c r="R419" s="4" t="s">
        <v>508</v>
      </c>
      <c r="S419">
        <f t="shared" si="1206"/>
        <v>42</v>
      </c>
    </row>
    <row r="420" spans="1:19" ht="16.5" x14ac:dyDescent="0.2">
      <c r="A420" s="3">
        <v>417</v>
      </c>
      <c r="B420" s="3">
        <f>INDEX(技能!B:B,MATCH(技能等级!S420,技能!T:T,0))</f>
        <v>1301002</v>
      </c>
      <c r="C420" s="4" t="s">
        <v>507</v>
      </c>
      <c r="D420" s="3">
        <v>7</v>
      </c>
      <c r="E420" s="3" t="str">
        <f>INDEX(技能!E:E,MATCH(技能等级!S420,技能!T:T,0))</f>
        <v>曹玄亮技能1</v>
      </c>
      <c r="F420" s="4" t="s">
        <v>1164</v>
      </c>
      <c r="G420" s="3">
        <v>10</v>
      </c>
      <c r="H420" s="3" t="str">
        <f t="shared" si="1187"/>
        <v>130100201</v>
      </c>
      <c r="I420" s="3">
        <f t="shared" si="1171"/>
        <v>7</v>
      </c>
      <c r="J420" s="3" t="str">
        <f>IF(COUNTIF(技能效果!A:A,技能等级!B420&amp;"02")=1,技能等级!B420&amp;"02","")</f>
        <v>130100202</v>
      </c>
      <c r="K420" s="3">
        <f t="shared" si="1171"/>
        <v>7</v>
      </c>
      <c r="L420" s="3" t="str">
        <f>IF(COUNTIF(技能效果!A:A,技能等级!B420&amp;"03")=1,技能等级!B420&amp;"03","")</f>
        <v/>
      </c>
      <c r="M420" s="3" t="str">
        <f t="shared" ref="M420" si="1267">IF(L420="","",$D420)</f>
        <v/>
      </c>
      <c r="N420" s="3" t="str">
        <f>IF(COUNTIF(技能效果!A:A,技能等级!B420&amp;"04")=1,技能等级!B420&amp;"04","")</f>
        <v/>
      </c>
      <c r="O420" s="3" t="str">
        <f t="shared" ref="O420" si="1268">IF(N420="","",$D420)</f>
        <v/>
      </c>
      <c r="P420" s="3" t="str">
        <f>IF(COUNTIF(技能效果!A:A,技能等级!B420&amp;"05")=1,技能等级!B420&amp;"05","")</f>
        <v/>
      </c>
      <c r="Q420" s="3" t="str">
        <f t="shared" ref="Q420" si="1269">IF(P420="","",$D420)</f>
        <v/>
      </c>
      <c r="R420" s="4" t="s">
        <v>508</v>
      </c>
      <c r="S420">
        <f t="shared" si="1206"/>
        <v>42</v>
      </c>
    </row>
    <row r="421" spans="1:19" ht="16.5" x14ac:dyDescent="0.2">
      <c r="A421" s="3">
        <v>418</v>
      </c>
      <c r="B421" s="3">
        <f>INDEX(技能!B:B,MATCH(技能等级!S421,技能!T:T,0))</f>
        <v>1301002</v>
      </c>
      <c r="C421" s="4" t="s">
        <v>507</v>
      </c>
      <c r="D421" s="3">
        <v>8</v>
      </c>
      <c r="E421" s="3" t="str">
        <f>INDEX(技能!E:E,MATCH(技能等级!S421,技能!T:T,0))</f>
        <v>曹玄亮技能1</v>
      </c>
      <c r="F421" s="4" t="s">
        <v>1164</v>
      </c>
      <c r="G421" s="3">
        <v>10</v>
      </c>
      <c r="H421" s="3" t="str">
        <f t="shared" si="1187"/>
        <v>130100201</v>
      </c>
      <c r="I421" s="3">
        <f t="shared" si="1171"/>
        <v>8</v>
      </c>
      <c r="J421" s="3" t="str">
        <f>IF(COUNTIF(技能效果!A:A,技能等级!B421&amp;"02")=1,技能等级!B421&amp;"02","")</f>
        <v>130100202</v>
      </c>
      <c r="K421" s="3">
        <f t="shared" si="1171"/>
        <v>8</v>
      </c>
      <c r="L421" s="3" t="str">
        <f>IF(COUNTIF(技能效果!A:A,技能等级!B421&amp;"03")=1,技能等级!B421&amp;"03","")</f>
        <v/>
      </c>
      <c r="M421" s="3" t="str">
        <f t="shared" ref="M421" si="1270">IF(L421="","",$D421)</f>
        <v/>
      </c>
      <c r="N421" s="3" t="str">
        <f>IF(COUNTIF(技能效果!A:A,技能等级!B421&amp;"04")=1,技能等级!B421&amp;"04","")</f>
        <v/>
      </c>
      <c r="O421" s="3" t="str">
        <f t="shared" ref="O421" si="1271">IF(N421="","",$D421)</f>
        <v/>
      </c>
      <c r="P421" s="3" t="str">
        <f>IF(COUNTIF(技能效果!A:A,技能等级!B421&amp;"05")=1,技能等级!B421&amp;"05","")</f>
        <v/>
      </c>
      <c r="Q421" s="3" t="str">
        <f t="shared" ref="Q421" si="1272">IF(P421="","",$D421)</f>
        <v/>
      </c>
      <c r="R421" s="4" t="s">
        <v>508</v>
      </c>
      <c r="S421">
        <f t="shared" si="1206"/>
        <v>42</v>
      </c>
    </row>
    <row r="422" spans="1:19" ht="16.5" x14ac:dyDescent="0.2">
      <c r="A422" s="3">
        <v>419</v>
      </c>
      <c r="B422" s="3">
        <f>INDEX(技能!B:B,MATCH(技能等级!S422,技能!T:T,0))</f>
        <v>1301002</v>
      </c>
      <c r="C422" s="4" t="s">
        <v>507</v>
      </c>
      <c r="D422" s="3">
        <v>9</v>
      </c>
      <c r="E422" s="3" t="str">
        <f>INDEX(技能!E:E,MATCH(技能等级!S422,技能!T:T,0))</f>
        <v>曹玄亮技能1</v>
      </c>
      <c r="F422" s="4" t="s">
        <v>1164</v>
      </c>
      <c r="G422" s="3">
        <v>10</v>
      </c>
      <c r="H422" s="3" t="str">
        <f t="shared" si="1187"/>
        <v>130100201</v>
      </c>
      <c r="I422" s="3">
        <f t="shared" si="1171"/>
        <v>9</v>
      </c>
      <c r="J422" s="3" t="str">
        <f>IF(COUNTIF(技能效果!A:A,技能等级!B422&amp;"02")=1,技能等级!B422&amp;"02","")</f>
        <v>130100202</v>
      </c>
      <c r="K422" s="3">
        <f t="shared" si="1171"/>
        <v>9</v>
      </c>
      <c r="L422" s="3" t="str">
        <f>IF(COUNTIF(技能效果!A:A,技能等级!B422&amp;"03")=1,技能等级!B422&amp;"03","")</f>
        <v/>
      </c>
      <c r="M422" s="3" t="str">
        <f t="shared" ref="M422" si="1273">IF(L422="","",$D422)</f>
        <v/>
      </c>
      <c r="N422" s="3" t="str">
        <f>IF(COUNTIF(技能效果!A:A,技能等级!B422&amp;"04")=1,技能等级!B422&amp;"04","")</f>
        <v/>
      </c>
      <c r="O422" s="3" t="str">
        <f t="shared" ref="O422" si="1274">IF(N422="","",$D422)</f>
        <v/>
      </c>
      <c r="P422" s="3" t="str">
        <f>IF(COUNTIF(技能效果!A:A,技能等级!B422&amp;"05")=1,技能等级!B422&amp;"05","")</f>
        <v/>
      </c>
      <c r="Q422" s="3" t="str">
        <f t="shared" ref="Q422" si="1275">IF(P422="","",$D422)</f>
        <v/>
      </c>
      <c r="R422" s="4" t="s">
        <v>508</v>
      </c>
      <c r="S422">
        <f t="shared" si="1206"/>
        <v>42</v>
      </c>
    </row>
    <row r="423" spans="1:19" ht="16.5" x14ac:dyDescent="0.2">
      <c r="A423" s="3">
        <v>420</v>
      </c>
      <c r="B423" s="3">
        <f>INDEX(技能!B:B,MATCH(技能等级!S423,技能!T:T,0))</f>
        <v>1301002</v>
      </c>
      <c r="C423" s="3" t="s">
        <v>507</v>
      </c>
      <c r="D423" s="3">
        <v>10</v>
      </c>
      <c r="E423" s="3" t="str">
        <f>INDEX(技能!E:E,MATCH(技能等级!S423,技能!T:T,0))</f>
        <v>曹玄亮技能1</v>
      </c>
      <c r="F423" s="4" t="s">
        <v>1164</v>
      </c>
      <c r="G423" s="3">
        <v>10</v>
      </c>
      <c r="H423" s="3" t="str">
        <f t="shared" si="1187"/>
        <v>130100201</v>
      </c>
      <c r="I423" s="3">
        <f t="shared" si="1171"/>
        <v>10</v>
      </c>
      <c r="J423" s="3" t="str">
        <f>IF(COUNTIF(技能效果!A:A,技能等级!B423&amp;"02")=1,技能等级!B423&amp;"02","")</f>
        <v>130100202</v>
      </c>
      <c r="K423" s="3">
        <f t="shared" si="1171"/>
        <v>10</v>
      </c>
      <c r="L423" s="3" t="str">
        <f>IF(COUNTIF(技能效果!A:A,技能等级!B423&amp;"03")=1,技能等级!B423&amp;"03","")</f>
        <v/>
      </c>
      <c r="M423" s="3" t="str">
        <f t="shared" ref="M423" si="1276">IF(L423="","",$D423)</f>
        <v/>
      </c>
      <c r="N423" s="3" t="str">
        <f>IF(COUNTIF(技能效果!A:A,技能等级!B423&amp;"04")=1,技能等级!B423&amp;"04","")</f>
        <v/>
      </c>
      <c r="O423" s="3" t="str">
        <f t="shared" ref="O423" si="1277">IF(N423="","",$D423)</f>
        <v/>
      </c>
      <c r="P423" s="3" t="str">
        <f>IF(COUNTIF(技能效果!A:A,技能等级!B423&amp;"05")=1,技能等级!B423&amp;"05","")</f>
        <v/>
      </c>
      <c r="Q423" s="3" t="str">
        <f t="shared" ref="Q423" si="1278">IF(P423="","",$D423)</f>
        <v/>
      </c>
      <c r="R423" s="3" t="s">
        <v>508</v>
      </c>
      <c r="S423">
        <f t="shared" si="1206"/>
        <v>42</v>
      </c>
    </row>
    <row r="424" spans="1:19" ht="16.5" x14ac:dyDescent="0.2">
      <c r="A424" s="3">
        <v>421</v>
      </c>
      <c r="B424" s="3">
        <f>INDEX(技能!B:B,MATCH(技能等级!S424,技能!T:T,0))</f>
        <v>1302002</v>
      </c>
      <c r="C424" s="3" t="s">
        <v>509</v>
      </c>
      <c r="D424" s="3">
        <v>1</v>
      </c>
      <c r="E424" s="3" t="str">
        <f>INDEX(技能!E:E,MATCH(技能等级!S424,技能!T:T,0))</f>
        <v>曹玄亮技能2</v>
      </c>
      <c r="F424" s="4"/>
      <c r="G424" s="3"/>
      <c r="H424" s="3" t="str">
        <f t="shared" si="1187"/>
        <v>130200201</v>
      </c>
      <c r="I424" s="3">
        <f t="shared" si="1171"/>
        <v>1</v>
      </c>
      <c r="J424" s="3" t="str">
        <f>IF(COUNTIF(技能效果!A:A,技能等级!B424&amp;"02")=1,技能等级!B424&amp;"02","")</f>
        <v>130200202</v>
      </c>
      <c r="K424" s="3">
        <f t="shared" si="1171"/>
        <v>1</v>
      </c>
      <c r="L424" s="3" t="str">
        <f>IF(COUNTIF(技能效果!A:A,技能等级!B424&amp;"03")=1,技能等级!B424&amp;"03","")</f>
        <v/>
      </c>
      <c r="M424" s="3" t="str">
        <f t="shared" ref="M424" si="1279">IF(L424="","",$D424)</f>
        <v/>
      </c>
      <c r="N424" s="3" t="str">
        <f>IF(COUNTIF(技能效果!A:A,技能等级!B424&amp;"04")=1,技能等级!B424&amp;"04","")</f>
        <v/>
      </c>
      <c r="O424" s="3" t="str">
        <f t="shared" ref="O424" si="1280">IF(N424="","",$D424)</f>
        <v/>
      </c>
      <c r="P424" s="3" t="str">
        <f>IF(COUNTIF(技能效果!A:A,技能等级!B424&amp;"05")=1,技能等级!B424&amp;"05","")</f>
        <v/>
      </c>
      <c r="Q424" s="3" t="str">
        <f t="shared" ref="Q424" si="1281">IF(P424="","",$D424)</f>
        <v/>
      </c>
      <c r="R424" s="3" t="s">
        <v>508</v>
      </c>
      <c r="S424">
        <f t="shared" si="1206"/>
        <v>43</v>
      </c>
    </row>
    <row r="425" spans="1:19" ht="16.5" x14ac:dyDescent="0.2">
      <c r="A425" s="3">
        <v>422</v>
      </c>
      <c r="B425" s="3">
        <f>INDEX(技能!B:B,MATCH(技能等级!S425,技能!T:T,0))</f>
        <v>1302002</v>
      </c>
      <c r="C425" s="4" t="s">
        <v>507</v>
      </c>
      <c r="D425" s="3">
        <v>2</v>
      </c>
      <c r="E425" s="3" t="str">
        <f>INDEX(技能!E:E,MATCH(技能等级!S425,技能!T:T,0))</f>
        <v>曹玄亮技能2</v>
      </c>
      <c r="F425" s="4" t="s">
        <v>1164</v>
      </c>
      <c r="G425" s="3">
        <v>10</v>
      </c>
      <c r="H425" s="3" t="str">
        <f t="shared" si="1187"/>
        <v>130200201</v>
      </c>
      <c r="I425" s="3">
        <f t="shared" si="1171"/>
        <v>2</v>
      </c>
      <c r="J425" s="3" t="str">
        <f>IF(COUNTIF(技能效果!A:A,技能等级!B425&amp;"02")=1,技能等级!B425&amp;"02","")</f>
        <v>130200202</v>
      </c>
      <c r="K425" s="3">
        <f t="shared" si="1171"/>
        <v>2</v>
      </c>
      <c r="L425" s="3" t="str">
        <f>IF(COUNTIF(技能效果!A:A,技能等级!B425&amp;"03")=1,技能等级!B425&amp;"03","")</f>
        <v/>
      </c>
      <c r="M425" s="3" t="str">
        <f t="shared" ref="M425" si="1282">IF(L425="","",$D425)</f>
        <v/>
      </c>
      <c r="N425" s="3" t="str">
        <f>IF(COUNTIF(技能效果!A:A,技能等级!B425&amp;"04")=1,技能等级!B425&amp;"04","")</f>
        <v/>
      </c>
      <c r="O425" s="3" t="str">
        <f t="shared" ref="O425" si="1283">IF(N425="","",$D425)</f>
        <v/>
      </c>
      <c r="P425" s="3" t="str">
        <f>IF(COUNTIF(技能效果!A:A,技能等级!B425&amp;"05")=1,技能等级!B425&amp;"05","")</f>
        <v/>
      </c>
      <c r="Q425" s="3" t="str">
        <f t="shared" ref="Q425" si="1284">IF(P425="","",$D425)</f>
        <v/>
      </c>
      <c r="R425" s="4" t="s">
        <v>508</v>
      </c>
      <c r="S425">
        <f t="shared" si="1206"/>
        <v>43</v>
      </c>
    </row>
    <row r="426" spans="1:19" ht="16.5" x14ac:dyDescent="0.2">
      <c r="A426" s="3">
        <v>423</v>
      </c>
      <c r="B426" s="3">
        <f>INDEX(技能!B:B,MATCH(技能等级!S426,技能!T:T,0))</f>
        <v>1302002</v>
      </c>
      <c r="C426" s="4" t="s">
        <v>507</v>
      </c>
      <c r="D426" s="3">
        <v>3</v>
      </c>
      <c r="E426" s="3" t="str">
        <f>INDEX(技能!E:E,MATCH(技能等级!S426,技能!T:T,0))</f>
        <v>曹玄亮技能2</v>
      </c>
      <c r="F426" s="4" t="s">
        <v>1164</v>
      </c>
      <c r="G426" s="3">
        <v>10</v>
      </c>
      <c r="H426" s="3" t="str">
        <f t="shared" si="1187"/>
        <v>130200201</v>
      </c>
      <c r="I426" s="3">
        <f t="shared" si="1171"/>
        <v>3</v>
      </c>
      <c r="J426" s="3" t="str">
        <f>IF(COUNTIF(技能效果!A:A,技能等级!B426&amp;"02")=1,技能等级!B426&amp;"02","")</f>
        <v>130200202</v>
      </c>
      <c r="K426" s="3">
        <f t="shared" si="1171"/>
        <v>3</v>
      </c>
      <c r="L426" s="3" t="str">
        <f>IF(COUNTIF(技能效果!A:A,技能等级!B426&amp;"03")=1,技能等级!B426&amp;"03","")</f>
        <v/>
      </c>
      <c r="M426" s="3" t="str">
        <f t="shared" ref="M426" si="1285">IF(L426="","",$D426)</f>
        <v/>
      </c>
      <c r="N426" s="3" t="str">
        <f>IF(COUNTIF(技能效果!A:A,技能等级!B426&amp;"04")=1,技能等级!B426&amp;"04","")</f>
        <v/>
      </c>
      <c r="O426" s="3" t="str">
        <f t="shared" ref="O426" si="1286">IF(N426="","",$D426)</f>
        <v/>
      </c>
      <c r="P426" s="3" t="str">
        <f>IF(COUNTIF(技能效果!A:A,技能等级!B426&amp;"05")=1,技能等级!B426&amp;"05","")</f>
        <v/>
      </c>
      <c r="Q426" s="3" t="str">
        <f t="shared" ref="Q426" si="1287">IF(P426="","",$D426)</f>
        <v/>
      </c>
      <c r="R426" s="4" t="s">
        <v>508</v>
      </c>
      <c r="S426">
        <f t="shared" si="1206"/>
        <v>43</v>
      </c>
    </row>
    <row r="427" spans="1:19" ht="16.5" x14ac:dyDescent="0.2">
      <c r="A427" s="3">
        <v>424</v>
      </c>
      <c r="B427" s="3">
        <f>INDEX(技能!B:B,MATCH(技能等级!S427,技能!T:T,0))</f>
        <v>1302002</v>
      </c>
      <c r="C427" s="4" t="s">
        <v>507</v>
      </c>
      <c r="D427" s="3">
        <v>4</v>
      </c>
      <c r="E427" s="3" t="str">
        <f>INDEX(技能!E:E,MATCH(技能等级!S427,技能!T:T,0))</f>
        <v>曹玄亮技能2</v>
      </c>
      <c r="F427" s="4" t="s">
        <v>1164</v>
      </c>
      <c r="G427" s="3">
        <v>10</v>
      </c>
      <c r="H427" s="3" t="str">
        <f t="shared" si="1187"/>
        <v>130200201</v>
      </c>
      <c r="I427" s="3">
        <f t="shared" si="1171"/>
        <v>4</v>
      </c>
      <c r="J427" s="3" t="str">
        <f>IF(COUNTIF(技能效果!A:A,技能等级!B427&amp;"02")=1,技能等级!B427&amp;"02","")</f>
        <v>130200202</v>
      </c>
      <c r="K427" s="3">
        <f t="shared" si="1171"/>
        <v>4</v>
      </c>
      <c r="L427" s="3" t="str">
        <f>IF(COUNTIF(技能效果!A:A,技能等级!B427&amp;"03")=1,技能等级!B427&amp;"03","")</f>
        <v/>
      </c>
      <c r="M427" s="3" t="str">
        <f t="shared" ref="M427" si="1288">IF(L427="","",$D427)</f>
        <v/>
      </c>
      <c r="N427" s="3" t="str">
        <f>IF(COUNTIF(技能效果!A:A,技能等级!B427&amp;"04")=1,技能等级!B427&amp;"04","")</f>
        <v/>
      </c>
      <c r="O427" s="3" t="str">
        <f t="shared" ref="O427" si="1289">IF(N427="","",$D427)</f>
        <v/>
      </c>
      <c r="P427" s="3" t="str">
        <f>IF(COUNTIF(技能效果!A:A,技能等级!B427&amp;"05")=1,技能等级!B427&amp;"05","")</f>
        <v/>
      </c>
      <c r="Q427" s="3" t="str">
        <f t="shared" ref="Q427" si="1290">IF(P427="","",$D427)</f>
        <v/>
      </c>
      <c r="R427" s="4" t="s">
        <v>508</v>
      </c>
      <c r="S427">
        <f t="shared" si="1206"/>
        <v>43</v>
      </c>
    </row>
    <row r="428" spans="1:19" ht="16.5" x14ac:dyDescent="0.2">
      <c r="A428" s="3">
        <v>425</v>
      </c>
      <c r="B428" s="3">
        <f>INDEX(技能!B:B,MATCH(技能等级!S428,技能!T:T,0))</f>
        <v>1302002</v>
      </c>
      <c r="C428" s="4" t="s">
        <v>507</v>
      </c>
      <c r="D428" s="3">
        <v>5</v>
      </c>
      <c r="E428" s="3" t="str">
        <f>INDEX(技能!E:E,MATCH(技能等级!S428,技能!T:T,0))</f>
        <v>曹玄亮技能2</v>
      </c>
      <c r="F428" s="4" t="s">
        <v>1164</v>
      </c>
      <c r="G428" s="3">
        <v>10</v>
      </c>
      <c r="H428" s="3" t="str">
        <f t="shared" si="1187"/>
        <v>130200201</v>
      </c>
      <c r="I428" s="3">
        <f t="shared" si="1171"/>
        <v>5</v>
      </c>
      <c r="J428" s="3" t="str">
        <f>IF(COUNTIF(技能效果!A:A,技能等级!B428&amp;"02")=1,技能等级!B428&amp;"02","")</f>
        <v>130200202</v>
      </c>
      <c r="K428" s="3">
        <f t="shared" si="1171"/>
        <v>5</v>
      </c>
      <c r="L428" s="3" t="str">
        <f>IF(COUNTIF(技能效果!A:A,技能等级!B428&amp;"03")=1,技能等级!B428&amp;"03","")</f>
        <v/>
      </c>
      <c r="M428" s="3" t="str">
        <f t="shared" ref="M428" si="1291">IF(L428="","",$D428)</f>
        <v/>
      </c>
      <c r="N428" s="3" t="str">
        <f>IF(COUNTIF(技能效果!A:A,技能等级!B428&amp;"04")=1,技能等级!B428&amp;"04","")</f>
        <v/>
      </c>
      <c r="O428" s="3" t="str">
        <f t="shared" ref="O428" si="1292">IF(N428="","",$D428)</f>
        <v/>
      </c>
      <c r="P428" s="3" t="str">
        <f>IF(COUNTIF(技能效果!A:A,技能等级!B428&amp;"05")=1,技能等级!B428&amp;"05","")</f>
        <v/>
      </c>
      <c r="Q428" s="3" t="str">
        <f t="shared" ref="Q428" si="1293">IF(P428="","",$D428)</f>
        <v/>
      </c>
      <c r="R428" s="4" t="s">
        <v>508</v>
      </c>
      <c r="S428">
        <f t="shared" si="1206"/>
        <v>43</v>
      </c>
    </row>
    <row r="429" spans="1:19" ht="16.5" x14ac:dyDescent="0.2">
      <c r="A429" s="3">
        <v>426</v>
      </c>
      <c r="B429" s="3">
        <f>INDEX(技能!B:B,MATCH(技能等级!S429,技能!T:T,0))</f>
        <v>1302002</v>
      </c>
      <c r="C429" s="4" t="s">
        <v>507</v>
      </c>
      <c r="D429" s="3">
        <v>6</v>
      </c>
      <c r="E429" s="3" t="str">
        <f>INDEX(技能!E:E,MATCH(技能等级!S429,技能!T:T,0))</f>
        <v>曹玄亮技能2</v>
      </c>
      <c r="F429" s="4" t="s">
        <v>1164</v>
      </c>
      <c r="G429" s="3">
        <v>10</v>
      </c>
      <c r="H429" s="3" t="str">
        <f t="shared" si="1187"/>
        <v>130200201</v>
      </c>
      <c r="I429" s="3">
        <f t="shared" si="1171"/>
        <v>6</v>
      </c>
      <c r="J429" s="3" t="str">
        <f>IF(COUNTIF(技能效果!A:A,技能等级!B429&amp;"02")=1,技能等级!B429&amp;"02","")</f>
        <v>130200202</v>
      </c>
      <c r="K429" s="3">
        <f t="shared" si="1171"/>
        <v>6</v>
      </c>
      <c r="L429" s="3" t="str">
        <f>IF(COUNTIF(技能效果!A:A,技能等级!B429&amp;"03")=1,技能等级!B429&amp;"03","")</f>
        <v/>
      </c>
      <c r="M429" s="3" t="str">
        <f t="shared" ref="M429" si="1294">IF(L429="","",$D429)</f>
        <v/>
      </c>
      <c r="N429" s="3" t="str">
        <f>IF(COUNTIF(技能效果!A:A,技能等级!B429&amp;"04")=1,技能等级!B429&amp;"04","")</f>
        <v/>
      </c>
      <c r="O429" s="3" t="str">
        <f t="shared" ref="O429" si="1295">IF(N429="","",$D429)</f>
        <v/>
      </c>
      <c r="P429" s="3" t="str">
        <f>IF(COUNTIF(技能效果!A:A,技能等级!B429&amp;"05")=1,技能等级!B429&amp;"05","")</f>
        <v/>
      </c>
      <c r="Q429" s="3" t="str">
        <f t="shared" ref="Q429" si="1296">IF(P429="","",$D429)</f>
        <v/>
      </c>
      <c r="R429" s="4" t="s">
        <v>508</v>
      </c>
      <c r="S429">
        <f t="shared" si="1206"/>
        <v>43</v>
      </c>
    </row>
    <row r="430" spans="1:19" ht="16.5" x14ac:dyDescent="0.2">
      <c r="A430" s="3">
        <v>427</v>
      </c>
      <c r="B430" s="3">
        <f>INDEX(技能!B:B,MATCH(技能等级!S430,技能!T:T,0))</f>
        <v>1302002</v>
      </c>
      <c r="C430" s="4" t="s">
        <v>507</v>
      </c>
      <c r="D430" s="3">
        <v>7</v>
      </c>
      <c r="E430" s="3" t="str">
        <f>INDEX(技能!E:E,MATCH(技能等级!S430,技能!T:T,0))</f>
        <v>曹玄亮技能2</v>
      </c>
      <c r="F430" s="4" t="s">
        <v>1164</v>
      </c>
      <c r="G430" s="3">
        <v>10</v>
      </c>
      <c r="H430" s="3" t="str">
        <f t="shared" si="1187"/>
        <v>130200201</v>
      </c>
      <c r="I430" s="3">
        <f t="shared" si="1171"/>
        <v>7</v>
      </c>
      <c r="J430" s="3" t="str">
        <f>IF(COUNTIF(技能效果!A:A,技能等级!B430&amp;"02")=1,技能等级!B430&amp;"02","")</f>
        <v>130200202</v>
      </c>
      <c r="K430" s="3">
        <f t="shared" si="1171"/>
        <v>7</v>
      </c>
      <c r="L430" s="3" t="str">
        <f>IF(COUNTIF(技能效果!A:A,技能等级!B430&amp;"03")=1,技能等级!B430&amp;"03","")</f>
        <v/>
      </c>
      <c r="M430" s="3" t="str">
        <f t="shared" ref="M430" si="1297">IF(L430="","",$D430)</f>
        <v/>
      </c>
      <c r="N430" s="3" t="str">
        <f>IF(COUNTIF(技能效果!A:A,技能等级!B430&amp;"04")=1,技能等级!B430&amp;"04","")</f>
        <v/>
      </c>
      <c r="O430" s="3" t="str">
        <f t="shared" ref="O430" si="1298">IF(N430="","",$D430)</f>
        <v/>
      </c>
      <c r="P430" s="3" t="str">
        <f>IF(COUNTIF(技能效果!A:A,技能等级!B430&amp;"05")=1,技能等级!B430&amp;"05","")</f>
        <v/>
      </c>
      <c r="Q430" s="3" t="str">
        <f t="shared" ref="Q430" si="1299">IF(P430="","",$D430)</f>
        <v/>
      </c>
      <c r="R430" s="4" t="s">
        <v>508</v>
      </c>
      <c r="S430">
        <f t="shared" si="1206"/>
        <v>43</v>
      </c>
    </row>
    <row r="431" spans="1:19" ht="16.5" x14ac:dyDescent="0.2">
      <c r="A431" s="3">
        <v>428</v>
      </c>
      <c r="B431" s="3">
        <f>INDEX(技能!B:B,MATCH(技能等级!S431,技能!T:T,0))</f>
        <v>1302002</v>
      </c>
      <c r="C431" s="4" t="s">
        <v>507</v>
      </c>
      <c r="D431" s="3">
        <v>8</v>
      </c>
      <c r="E431" s="3" t="str">
        <f>INDEX(技能!E:E,MATCH(技能等级!S431,技能!T:T,0))</f>
        <v>曹玄亮技能2</v>
      </c>
      <c r="F431" s="4" t="s">
        <v>1164</v>
      </c>
      <c r="G431" s="3">
        <v>10</v>
      </c>
      <c r="H431" s="3" t="str">
        <f t="shared" si="1187"/>
        <v>130200201</v>
      </c>
      <c r="I431" s="3">
        <f t="shared" si="1171"/>
        <v>8</v>
      </c>
      <c r="J431" s="3" t="str">
        <f>IF(COUNTIF(技能效果!A:A,技能等级!B431&amp;"02")=1,技能等级!B431&amp;"02","")</f>
        <v>130200202</v>
      </c>
      <c r="K431" s="3">
        <f t="shared" si="1171"/>
        <v>8</v>
      </c>
      <c r="L431" s="3" t="str">
        <f>IF(COUNTIF(技能效果!A:A,技能等级!B431&amp;"03")=1,技能等级!B431&amp;"03","")</f>
        <v/>
      </c>
      <c r="M431" s="3" t="str">
        <f t="shared" ref="M431" si="1300">IF(L431="","",$D431)</f>
        <v/>
      </c>
      <c r="N431" s="3" t="str">
        <f>IF(COUNTIF(技能效果!A:A,技能等级!B431&amp;"04")=1,技能等级!B431&amp;"04","")</f>
        <v/>
      </c>
      <c r="O431" s="3" t="str">
        <f t="shared" ref="O431" si="1301">IF(N431="","",$D431)</f>
        <v/>
      </c>
      <c r="P431" s="3" t="str">
        <f>IF(COUNTIF(技能效果!A:A,技能等级!B431&amp;"05")=1,技能等级!B431&amp;"05","")</f>
        <v/>
      </c>
      <c r="Q431" s="3" t="str">
        <f t="shared" ref="Q431" si="1302">IF(P431="","",$D431)</f>
        <v/>
      </c>
      <c r="R431" s="4" t="s">
        <v>508</v>
      </c>
      <c r="S431">
        <f t="shared" si="1206"/>
        <v>43</v>
      </c>
    </row>
    <row r="432" spans="1:19" ht="16.5" x14ac:dyDescent="0.2">
      <c r="A432" s="3">
        <v>429</v>
      </c>
      <c r="B432" s="3">
        <f>INDEX(技能!B:B,MATCH(技能等级!S432,技能!T:T,0))</f>
        <v>1302002</v>
      </c>
      <c r="C432" s="4" t="s">
        <v>507</v>
      </c>
      <c r="D432" s="3">
        <v>9</v>
      </c>
      <c r="E432" s="3" t="str">
        <f>INDEX(技能!E:E,MATCH(技能等级!S432,技能!T:T,0))</f>
        <v>曹玄亮技能2</v>
      </c>
      <c r="F432" s="4" t="s">
        <v>1164</v>
      </c>
      <c r="G432" s="3">
        <v>10</v>
      </c>
      <c r="H432" s="3" t="str">
        <f t="shared" si="1187"/>
        <v>130200201</v>
      </c>
      <c r="I432" s="3">
        <f t="shared" si="1171"/>
        <v>9</v>
      </c>
      <c r="J432" s="3" t="str">
        <f>IF(COUNTIF(技能效果!A:A,技能等级!B432&amp;"02")=1,技能等级!B432&amp;"02","")</f>
        <v>130200202</v>
      </c>
      <c r="K432" s="3">
        <f t="shared" si="1171"/>
        <v>9</v>
      </c>
      <c r="L432" s="3" t="str">
        <f>IF(COUNTIF(技能效果!A:A,技能等级!B432&amp;"03")=1,技能等级!B432&amp;"03","")</f>
        <v/>
      </c>
      <c r="M432" s="3" t="str">
        <f t="shared" ref="M432" si="1303">IF(L432="","",$D432)</f>
        <v/>
      </c>
      <c r="N432" s="3" t="str">
        <f>IF(COUNTIF(技能效果!A:A,技能等级!B432&amp;"04")=1,技能等级!B432&amp;"04","")</f>
        <v/>
      </c>
      <c r="O432" s="3" t="str">
        <f t="shared" ref="O432" si="1304">IF(N432="","",$D432)</f>
        <v/>
      </c>
      <c r="P432" s="3" t="str">
        <f>IF(COUNTIF(技能效果!A:A,技能等级!B432&amp;"05")=1,技能等级!B432&amp;"05","")</f>
        <v/>
      </c>
      <c r="Q432" s="3" t="str">
        <f t="shared" ref="Q432" si="1305">IF(P432="","",$D432)</f>
        <v/>
      </c>
      <c r="R432" s="4" t="s">
        <v>508</v>
      </c>
      <c r="S432">
        <f t="shared" si="1206"/>
        <v>43</v>
      </c>
    </row>
    <row r="433" spans="1:19" ht="16.5" x14ac:dyDescent="0.2">
      <c r="A433" s="3">
        <v>430</v>
      </c>
      <c r="B433" s="3">
        <f>INDEX(技能!B:B,MATCH(技能等级!S433,技能!T:T,0))</f>
        <v>1302002</v>
      </c>
      <c r="C433" s="4" t="s">
        <v>507</v>
      </c>
      <c r="D433" s="3">
        <v>10</v>
      </c>
      <c r="E433" s="3" t="str">
        <f>INDEX(技能!E:E,MATCH(技能等级!S433,技能!T:T,0))</f>
        <v>曹玄亮技能2</v>
      </c>
      <c r="F433" s="4" t="s">
        <v>1164</v>
      </c>
      <c r="G433" s="3">
        <v>10</v>
      </c>
      <c r="H433" s="3" t="str">
        <f t="shared" si="1187"/>
        <v>130200201</v>
      </c>
      <c r="I433" s="3">
        <f t="shared" si="1171"/>
        <v>10</v>
      </c>
      <c r="J433" s="3" t="str">
        <f>IF(COUNTIF(技能效果!A:A,技能等级!B433&amp;"02")=1,技能等级!B433&amp;"02","")</f>
        <v>130200202</v>
      </c>
      <c r="K433" s="3">
        <f t="shared" si="1171"/>
        <v>10</v>
      </c>
      <c r="L433" s="3" t="str">
        <f>IF(COUNTIF(技能效果!A:A,技能等级!B433&amp;"03")=1,技能等级!B433&amp;"03","")</f>
        <v/>
      </c>
      <c r="M433" s="3" t="str">
        <f t="shared" ref="M433" si="1306">IF(L433="","",$D433)</f>
        <v/>
      </c>
      <c r="N433" s="3" t="str">
        <f>IF(COUNTIF(技能效果!A:A,技能等级!B433&amp;"04")=1,技能等级!B433&amp;"04","")</f>
        <v/>
      </c>
      <c r="O433" s="3" t="str">
        <f t="shared" ref="O433" si="1307">IF(N433="","",$D433)</f>
        <v/>
      </c>
      <c r="P433" s="3" t="str">
        <f>IF(COUNTIF(技能效果!A:A,技能等级!B433&amp;"05")=1,技能等级!B433&amp;"05","")</f>
        <v/>
      </c>
      <c r="Q433" s="3" t="str">
        <f t="shared" ref="Q433" si="1308">IF(P433="","",$D433)</f>
        <v/>
      </c>
      <c r="R433" s="4" t="s">
        <v>508</v>
      </c>
      <c r="S433">
        <f t="shared" si="1206"/>
        <v>43</v>
      </c>
    </row>
    <row r="434" spans="1:19" ht="16.5" x14ac:dyDescent="0.2">
      <c r="A434" s="3">
        <v>431</v>
      </c>
      <c r="B434" s="3">
        <f>INDEX(技能!B:B,MATCH(技能等级!S434,技能!T:T,0))</f>
        <v>1301003</v>
      </c>
      <c r="C434" s="4" t="s">
        <v>507</v>
      </c>
      <c r="D434" s="3">
        <v>1</v>
      </c>
      <c r="E434" s="3" t="str">
        <f>INDEX(技能!E:E,MATCH(技能等级!S434,技能!T:T,0))</f>
        <v>战斗夏玲技能1</v>
      </c>
      <c r="F434" s="4"/>
      <c r="G434" s="3"/>
      <c r="H434" s="3" t="str">
        <f t="shared" si="1187"/>
        <v>130100301</v>
      </c>
      <c r="I434" s="3">
        <f t="shared" si="1171"/>
        <v>1</v>
      </c>
      <c r="J434" s="3" t="str">
        <f>IF(COUNTIF(技能效果!A:A,技能等级!B434&amp;"02")=1,技能等级!B434&amp;"02","")</f>
        <v>130100302</v>
      </c>
      <c r="K434" s="3">
        <f t="shared" si="1171"/>
        <v>1</v>
      </c>
      <c r="L434" s="3" t="str">
        <f>IF(COUNTIF(技能效果!A:A,技能等级!B434&amp;"03")=1,技能等级!B434&amp;"03","")</f>
        <v/>
      </c>
      <c r="M434" s="3" t="str">
        <f t="shared" ref="M434" si="1309">IF(L434="","",$D434)</f>
        <v/>
      </c>
      <c r="N434" s="3" t="str">
        <f>IF(COUNTIF(技能效果!A:A,技能等级!B434&amp;"04")=1,技能等级!B434&amp;"04","")</f>
        <v/>
      </c>
      <c r="O434" s="3" t="str">
        <f t="shared" ref="O434" si="1310">IF(N434="","",$D434)</f>
        <v/>
      </c>
      <c r="P434" s="3" t="str">
        <f>IF(COUNTIF(技能效果!A:A,技能等级!B434&amp;"05")=1,技能等级!B434&amp;"05","")</f>
        <v/>
      </c>
      <c r="Q434" s="3" t="str">
        <f t="shared" ref="Q434" si="1311">IF(P434="","",$D434)</f>
        <v/>
      </c>
      <c r="R434" s="4" t="s">
        <v>508</v>
      </c>
      <c r="S434">
        <f t="shared" si="1206"/>
        <v>44</v>
      </c>
    </row>
    <row r="435" spans="1:19" ht="16.5" x14ac:dyDescent="0.2">
      <c r="A435" s="3">
        <v>432</v>
      </c>
      <c r="B435" s="3">
        <f>INDEX(技能!B:B,MATCH(技能等级!S435,技能!T:T,0))</f>
        <v>1301003</v>
      </c>
      <c r="C435" s="4" t="s">
        <v>507</v>
      </c>
      <c r="D435" s="3">
        <v>2</v>
      </c>
      <c r="E435" s="3" t="str">
        <f>INDEX(技能!E:E,MATCH(技能等级!S435,技能!T:T,0))</f>
        <v>战斗夏玲技能1</v>
      </c>
      <c r="F435" s="4" t="s">
        <v>1164</v>
      </c>
      <c r="G435" s="3">
        <v>10</v>
      </c>
      <c r="H435" s="3" t="str">
        <f t="shared" si="1187"/>
        <v>130100301</v>
      </c>
      <c r="I435" s="3">
        <f t="shared" si="1171"/>
        <v>2</v>
      </c>
      <c r="J435" s="3" t="str">
        <f>IF(COUNTIF(技能效果!A:A,技能等级!B435&amp;"02")=1,技能等级!B435&amp;"02","")</f>
        <v>130100302</v>
      </c>
      <c r="K435" s="3">
        <f t="shared" si="1171"/>
        <v>2</v>
      </c>
      <c r="L435" s="3" t="str">
        <f>IF(COUNTIF(技能效果!A:A,技能等级!B435&amp;"03")=1,技能等级!B435&amp;"03","")</f>
        <v/>
      </c>
      <c r="M435" s="3" t="str">
        <f t="shared" ref="M435" si="1312">IF(L435="","",$D435)</f>
        <v/>
      </c>
      <c r="N435" s="3" t="str">
        <f>IF(COUNTIF(技能效果!A:A,技能等级!B435&amp;"04")=1,技能等级!B435&amp;"04","")</f>
        <v/>
      </c>
      <c r="O435" s="3" t="str">
        <f t="shared" ref="O435" si="1313">IF(N435="","",$D435)</f>
        <v/>
      </c>
      <c r="P435" s="3" t="str">
        <f>IF(COUNTIF(技能效果!A:A,技能等级!B435&amp;"05")=1,技能等级!B435&amp;"05","")</f>
        <v/>
      </c>
      <c r="Q435" s="3" t="str">
        <f t="shared" ref="Q435" si="1314">IF(P435="","",$D435)</f>
        <v/>
      </c>
      <c r="R435" s="4" t="s">
        <v>508</v>
      </c>
      <c r="S435">
        <f t="shared" si="1206"/>
        <v>44</v>
      </c>
    </row>
    <row r="436" spans="1:19" ht="16.5" x14ac:dyDescent="0.2">
      <c r="A436" s="3">
        <v>433</v>
      </c>
      <c r="B436" s="3">
        <f>INDEX(技能!B:B,MATCH(技能等级!S436,技能!T:T,0))</f>
        <v>1301003</v>
      </c>
      <c r="C436" s="4" t="s">
        <v>507</v>
      </c>
      <c r="D436" s="3">
        <v>3</v>
      </c>
      <c r="E436" s="3" t="str">
        <f>INDEX(技能!E:E,MATCH(技能等级!S436,技能!T:T,0))</f>
        <v>战斗夏玲技能1</v>
      </c>
      <c r="F436" s="4" t="s">
        <v>1164</v>
      </c>
      <c r="G436" s="3">
        <v>10</v>
      </c>
      <c r="H436" s="3" t="str">
        <f t="shared" si="1187"/>
        <v>130100301</v>
      </c>
      <c r="I436" s="3">
        <f t="shared" si="1171"/>
        <v>3</v>
      </c>
      <c r="J436" s="3" t="str">
        <f>IF(COUNTIF(技能效果!A:A,技能等级!B436&amp;"02")=1,技能等级!B436&amp;"02","")</f>
        <v>130100302</v>
      </c>
      <c r="K436" s="3">
        <f t="shared" si="1171"/>
        <v>3</v>
      </c>
      <c r="L436" s="3" t="str">
        <f>IF(COUNTIF(技能效果!A:A,技能等级!B436&amp;"03")=1,技能等级!B436&amp;"03","")</f>
        <v/>
      </c>
      <c r="M436" s="3" t="str">
        <f t="shared" ref="M436" si="1315">IF(L436="","",$D436)</f>
        <v/>
      </c>
      <c r="N436" s="3" t="str">
        <f>IF(COUNTIF(技能效果!A:A,技能等级!B436&amp;"04")=1,技能等级!B436&amp;"04","")</f>
        <v/>
      </c>
      <c r="O436" s="3" t="str">
        <f t="shared" ref="O436" si="1316">IF(N436="","",$D436)</f>
        <v/>
      </c>
      <c r="P436" s="3" t="str">
        <f>IF(COUNTIF(技能效果!A:A,技能等级!B436&amp;"05")=1,技能等级!B436&amp;"05","")</f>
        <v/>
      </c>
      <c r="Q436" s="3" t="str">
        <f t="shared" ref="Q436" si="1317">IF(P436="","",$D436)</f>
        <v/>
      </c>
      <c r="R436" s="4" t="s">
        <v>508</v>
      </c>
      <c r="S436">
        <f t="shared" si="1206"/>
        <v>44</v>
      </c>
    </row>
    <row r="437" spans="1:19" ht="16.5" x14ac:dyDescent="0.2">
      <c r="A437" s="3">
        <v>434</v>
      </c>
      <c r="B437" s="3">
        <f>INDEX(技能!B:B,MATCH(技能等级!S437,技能!T:T,0))</f>
        <v>1301003</v>
      </c>
      <c r="C437" s="4" t="s">
        <v>507</v>
      </c>
      <c r="D437" s="3">
        <v>4</v>
      </c>
      <c r="E437" s="3" t="str">
        <f>INDEX(技能!E:E,MATCH(技能等级!S437,技能!T:T,0))</f>
        <v>战斗夏玲技能1</v>
      </c>
      <c r="F437" s="4" t="s">
        <v>1164</v>
      </c>
      <c r="G437" s="3">
        <v>10</v>
      </c>
      <c r="H437" s="34" t="str">
        <f t="shared" si="1187"/>
        <v>130100301</v>
      </c>
      <c r="I437" s="3">
        <f t="shared" si="1171"/>
        <v>4</v>
      </c>
      <c r="J437" s="3" t="str">
        <f>IF(COUNTIF(技能效果!A:A,技能等级!B437&amp;"02")=1,技能等级!B437&amp;"02","")</f>
        <v>130100302</v>
      </c>
      <c r="K437" s="3">
        <f t="shared" si="1171"/>
        <v>4</v>
      </c>
      <c r="L437" s="3" t="str">
        <f>IF(COUNTIF(技能效果!A:A,技能等级!B437&amp;"03")=1,技能等级!B437&amp;"03","")</f>
        <v/>
      </c>
      <c r="M437" s="3" t="str">
        <f t="shared" ref="M437" si="1318">IF(L437="","",$D437)</f>
        <v/>
      </c>
      <c r="N437" s="3" t="str">
        <f>IF(COUNTIF(技能效果!A:A,技能等级!B437&amp;"04")=1,技能等级!B437&amp;"04","")</f>
        <v/>
      </c>
      <c r="O437" s="3" t="str">
        <f t="shared" ref="O437" si="1319">IF(N437="","",$D437)</f>
        <v/>
      </c>
      <c r="P437" s="3" t="str">
        <f>IF(COUNTIF(技能效果!A:A,技能等级!B437&amp;"05")=1,技能等级!B437&amp;"05","")</f>
        <v/>
      </c>
      <c r="Q437" s="3" t="str">
        <f t="shared" ref="Q437" si="1320">IF(P437="","",$D437)</f>
        <v/>
      </c>
      <c r="R437" s="35" t="s">
        <v>508</v>
      </c>
      <c r="S437">
        <f t="shared" si="1206"/>
        <v>44</v>
      </c>
    </row>
    <row r="438" spans="1:19" ht="16.5" x14ac:dyDescent="0.2">
      <c r="A438" s="3">
        <v>435</v>
      </c>
      <c r="B438" s="3">
        <f>INDEX(技能!B:B,MATCH(技能等级!S438,技能!T:T,0))</f>
        <v>1301003</v>
      </c>
      <c r="C438" s="4" t="s">
        <v>507</v>
      </c>
      <c r="D438" s="3">
        <v>5</v>
      </c>
      <c r="E438" s="3" t="str">
        <f>INDEX(技能!E:E,MATCH(技能等级!S438,技能!T:T,0))</f>
        <v>战斗夏玲技能1</v>
      </c>
      <c r="F438" s="4" t="s">
        <v>1164</v>
      </c>
      <c r="G438" s="3">
        <v>10</v>
      </c>
      <c r="H438" s="37" t="str">
        <f t="shared" si="1187"/>
        <v>130100301</v>
      </c>
      <c r="I438" s="3">
        <f t="shared" si="1171"/>
        <v>5</v>
      </c>
      <c r="J438" s="3" t="str">
        <f>IF(COUNTIF(技能效果!A:A,技能等级!B438&amp;"02")=1,技能等级!B438&amp;"02","")</f>
        <v>130100302</v>
      </c>
      <c r="K438" s="3">
        <f t="shared" si="1171"/>
        <v>5</v>
      </c>
      <c r="L438" s="3" t="str">
        <f>IF(COUNTIF(技能效果!A:A,技能等级!B438&amp;"03")=1,技能等级!B438&amp;"03","")</f>
        <v/>
      </c>
      <c r="M438" s="3" t="str">
        <f t="shared" ref="M438" si="1321">IF(L438="","",$D438)</f>
        <v/>
      </c>
      <c r="N438" s="3" t="str">
        <f>IF(COUNTIF(技能效果!A:A,技能等级!B438&amp;"04")=1,技能等级!B438&amp;"04","")</f>
        <v/>
      </c>
      <c r="O438" s="3" t="str">
        <f t="shared" ref="O438" si="1322">IF(N438="","",$D438)</f>
        <v/>
      </c>
      <c r="P438" s="3" t="str">
        <f>IF(COUNTIF(技能效果!A:A,技能等级!B438&amp;"05")=1,技能等级!B438&amp;"05","")</f>
        <v/>
      </c>
      <c r="Q438" s="3" t="str">
        <f t="shared" ref="Q438" si="1323">IF(P438="","",$D438)</f>
        <v/>
      </c>
      <c r="R438" s="36"/>
      <c r="S438" s="36">
        <f t="shared" si="1206"/>
        <v>44</v>
      </c>
    </row>
    <row r="439" spans="1:19" ht="16.5" x14ac:dyDescent="0.2">
      <c r="A439" s="3">
        <v>436</v>
      </c>
      <c r="B439" s="3">
        <f>INDEX(技能!B:B,MATCH(技能等级!S439,技能!T:T,0))</f>
        <v>1301003</v>
      </c>
      <c r="C439" s="4" t="s">
        <v>507</v>
      </c>
      <c r="D439" s="3">
        <v>6</v>
      </c>
      <c r="E439" s="3" t="str">
        <f>INDEX(技能!E:E,MATCH(技能等级!S439,技能!T:T,0))</f>
        <v>战斗夏玲技能1</v>
      </c>
      <c r="F439" s="4" t="s">
        <v>1164</v>
      </c>
      <c r="G439" s="3">
        <v>10</v>
      </c>
      <c r="H439" s="37" t="str">
        <f t="shared" si="1187"/>
        <v>130100301</v>
      </c>
      <c r="I439" s="3">
        <f t="shared" si="1171"/>
        <v>6</v>
      </c>
      <c r="J439" s="3" t="str">
        <f>IF(COUNTIF(技能效果!A:A,技能等级!B439&amp;"02")=1,技能等级!B439&amp;"02","")</f>
        <v>130100302</v>
      </c>
      <c r="K439" s="3">
        <f t="shared" si="1171"/>
        <v>6</v>
      </c>
      <c r="L439" s="3" t="str">
        <f>IF(COUNTIF(技能效果!A:A,技能等级!B439&amp;"03")=1,技能等级!B439&amp;"03","")</f>
        <v/>
      </c>
      <c r="M439" s="3" t="str">
        <f t="shared" ref="M439" si="1324">IF(L439="","",$D439)</f>
        <v/>
      </c>
      <c r="N439" s="3" t="str">
        <f>IF(COUNTIF(技能效果!A:A,技能等级!B439&amp;"04")=1,技能等级!B439&amp;"04","")</f>
        <v/>
      </c>
      <c r="O439" s="3" t="str">
        <f t="shared" ref="O439" si="1325">IF(N439="","",$D439)</f>
        <v/>
      </c>
      <c r="P439" s="3" t="str">
        <f>IF(COUNTIF(技能效果!A:A,技能等级!B439&amp;"05")=1,技能等级!B439&amp;"05","")</f>
        <v/>
      </c>
      <c r="Q439" s="3" t="str">
        <f t="shared" ref="Q439" si="1326">IF(P439="","",$D439)</f>
        <v/>
      </c>
      <c r="R439" s="36"/>
      <c r="S439" s="36">
        <f t="shared" si="1206"/>
        <v>44</v>
      </c>
    </row>
    <row r="440" spans="1:19" ht="16.5" x14ac:dyDescent="0.2">
      <c r="A440" s="3">
        <v>437</v>
      </c>
      <c r="B440" s="3">
        <f>INDEX(技能!B:B,MATCH(技能等级!S440,技能!T:T,0))</f>
        <v>1301003</v>
      </c>
      <c r="C440" s="4" t="s">
        <v>507</v>
      </c>
      <c r="D440" s="3">
        <v>7</v>
      </c>
      <c r="E440" s="3" t="str">
        <f>INDEX(技能!E:E,MATCH(技能等级!S440,技能!T:T,0))</f>
        <v>战斗夏玲技能1</v>
      </c>
      <c r="F440" s="4" t="s">
        <v>1164</v>
      </c>
      <c r="G440" s="3">
        <v>10</v>
      </c>
      <c r="H440" s="37" t="str">
        <f t="shared" si="1187"/>
        <v>130100301</v>
      </c>
      <c r="I440" s="3">
        <f t="shared" si="1171"/>
        <v>7</v>
      </c>
      <c r="J440" s="3" t="str">
        <f>IF(COUNTIF(技能效果!A:A,技能等级!B440&amp;"02")=1,技能等级!B440&amp;"02","")</f>
        <v>130100302</v>
      </c>
      <c r="K440" s="3">
        <f t="shared" si="1171"/>
        <v>7</v>
      </c>
      <c r="L440" s="3" t="str">
        <f>IF(COUNTIF(技能效果!A:A,技能等级!B440&amp;"03")=1,技能等级!B440&amp;"03","")</f>
        <v/>
      </c>
      <c r="M440" s="3" t="str">
        <f t="shared" ref="M440" si="1327">IF(L440="","",$D440)</f>
        <v/>
      </c>
      <c r="N440" s="3" t="str">
        <f>IF(COUNTIF(技能效果!A:A,技能等级!B440&amp;"04")=1,技能等级!B440&amp;"04","")</f>
        <v/>
      </c>
      <c r="O440" s="3" t="str">
        <f t="shared" ref="O440" si="1328">IF(N440="","",$D440)</f>
        <v/>
      </c>
      <c r="P440" s="3" t="str">
        <f>IF(COUNTIF(技能效果!A:A,技能等级!B440&amp;"05")=1,技能等级!B440&amp;"05","")</f>
        <v/>
      </c>
      <c r="Q440" s="3" t="str">
        <f t="shared" ref="Q440" si="1329">IF(P440="","",$D440)</f>
        <v/>
      </c>
      <c r="R440" s="36"/>
      <c r="S440" s="36">
        <f t="shared" si="1206"/>
        <v>44</v>
      </c>
    </row>
    <row r="441" spans="1:19" ht="16.5" x14ac:dyDescent="0.2">
      <c r="A441" s="3">
        <v>438</v>
      </c>
      <c r="B441" s="3">
        <f>INDEX(技能!B:B,MATCH(技能等级!S441,技能!T:T,0))</f>
        <v>1301003</v>
      </c>
      <c r="C441" s="4" t="s">
        <v>507</v>
      </c>
      <c r="D441" s="3">
        <v>8</v>
      </c>
      <c r="E441" s="3" t="str">
        <f>INDEX(技能!E:E,MATCH(技能等级!S441,技能!T:T,0))</f>
        <v>战斗夏玲技能1</v>
      </c>
      <c r="F441" s="4" t="s">
        <v>1164</v>
      </c>
      <c r="G441" s="3">
        <v>10</v>
      </c>
      <c r="H441" s="37" t="str">
        <f t="shared" si="1187"/>
        <v>130100301</v>
      </c>
      <c r="I441" s="3">
        <f t="shared" si="1171"/>
        <v>8</v>
      </c>
      <c r="J441" s="3" t="str">
        <f>IF(COUNTIF(技能效果!A:A,技能等级!B441&amp;"02")=1,技能等级!B441&amp;"02","")</f>
        <v>130100302</v>
      </c>
      <c r="K441" s="3">
        <f t="shared" si="1171"/>
        <v>8</v>
      </c>
      <c r="L441" s="3" t="str">
        <f>IF(COUNTIF(技能效果!A:A,技能等级!B441&amp;"03")=1,技能等级!B441&amp;"03","")</f>
        <v/>
      </c>
      <c r="M441" s="3" t="str">
        <f t="shared" ref="M441" si="1330">IF(L441="","",$D441)</f>
        <v/>
      </c>
      <c r="N441" s="3" t="str">
        <f>IF(COUNTIF(技能效果!A:A,技能等级!B441&amp;"04")=1,技能等级!B441&amp;"04","")</f>
        <v/>
      </c>
      <c r="O441" s="3" t="str">
        <f t="shared" ref="O441" si="1331">IF(N441="","",$D441)</f>
        <v/>
      </c>
      <c r="P441" s="3" t="str">
        <f>IF(COUNTIF(技能效果!A:A,技能等级!B441&amp;"05")=1,技能等级!B441&amp;"05","")</f>
        <v/>
      </c>
      <c r="Q441" s="3" t="str">
        <f t="shared" ref="Q441" si="1332">IF(P441="","",$D441)</f>
        <v/>
      </c>
      <c r="R441" s="36"/>
      <c r="S441" s="36">
        <f t="shared" si="1206"/>
        <v>44</v>
      </c>
    </row>
    <row r="442" spans="1:19" ht="16.5" x14ac:dyDescent="0.2">
      <c r="A442" s="3">
        <v>439</v>
      </c>
      <c r="B442" s="3">
        <f>INDEX(技能!B:B,MATCH(技能等级!S442,技能!T:T,0))</f>
        <v>1301003</v>
      </c>
      <c r="C442" s="4" t="s">
        <v>507</v>
      </c>
      <c r="D442" s="3">
        <v>9</v>
      </c>
      <c r="E442" s="3" t="str">
        <f>INDEX(技能!E:E,MATCH(技能等级!S442,技能!T:T,0))</f>
        <v>战斗夏玲技能1</v>
      </c>
      <c r="F442" s="4" t="s">
        <v>1164</v>
      </c>
      <c r="G442" s="3">
        <v>10</v>
      </c>
      <c r="H442" s="37" t="str">
        <f t="shared" si="1187"/>
        <v>130100301</v>
      </c>
      <c r="I442" s="3">
        <f t="shared" si="1171"/>
        <v>9</v>
      </c>
      <c r="J442" s="3" t="str">
        <f>IF(COUNTIF(技能效果!A:A,技能等级!B442&amp;"02")=1,技能等级!B442&amp;"02","")</f>
        <v>130100302</v>
      </c>
      <c r="K442" s="3">
        <f t="shared" si="1171"/>
        <v>9</v>
      </c>
      <c r="L442" s="3" t="str">
        <f>IF(COUNTIF(技能效果!A:A,技能等级!B442&amp;"03")=1,技能等级!B442&amp;"03","")</f>
        <v/>
      </c>
      <c r="M442" s="3" t="str">
        <f t="shared" ref="M442" si="1333">IF(L442="","",$D442)</f>
        <v/>
      </c>
      <c r="N442" s="3" t="str">
        <f>IF(COUNTIF(技能效果!A:A,技能等级!B442&amp;"04")=1,技能等级!B442&amp;"04","")</f>
        <v/>
      </c>
      <c r="O442" s="3" t="str">
        <f t="shared" ref="O442" si="1334">IF(N442="","",$D442)</f>
        <v/>
      </c>
      <c r="P442" s="3" t="str">
        <f>IF(COUNTIF(技能效果!A:A,技能等级!B442&amp;"05")=1,技能等级!B442&amp;"05","")</f>
        <v/>
      </c>
      <c r="Q442" s="3" t="str">
        <f t="shared" ref="Q442" si="1335">IF(P442="","",$D442)</f>
        <v/>
      </c>
      <c r="R442" s="36"/>
      <c r="S442" s="36">
        <f t="shared" si="1206"/>
        <v>44</v>
      </c>
    </row>
    <row r="443" spans="1:19" ht="16.5" x14ac:dyDescent="0.2">
      <c r="A443" s="3">
        <v>440</v>
      </c>
      <c r="B443" s="3">
        <f>INDEX(技能!B:B,MATCH(技能等级!S443,技能!T:T,0))</f>
        <v>1301003</v>
      </c>
      <c r="C443" s="4" t="s">
        <v>507</v>
      </c>
      <c r="D443" s="3">
        <v>10</v>
      </c>
      <c r="E443" s="3" t="str">
        <f>INDEX(技能!E:E,MATCH(技能等级!S443,技能!T:T,0))</f>
        <v>战斗夏玲技能1</v>
      </c>
      <c r="F443" s="4" t="s">
        <v>1164</v>
      </c>
      <c r="G443" s="3">
        <v>10</v>
      </c>
      <c r="H443" s="37" t="str">
        <f t="shared" si="1187"/>
        <v>130100301</v>
      </c>
      <c r="I443" s="3">
        <f t="shared" si="1171"/>
        <v>10</v>
      </c>
      <c r="J443" s="3" t="str">
        <f>IF(COUNTIF(技能效果!A:A,技能等级!B443&amp;"02")=1,技能等级!B443&amp;"02","")</f>
        <v>130100302</v>
      </c>
      <c r="K443" s="3">
        <f t="shared" si="1171"/>
        <v>10</v>
      </c>
      <c r="L443" s="3" t="str">
        <f>IF(COUNTIF(技能效果!A:A,技能等级!B443&amp;"03")=1,技能等级!B443&amp;"03","")</f>
        <v/>
      </c>
      <c r="M443" s="3" t="str">
        <f t="shared" ref="M443" si="1336">IF(L443="","",$D443)</f>
        <v/>
      </c>
      <c r="N443" s="3" t="str">
        <f>IF(COUNTIF(技能效果!A:A,技能等级!B443&amp;"04")=1,技能等级!B443&amp;"04","")</f>
        <v/>
      </c>
      <c r="O443" s="3" t="str">
        <f t="shared" ref="O443" si="1337">IF(N443="","",$D443)</f>
        <v/>
      </c>
      <c r="P443" s="3" t="str">
        <f>IF(COUNTIF(技能效果!A:A,技能等级!B443&amp;"05")=1,技能等级!B443&amp;"05","")</f>
        <v/>
      </c>
      <c r="Q443" s="3" t="str">
        <f t="shared" ref="Q443" si="1338">IF(P443="","",$D443)</f>
        <v/>
      </c>
      <c r="R443" s="36"/>
      <c r="S443" s="36">
        <f t="shared" si="1206"/>
        <v>44</v>
      </c>
    </row>
    <row r="444" spans="1:19" ht="16.5" x14ac:dyDescent="0.2">
      <c r="A444" s="3">
        <v>441</v>
      </c>
      <c r="B444" s="3">
        <f>INDEX(技能!B:B,MATCH(技能等级!S444,技能!T:T,0))</f>
        <v>1302003</v>
      </c>
      <c r="C444" s="4" t="s">
        <v>507</v>
      </c>
      <c r="D444" s="3">
        <v>1</v>
      </c>
      <c r="E444" s="3" t="str">
        <f>INDEX(技能!E:E,MATCH(技能等级!S444,技能!T:T,0))</f>
        <v>战斗夏玲技能2</v>
      </c>
      <c r="F444" s="4"/>
      <c r="G444" s="3"/>
      <c r="H444" s="37" t="str">
        <f t="shared" si="1187"/>
        <v>130200301</v>
      </c>
      <c r="I444" s="3">
        <f t="shared" si="1171"/>
        <v>1</v>
      </c>
      <c r="J444" s="3" t="str">
        <f>IF(COUNTIF(技能效果!A:A,技能等级!B444&amp;"02")=1,技能等级!B444&amp;"02","")</f>
        <v/>
      </c>
      <c r="K444" s="3" t="str">
        <f t="shared" si="1171"/>
        <v/>
      </c>
      <c r="L444" s="3" t="str">
        <f>IF(COUNTIF(技能效果!A:A,技能等级!B444&amp;"03")=1,技能等级!B444&amp;"03","")</f>
        <v/>
      </c>
      <c r="M444" s="3" t="str">
        <f t="shared" ref="M444" si="1339">IF(L444="","",$D444)</f>
        <v/>
      </c>
      <c r="N444" s="3" t="str">
        <f>IF(COUNTIF(技能效果!A:A,技能等级!B444&amp;"04")=1,技能等级!B444&amp;"04","")</f>
        <v/>
      </c>
      <c r="O444" s="3" t="str">
        <f t="shared" ref="O444" si="1340">IF(N444="","",$D444)</f>
        <v/>
      </c>
      <c r="P444" s="3" t="str">
        <f>IF(COUNTIF(技能效果!A:A,技能等级!B444&amp;"05")=1,技能等级!B444&amp;"05","")</f>
        <v/>
      </c>
      <c r="Q444" s="3" t="str">
        <f t="shared" ref="Q444" si="1341">IF(P444="","",$D444)</f>
        <v/>
      </c>
      <c r="R444" s="36"/>
      <c r="S444" s="36">
        <f t="shared" si="1206"/>
        <v>45</v>
      </c>
    </row>
    <row r="445" spans="1:19" ht="16.5" x14ac:dyDescent="0.2">
      <c r="A445" s="3">
        <v>442</v>
      </c>
      <c r="B445" s="3">
        <f>INDEX(技能!B:B,MATCH(技能等级!S445,技能!T:T,0))</f>
        <v>1302003</v>
      </c>
      <c r="C445" s="4" t="s">
        <v>507</v>
      </c>
      <c r="D445" s="3">
        <v>2</v>
      </c>
      <c r="E445" s="3" t="str">
        <f>INDEX(技能!E:E,MATCH(技能等级!S445,技能!T:T,0))</f>
        <v>战斗夏玲技能2</v>
      </c>
      <c r="F445" s="4" t="s">
        <v>1164</v>
      </c>
      <c r="G445" s="3">
        <v>10</v>
      </c>
      <c r="H445" s="37" t="str">
        <f t="shared" si="1187"/>
        <v>130200301</v>
      </c>
      <c r="I445" s="3">
        <f t="shared" si="1171"/>
        <v>2</v>
      </c>
      <c r="J445" s="3" t="str">
        <f>IF(COUNTIF(技能效果!A:A,技能等级!B445&amp;"02")=1,技能等级!B445&amp;"02","")</f>
        <v/>
      </c>
      <c r="K445" s="3" t="str">
        <f t="shared" si="1171"/>
        <v/>
      </c>
      <c r="L445" s="3" t="str">
        <f>IF(COUNTIF(技能效果!A:A,技能等级!B445&amp;"03")=1,技能等级!B445&amp;"03","")</f>
        <v/>
      </c>
      <c r="M445" s="3" t="str">
        <f t="shared" ref="M445" si="1342">IF(L445="","",$D445)</f>
        <v/>
      </c>
      <c r="N445" s="3" t="str">
        <f>IF(COUNTIF(技能效果!A:A,技能等级!B445&amp;"04")=1,技能等级!B445&amp;"04","")</f>
        <v/>
      </c>
      <c r="O445" s="3" t="str">
        <f t="shared" ref="O445" si="1343">IF(N445="","",$D445)</f>
        <v/>
      </c>
      <c r="P445" s="3" t="str">
        <f>IF(COUNTIF(技能效果!A:A,技能等级!B445&amp;"05")=1,技能等级!B445&amp;"05","")</f>
        <v/>
      </c>
      <c r="Q445" s="3" t="str">
        <f t="shared" ref="Q445" si="1344">IF(P445="","",$D445)</f>
        <v/>
      </c>
      <c r="R445" s="36"/>
      <c r="S445" s="36">
        <f t="shared" si="1206"/>
        <v>45</v>
      </c>
    </row>
    <row r="446" spans="1:19" ht="16.5" x14ac:dyDescent="0.2">
      <c r="A446" s="3">
        <v>443</v>
      </c>
      <c r="B446" s="3">
        <f>INDEX(技能!B:B,MATCH(技能等级!S446,技能!T:T,0))</f>
        <v>1302003</v>
      </c>
      <c r="C446" s="4" t="s">
        <v>507</v>
      </c>
      <c r="D446" s="3">
        <v>3</v>
      </c>
      <c r="E446" s="3" t="str">
        <f>INDEX(技能!E:E,MATCH(技能等级!S446,技能!T:T,0))</f>
        <v>战斗夏玲技能2</v>
      </c>
      <c r="F446" s="4" t="s">
        <v>1164</v>
      </c>
      <c r="G446" s="3">
        <v>10</v>
      </c>
      <c r="H446" s="37" t="str">
        <f t="shared" si="1187"/>
        <v>130200301</v>
      </c>
      <c r="I446" s="3">
        <f t="shared" si="1171"/>
        <v>3</v>
      </c>
      <c r="J446" s="3" t="str">
        <f>IF(COUNTIF(技能效果!A:A,技能等级!B446&amp;"02")=1,技能等级!B446&amp;"02","")</f>
        <v/>
      </c>
      <c r="K446" s="3" t="str">
        <f t="shared" si="1171"/>
        <v/>
      </c>
      <c r="L446" s="3" t="str">
        <f>IF(COUNTIF(技能效果!A:A,技能等级!B446&amp;"03")=1,技能等级!B446&amp;"03","")</f>
        <v/>
      </c>
      <c r="M446" s="3" t="str">
        <f t="shared" ref="M446" si="1345">IF(L446="","",$D446)</f>
        <v/>
      </c>
      <c r="N446" s="3" t="str">
        <f>IF(COUNTIF(技能效果!A:A,技能等级!B446&amp;"04")=1,技能等级!B446&amp;"04","")</f>
        <v/>
      </c>
      <c r="O446" s="3" t="str">
        <f t="shared" ref="O446" si="1346">IF(N446="","",$D446)</f>
        <v/>
      </c>
      <c r="P446" s="3" t="str">
        <f>IF(COUNTIF(技能效果!A:A,技能等级!B446&amp;"05")=1,技能等级!B446&amp;"05","")</f>
        <v/>
      </c>
      <c r="Q446" s="3" t="str">
        <f t="shared" ref="Q446" si="1347">IF(P446="","",$D446)</f>
        <v/>
      </c>
      <c r="R446" s="36"/>
      <c r="S446" s="36">
        <f t="shared" si="1206"/>
        <v>45</v>
      </c>
    </row>
    <row r="447" spans="1:19" ht="16.5" x14ac:dyDescent="0.2">
      <c r="A447" s="3">
        <v>444</v>
      </c>
      <c r="B447" s="3">
        <f>INDEX(技能!B:B,MATCH(技能等级!S447,技能!T:T,0))</f>
        <v>1302003</v>
      </c>
      <c r="C447" s="4" t="s">
        <v>507</v>
      </c>
      <c r="D447" s="3">
        <v>4</v>
      </c>
      <c r="E447" s="3" t="str">
        <f>INDEX(技能!E:E,MATCH(技能等级!S447,技能!T:T,0))</f>
        <v>战斗夏玲技能2</v>
      </c>
      <c r="F447" s="4" t="s">
        <v>1164</v>
      </c>
      <c r="G447" s="3">
        <v>10</v>
      </c>
      <c r="H447" s="37" t="str">
        <f t="shared" si="1187"/>
        <v>130200301</v>
      </c>
      <c r="I447" s="3">
        <f t="shared" si="1171"/>
        <v>4</v>
      </c>
      <c r="J447" s="3" t="str">
        <f>IF(COUNTIF(技能效果!A:A,技能等级!B447&amp;"02")=1,技能等级!B447&amp;"02","")</f>
        <v/>
      </c>
      <c r="K447" s="3" t="str">
        <f t="shared" si="1171"/>
        <v/>
      </c>
      <c r="L447" s="3" t="str">
        <f>IF(COUNTIF(技能效果!A:A,技能等级!B447&amp;"03")=1,技能等级!B447&amp;"03","")</f>
        <v/>
      </c>
      <c r="M447" s="3" t="str">
        <f t="shared" ref="M447" si="1348">IF(L447="","",$D447)</f>
        <v/>
      </c>
      <c r="N447" s="3" t="str">
        <f>IF(COUNTIF(技能效果!A:A,技能等级!B447&amp;"04")=1,技能等级!B447&amp;"04","")</f>
        <v/>
      </c>
      <c r="O447" s="3" t="str">
        <f t="shared" ref="O447" si="1349">IF(N447="","",$D447)</f>
        <v/>
      </c>
      <c r="P447" s="3" t="str">
        <f>IF(COUNTIF(技能效果!A:A,技能等级!B447&amp;"05")=1,技能等级!B447&amp;"05","")</f>
        <v/>
      </c>
      <c r="Q447" s="3" t="str">
        <f t="shared" ref="Q447" si="1350">IF(P447="","",$D447)</f>
        <v/>
      </c>
      <c r="R447" s="36"/>
      <c r="S447" s="36">
        <f t="shared" si="1206"/>
        <v>45</v>
      </c>
    </row>
    <row r="448" spans="1:19" ht="16.5" x14ac:dyDescent="0.2">
      <c r="A448" s="3">
        <v>445</v>
      </c>
      <c r="B448" s="3">
        <f>INDEX(技能!B:B,MATCH(技能等级!S448,技能!T:T,0))</f>
        <v>1302003</v>
      </c>
      <c r="C448" s="4" t="s">
        <v>507</v>
      </c>
      <c r="D448" s="3">
        <v>5</v>
      </c>
      <c r="E448" s="3" t="str">
        <f>INDEX(技能!E:E,MATCH(技能等级!S448,技能!T:T,0))</f>
        <v>战斗夏玲技能2</v>
      </c>
      <c r="F448" s="4" t="s">
        <v>1164</v>
      </c>
      <c r="G448" s="3">
        <v>10</v>
      </c>
      <c r="H448" s="37" t="str">
        <f t="shared" si="1187"/>
        <v>130200301</v>
      </c>
      <c r="I448" s="3">
        <f t="shared" si="1171"/>
        <v>5</v>
      </c>
      <c r="J448" s="3" t="str">
        <f>IF(COUNTIF(技能效果!A:A,技能等级!B448&amp;"02")=1,技能等级!B448&amp;"02","")</f>
        <v/>
      </c>
      <c r="K448" s="3" t="str">
        <f t="shared" si="1171"/>
        <v/>
      </c>
      <c r="L448" s="3" t="str">
        <f>IF(COUNTIF(技能效果!A:A,技能等级!B448&amp;"03")=1,技能等级!B448&amp;"03","")</f>
        <v/>
      </c>
      <c r="M448" s="3" t="str">
        <f t="shared" ref="M448" si="1351">IF(L448="","",$D448)</f>
        <v/>
      </c>
      <c r="N448" s="3" t="str">
        <f>IF(COUNTIF(技能效果!A:A,技能等级!B448&amp;"04")=1,技能等级!B448&amp;"04","")</f>
        <v/>
      </c>
      <c r="O448" s="3" t="str">
        <f t="shared" ref="O448" si="1352">IF(N448="","",$D448)</f>
        <v/>
      </c>
      <c r="P448" s="3" t="str">
        <f>IF(COUNTIF(技能效果!A:A,技能等级!B448&amp;"05")=1,技能等级!B448&amp;"05","")</f>
        <v/>
      </c>
      <c r="Q448" s="3" t="str">
        <f t="shared" ref="Q448" si="1353">IF(P448="","",$D448)</f>
        <v/>
      </c>
      <c r="R448" s="36"/>
      <c r="S448" s="36">
        <f t="shared" si="1206"/>
        <v>45</v>
      </c>
    </row>
    <row r="449" spans="1:19" ht="16.5" x14ac:dyDescent="0.2">
      <c r="A449" s="3">
        <v>446</v>
      </c>
      <c r="B449" s="3">
        <f>INDEX(技能!B:B,MATCH(技能等级!S449,技能!T:T,0))</f>
        <v>1302003</v>
      </c>
      <c r="C449" s="4" t="s">
        <v>507</v>
      </c>
      <c r="D449" s="3">
        <v>6</v>
      </c>
      <c r="E449" s="3" t="str">
        <f>INDEX(技能!E:E,MATCH(技能等级!S449,技能!T:T,0))</f>
        <v>战斗夏玲技能2</v>
      </c>
      <c r="F449" s="4" t="s">
        <v>1164</v>
      </c>
      <c r="G449" s="3">
        <v>10</v>
      </c>
      <c r="H449" s="37" t="str">
        <f t="shared" si="1187"/>
        <v>130200301</v>
      </c>
      <c r="I449" s="3">
        <f t="shared" si="1171"/>
        <v>6</v>
      </c>
      <c r="J449" s="3" t="str">
        <f>IF(COUNTIF(技能效果!A:A,技能等级!B449&amp;"02")=1,技能等级!B449&amp;"02","")</f>
        <v/>
      </c>
      <c r="K449" s="3" t="str">
        <f t="shared" si="1171"/>
        <v/>
      </c>
      <c r="L449" s="3" t="str">
        <f>IF(COUNTIF(技能效果!A:A,技能等级!B449&amp;"03")=1,技能等级!B449&amp;"03","")</f>
        <v/>
      </c>
      <c r="M449" s="3" t="str">
        <f t="shared" ref="M449" si="1354">IF(L449="","",$D449)</f>
        <v/>
      </c>
      <c r="N449" s="3" t="str">
        <f>IF(COUNTIF(技能效果!A:A,技能等级!B449&amp;"04")=1,技能等级!B449&amp;"04","")</f>
        <v/>
      </c>
      <c r="O449" s="3" t="str">
        <f t="shared" ref="O449" si="1355">IF(N449="","",$D449)</f>
        <v/>
      </c>
      <c r="P449" s="3" t="str">
        <f>IF(COUNTIF(技能效果!A:A,技能等级!B449&amp;"05")=1,技能等级!B449&amp;"05","")</f>
        <v/>
      </c>
      <c r="Q449" s="3" t="str">
        <f t="shared" ref="Q449" si="1356">IF(P449="","",$D449)</f>
        <v/>
      </c>
      <c r="R449" s="36"/>
      <c r="S449" s="36">
        <f t="shared" si="1206"/>
        <v>45</v>
      </c>
    </row>
    <row r="450" spans="1:19" ht="16.5" x14ac:dyDescent="0.2">
      <c r="A450" s="3">
        <v>447</v>
      </c>
      <c r="B450" s="3">
        <f>INDEX(技能!B:B,MATCH(技能等级!S450,技能!T:T,0))</f>
        <v>1302003</v>
      </c>
      <c r="C450" s="4" t="s">
        <v>507</v>
      </c>
      <c r="D450" s="3">
        <v>7</v>
      </c>
      <c r="E450" s="3" t="str">
        <f>INDEX(技能!E:E,MATCH(技能等级!S450,技能!T:T,0))</f>
        <v>战斗夏玲技能2</v>
      </c>
      <c r="F450" s="4" t="s">
        <v>1164</v>
      </c>
      <c r="G450" s="3">
        <v>10</v>
      </c>
      <c r="H450" s="37" t="str">
        <f t="shared" si="1187"/>
        <v>130200301</v>
      </c>
      <c r="I450" s="3">
        <f t="shared" si="1171"/>
        <v>7</v>
      </c>
      <c r="J450" s="3" t="str">
        <f>IF(COUNTIF(技能效果!A:A,技能等级!B450&amp;"02")=1,技能等级!B450&amp;"02","")</f>
        <v/>
      </c>
      <c r="K450" s="3" t="str">
        <f t="shared" si="1171"/>
        <v/>
      </c>
      <c r="L450" s="3" t="str">
        <f>IF(COUNTIF(技能效果!A:A,技能等级!B450&amp;"03")=1,技能等级!B450&amp;"03","")</f>
        <v/>
      </c>
      <c r="M450" s="3" t="str">
        <f t="shared" ref="M450" si="1357">IF(L450="","",$D450)</f>
        <v/>
      </c>
      <c r="N450" s="3" t="str">
        <f>IF(COUNTIF(技能效果!A:A,技能等级!B450&amp;"04")=1,技能等级!B450&amp;"04","")</f>
        <v/>
      </c>
      <c r="O450" s="3" t="str">
        <f t="shared" ref="O450" si="1358">IF(N450="","",$D450)</f>
        <v/>
      </c>
      <c r="P450" s="3" t="str">
        <f>IF(COUNTIF(技能效果!A:A,技能等级!B450&amp;"05")=1,技能等级!B450&amp;"05","")</f>
        <v/>
      </c>
      <c r="Q450" s="3" t="str">
        <f t="shared" ref="Q450" si="1359">IF(P450="","",$D450)</f>
        <v/>
      </c>
      <c r="R450" s="36"/>
      <c r="S450" s="36">
        <f t="shared" si="1206"/>
        <v>45</v>
      </c>
    </row>
    <row r="451" spans="1:19" ht="16.5" x14ac:dyDescent="0.2">
      <c r="A451" s="3">
        <v>448</v>
      </c>
      <c r="B451" s="3">
        <f>INDEX(技能!B:B,MATCH(技能等级!S451,技能!T:T,0))</f>
        <v>1302003</v>
      </c>
      <c r="C451" s="4" t="s">
        <v>507</v>
      </c>
      <c r="D451" s="3">
        <v>8</v>
      </c>
      <c r="E451" s="3" t="str">
        <f>INDEX(技能!E:E,MATCH(技能等级!S451,技能!T:T,0))</f>
        <v>战斗夏玲技能2</v>
      </c>
      <c r="F451" s="4" t="s">
        <v>1164</v>
      </c>
      <c r="G451" s="3">
        <v>10</v>
      </c>
      <c r="H451" s="37" t="str">
        <f t="shared" si="1187"/>
        <v>130200301</v>
      </c>
      <c r="I451" s="3">
        <f t="shared" si="1171"/>
        <v>8</v>
      </c>
      <c r="J451" s="3" t="str">
        <f>IF(COUNTIF(技能效果!A:A,技能等级!B451&amp;"02")=1,技能等级!B451&amp;"02","")</f>
        <v/>
      </c>
      <c r="K451" s="3" t="str">
        <f t="shared" si="1171"/>
        <v/>
      </c>
      <c r="L451" s="3" t="str">
        <f>IF(COUNTIF(技能效果!A:A,技能等级!B451&amp;"03")=1,技能等级!B451&amp;"03","")</f>
        <v/>
      </c>
      <c r="M451" s="3" t="str">
        <f t="shared" ref="M451" si="1360">IF(L451="","",$D451)</f>
        <v/>
      </c>
      <c r="N451" s="3" t="str">
        <f>IF(COUNTIF(技能效果!A:A,技能等级!B451&amp;"04")=1,技能等级!B451&amp;"04","")</f>
        <v/>
      </c>
      <c r="O451" s="3" t="str">
        <f t="shared" ref="O451" si="1361">IF(N451="","",$D451)</f>
        <v/>
      </c>
      <c r="P451" s="3" t="str">
        <f>IF(COUNTIF(技能效果!A:A,技能等级!B451&amp;"05")=1,技能等级!B451&amp;"05","")</f>
        <v/>
      </c>
      <c r="Q451" s="3" t="str">
        <f t="shared" ref="Q451" si="1362">IF(P451="","",$D451)</f>
        <v/>
      </c>
      <c r="R451" s="36"/>
      <c r="S451" s="36">
        <f t="shared" si="1206"/>
        <v>45</v>
      </c>
    </row>
    <row r="452" spans="1:19" ht="16.5" x14ac:dyDescent="0.2">
      <c r="A452" s="3">
        <v>449</v>
      </c>
      <c r="B452" s="3">
        <f>INDEX(技能!B:B,MATCH(技能等级!S452,技能!T:T,0))</f>
        <v>1302003</v>
      </c>
      <c r="C452" s="4" t="s">
        <v>507</v>
      </c>
      <c r="D452" s="3">
        <v>9</v>
      </c>
      <c r="E452" s="3" t="str">
        <f>INDEX(技能!E:E,MATCH(技能等级!S452,技能!T:T,0))</f>
        <v>战斗夏玲技能2</v>
      </c>
      <c r="F452" s="4" t="s">
        <v>1164</v>
      </c>
      <c r="G452" s="3">
        <v>10</v>
      </c>
      <c r="H452" s="37" t="str">
        <f t="shared" si="1187"/>
        <v>130200301</v>
      </c>
      <c r="I452" s="3">
        <f t="shared" si="1171"/>
        <v>9</v>
      </c>
      <c r="J452" s="3" t="str">
        <f>IF(COUNTIF(技能效果!A:A,技能等级!B452&amp;"02")=1,技能等级!B452&amp;"02","")</f>
        <v/>
      </c>
      <c r="K452" s="3" t="str">
        <f t="shared" si="1171"/>
        <v/>
      </c>
      <c r="L452" s="3" t="str">
        <f>IF(COUNTIF(技能效果!A:A,技能等级!B452&amp;"03")=1,技能等级!B452&amp;"03","")</f>
        <v/>
      </c>
      <c r="M452" s="3" t="str">
        <f t="shared" ref="M452" si="1363">IF(L452="","",$D452)</f>
        <v/>
      </c>
      <c r="N452" s="3" t="str">
        <f>IF(COUNTIF(技能效果!A:A,技能等级!B452&amp;"04")=1,技能等级!B452&amp;"04","")</f>
        <v/>
      </c>
      <c r="O452" s="3" t="str">
        <f t="shared" ref="O452" si="1364">IF(N452="","",$D452)</f>
        <v/>
      </c>
      <c r="P452" s="3" t="str">
        <f>IF(COUNTIF(技能效果!A:A,技能等级!B452&amp;"05")=1,技能等级!B452&amp;"05","")</f>
        <v/>
      </c>
      <c r="Q452" s="3" t="str">
        <f t="shared" ref="Q452" si="1365">IF(P452="","",$D452)</f>
        <v/>
      </c>
      <c r="R452" s="36"/>
      <c r="S452" s="36">
        <f t="shared" si="1206"/>
        <v>45</v>
      </c>
    </row>
    <row r="453" spans="1:19" ht="16.5" x14ac:dyDescent="0.2">
      <c r="A453" s="3">
        <v>450</v>
      </c>
      <c r="B453" s="3">
        <f>INDEX(技能!B:B,MATCH(技能等级!S453,技能!T:T,0))</f>
        <v>1302003</v>
      </c>
      <c r="C453" s="4" t="s">
        <v>507</v>
      </c>
      <c r="D453" s="3">
        <v>10</v>
      </c>
      <c r="E453" s="3" t="str">
        <f>INDEX(技能!E:E,MATCH(技能等级!S453,技能!T:T,0))</f>
        <v>战斗夏玲技能2</v>
      </c>
      <c r="F453" s="4" t="s">
        <v>1164</v>
      </c>
      <c r="G453" s="3">
        <v>10</v>
      </c>
      <c r="H453" s="37" t="str">
        <f t="shared" ref="H453:H516" si="1366">B453&amp;"01"</f>
        <v>130200301</v>
      </c>
      <c r="I453" s="3">
        <f t="shared" ref="I453:K516" si="1367">IF(H453="","",$D453)</f>
        <v>10</v>
      </c>
      <c r="J453" s="3" t="str">
        <f>IF(COUNTIF(技能效果!A:A,技能等级!B453&amp;"02")=1,技能等级!B453&amp;"02","")</f>
        <v/>
      </c>
      <c r="K453" s="3" t="str">
        <f t="shared" si="1367"/>
        <v/>
      </c>
      <c r="L453" s="3" t="str">
        <f>IF(COUNTIF(技能效果!A:A,技能等级!B453&amp;"03")=1,技能等级!B453&amp;"03","")</f>
        <v/>
      </c>
      <c r="M453" s="3" t="str">
        <f t="shared" ref="M453" si="1368">IF(L453="","",$D453)</f>
        <v/>
      </c>
      <c r="N453" s="3" t="str">
        <f>IF(COUNTIF(技能效果!A:A,技能等级!B453&amp;"04")=1,技能等级!B453&amp;"04","")</f>
        <v/>
      </c>
      <c r="O453" s="3" t="str">
        <f t="shared" ref="O453" si="1369">IF(N453="","",$D453)</f>
        <v/>
      </c>
      <c r="P453" s="3" t="str">
        <f>IF(COUNTIF(技能效果!A:A,技能等级!B453&amp;"05")=1,技能等级!B453&amp;"05","")</f>
        <v/>
      </c>
      <c r="Q453" s="3" t="str">
        <f t="shared" ref="Q453" si="1370">IF(P453="","",$D453)</f>
        <v/>
      </c>
      <c r="R453" s="36"/>
      <c r="S453" s="36">
        <f t="shared" si="1206"/>
        <v>45</v>
      </c>
    </row>
    <row r="454" spans="1:19" ht="16.5" x14ac:dyDescent="0.2">
      <c r="A454" s="3">
        <v>451</v>
      </c>
      <c r="B454" s="3">
        <f>INDEX(技能!B:B,MATCH(技能等级!S454,技能!T:T,0))</f>
        <v>1301004</v>
      </c>
      <c r="C454" s="4" t="s">
        <v>507</v>
      </c>
      <c r="D454" s="3">
        <v>1</v>
      </c>
      <c r="E454" s="3" t="str">
        <f>INDEX(技能!E:E,MATCH(技能等级!S454,技能!T:T,0))</f>
        <v>项昆仑技能1</v>
      </c>
      <c r="F454" s="4"/>
      <c r="G454" s="3"/>
      <c r="H454" s="37" t="str">
        <f t="shared" si="1366"/>
        <v>130100401</v>
      </c>
      <c r="I454" s="3">
        <f t="shared" si="1367"/>
        <v>1</v>
      </c>
      <c r="J454" s="3" t="str">
        <f>IF(COUNTIF(技能效果!A:A,技能等级!B454&amp;"02")=1,技能等级!B454&amp;"02","")</f>
        <v/>
      </c>
      <c r="K454" s="3" t="str">
        <f t="shared" si="1367"/>
        <v/>
      </c>
      <c r="L454" s="3" t="str">
        <f>IF(COUNTIF(技能效果!A:A,技能等级!B454&amp;"03")=1,技能等级!B454&amp;"03","")</f>
        <v/>
      </c>
      <c r="M454" s="3" t="str">
        <f t="shared" ref="M454" si="1371">IF(L454="","",$D454)</f>
        <v/>
      </c>
      <c r="N454" s="3" t="str">
        <f>IF(COUNTIF(技能效果!A:A,技能等级!B454&amp;"04")=1,技能等级!B454&amp;"04","")</f>
        <v/>
      </c>
      <c r="O454" s="3" t="str">
        <f t="shared" ref="O454" si="1372">IF(N454="","",$D454)</f>
        <v/>
      </c>
      <c r="P454" s="3" t="str">
        <f>IF(COUNTIF(技能效果!A:A,技能等级!B454&amp;"05")=1,技能等级!B454&amp;"05","")</f>
        <v/>
      </c>
      <c r="Q454" s="3" t="str">
        <f t="shared" ref="Q454" si="1373">IF(P454="","",$D454)</f>
        <v/>
      </c>
      <c r="R454" s="36"/>
      <c r="S454" s="36">
        <f t="shared" si="1206"/>
        <v>46</v>
      </c>
    </row>
    <row r="455" spans="1:19" ht="16.5" x14ac:dyDescent="0.2">
      <c r="A455" s="3">
        <v>452</v>
      </c>
      <c r="B455" s="3">
        <f>INDEX(技能!B:B,MATCH(技能等级!S455,技能!T:T,0))</f>
        <v>1301004</v>
      </c>
      <c r="C455" s="4" t="s">
        <v>507</v>
      </c>
      <c r="D455" s="3">
        <v>2</v>
      </c>
      <c r="E455" s="3" t="str">
        <f>INDEX(技能!E:E,MATCH(技能等级!S455,技能!T:T,0))</f>
        <v>项昆仑技能1</v>
      </c>
      <c r="F455" s="4" t="s">
        <v>1164</v>
      </c>
      <c r="G455" s="3">
        <v>10</v>
      </c>
      <c r="H455" s="37" t="str">
        <f t="shared" si="1366"/>
        <v>130100401</v>
      </c>
      <c r="I455" s="3">
        <f t="shared" si="1367"/>
        <v>2</v>
      </c>
      <c r="J455" s="3" t="str">
        <f>IF(COUNTIF(技能效果!A:A,技能等级!B455&amp;"02")=1,技能等级!B455&amp;"02","")</f>
        <v/>
      </c>
      <c r="K455" s="3" t="str">
        <f t="shared" si="1367"/>
        <v/>
      </c>
      <c r="L455" s="3" t="str">
        <f>IF(COUNTIF(技能效果!A:A,技能等级!B455&amp;"03")=1,技能等级!B455&amp;"03","")</f>
        <v/>
      </c>
      <c r="M455" s="3" t="str">
        <f t="shared" ref="M455" si="1374">IF(L455="","",$D455)</f>
        <v/>
      </c>
      <c r="N455" s="3" t="str">
        <f>IF(COUNTIF(技能效果!A:A,技能等级!B455&amp;"04")=1,技能等级!B455&amp;"04","")</f>
        <v/>
      </c>
      <c r="O455" s="3" t="str">
        <f t="shared" ref="O455" si="1375">IF(N455="","",$D455)</f>
        <v/>
      </c>
      <c r="P455" s="3" t="str">
        <f>IF(COUNTIF(技能效果!A:A,技能等级!B455&amp;"05")=1,技能等级!B455&amp;"05","")</f>
        <v/>
      </c>
      <c r="Q455" s="3" t="str">
        <f t="shared" ref="Q455" si="1376">IF(P455="","",$D455)</f>
        <v/>
      </c>
      <c r="R455" s="36"/>
      <c r="S455" s="36">
        <f t="shared" si="1206"/>
        <v>46</v>
      </c>
    </row>
    <row r="456" spans="1:19" ht="16.5" x14ac:dyDescent="0.2">
      <c r="A456" s="3">
        <v>453</v>
      </c>
      <c r="B456" s="3">
        <f>INDEX(技能!B:B,MATCH(技能等级!S456,技能!T:T,0))</f>
        <v>1301004</v>
      </c>
      <c r="C456" s="4" t="s">
        <v>507</v>
      </c>
      <c r="D456" s="3">
        <v>3</v>
      </c>
      <c r="E456" s="3" t="str">
        <f>INDEX(技能!E:E,MATCH(技能等级!S456,技能!T:T,0))</f>
        <v>项昆仑技能1</v>
      </c>
      <c r="F456" s="4" t="s">
        <v>1164</v>
      </c>
      <c r="G456" s="3">
        <v>10</v>
      </c>
      <c r="H456" s="37" t="str">
        <f t="shared" si="1366"/>
        <v>130100401</v>
      </c>
      <c r="I456" s="3">
        <f t="shared" si="1367"/>
        <v>3</v>
      </c>
      <c r="J456" s="3" t="str">
        <f>IF(COUNTIF(技能效果!A:A,技能等级!B456&amp;"02")=1,技能等级!B456&amp;"02","")</f>
        <v/>
      </c>
      <c r="K456" s="3" t="str">
        <f t="shared" si="1367"/>
        <v/>
      </c>
      <c r="L456" s="3" t="str">
        <f>IF(COUNTIF(技能效果!A:A,技能等级!B456&amp;"03")=1,技能等级!B456&amp;"03","")</f>
        <v/>
      </c>
      <c r="M456" s="3" t="str">
        <f t="shared" ref="M456" si="1377">IF(L456="","",$D456)</f>
        <v/>
      </c>
      <c r="N456" s="3" t="str">
        <f>IF(COUNTIF(技能效果!A:A,技能等级!B456&amp;"04")=1,技能等级!B456&amp;"04","")</f>
        <v/>
      </c>
      <c r="O456" s="3" t="str">
        <f t="shared" ref="O456" si="1378">IF(N456="","",$D456)</f>
        <v/>
      </c>
      <c r="P456" s="3" t="str">
        <f>IF(COUNTIF(技能效果!A:A,技能等级!B456&amp;"05")=1,技能等级!B456&amp;"05","")</f>
        <v/>
      </c>
      <c r="Q456" s="3" t="str">
        <f t="shared" ref="Q456" si="1379">IF(P456="","",$D456)</f>
        <v/>
      </c>
      <c r="R456" s="36"/>
      <c r="S456" s="36">
        <f t="shared" si="1206"/>
        <v>46</v>
      </c>
    </row>
    <row r="457" spans="1:19" ht="16.5" x14ac:dyDescent="0.2">
      <c r="A457" s="3">
        <v>454</v>
      </c>
      <c r="B457" s="3">
        <f>INDEX(技能!B:B,MATCH(技能等级!S457,技能!T:T,0))</f>
        <v>1301004</v>
      </c>
      <c r="C457" s="4" t="s">
        <v>507</v>
      </c>
      <c r="D457" s="3">
        <v>4</v>
      </c>
      <c r="E457" s="3" t="str">
        <f>INDEX(技能!E:E,MATCH(技能等级!S457,技能!T:T,0))</f>
        <v>项昆仑技能1</v>
      </c>
      <c r="F457" s="4" t="s">
        <v>1164</v>
      </c>
      <c r="G457" s="3">
        <v>10</v>
      </c>
      <c r="H457" s="37" t="str">
        <f t="shared" si="1366"/>
        <v>130100401</v>
      </c>
      <c r="I457" s="3">
        <f t="shared" si="1367"/>
        <v>4</v>
      </c>
      <c r="J457" s="3" t="str">
        <f>IF(COUNTIF(技能效果!A:A,技能等级!B457&amp;"02")=1,技能等级!B457&amp;"02","")</f>
        <v/>
      </c>
      <c r="K457" s="3" t="str">
        <f t="shared" si="1367"/>
        <v/>
      </c>
      <c r="L457" s="3" t="str">
        <f>IF(COUNTIF(技能效果!A:A,技能等级!B457&amp;"03")=1,技能等级!B457&amp;"03","")</f>
        <v/>
      </c>
      <c r="M457" s="3" t="str">
        <f t="shared" ref="M457" si="1380">IF(L457="","",$D457)</f>
        <v/>
      </c>
      <c r="N457" s="3" t="str">
        <f>IF(COUNTIF(技能效果!A:A,技能等级!B457&amp;"04")=1,技能等级!B457&amp;"04","")</f>
        <v/>
      </c>
      <c r="O457" s="3" t="str">
        <f t="shared" ref="O457" si="1381">IF(N457="","",$D457)</f>
        <v/>
      </c>
      <c r="P457" s="3" t="str">
        <f>IF(COUNTIF(技能效果!A:A,技能等级!B457&amp;"05")=1,技能等级!B457&amp;"05","")</f>
        <v/>
      </c>
      <c r="Q457" s="3" t="str">
        <f t="shared" ref="Q457" si="1382">IF(P457="","",$D457)</f>
        <v/>
      </c>
      <c r="R457" s="36"/>
      <c r="S457" s="36">
        <f t="shared" si="1206"/>
        <v>46</v>
      </c>
    </row>
    <row r="458" spans="1:19" ht="16.5" x14ac:dyDescent="0.2">
      <c r="A458" s="3">
        <v>455</v>
      </c>
      <c r="B458" s="3">
        <f>INDEX(技能!B:B,MATCH(技能等级!S458,技能!T:T,0))</f>
        <v>1301004</v>
      </c>
      <c r="C458" s="4" t="s">
        <v>507</v>
      </c>
      <c r="D458" s="3">
        <v>5</v>
      </c>
      <c r="E458" s="3" t="str">
        <f>INDEX(技能!E:E,MATCH(技能等级!S458,技能!T:T,0))</f>
        <v>项昆仑技能1</v>
      </c>
      <c r="F458" s="4" t="s">
        <v>1164</v>
      </c>
      <c r="G458" s="3">
        <v>10</v>
      </c>
      <c r="H458" s="37" t="str">
        <f t="shared" si="1366"/>
        <v>130100401</v>
      </c>
      <c r="I458" s="3">
        <f t="shared" si="1367"/>
        <v>5</v>
      </c>
      <c r="J458" s="3" t="str">
        <f>IF(COUNTIF(技能效果!A:A,技能等级!B458&amp;"02")=1,技能等级!B458&amp;"02","")</f>
        <v/>
      </c>
      <c r="K458" s="3" t="str">
        <f t="shared" si="1367"/>
        <v/>
      </c>
      <c r="L458" s="3" t="str">
        <f>IF(COUNTIF(技能效果!A:A,技能等级!B458&amp;"03")=1,技能等级!B458&amp;"03","")</f>
        <v/>
      </c>
      <c r="M458" s="3" t="str">
        <f t="shared" ref="M458" si="1383">IF(L458="","",$D458)</f>
        <v/>
      </c>
      <c r="N458" s="3" t="str">
        <f>IF(COUNTIF(技能效果!A:A,技能等级!B458&amp;"04")=1,技能等级!B458&amp;"04","")</f>
        <v/>
      </c>
      <c r="O458" s="3" t="str">
        <f t="shared" ref="O458" si="1384">IF(N458="","",$D458)</f>
        <v/>
      </c>
      <c r="P458" s="3" t="str">
        <f>IF(COUNTIF(技能效果!A:A,技能等级!B458&amp;"05")=1,技能等级!B458&amp;"05","")</f>
        <v/>
      </c>
      <c r="Q458" s="3" t="str">
        <f t="shared" ref="Q458" si="1385">IF(P458="","",$D458)</f>
        <v/>
      </c>
      <c r="R458" s="36"/>
      <c r="S458" s="36">
        <f t="shared" si="1206"/>
        <v>46</v>
      </c>
    </row>
    <row r="459" spans="1:19" ht="16.5" x14ac:dyDescent="0.2">
      <c r="A459" s="3">
        <v>456</v>
      </c>
      <c r="B459" s="3">
        <f>INDEX(技能!B:B,MATCH(技能等级!S459,技能!T:T,0))</f>
        <v>1301004</v>
      </c>
      <c r="C459" s="4" t="s">
        <v>507</v>
      </c>
      <c r="D459" s="3">
        <v>6</v>
      </c>
      <c r="E459" s="3" t="str">
        <f>INDEX(技能!E:E,MATCH(技能等级!S459,技能!T:T,0))</f>
        <v>项昆仑技能1</v>
      </c>
      <c r="F459" s="4" t="s">
        <v>1164</v>
      </c>
      <c r="G459" s="3">
        <v>10</v>
      </c>
      <c r="H459" s="37" t="str">
        <f t="shared" si="1366"/>
        <v>130100401</v>
      </c>
      <c r="I459" s="3">
        <f t="shared" si="1367"/>
        <v>6</v>
      </c>
      <c r="J459" s="3" t="str">
        <f>IF(COUNTIF(技能效果!A:A,技能等级!B459&amp;"02")=1,技能等级!B459&amp;"02","")</f>
        <v/>
      </c>
      <c r="K459" s="3" t="str">
        <f t="shared" si="1367"/>
        <v/>
      </c>
      <c r="L459" s="3" t="str">
        <f>IF(COUNTIF(技能效果!A:A,技能等级!B459&amp;"03")=1,技能等级!B459&amp;"03","")</f>
        <v/>
      </c>
      <c r="M459" s="3" t="str">
        <f t="shared" ref="M459" si="1386">IF(L459="","",$D459)</f>
        <v/>
      </c>
      <c r="N459" s="3" t="str">
        <f>IF(COUNTIF(技能效果!A:A,技能等级!B459&amp;"04")=1,技能等级!B459&amp;"04","")</f>
        <v/>
      </c>
      <c r="O459" s="3" t="str">
        <f t="shared" ref="O459" si="1387">IF(N459="","",$D459)</f>
        <v/>
      </c>
      <c r="P459" s="3" t="str">
        <f>IF(COUNTIF(技能效果!A:A,技能等级!B459&amp;"05")=1,技能等级!B459&amp;"05","")</f>
        <v/>
      </c>
      <c r="Q459" s="3" t="str">
        <f t="shared" ref="Q459" si="1388">IF(P459="","",$D459)</f>
        <v/>
      </c>
      <c r="R459" s="36"/>
      <c r="S459" s="36">
        <f t="shared" si="1206"/>
        <v>46</v>
      </c>
    </row>
    <row r="460" spans="1:19" ht="16.5" x14ac:dyDescent="0.2">
      <c r="A460" s="3">
        <v>457</v>
      </c>
      <c r="B460" s="3">
        <f>INDEX(技能!B:B,MATCH(技能等级!S460,技能!T:T,0))</f>
        <v>1301004</v>
      </c>
      <c r="C460" s="4" t="s">
        <v>507</v>
      </c>
      <c r="D460" s="3">
        <v>7</v>
      </c>
      <c r="E460" s="3" t="str">
        <f>INDEX(技能!E:E,MATCH(技能等级!S460,技能!T:T,0))</f>
        <v>项昆仑技能1</v>
      </c>
      <c r="F460" s="4" t="s">
        <v>1164</v>
      </c>
      <c r="G460" s="3">
        <v>10</v>
      </c>
      <c r="H460" s="37" t="str">
        <f t="shared" si="1366"/>
        <v>130100401</v>
      </c>
      <c r="I460" s="3">
        <f t="shared" si="1367"/>
        <v>7</v>
      </c>
      <c r="J460" s="3" t="str">
        <f>IF(COUNTIF(技能效果!A:A,技能等级!B460&amp;"02")=1,技能等级!B460&amp;"02","")</f>
        <v/>
      </c>
      <c r="K460" s="3" t="str">
        <f t="shared" si="1367"/>
        <v/>
      </c>
      <c r="L460" s="3" t="str">
        <f>IF(COUNTIF(技能效果!A:A,技能等级!B460&amp;"03")=1,技能等级!B460&amp;"03","")</f>
        <v/>
      </c>
      <c r="M460" s="3" t="str">
        <f t="shared" ref="M460" si="1389">IF(L460="","",$D460)</f>
        <v/>
      </c>
      <c r="N460" s="3" t="str">
        <f>IF(COUNTIF(技能效果!A:A,技能等级!B460&amp;"04")=1,技能等级!B460&amp;"04","")</f>
        <v/>
      </c>
      <c r="O460" s="3" t="str">
        <f t="shared" ref="O460" si="1390">IF(N460="","",$D460)</f>
        <v/>
      </c>
      <c r="P460" s="3" t="str">
        <f>IF(COUNTIF(技能效果!A:A,技能等级!B460&amp;"05")=1,技能等级!B460&amp;"05","")</f>
        <v/>
      </c>
      <c r="Q460" s="3" t="str">
        <f t="shared" ref="Q460" si="1391">IF(P460="","",$D460)</f>
        <v/>
      </c>
      <c r="R460" s="36"/>
      <c r="S460" s="36">
        <f t="shared" si="1206"/>
        <v>46</v>
      </c>
    </row>
    <row r="461" spans="1:19" ht="16.5" x14ac:dyDescent="0.2">
      <c r="A461" s="3">
        <v>458</v>
      </c>
      <c r="B461" s="3">
        <f>INDEX(技能!B:B,MATCH(技能等级!S461,技能!T:T,0))</f>
        <v>1301004</v>
      </c>
      <c r="C461" s="4" t="s">
        <v>507</v>
      </c>
      <c r="D461" s="3">
        <v>8</v>
      </c>
      <c r="E461" s="3" t="str">
        <f>INDEX(技能!E:E,MATCH(技能等级!S461,技能!T:T,0))</f>
        <v>项昆仑技能1</v>
      </c>
      <c r="F461" s="4" t="s">
        <v>1164</v>
      </c>
      <c r="G461" s="3">
        <v>10</v>
      </c>
      <c r="H461" s="37" t="str">
        <f t="shared" si="1366"/>
        <v>130100401</v>
      </c>
      <c r="I461" s="3">
        <f t="shared" si="1367"/>
        <v>8</v>
      </c>
      <c r="J461" s="3" t="str">
        <f>IF(COUNTIF(技能效果!A:A,技能等级!B461&amp;"02")=1,技能等级!B461&amp;"02","")</f>
        <v/>
      </c>
      <c r="K461" s="3" t="str">
        <f t="shared" si="1367"/>
        <v/>
      </c>
      <c r="L461" s="3" t="str">
        <f>IF(COUNTIF(技能效果!A:A,技能等级!B461&amp;"03")=1,技能等级!B461&amp;"03","")</f>
        <v/>
      </c>
      <c r="M461" s="3" t="str">
        <f t="shared" ref="M461" si="1392">IF(L461="","",$D461)</f>
        <v/>
      </c>
      <c r="N461" s="3" t="str">
        <f>IF(COUNTIF(技能效果!A:A,技能等级!B461&amp;"04")=1,技能等级!B461&amp;"04","")</f>
        <v/>
      </c>
      <c r="O461" s="3" t="str">
        <f t="shared" ref="O461" si="1393">IF(N461="","",$D461)</f>
        <v/>
      </c>
      <c r="P461" s="3" t="str">
        <f>IF(COUNTIF(技能效果!A:A,技能等级!B461&amp;"05")=1,技能等级!B461&amp;"05","")</f>
        <v/>
      </c>
      <c r="Q461" s="3" t="str">
        <f t="shared" ref="Q461" si="1394">IF(P461="","",$D461)</f>
        <v/>
      </c>
      <c r="R461" s="36"/>
      <c r="S461" s="36">
        <f t="shared" si="1206"/>
        <v>46</v>
      </c>
    </row>
    <row r="462" spans="1:19" ht="16.5" x14ac:dyDescent="0.2">
      <c r="A462" s="3">
        <v>459</v>
      </c>
      <c r="B462" s="3">
        <f>INDEX(技能!B:B,MATCH(技能等级!S462,技能!T:T,0))</f>
        <v>1301004</v>
      </c>
      <c r="C462" s="4" t="s">
        <v>507</v>
      </c>
      <c r="D462" s="3">
        <v>9</v>
      </c>
      <c r="E462" s="3" t="str">
        <f>INDEX(技能!E:E,MATCH(技能等级!S462,技能!T:T,0))</f>
        <v>项昆仑技能1</v>
      </c>
      <c r="F462" s="4" t="s">
        <v>1164</v>
      </c>
      <c r="G462" s="3">
        <v>10</v>
      </c>
      <c r="H462" s="37" t="str">
        <f t="shared" si="1366"/>
        <v>130100401</v>
      </c>
      <c r="I462" s="3">
        <f t="shared" si="1367"/>
        <v>9</v>
      </c>
      <c r="J462" s="3" t="str">
        <f>IF(COUNTIF(技能效果!A:A,技能等级!B462&amp;"02")=1,技能等级!B462&amp;"02","")</f>
        <v/>
      </c>
      <c r="K462" s="3" t="str">
        <f t="shared" si="1367"/>
        <v/>
      </c>
      <c r="L462" s="3" t="str">
        <f>IF(COUNTIF(技能效果!A:A,技能等级!B462&amp;"03")=1,技能等级!B462&amp;"03","")</f>
        <v/>
      </c>
      <c r="M462" s="3" t="str">
        <f t="shared" ref="M462" si="1395">IF(L462="","",$D462)</f>
        <v/>
      </c>
      <c r="N462" s="3" t="str">
        <f>IF(COUNTIF(技能效果!A:A,技能等级!B462&amp;"04")=1,技能等级!B462&amp;"04","")</f>
        <v/>
      </c>
      <c r="O462" s="3" t="str">
        <f t="shared" ref="O462" si="1396">IF(N462="","",$D462)</f>
        <v/>
      </c>
      <c r="P462" s="3" t="str">
        <f>IF(COUNTIF(技能效果!A:A,技能等级!B462&amp;"05")=1,技能等级!B462&amp;"05","")</f>
        <v/>
      </c>
      <c r="Q462" s="3" t="str">
        <f t="shared" ref="Q462" si="1397">IF(P462="","",$D462)</f>
        <v/>
      </c>
      <c r="R462" s="36"/>
      <c r="S462" s="36">
        <f t="shared" si="1206"/>
        <v>46</v>
      </c>
    </row>
    <row r="463" spans="1:19" ht="16.5" x14ac:dyDescent="0.2">
      <c r="A463" s="3">
        <v>460</v>
      </c>
      <c r="B463" s="3">
        <f>INDEX(技能!B:B,MATCH(技能等级!S463,技能!T:T,0))</f>
        <v>1301004</v>
      </c>
      <c r="C463" s="4" t="s">
        <v>507</v>
      </c>
      <c r="D463" s="3">
        <v>10</v>
      </c>
      <c r="E463" s="3" t="str">
        <f>INDEX(技能!E:E,MATCH(技能等级!S463,技能!T:T,0))</f>
        <v>项昆仑技能1</v>
      </c>
      <c r="F463" s="4" t="s">
        <v>1164</v>
      </c>
      <c r="G463" s="3">
        <v>10</v>
      </c>
      <c r="H463" s="37" t="str">
        <f t="shared" si="1366"/>
        <v>130100401</v>
      </c>
      <c r="I463" s="3">
        <f t="shared" si="1367"/>
        <v>10</v>
      </c>
      <c r="J463" s="3" t="str">
        <f>IF(COUNTIF(技能效果!A:A,技能等级!B463&amp;"02")=1,技能等级!B463&amp;"02","")</f>
        <v/>
      </c>
      <c r="K463" s="3" t="str">
        <f t="shared" si="1367"/>
        <v/>
      </c>
      <c r="L463" s="3" t="str">
        <f>IF(COUNTIF(技能效果!A:A,技能等级!B463&amp;"03")=1,技能等级!B463&amp;"03","")</f>
        <v/>
      </c>
      <c r="M463" s="3" t="str">
        <f t="shared" ref="M463" si="1398">IF(L463="","",$D463)</f>
        <v/>
      </c>
      <c r="N463" s="3" t="str">
        <f>IF(COUNTIF(技能效果!A:A,技能等级!B463&amp;"04")=1,技能等级!B463&amp;"04","")</f>
        <v/>
      </c>
      <c r="O463" s="3" t="str">
        <f t="shared" ref="O463" si="1399">IF(N463="","",$D463)</f>
        <v/>
      </c>
      <c r="P463" s="3" t="str">
        <f>IF(COUNTIF(技能效果!A:A,技能等级!B463&amp;"05")=1,技能等级!B463&amp;"05","")</f>
        <v/>
      </c>
      <c r="Q463" s="3" t="str">
        <f t="shared" ref="Q463" si="1400">IF(P463="","",$D463)</f>
        <v/>
      </c>
      <c r="R463" s="36"/>
      <c r="S463" s="36">
        <f t="shared" ref="S463:S526" si="1401">S453+1</f>
        <v>46</v>
      </c>
    </row>
    <row r="464" spans="1:19" ht="16.5" x14ac:dyDescent="0.2">
      <c r="A464" s="3">
        <v>461</v>
      </c>
      <c r="B464" s="3">
        <f>INDEX(技能!B:B,MATCH(技能等级!S464,技能!T:T,0))</f>
        <v>1302004</v>
      </c>
      <c r="C464" s="4" t="s">
        <v>507</v>
      </c>
      <c r="D464" s="3">
        <v>1</v>
      </c>
      <c r="E464" s="3" t="str">
        <f>INDEX(技能!E:E,MATCH(技能等级!S464,技能!T:T,0))</f>
        <v>项昆仑技能2</v>
      </c>
      <c r="F464" s="4"/>
      <c r="G464" s="3"/>
      <c r="H464" s="37" t="str">
        <f t="shared" si="1366"/>
        <v>130200401</v>
      </c>
      <c r="I464" s="3">
        <f t="shared" si="1367"/>
        <v>1</v>
      </c>
      <c r="J464" s="3" t="str">
        <f>IF(COUNTIF(技能效果!A:A,技能等级!B464&amp;"02")=1,技能等级!B464&amp;"02","")</f>
        <v/>
      </c>
      <c r="K464" s="3" t="str">
        <f t="shared" si="1367"/>
        <v/>
      </c>
      <c r="L464" s="3" t="str">
        <f>IF(COUNTIF(技能效果!A:A,技能等级!B464&amp;"03")=1,技能等级!B464&amp;"03","")</f>
        <v/>
      </c>
      <c r="M464" s="3" t="str">
        <f t="shared" ref="M464" si="1402">IF(L464="","",$D464)</f>
        <v/>
      </c>
      <c r="N464" s="3" t="str">
        <f>IF(COUNTIF(技能效果!A:A,技能等级!B464&amp;"04")=1,技能等级!B464&amp;"04","")</f>
        <v/>
      </c>
      <c r="O464" s="3" t="str">
        <f t="shared" ref="O464" si="1403">IF(N464="","",$D464)</f>
        <v/>
      </c>
      <c r="P464" s="3" t="str">
        <f>IF(COUNTIF(技能效果!A:A,技能等级!B464&amp;"05")=1,技能等级!B464&amp;"05","")</f>
        <v/>
      </c>
      <c r="Q464" s="3" t="str">
        <f t="shared" ref="Q464" si="1404">IF(P464="","",$D464)</f>
        <v/>
      </c>
      <c r="R464" s="36"/>
      <c r="S464" s="36">
        <f t="shared" si="1401"/>
        <v>47</v>
      </c>
    </row>
    <row r="465" spans="1:19" ht="16.5" x14ac:dyDescent="0.2">
      <c r="A465" s="3">
        <v>462</v>
      </c>
      <c r="B465" s="3">
        <f>INDEX(技能!B:B,MATCH(技能等级!S465,技能!T:T,0))</f>
        <v>1302004</v>
      </c>
      <c r="C465" s="4" t="s">
        <v>507</v>
      </c>
      <c r="D465" s="3">
        <v>2</v>
      </c>
      <c r="E465" s="3" t="str">
        <f>INDEX(技能!E:E,MATCH(技能等级!S465,技能!T:T,0))</f>
        <v>项昆仑技能2</v>
      </c>
      <c r="F465" s="4" t="s">
        <v>1164</v>
      </c>
      <c r="G465" s="3">
        <v>10</v>
      </c>
      <c r="H465" s="37" t="str">
        <f t="shared" si="1366"/>
        <v>130200401</v>
      </c>
      <c r="I465" s="3">
        <f t="shared" si="1367"/>
        <v>2</v>
      </c>
      <c r="J465" s="3" t="str">
        <f>IF(COUNTIF(技能效果!A:A,技能等级!B465&amp;"02")=1,技能等级!B465&amp;"02","")</f>
        <v/>
      </c>
      <c r="K465" s="3" t="str">
        <f t="shared" si="1367"/>
        <v/>
      </c>
      <c r="L465" s="3" t="str">
        <f>IF(COUNTIF(技能效果!A:A,技能等级!B465&amp;"03")=1,技能等级!B465&amp;"03","")</f>
        <v/>
      </c>
      <c r="M465" s="3" t="str">
        <f t="shared" ref="M465" si="1405">IF(L465="","",$D465)</f>
        <v/>
      </c>
      <c r="N465" s="3" t="str">
        <f>IF(COUNTIF(技能效果!A:A,技能等级!B465&amp;"04")=1,技能等级!B465&amp;"04","")</f>
        <v/>
      </c>
      <c r="O465" s="3" t="str">
        <f t="shared" ref="O465" si="1406">IF(N465="","",$D465)</f>
        <v/>
      </c>
      <c r="P465" s="3" t="str">
        <f>IF(COUNTIF(技能效果!A:A,技能等级!B465&amp;"05")=1,技能等级!B465&amp;"05","")</f>
        <v/>
      </c>
      <c r="Q465" s="3" t="str">
        <f t="shared" ref="Q465" si="1407">IF(P465="","",$D465)</f>
        <v/>
      </c>
      <c r="R465" s="36"/>
      <c r="S465" s="36">
        <f t="shared" si="1401"/>
        <v>47</v>
      </c>
    </row>
    <row r="466" spans="1:19" ht="16.5" x14ac:dyDescent="0.2">
      <c r="A466" s="3">
        <v>463</v>
      </c>
      <c r="B466" s="3">
        <f>INDEX(技能!B:B,MATCH(技能等级!S466,技能!T:T,0))</f>
        <v>1302004</v>
      </c>
      <c r="C466" s="4" t="s">
        <v>507</v>
      </c>
      <c r="D466" s="3">
        <v>3</v>
      </c>
      <c r="E466" s="3" t="str">
        <f>INDEX(技能!E:E,MATCH(技能等级!S466,技能!T:T,0))</f>
        <v>项昆仑技能2</v>
      </c>
      <c r="F466" s="4" t="s">
        <v>1164</v>
      </c>
      <c r="G466" s="3">
        <v>10</v>
      </c>
      <c r="H466" s="37" t="str">
        <f t="shared" si="1366"/>
        <v>130200401</v>
      </c>
      <c r="I466" s="3">
        <f t="shared" si="1367"/>
        <v>3</v>
      </c>
      <c r="J466" s="3" t="str">
        <f>IF(COUNTIF(技能效果!A:A,技能等级!B466&amp;"02")=1,技能等级!B466&amp;"02","")</f>
        <v/>
      </c>
      <c r="K466" s="3" t="str">
        <f t="shared" si="1367"/>
        <v/>
      </c>
      <c r="L466" s="3" t="str">
        <f>IF(COUNTIF(技能效果!A:A,技能等级!B466&amp;"03")=1,技能等级!B466&amp;"03","")</f>
        <v/>
      </c>
      <c r="M466" s="3" t="str">
        <f t="shared" ref="M466" si="1408">IF(L466="","",$D466)</f>
        <v/>
      </c>
      <c r="N466" s="3" t="str">
        <f>IF(COUNTIF(技能效果!A:A,技能等级!B466&amp;"04")=1,技能等级!B466&amp;"04","")</f>
        <v/>
      </c>
      <c r="O466" s="3" t="str">
        <f t="shared" ref="O466" si="1409">IF(N466="","",$D466)</f>
        <v/>
      </c>
      <c r="P466" s="3" t="str">
        <f>IF(COUNTIF(技能效果!A:A,技能等级!B466&amp;"05")=1,技能等级!B466&amp;"05","")</f>
        <v/>
      </c>
      <c r="Q466" s="3" t="str">
        <f t="shared" ref="Q466" si="1410">IF(P466="","",$D466)</f>
        <v/>
      </c>
      <c r="R466" s="36"/>
      <c r="S466" s="36">
        <f t="shared" si="1401"/>
        <v>47</v>
      </c>
    </row>
    <row r="467" spans="1:19" ht="16.5" x14ac:dyDescent="0.2">
      <c r="A467" s="3">
        <v>464</v>
      </c>
      <c r="B467" s="3">
        <f>INDEX(技能!B:B,MATCH(技能等级!S467,技能!T:T,0))</f>
        <v>1302004</v>
      </c>
      <c r="C467" s="4" t="s">
        <v>507</v>
      </c>
      <c r="D467" s="3">
        <v>4</v>
      </c>
      <c r="E467" s="3" t="str">
        <f>INDEX(技能!E:E,MATCH(技能等级!S467,技能!T:T,0))</f>
        <v>项昆仑技能2</v>
      </c>
      <c r="F467" s="4" t="s">
        <v>1164</v>
      </c>
      <c r="G467" s="3">
        <v>10</v>
      </c>
      <c r="H467" s="37" t="str">
        <f t="shared" si="1366"/>
        <v>130200401</v>
      </c>
      <c r="I467" s="3">
        <f t="shared" si="1367"/>
        <v>4</v>
      </c>
      <c r="J467" s="3" t="str">
        <f>IF(COUNTIF(技能效果!A:A,技能等级!B467&amp;"02")=1,技能等级!B467&amp;"02","")</f>
        <v/>
      </c>
      <c r="K467" s="3" t="str">
        <f t="shared" si="1367"/>
        <v/>
      </c>
      <c r="L467" s="3" t="str">
        <f>IF(COUNTIF(技能效果!A:A,技能等级!B467&amp;"03")=1,技能等级!B467&amp;"03","")</f>
        <v/>
      </c>
      <c r="M467" s="3" t="str">
        <f t="shared" ref="M467" si="1411">IF(L467="","",$D467)</f>
        <v/>
      </c>
      <c r="N467" s="3" t="str">
        <f>IF(COUNTIF(技能效果!A:A,技能等级!B467&amp;"04")=1,技能等级!B467&amp;"04","")</f>
        <v/>
      </c>
      <c r="O467" s="3" t="str">
        <f t="shared" ref="O467" si="1412">IF(N467="","",$D467)</f>
        <v/>
      </c>
      <c r="P467" s="3" t="str">
        <f>IF(COUNTIF(技能效果!A:A,技能等级!B467&amp;"05")=1,技能等级!B467&amp;"05","")</f>
        <v/>
      </c>
      <c r="Q467" s="3" t="str">
        <f t="shared" ref="Q467" si="1413">IF(P467="","",$D467)</f>
        <v/>
      </c>
      <c r="R467" s="36"/>
      <c r="S467" s="36">
        <f t="shared" si="1401"/>
        <v>47</v>
      </c>
    </row>
    <row r="468" spans="1:19" ht="16.5" x14ac:dyDescent="0.2">
      <c r="A468" s="3">
        <v>465</v>
      </c>
      <c r="B468" s="3">
        <f>INDEX(技能!B:B,MATCH(技能等级!S468,技能!T:T,0))</f>
        <v>1302004</v>
      </c>
      <c r="C468" s="4" t="s">
        <v>507</v>
      </c>
      <c r="D468" s="3">
        <v>5</v>
      </c>
      <c r="E468" s="3" t="str">
        <f>INDEX(技能!E:E,MATCH(技能等级!S468,技能!T:T,0))</f>
        <v>项昆仑技能2</v>
      </c>
      <c r="F468" s="4" t="s">
        <v>1164</v>
      </c>
      <c r="G468" s="3">
        <v>10</v>
      </c>
      <c r="H468" s="37" t="str">
        <f t="shared" si="1366"/>
        <v>130200401</v>
      </c>
      <c r="I468" s="3">
        <f t="shared" si="1367"/>
        <v>5</v>
      </c>
      <c r="J468" s="3" t="str">
        <f>IF(COUNTIF(技能效果!A:A,技能等级!B468&amp;"02")=1,技能等级!B468&amp;"02","")</f>
        <v/>
      </c>
      <c r="K468" s="3" t="str">
        <f t="shared" si="1367"/>
        <v/>
      </c>
      <c r="L468" s="3" t="str">
        <f>IF(COUNTIF(技能效果!A:A,技能等级!B468&amp;"03")=1,技能等级!B468&amp;"03","")</f>
        <v/>
      </c>
      <c r="M468" s="3" t="str">
        <f t="shared" ref="M468" si="1414">IF(L468="","",$D468)</f>
        <v/>
      </c>
      <c r="N468" s="3" t="str">
        <f>IF(COUNTIF(技能效果!A:A,技能等级!B468&amp;"04")=1,技能等级!B468&amp;"04","")</f>
        <v/>
      </c>
      <c r="O468" s="3" t="str">
        <f t="shared" ref="O468" si="1415">IF(N468="","",$D468)</f>
        <v/>
      </c>
      <c r="P468" s="3" t="str">
        <f>IF(COUNTIF(技能效果!A:A,技能等级!B468&amp;"05")=1,技能等级!B468&amp;"05","")</f>
        <v/>
      </c>
      <c r="Q468" s="3" t="str">
        <f t="shared" ref="Q468" si="1416">IF(P468="","",$D468)</f>
        <v/>
      </c>
      <c r="R468" s="36"/>
      <c r="S468" s="36">
        <f t="shared" si="1401"/>
        <v>47</v>
      </c>
    </row>
    <row r="469" spans="1:19" ht="16.5" x14ac:dyDescent="0.2">
      <c r="A469" s="3">
        <v>466</v>
      </c>
      <c r="B469" s="3">
        <f>INDEX(技能!B:B,MATCH(技能等级!S469,技能!T:T,0))</f>
        <v>1302004</v>
      </c>
      <c r="C469" s="4" t="s">
        <v>507</v>
      </c>
      <c r="D469" s="3">
        <v>6</v>
      </c>
      <c r="E469" s="3" t="str">
        <f>INDEX(技能!E:E,MATCH(技能等级!S469,技能!T:T,0))</f>
        <v>项昆仑技能2</v>
      </c>
      <c r="F469" s="4" t="s">
        <v>1164</v>
      </c>
      <c r="G469" s="3">
        <v>10</v>
      </c>
      <c r="H469" s="37" t="str">
        <f t="shared" si="1366"/>
        <v>130200401</v>
      </c>
      <c r="I469" s="3">
        <f t="shared" si="1367"/>
        <v>6</v>
      </c>
      <c r="J469" s="3" t="str">
        <f>IF(COUNTIF(技能效果!A:A,技能等级!B469&amp;"02")=1,技能等级!B469&amp;"02","")</f>
        <v/>
      </c>
      <c r="K469" s="3" t="str">
        <f t="shared" si="1367"/>
        <v/>
      </c>
      <c r="L469" s="3" t="str">
        <f>IF(COUNTIF(技能效果!A:A,技能等级!B469&amp;"03")=1,技能等级!B469&amp;"03","")</f>
        <v/>
      </c>
      <c r="M469" s="3" t="str">
        <f t="shared" ref="M469" si="1417">IF(L469="","",$D469)</f>
        <v/>
      </c>
      <c r="N469" s="3" t="str">
        <f>IF(COUNTIF(技能效果!A:A,技能等级!B469&amp;"04")=1,技能等级!B469&amp;"04","")</f>
        <v/>
      </c>
      <c r="O469" s="3" t="str">
        <f t="shared" ref="O469" si="1418">IF(N469="","",$D469)</f>
        <v/>
      </c>
      <c r="P469" s="3" t="str">
        <f>IF(COUNTIF(技能效果!A:A,技能等级!B469&amp;"05")=1,技能等级!B469&amp;"05","")</f>
        <v/>
      </c>
      <c r="Q469" s="3" t="str">
        <f t="shared" ref="Q469" si="1419">IF(P469="","",$D469)</f>
        <v/>
      </c>
      <c r="R469" s="36"/>
      <c r="S469" s="36">
        <f t="shared" si="1401"/>
        <v>47</v>
      </c>
    </row>
    <row r="470" spans="1:19" ht="16.5" x14ac:dyDescent="0.2">
      <c r="A470" s="3">
        <v>467</v>
      </c>
      <c r="B470" s="3">
        <f>INDEX(技能!B:B,MATCH(技能等级!S470,技能!T:T,0))</f>
        <v>1302004</v>
      </c>
      <c r="C470" s="4" t="s">
        <v>507</v>
      </c>
      <c r="D470" s="3">
        <v>7</v>
      </c>
      <c r="E470" s="3" t="str">
        <f>INDEX(技能!E:E,MATCH(技能等级!S470,技能!T:T,0))</f>
        <v>项昆仑技能2</v>
      </c>
      <c r="F470" s="4" t="s">
        <v>1164</v>
      </c>
      <c r="G470" s="3">
        <v>10</v>
      </c>
      <c r="H470" s="37" t="str">
        <f t="shared" si="1366"/>
        <v>130200401</v>
      </c>
      <c r="I470" s="3">
        <f t="shared" si="1367"/>
        <v>7</v>
      </c>
      <c r="J470" s="3" t="str">
        <f>IF(COUNTIF(技能效果!A:A,技能等级!B470&amp;"02")=1,技能等级!B470&amp;"02","")</f>
        <v/>
      </c>
      <c r="K470" s="3" t="str">
        <f t="shared" si="1367"/>
        <v/>
      </c>
      <c r="L470" s="3" t="str">
        <f>IF(COUNTIF(技能效果!A:A,技能等级!B470&amp;"03")=1,技能等级!B470&amp;"03","")</f>
        <v/>
      </c>
      <c r="M470" s="3" t="str">
        <f t="shared" ref="M470" si="1420">IF(L470="","",$D470)</f>
        <v/>
      </c>
      <c r="N470" s="3" t="str">
        <f>IF(COUNTIF(技能效果!A:A,技能等级!B470&amp;"04")=1,技能等级!B470&amp;"04","")</f>
        <v/>
      </c>
      <c r="O470" s="3" t="str">
        <f t="shared" ref="O470" si="1421">IF(N470="","",$D470)</f>
        <v/>
      </c>
      <c r="P470" s="3" t="str">
        <f>IF(COUNTIF(技能效果!A:A,技能等级!B470&amp;"05")=1,技能等级!B470&amp;"05","")</f>
        <v/>
      </c>
      <c r="Q470" s="3" t="str">
        <f t="shared" ref="Q470" si="1422">IF(P470="","",$D470)</f>
        <v/>
      </c>
      <c r="R470" s="36"/>
      <c r="S470" s="36">
        <f t="shared" si="1401"/>
        <v>47</v>
      </c>
    </row>
    <row r="471" spans="1:19" ht="16.5" x14ac:dyDescent="0.2">
      <c r="A471" s="3">
        <v>468</v>
      </c>
      <c r="B471" s="3">
        <f>INDEX(技能!B:B,MATCH(技能等级!S471,技能!T:T,0))</f>
        <v>1302004</v>
      </c>
      <c r="C471" s="4" t="s">
        <v>507</v>
      </c>
      <c r="D471" s="3">
        <v>8</v>
      </c>
      <c r="E471" s="3" t="str">
        <f>INDEX(技能!E:E,MATCH(技能等级!S471,技能!T:T,0))</f>
        <v>项昆仑技能2</v>
      </c>
      <c r="F471" s="4" t="s">
        <v>1164</v>
      </c>
      <c r="G471" s="3">
        <v>10</v>
      </c>
      <c r="H471" s="37" t="str">
        <f t="shared" si="1366"/>
        <v>130200401</v>
      </c>
      <c r="I471" s="3">
        <f t="shared" si="1367"/>
        <v>8</v>
      </c>
      <c r="J471" s="3" t="str">
        <f>IF(COUNTIF(技能效果!A:A,技能等级!B471&amp;"02")=1,技能等级!B471&amp;"02","")</f>
        <v/>
      </c>
      <c r="K471" s="3" t="str">
        <f t="shared" si="1367"/>
        <v/>
      </c>
      <c r="L471" s="3" t="str">
        <f>IF(COUNTIF(技能效果!A:A,技能等级!B471&amp;"03")=1,技能等级!B471&amp;"03","")</f>
        <v/>
      </c>
      <c r="M471" s="3" t="str">
        <f t="shared" ref="M471" si="1423">IF(L471="","",$D471)</f>
        <v/>
      </c>
      <c r="N471" s="3" t="str">
        <f>IF(COUNTIF(技能效果!A:A,技能等级!B471&amp;"04")=1,技能等级!B471&amp;"04","")</f>
        <v/>
      </c>
      <c r="O471" s="3" t="str">
        <f t="shared" ref="O471" si="1424">IF(N471="","",$D471)</f>
        <v/>
      </c>
      <c r="P471" s="3" t="str">
        <f>IF(COUNTIF(技能效果!A:A,技能等级!B471&amp;"05")=1,技能等级!B471&amp;"05","")</f>
        <v/>
      </c>
      <c r="Q471" s="3" t="str">
        <f t="shared" ref="Q471" si="1425">IF(P471="","",$D471)</f>
        <v/>
      </c>
      <c r="R471" s="36"/>
      <c r="S471" s="36">
        <f t="shared" si="1401"/>
        <v>47</v>
      </c>
    </row>
    <row r="472" spans="1:19" ht="16.5" x14ac:dyDescent="0.2">
      <c r="A472" s="3">
        <v>469</v>
      </c>
      <c r="B472" s="3">
        <f>INDEX(技能!B:B,MATCH(技能等级!S472,技能!T:T,0))</f>
        <v>1302004</v>
      </c>
      <c r="C472" s="4" t="s">
        <v>507</v>
      </c>
      <c r="D472" s="3">
        <v>9</v>
      </c>
      <c r="E472" s="3" t="str">
        <f>INDEX(技能!E:E,MATCH(技能等级!S472,技能!T:T,0))</f>
        <v>项昆仑技能2</v>
      </c>
      <c r="F472" s="4" t="s">
        <v>1164</v>
      </c>
      <c r="G472" s="3">
        <v>10</v>
      </c>
      <c r="H472" s="37" t="str">
        <f t="shared" si="1366"/>
        <v>130200401</v>
      </c>
      <c r="I472" s="3">
        <f t="shared" si="1367"/>
        <v>9</v>
      </c>
      <c r="J472" s="3" t="str">
        <f>IF(COUNTIF(技能效果!A:A,技能等级!B472&amp;"02")=1,技能等级!B472&amp;"02","")</f>
        <v/>
      </c>
      <c r="K472" s="3" t="str">
        <f t="shared" si="1367"/>
        <v/>
      </c>
      <c r="L472" s="3" t="str">
        <f>IF(COUNTIF(技能效果!A:A,技能等级!B472&amp;"03")=1,技能等级!B472&amp;"03","")</f>
        <v/>
      </c>
      <c r="M472" s="3" t="str">
        <f t="shared" ref="M472" si="1426">IF(L472="","",$D472)</f>
        <v/>
      </c>
      <c r="N472" s="3" t="str">
        <f>IF(COUNTIF(技能效果!A:A,技能等级!B472&amp;"04")=1,技能等级!B472&amp;"04","")</f>
        <v/>
      </c>
      <c r="O472" s="3" t="str">
        <f t="shared" ref="O472" si="1427">IF(N472="","",$D472)</f>
        <v/>
      </c>
      <c r="P472" s="3" t="str">
        <f>IF(COUNTIF(技能效果!A:A,技能等级!B472&amp;"05")=1,技能等级!B472&amp;"05","")</f>
        <v/>
      </c>
      <c r="Q472" s="3" t="str">
        <f t="shared" ref="Q472" si="1428">IF(P472="","",$D472)</f>
        <v/>
      </c>
      <c r="R472" s="36"/>
      <c r="S472" s="36">
        <f t="shared" si="1401"/>
        <v>47</v>
      </c>
    </row>
    <row r="473" spans="1:19" ht="16.5" x14ac:dyDescent="0.2">
      <c r="A473" s="3">
        <v>470</v>
      </c>
      <c r="B473" s="3">
        <f>INDEX(技能!B:B,MATCH(技能等级!S473,技能!T:T,0))</f>
        <v>1302004</v>
      </c>
      <c r="C473" s="4" t="s">
        <v>507</v>
      </c>
      <c r="D473" s="3">
        <v>10</v>
      </c>
      <c r="E473" s="3" t="str">
        <f>INDEX(技能!E:E,MATCH(技能等级!S473,技能!T:T,0))</f>
        <v>项昆仑技能2</v>
      </c>
      <c r="F473" s="4" t="s">
        <v>1164</v>
      </c>
      <c r="G473" s="3">
        <v>10</v>
      </c>
      <c r="H473" s="37" t="str">
        <f t="shared" si="1366"/>
        <v>130200401</v>
      </c>
      <c r="I473" s="3">
        <f t="shared" si="1367"/>
        <v>10</v>
      </c>
      <c r="J473" s="3" t="str">
        <f>IF(COUNTIF(技能效果!A:A,技能等级!B473&amp;"02")=1,技能等级!B473&amp;"02","")</f>
        <v/>
      </c>
      <c r="K473" s="3" t="str">
        <f t="shared" si="1367"/>
        <v/>
      </c>
      <c r="L473" s="3" t="str">
        <f>IF(COUNTIF(技能效果!A:A,技能等级!B473&amp;"03")=1,技能等级!B473&amp;"03","")</f>
        <v/>
      </c>
      <c r="M473" s="3" t="str">
        <f t="shared" ref="M473" si="1429">IF(L473="","",$D473)</f>
        <v/>
      </c>
      <c r="N473" s="3" t="str">
        <f>IF(COUNTIF(技能效果!A:A,技能等级!B473&amp;"04")=1,技能等级!B473&amp;"04","")</f>
        <v/>
      </c>
      <c r="O473" s="3" t="str">
        <f t="shared" ref="O473" si="1430">IF(N473="","",$D473)</f>
        <v/>
      </c>
      <c r="P473" s="3" t="str">
        <f>IF(COUNTIF(技能效果!A:A,技能等级!B473&amp;"05")=1,技能等级!B473&amp;"05","")</f>
        <v/>
      </c>
      <c r="Q473" s="3" t="str">
        <f t="shared" ref="Q473" si="1431">IF(P473="","",$D473)</f>
        <v/>
      </c>
      <c r="R473" s="36"/>
      <c r="S473" s="36">
        <f t="shared" si="1401"/>
        <v>47</v>
      </c>
    </row>
    <row r="474" spans="1:19" ht="16.5" x14ac:dyDescent="0.2">
      <c r="A474" s="3">
        <v>471</v>
      </c>
      <c r="B474" s="3">
        <f>INDEX(技能!B:B,MATCH(技能等级!S474,技能!T:T,0))</f>
        <v>1301005</v>
      </c>
      <c r="C474" s="4" t="s">
        <v>507</v>
      </c>
      <c r="D474" s="3">
        <v>1</v>
      </c>
      <c r="E474" s="3" t="str">
        <f>INDEX(技能!E:E,MATCH(技能等级!S474,技能!T:T,0))</f>
        <v>刘羽禅技能1</v>
      </c>
      <c r="F474" s="4"/>
      <c r="G474" s="3"/>
      <c r="H474" s="37" t="str">
        <f t="shared" si="1366"/>
        <v>130100501</v>
      </c>
      <c r="I474" s="3">
        <f t="shared" si="1367"/>
        <v>1</v>
      </c>
      <c r="J474" s="3" t="str">
        <f>IF(COUNTIF(技能效果!A:A,技能等级!B474&amp;"02")=1,技能等级!B474&amp;"02","")</f>
        <v>130100502</v>
      </c>
      <c r="K474" s="3">
        <f t="shared" si="1367"/>
        <v>1</v>
      </c>
      <c r="L474" s="3" t="str">
        <f>IF(COUNTIF(技能效果!A:A,技能等级!B474&amp;"03")=1,技能等级!B474&amp;"03","")</f>
        <v/>
      </c>
      <c r="M474" s="3" t="str">
        <f t="shared" ref="M474" si="1432">IF(L474="","",$D474)</f>
        <v/>
      </c>
      <c r="N474" s="3" t="str">
        <f>IF(COUNTIF(技能效果!A:A,技能等级!B474&amp;"04")=1,技能等级!B474&amp;"04","")</f>
        <v/>
      </c>
      <c r="O474" s="3" t="str">
        <f t="shared" ref="O474" si="1433">IF(N474="","",$D474)</f>
        <v/>
      </c>
      <c r="P474" s="3" t="str">
        <f>IF(COUNTIF(技能效果!A:A,技能等级!B474&amp;"05")=1,技能等级!B474&amp;"05","")</f>
        <v/>
      </c>
      <c r="Q474" s="3" t="str">
        <f t="shared" ref="Q474" si="1434">IF(P474="","",$D474)</f>
        <v/>
      </c>
      <c r="R474" s="36"/>
      <c r="S474" s="36">
        <f t="shared" si="1401"/>
        <v>48</v>
      </c>
    </row>
    <row r="475" spans="1:19" ht="16.5" x14ac:dyDescent="0.2">
      <c r="A475" s="3">
        <v>472</v>
      </c>
      <c r="B475" s="3">
        <f>INDEX(技能!B:B,MATCH(技能等级!S475,技能!T:T,0))</f>
        <v>1301005</v>
      </c>
      <c r="C475" s="4" t="s">
        <v>507</v>
      </c>
      <c r="D475" s="3">
        <v>2</v>
      </c>
      <c r="E475" s="3" t="str">
        <f>INDEX(技能!E:E,MATCH(技能等级!S475,技能!T:T,0))</f>
        <v>刘羽禅技能1</v>
      </c>
      <c r="F475" s="4" t="s">
        <v>1164</v>
      </c>
      <c r="G475" s="3">
        <v>10</v>
      </c>
      <c r="H475" s="37" t="str">
        <f t="shared" si="1366"/>
        <v>130100501</v>
      </c>
      <c r="I475" s="3">
        <f t="shared" si="1367"/>
        <v>2</v>
      </c>
      <c r="J475" s="3" t="str">
        <f>IF(COUNTIF(技能效果!A:A,技能等级!B475&amp;"02")=1,技能等级!B475&amp;"02","")</f>
        <v>130100502</v>
      </c>
      <c r="K475" s="3">
        <f t="shared" si="1367"/>
        <v>2</v>
      </c>
      <c r="L475" s="3" t="str">
        <f>IF(COUNTIF(技能效果!A:A,技能等级!B475&amp;"03")=1,技能等级!B475&amp;"03","")</f>
        <v/>
      </c>
      <c r="M475" s="3" t="str">
        <f t="shared" ref="M475" si="1435">IF(L475="","",$D475)</f>
        <v/>
      </c>
      <c r="N475" s="3" t="str">
        <f>IF(COUNTIF(技能效果!A:A,技能等级!B475&amp;"04")=1,技能等级!B475&amp;"04","")</f>
        <v/>
      </c>
      <c r="O475" s="3" t="str">
        <f t="shared" ref="O475" si="1436">IF(N475="","",$D475)</f>
        <v/>
      </c>
      <c r="P475" s="3" t="str">
        <f>IF(COUNTIF(技能效果!A:A,技能等级!B475&amp;"05")=1,技能等级!B475&amp;"05","")</f>
        <v/>
      </c>
      <c r="Q475" s="3" t="str">
        <f t="shared" ref="Q475" si="1437">IF(P475="","",$D475)</f>
        <v/>
      </c>
      <c r="R475" s="36"/>
      <c r="S475" s="36">
        <f t="shared" si="1401"/>
        <v>48</v>
      </c>
    </row>
    <row r="476" spans="1:19" ht="16.5" x14ac:dyDescent="0.2">
      <c r="A476" s="3">
        <v>473</v>
      </c>
      <c r="B476" s="3">
        <f>INDEX(技能!B:B,MATCH(技能等级!S476,技能!T:T,0))</f>
        <v>1301005</v>
      </c>
      <c r="C476" s="4" t="s">
        <v>507</v>
      </c>
      <c r="D476" s="3">
        <v>3</v>
      </c>
      <c r="E476" s="3" t="str">
        <f>INDEX(技能!E:E,MATCH(技能等级!S476,技能!T:T,0))</f>
        <v>刘羽禅技能1</v>
      </c>
      <c r="F476" s="4" t="s">
        <v>1164</v>
      </c>
      <c r="G476" s="3">
        <v>10</v>
      </c>
      <c r="H476" s="37" t="str">
        <f t="shared" si="1366"/>
        <v>130100501</v>
      </c>
      <c r="I476" s="3">
        <f t="shared" si="1367"/>
        <v>3</v>
      </c>
      <c r="J476" s="3" t="str">
        <f>IF(COUNTIF(技能效果!A:A,技能等级!B476&amp;"02")=1,技能等级!B476&amp;"02","")</f>
        <v>130100502</v>
      </c>
      <c r="K476" s="3">
        <f t="shared" si="1367"/>
        <v>3</v>
      </c>
      <c r="L476" s="3" t="str">
        <f>IF(COUNTIF(技能效果!A:A,技能等级!B476&amp;"03")=1,技能等级!B476&amp;"03","")</f>
        <v/>
      </c>
      <c r="M476" s="3" t="str">
        <f t="shared" ref="M476" si="1438">IF(L476="","",$D476)</f>
        <v/>
      </c>
      <c r="N476" s="3" t="str">
        <f>IF(COUNTIF(技能效果!A:A,技能等级!B476&amp;"04")=1,技能等级!B476&amp;"04","")</f>
        <v/>
      </c>
      <c r="O476" s="3" t="str">
        <f t="shared" ref="O476" si="1439">IF(N476="","",$D476)</f>
        <v/>
      </c>
      <c r="P476" s="3" t="str">
        <f>IF(COUNTIF(技能效果!A:A,技能等级!B476&amp;"05")=1,技能等级!B476&amp;"05","")</f>
        <v/>
      </c>
      <c r="Q476" s="3" t="str">
        <f t="shared" ref="Q476" si="1440">IF(P476="","",$D476)</f>
        <v/>
      </c>
      <c r="R476" s="36"/>
      <c r="S476" s="36">
        <f t="shared" si="1401"/>
        <v>48</v>
      </c>
    </row>
    <row r="477" spans="1:19" ht="16.5" x14ac:dyDescent="0.2">
      <c r="A477" s="3">
        <v>474</v>
      </c>
      <c r="B477" s="3">
        <f>INDEX(技能!B:B,MATCH(技能等级!S477,技能!T:T,0))</f>
        <v>1301005</v>
      </c>
      <c r="C477" s="4" t="s">
        <v>507</v>
      </c>
      <c r="D477" s="3">
        <v>4</v>
      </c>
      <c r="E477" s="3" t="str">
        <f>INDEX(技能!E:E,MATCH(技能等级!S477,技能!T:T,0))</f>
        <v>刘羽禅技能1</v>
      </c>
      <c r="F477" s="4" t="s">
        <v>1164</v>
      </c>
      <c r="G477" s="3">
        <v>10</v>
      </c>
      <c r="H477" s="37" t="str">
        <f t="shared" si="1366"/>
        <v>130100501</v>
      </c>
      <c r="I477" s="3">
        <f t="shared" si="1367"/>
        <v>4</v>
      </c>
      <c r="J477" s="3" t="str">
        <f>IF(COUNTIF(技能效果!A:A,技能等级!B477&amp;"02")=1,技能等级!B477&amp;"02","")</f>
        <v>130100502</v>
      </c>
      <c r="K477" s="3">
        <f t="shared" si="1367"/>
        <v>4</v>
      </c>
      <c r="L477" s="3" t="str">
        <f>IF(COUNTIF(技能效果!A:A,技能等级!B477&amp;"03")=1,技能等级!B477&amp;"03","")</f>
        <v/>
      </c>
      <c r="M477" s="3" t="str">
        <f t="shared" ref="M477" si="1441">IF(L477="","",$D477)</f>
        <v/>
      </c>
      <c r="N477" s="3" t="str">
        <f>IF(COUNTIF(技能效果!A:A,技能等级!B477&amp;"04")=1,技能等级!B477&amp;"04","")</f>
        <v/>
      </c>
      <c r="O477" s="3" t="str">
        <f t="shared" ref="O477" si="1442">IF(N477="","",$D477)</f>
        <v/>
      </c>
      <c r="P477" s="3" t="str">
        <f>IF(COUNTIF(技能效果!A:A,技能等级!B477&amp;"05")=1,技能等级!B477&amp;"05","")</f>
        <v/>
      </c>
      <c r="Q477" s="3" t="str">
        <f t="shared" ref="Q477" si="1443">IF(P477="","",$D477)</f>
        <v/>
      </c>
      <c r="R477" s="36"/>
      <c r="S477" s="36">
        <f t="shared" si="1401"/>
        <v>48</v>
      </c>
    </row>
    <row r="478" spans="1:19" ht="16.5" x14ac:dyDescent="0.2">
      <c r="A478" s="3">
        <v>475</v>
      </c>
      <c r="B478" s="3">
        <f>INDEX(技能!B:B,MATCH(技能等级!S478,技能!T:T,0))</f>
        <v>1301005</v>
      </c>
      <c r="C478" s="4" t="s">
        <v>507</v>
      </c>
      <c r="D478" s="3">
        <v>5</v>
      </c>
      <c r="E478" s="3" t="str">
        <f>INDEX(技能!E:E,MATCH(技能等级!S478,技能!T:T,0))</f>
        <v>刘羽禅技能1</v>
      </c>
      <c r="F478" s="4" t="s">
        <v>1164</v>
      </c>
      <c r="G478" s="3">
        <v>10</v>
      </c>
      <c r="H478" s="37" t="str">
        <f t="shared" si="1366"/>
        <v>130100501</v>
      </c>
      <c r="I478" s="3">
        <f t="shared" si="1367"/>
        <v>5</v>
      </c>
      <c r="J478" s="3" t="str">
        <f>IF(COUNTIF(技能效果!A:A,技能等级!B478&amp;"02")=1,技能等级!B478&amp;"02","")</f>
        <v>130100502</v>
      </c>
      <c r="K478" s="3">
        <f t="shared" si="1367"/>
        <v>5</v>
      </c>
      <c r="L478" s="3" t="str">
        <f>IF(COUNTIF(技能效果!A:A,技能等级!B478&amp;"03")=1,技能等级!B478&amp;"03","")</f>
        <v/>
      </c>
      <c r="M478" s="3" t="str">
        <f t="shared" ref="M478" si="1444">IF(L478="","",$D478)</f>
        <v/>
      </c>
      <c r="N478" s="3" t="str">
        <f>IF(COUNTIF(技能效果!A:A,技能等级!B478&amp;"04")=1,技能等级!B478&amp;"04","")</f>
        <v/>
      </c>
      <c r="O478" s="3" t="str">
        <f t="shared" ref="O478" si="1445">IF(N478="","",$D478)</f>
        <v/>
      </c>
      <c r="P478" s="3" t="str">
        <f>IF(COUNTIF(技能效果!A:A,技能等级!B478&amp;"05")=1,技能等级!B478&amp;"05","")</f>
        <v/>
      </c>
      <c r="Q478" s="3" t="str">
        <f t="shared" ref="Q478" si="1446">IF(P478="","",$D478)</f>
        <v/>
      </c>
      <c r="R478" s="36"/>
      <c r="S478" s="36">
        <f t="shared" si="1401"/>
        <v>48</v>
      </c>
    </row>
    <row r="479" spans="1:19" ht="16.5" x14ac:dyDescent="0.2">
      <c r="A479" s="3">
        <v>476</v>
      </c>
      <c r="B479" s="3">
        <f>INDEX(技能!B:B,MATCH(技能等级!S479,技能!T:T,0))</f>
        <v>1301005</v>
      </c>
      <c r="C479" s="4" t="s">
        <v>507</v>
      </c>
      <c r="D479" s="3">
        <v>6</v>
      </c>
      <c r="E479" s="3" t="str">
        <f>INDEX(技能!E:E,MATCH(技能等级!S479,技能!T:T,0))</f>
        <v>刘羽禅技能1</v>
      </c>
      <c r="F479" s="4" t="s">
        <v>1164</v>
      </c>
      <c r="G479" s="3">
        <v>10</v>
      </c>
      <c r="H479" s="37" t="str">
        <f t="shared" si="1366"/>
        <v>130100501</v>
      </c>
      <c r="I479" s="3">
        <f t="shared" si="1367"/>
        <v>6</v>
      </c>
      <c r="J479" s="3" t="str">
        <f>IF(COUNTIF(技能效果!A:A,技能等级!B479&amp;"02")=1,技能等级!B479&amp;"02","")</f>
        <v>130100502</v>
      </c>
      <c r="K479" s="3">
        <f t="shared" si="1367"/>
        <v>6</v>
      </c>
      <c r="L479" s="3" t="str">
        <f>IF(COUNTIF(技能效果!A:A,技能等级!B479&amp;"03")=1,技能等级!B479&amp;"03","")</f>
        <v/>
      </c>
      <c r="M479" s="3" t="str">
        <f t="shared" ref="M479" si="1447">IF(L479="","",$D479)</f>
        <v/>
      </c>
      <c r="N479" s="3" t="str">
        <f>IF(COUNTIF(技能效果!A:A,技能等级!B479&amp;"04")=1,技能等级!B479&amp;"04","")</f>
        <v/>
      </c>
      <c r="O479" s="3" t="str">
        <f t="shared" ref="O479" si="1448">IF(N479="","",$D479)</f>
        <v/>
      </c>
      <c r="P479" s="3" t="str">
        <f>IF(COUNTIF(技能效果!A:A,技能等级!B479&amp;"05")=1,技能等级!B479&amp;"05","")</f>
        <v/>
      </c>
      <c r="Q479" s="3" t="str">
        <f t="shared" ref="Q479" si="1449">IF(P479="","",$D479)</f>
        <v/>
      </c>
      <c r="R479" s="36"/>
      <c r="S479" s="36">
        <f t="shared" si="1401"/>
        <v>48</v>
      </c>
    </row>
    <row r="480" spans="1:19" ht="16.5" x14ac:dyDescent="0.2">
      <c r="A480" s="3">
        <v>477</v>
      </c>
      <c r="B480" s="3">
        <f>INDEX(技能!B:B,MATCH(技能等级!S480,技能!T:T,0))</f>
        <v>1301005</v>
      </c>
      <c r="C480" s="4" t="s">
        <v>507</v>
      </c>
      <c r="D480" s="3">
        <v>7</v>
      </c>
      <c r="E480" s="3" t="str">
        <f>INDEX(技能!E:E,MATCH(技能等级!S480,技能!T:T,0))</f>
        <v>刘羽禅技能1</v>
      </c>
      <c r="F480" s="4" t="s">
        <v>1164</v>
      </c>
      <c r="G480" s="3">
        <v>10</v>
      </c>
      <c r="H480" s="37" t="str">
        <f t="shared" si="1366"/>
        <v>130100501</v>
      </c>
      <c r="I480" s="3">
        <f t="shared" si="1367"/>
        <v>7</v>
      </c>
      <c r="J480" s="3" t="str">
        <f>IF(COUNTIF(技能效果!A:A,技能等级!B480&amp;"02")=1,技能等级!B480&amp;"02","")</f>
        <v>130100502</v>
      </c>
      <c r="K480" s="3">
        <f t="shared" si="1367"/>
        <v>7</v>
      </c>
      <c r="L480" s="3" t="str">
        <f>IF(COUNTIF(技能效果!A:A,技能等级!B480&amp;"03")=1,技能等级!B480&amp;"03","")</f>
        <v/>
      </c>
      <c r="M480" s="3" t="str">
        <f t="shared" ref="M480" si="1450">IF(L480="","",$D480)</f>
        <v/>
      </c>
      <c r="N480" s="3" t="str">
        <f>IF(COUNTIF(技能效果!A:A,技能等级!B480&amp;"04")=1,技能等级!B480&amp;"04","")</f>
        <v/>
      </c>
      <c r="O480" s="3" t="str">
        <f t="shared" ref="O480" si="1451">IF(N480="","",$D480)</f>
        <v/>
      </c>
      <c r="P480" s="3" t="str">
        <f>IF(COUNTIF(技能效果!A:A,技能等级!B480&amp;"05")=1,技能等级!B480&amp;"05","")</f>
        <v/>
      </c>
      <c r="Q480" s="3" t="str">
        <f t="shared" ref="Q480" si="1452">IF(P480="","",$D480)</f>
        <v/>
      </c>
      <c r="R480" s="36"/>
      <c r="S480" s="36">
        <f t="shared" si="1401"/>
        <v>48</v>
      </c>
    </row>
    <row r="481" spans="1:19" ht="16.5" x14ac:dyDescent="0.2">
      <c r="A481" s="3">
        <v>478</v>
      </c>
      <c r="B481" s="3">
        <f>INDEX(技能!B:B,MATCH(技能等级!S481,技能!T:T,0))</f>
        <v>1301005</v>
      </c>
      <c r="C481" s="4" t="s">
        <v>507</v>
      </c>
      <c r="D481" s="3">
        <v>8</v>
      </c>
      <c r="E481" s="3" t="str">
        <f>INDEX(技能!E:E,MATCH(技能等级!S481,技能!T:T,0))</f>
        <v>刘羽禅技能1</v>
      </c>
      <c r="F481" s="4" t="s">
        <v>1164</v>
      </c>
      <c r="G481" s="3">
        <v>10</v>
      </c>
      <c r="H481" s="37" t="str">
        <f t="shared" si="1366"/>
        <v>130100501</v>
      </c>
      <c r="I481" s="3">
        <f t="shared" si="1367"/>
        <v>8</v>
      </c>
      <c r="J481" s="3" t="str">
        <f>IF(COUNTIF(技能效果!A:A,技能等级!B481&amp;"02")=1,技能等级!B481&amp;"02","")</f>
        <v>130100502</v>
      </c>
      <c r="K481" s="3">
        <f t="shared" si="1367"/>
        <v>8</v>
      </c>
      <c r="L481" s="3" t="str">
        <f>IF(COUNTIF(技能效果!A:A,技能等级!B481&amp;"03")=1,技能等级!B481&amp;"03","")</f>
        <v/>
      </c>
      <c r="M481" s="3" t="str">
        <f t="shared" ref="M481" si="1453">IF(L481="","",$D481)</f>
        <v/>
      </c>
      <c r="N481" s="3" t="str">
        <f>IF(COUNTIF(技能效果!A:A,技能等级!B481&amp;"04")=1,技能等级!B481&amp;"04","")</f>
        <v/>
      </c>
      <c r="O481" s="3" t="str">
        <f t="shared" ref="O481" si="1454">IF(N481="","",$D481)</f>
        <v/>
      </c>
      <c r="P481" s="3" t="str">
        <f>IF(COUNTIF(技能效果!A:A,技能等级!B481&amp;"05")=1,技能等级!B481&amp;"05","")</f>
        <v/>
      </c>
      <c r="Q481" s="3" t="str">
        <f t="shared" ref="Q481" si="1455">IF(P481="","",$D481)</f>
        <v/>
      </c>
      <c r="R481" s="36"/>
      <c r="S481" s="36">
        <f t="shared" si="1401"/>
        <v>48</v>
      </c>
    </row>
    <row r="482" spans="1:19" ht="16.5" x14ac:dyDescent="0.2">
      <c r="A482" s="3">
        <v>479</v>
      </c>
      <c r="B482" s="3">
        <f>INDEX(技能!B:B,MATCH(技能等级!S482,技能!T:T,0))</f>
        <v>1301005</v>
      </c>
      <c r="C482" s="4" t="s">
        <v>507</v>
      </c>
      <c r="D482" s="3">
        <v>9</v>
      </c>
      <c r="E482" s="3" t="str">
        <f>INDEX(技能!E:E,MATCH(技能等级!S482,技能!T:T,0))</f>
        <v>刘羽禅技能1</v>
      </c>
      <c r="F482" s="4" t="s">
        <v>1164</v>
      </c>
      <c r="G482" s="3">
        <v>10</v>
      </c>
      <c r="H482" s="37" t="str">
        <f t="shared" si="1366"/>
        <v>130100501</v>
      </c>
      <c r="I482" s="3">
        <f t="shared" si="1367"/>
        <v>9</v>
      </c>
      <c r="J482" s="3" t="str">
        <f>IF(COUNTIF(技能效果!A:A,技能等级!B482&amp;"02")=1,技能等级!B482&amp;"02","")</f>
        <v>130100502</v>
      </c>
      <c r="K482" s="3">
        <f t="shared" si="1367"/>
        <v>9</v>
      </c>
      <c r="L482" s="3" t="str">
        <f>IF(COUNTIF(技能效果!A:A,技能等级!B482&amp;"03")=1,技能等级!B482&amp;"03","")</f>
        <v/>
      </c>
      <c r="M482" s="3" t="str">
        <f t="shared" ref="M482" si="1456">IF(L482="","",$D482)</f>
        <v/>
      </c>
      <c r="N482" s="3" t="str">
        <f>IF(COUNTIF(技能效果!A:A,技能等级!B482&amp;"04")=1,技能等级!B482&amp;"04","")</f>
        <v/>
      </c>
      <c r="O482" s="3" t="str">
        <f t="shared" ref="O482" si="1457">IF(N482="","",$D482)</f>
        <v/>
      </c>
      <c r="P482" s="3" t="str">
        <f>IF(COUNTIF(技能效果!A:A,技能等级!B482&amp;"05")=1,技能等级!B482&amp;"05","")</f>
        <v/>
      </c>
      <c r="Q482" s="3" t="str">
        <f t="shared" ref="Q482" si="1458">IF(P482="","",$D482)</f>
        <v/>
      </c>
      <c r="R482" s="36"/>
      <c r="S482" s="36">
        <f t="shared" si="1401"/>
        <v>48</v>
      </c>
    </row>
    <row r="483" spans="1:19" ht="16.5" x14ac:dyDescent="0.2">
      <c r="A483" s="3">
        <v>480</v>
      </c>
      <c r="B483" s="3">
        <f>INDEX(技能!B:B,MATCH(技能等级!S483,技能!T:T,0))</f>
        <v>1301005</v>
      </c>
      <c r="C483" s="4" t="s">
        <v>507</v>
      </c>
      <c r="D483" s="3">
        <v>10</v>
      </c>
      <c r="E483" s="3" t="str">
        <f>INDEX(技能!E:E,MATCH(技能等级!S483,技能!T:T,0))</f>
        <v>刘羽禅技能1</v>
      </c>
      <c r="F483" s="4" t="s">
        <v>1164</v>
      </c>
      <c r="G483" s="3">
        <v>10</v>
      </c>
      <c r="H483" s="37" t="str">
        <f t="shared" si="1366"/>
        <v>130100501</v>
      </c>
      <c r="I483" s="3">
        <f t="shared" si="1367"/>
        <v>10</v>
      </c>
      <c r="J483" s="3" t="str">
        <f>IF(COUNTIF(技能效果!A:A,技能等级!B483&amp;"02")=1,技能等级!B483&amp;"02","")</f>
        <v>130100502</v>
      </c>
      <c r="K483" s="3">
        <f t="shared" si="1367"/>
        <v>10</v>
      </c>
      <c r="L483" s="3" t="str">
        <f>IF(COUNTIF(技能效果!A:A,技能等级!B483&amp;"03")=1,技能等级!B483&amp;"03","")</f>
        <v/>
      </c>
      <c r="M483" s="3" t="str">
        <f t="shared" ref="M483" si="1459">IF(L483="","",$D483)</f>
        <v/>
      </c>
      <c r="N483" s="3" t="str">
        <f>IF(COUNTIF(技能效果!A:A,技能等级!B483&amp;"04")=1,技能等级!B483&amp;"04","")</f>
        <v/>
      </c>
      <c r="O483" s="3" t="str">
        <f t="shared" ref="O483" si="1460">IF(N483="","",$D483)</f>
        <v/>
      </c>
      <c r="P483" s="3" t="str">
        <f>IF(COUNTIF(技能效果!A:A,技能等级!B483&amp;"05")=1,技能等级!B483&amp;"05","")</f>
        <v/>
      </c>
      <c r="Q483" s="3" t="str">
        <f t="shared" ref="Q483" si="1461">IF(P483="","",$D483)</f>
        <v/>
      </c>
      <c r="R483" s="36"/>
      <c r="S483" s="36">
        <f t="shared" si="1401"/>
        <v>48</v>
      </c>
    </row>
    <row r="484" spans="1:19" ht="16.5" x14ac:dyDescent="0.2">
      <c r="A484" s="3">
        <v>481</v>
      </c>
      <c r="B484" s="3">
        <f>INDEX(技能!B:B,MATCH(技能等级!S484,技能!T:T,0))</f>
        <v>1302005</v>
      </c>
      <c r="C484" s="4" t="s">
        <v>507</v>
      </c>
      <c r="D484" s="3">
        <v>1</v>
      </c>
      <c r="E484" s="3" t="str">
        <f>INDEX(技能!E:E,MATCH(技能等级!S484,技能!T:T,0))</f>
        <v>刘羽禅技能2</v>
      </c>
      <c r="F484" s="4"/>
      <c r="G484" s="3"/>
      <c r="H484" s="37" t="str">
        <f t="shared" si="1366"/>
        <v>130200501</v>
      </c>
      <c r="I484" s="3">
        <f t="shared" si="1367"/>
        <v>1</v>
      </c>
      <c r="J484" s="3" t="str">
        <f>IF(COUNTIF(技能效果!A:A,技能等级!B484&amp;"02")=1,技能等级!B484&amp;"02","")</f>
        <v>130200502</v>
      </c>
      <c r="K484" s="3">
        <f t="shared" si="1367"/>
        <v>1</v>
      </c>
      <c r="L484" s="3" t="str">
        <f>IF(COUNTIF(技能效果!A:A,技能等级!B484&amp;"03")=1,技能等级!B484&amp;"03","")</f>
        <v/>
      </c>
      <c r="M484" s="3" t="str">
        <f t="shared" ref="M484" si="1462">IF(L484="","",$D484)</f>
        <v/>
      </c>
      <c r="N484" s="3" t="str">
        <f>IF(COUNTIF(技能效果!A:A,技能等级!B484&amp;"04")=1,技能等级!B484&amp;"04","")</f>
        <v/>
      </c>
      <c r="O484" s="3" t="str">
        <f t="shared" ref="O484" si="1463">IF(N484="","",$D484)</f>
        <v/>
      </c>
      <c r="P484" s="3" t="str">
        <f>IF(COUNTIF(技能效果!A:A,技能等级!B484&amp;"05")=1,技能等级!B484&amp;"05","")</f>
        <v/>
      </c>
      <c r="Q484" s="3" t="str">
        <f t="shared" ref="Q484" si="1464">IF(P484="","",$D484)</f>
        <v/>
      </c>
      <c r="R484" s="36"/>
      <c r="S484" s="36">
        <f t="shared" si="1401"/>
        <v>49</v>
      </c>
    </row>
    <row r="485" spans="1:19" ht="16.5" x14ac:dyDescent="0.2">
      <c r="A485" s="3">
        <v>482</v>
      </c>
      <c r="B485" s="3">
        <f>INDEX(技能!B:B,MATCH(技能等级!S485,技能!T:T,0))</f>
        <v>1302005</v>
      </c>
      <c r="C485" s="4" t="s">
        <v>507</v>
      </c>
      <c r="D485" s="3">
        <v>2</v>
      </c>
      <c r="E485" s="3" t="str">
        <f>INDEX(技能!E:E,MATCH(技能等级!S485,技能!T:T,0))</f>
        <v>刘羽禅技能2</v>
      </c>
      <c r="F485" s="4" t="s">
        <v>1164</v>
      </c>
      <c r="G485" s="3">
        <v>10</v>
      </c>
      <c r="H485" s="37" t="str">
        <f t="shared" si="1366"/>
        <v>130200501</v>
      </c>
      <c r="I485" s="3">
        <f t="shared" si="1367"/>
        <v>2</v>
      </c>
      <c r="J485" s="3" t="str">
        <f>IF(COUNTIF(技能效果!A:A,技能等级!B485&amp;"02")=1,技能等级!B485&amp;"02","")</f>
        <v>130200502</v>
      </c>
      <c r="K485" s="3">
        <f t="shared" si="1367"/>
        <v>2</v>
      </c>
      <c r="L485" s="3" t="str">
        <f>IF(COUNTIF(技能效果!A:A,技能等级!B485&amp;"03")=1,技能等级!B485&amp;"03","")</f>
        <v/>
      </c>
      <c r="M485" s="3" t="str">
        <f t="shared" ref="M485" si="1465">IF(L485="","",$D485)</f>
        <v/>
      </c>
      <c r="N485" s="3" t="str">
        <f>IF(COUNTIF(技能效果!A:A,技能等级!B485&amp;"04")=1,技能等级!B485&amp;"04","")</f>
        <v/>
      </c>
      <c r="O485" s="3" t="str">
        <f t="shared" ref="O485" si="1466">IF(N485="","",$D485)</f>
        <v/>
      </c>
      <c r="P485" s="3" t="str">
        <f>IF(COUNTIF(技能效果!A:A,技能等级!B485&amp;"05")=1,技能等级!B485&amp;"05","")</f>
        <v/>
      </c>
      <c r="Q485" s="3" t="str">
        <f t="shared" ref="Q485" si="1467">IF(P485="","",$D485)</f>
        <v/>
      </c>
      <c r="R485" s="36"/>
      <c r="S485" s="36">
        <f t="shared" si="1401"/>
        <v>49</v>
      </c>
    </row>
    <row r="486" spans="1:19" ht="16.5" x14ac:dyDescent="0.2">
      <c r="A486" s="3">
        <v>483</v>
      </c>
      <c r="B486" s="3">
        <f>INDEX(技能!B:B,MATCH(技能等级!S486,技能!T:T,0))</f>
        <v>1302005</v>
      </c>
      <c r="C486" s="4" t="s">
        <v>507</v>
      </c>
      <c r="D486" s="3">
        <v>3</v>
      </c>
      <c r="E486" s="3" t="str">
        <f>INDEX(技能!E:E,MATCH(技能等级!S486,技能!T:T,0))</f>
        <v>刘羽禅技能2</v>
      </c>
      <c r="F486" s="4" t="s">
        <v>1164</v>
      </c>
      <c r="G486" s="3">
        <v>10</v>
      </c>
      <c r="H486" s="37" t="str">
        <f t="shared" si="1366"/>
        <v>130200501</v>
      </c>
      <c r="I486" s="3">
        <f t="shared" si="1367"/>
        <v>3</v>
      </c>
      <c r="J486" s="3" t="str">
        <f>IF(COUNTIF(技能效果!A:A,技能等级!B486&amp;"02")=1,技能等级!B486&amp;"02","")</f>
        <v>130200502</v>
      </c>
      <c r="K486" s="3">
        <f t="shared" si="1367"/>
        <v>3</v>
      </c>
      <c r="L486" s="3" t="str">
        <f>IF(COUNTIF(技能效果!A:A,技能等级!B486&amp;"03")=1,技能等级!B486&amp;"03","")</f>
        <v/>
      </c>
      <c r="M486" s="3" t="str">
        <f t="shared" ref="M486" si="1468">IF(L486="","",$D486)</f>
        <v/>
      </c>
      <c r="N486" s="3" t="str">
        <f>IF(COUNTIF(技能效果!A:A,技能等级!B486&amp;"04")=1,技能等级!B486&amp;"04","")</f>
        <v/>
      </c>
      <c r="O486" s="3" t="str">
        <f t="shared" ref="O486" si="1469">IF(N486="","",$D486)</f>
        <v/>
      </c>
      <c r="P486" s="3" t="str">
        <f>IF(COUNTIF(技能效果!A:A,技能等级!B486&amp;"05")=1,技能等级!B486&amp;"05","")</f>
        <v/>
      </c>
      <c r="Q486" s="3" t="str">
        <f t="shared" ref="Q486" si="1470">IF(P486="","",$D486)</f>
        <v/>
      </c>
      <c r="R486" s="36"/>
      <c r="S486" s="36">
        <f t="shared" si="1401"/>
        <v>49</v>
      </c>
    </row>
    <row r="487" spans="1:19" ht="16.5" x14ac:dyDescent="0.2">
      <c r="A487" s="3">
        <v>484</v>
      </c>
      <c r="B487" s="3">
        <f>INDEX(技能!B:B,MATCH(技能等级!S487,技能!T:T,0))</f>
        <v>1302005</v>
      </c>
      <c r="C487" s="4" t="s">
        <v>507</v>
      </c>
      <c r="D487" s="3">
        <v>4</v>
      </c>
      <c r="E487" s="3" t="str">
        <f>INDEX(技能!E:E,MATCH(技能等级!S487,技能!T:T,0))</f>
        <v>刘羽禅技能2</v>
      </c>
      <c r="F487" s="4" t="s">
        <v>1164</v>
      </c>
      <c r="G487" s="3">
        <v>10</v>
      </c>
      <c r="H487" s="37" t="str">
        <f t="shared" si="1366"/>
        <v>130200501</v>
      </c>
      <c r="I487" s="3">
        <f t="shared" si="1367"/>
        <v>4</v>
      </c>
      <c r="J487" s="3" t="str">
        <f>IF(COUNTIF(技能效果!A:A,技能等级!B487&amp;"02")=1,技能等级!B487&amp;"02","")</f>
        <v>130200502</v>
      </c>
      <c r="K487" s="3">
        <f t="shared" si="1367"/>
        <v>4</v>
      </c>
      <c r="L487" s="3" t="str">
        <f>IF(COUNTIF(技能效果!A:A,技能等级!B487&amp;"03")=1,技能等级!B487&amp;"03","")</f>
        <v/>
      </c>
      <c r="M487" s="3" t="str">
        <f t="shared" ref="M487" si="1471">IF(L487="","",$D487)</f>
        <v/>
      </c>
      <c r="N487" s="3" t="str">
        <f>IF(COUNTIF(技能效果!A:A,技能等级!B487&amp;"04")=1,技能等级!B487&amp;"04","")</f>
        <v/>
      </c>
      <c r="O487" s="3" t="str">
        <f t="shared" ref="O487" si="1472">IF(N487="","",$D487)</f>
        <v/>
      </c>
      <c r="P487" s="3" t="str">
        <f>IF(COUNTIF(技能效果!A:A,技能等级!B487&amp;"05")=1,技能等级!B487&amp;"05","")</f>
        <v/>
      </c>
      <c r="Q487" s="3" t="str">
        <f t="shared" ref="Q487" si="1473">IF(P487="","",$D487)</f>
        <v/>
      </c>
      <c r="R487" s="36"/>
      <c r="S487" s="36">
        <f t="shared" si="1401"/>
        <v>49</v>
      </c>
    </row>
    <row r="488" spans="1:19" ht="16.5" x14ac:dyDescent="0.2">
      <c r="A488" s="3">
        <v>485</v>
      </c>
      <c r="B488" s="3">
        <f>INDEX(技能!B:B,MATCH(技能等级!S488,技能!T:T,0))</f>
        <v>1302005</v>
      </c>
      <c r="C488" s="4" t="s">
        <v>507</v>
      </c>
      <c r="D488" s="3">
        <v>5</v>
      </c>
      <c r="E488" s="3" t="str">
        <f>INDEX(技能!E:E,MATCH(技能等级!S488,技能!T:T,0))</f>
        <v>刘羽禅技能2</v>
      </c>
      <c r="F488" s="4" t="s">
        <v>1164</v>
      </c>
      <c r="G488" s="3">
        <v>10</v>
      </c>
      <c r="H488" s="37" t="str">
        <f t="shared" si="1366"/>
        <v>130200501</v>
      </c>
      <c r="I488" s="3">
        <f t="shared" si="1367"/>
        <v>5</v>
      </c>
      <c r="J488" s="3" t="str">
        <f>IF(COUNTIF(技能效果!A:A,技能等级!B488&amp;"02")=1,技能等级!B488&amp;"02","")</f>
        <v>130200502</v>
      </c>
      <c r="K488" s="3">
        <f t="shared" si="1367"/>
        <v>5</v>
      </c>
      <c r="L488" s="3" t="str">
        <f>IF(COUNTIF(技能效果!A:A,技能等级!B488&amp;"03")=1,技能等级!B488&amp;"03","")</f>
        <v/>
      </c>
      <c r="M488" s="3" t="str">
        <f t="shared" ref="M488" si="1474">IF(L488="","",$D488)</f>
        <v/>
      </c>
      <c r="N488" s="3" t="str">
        <f>IF(COUNTIF(技能效果!A:A,技能等级!B488&amp;"04")=1,技能等级!B488&amp;"04","")</f>
        <v/>
      </c>
      <c r="O488" s="3" t="str">
        <f t="shared" ref="O488" si="1475">IF(N488="","",$D488)</f>
        <v/>
      </c>
      <c r="P488" s="3" t="str">
        <f>IF(COUNTIF(技能效果!A:A,技能等级!B488&amp;"05")=1,技能等级!B488&amp;"05","")</f>
        <v/>
      </c>
      <c r="Q488" s="3" t="str">
        <f t="shared" ref="Q488" si="1476">IF(P488="","",$D488)</f>
        <v/>
      </c>
      <c r="R488" s="36"/>
      <c r="S488" s="36">
        <f t="shared" si="1401"/>
        <v>49</v>
      </c>
    </row>
    <row r="489" spans="1:19" ht="16.5" x14ac:dyDescent="0.2">
      <c r="A489" s="3">
        <v>486</v>
      </c>
      <c r="B489" s="3">
        <f>INDEX(技能!B:B,MATCH(技能等级!S489,技能!T:T,0))</f>
        <v>1302005</v>
      </c>
      <c r="C489" s="4" t="s">
        <v>507</v>
      </c>
      <c r="D489" s="3">
        <v>6</v>
      </c>
      <c r="E489" s="3" t="str">
        <f>INDEX(技能!E:E,MATCH(技能等级!S489,技能!T:T,0))</f>
        <v>刘羽禅技能2</v>
      </c>
      <c r="F489" s="4" t="s">
        <v>1164</v>
      </c>
      <c r="G489" s="3">
        <v>10</v>
      </c>
      <c r="H489" s="37" t="str">
        <f t="shared" si="1366"/>
        <v>130200501</v>
      </c>
      <c r="I489" s="3">
        <f t="shared" si="1367"/>
        <v>6</v>
      </c>
      <c r="J489" s="3" t="str">
        <f>IF(COUNTIF(技能效果!A:A,技能等级!B489&amp;"02")=1,技能等级!B489&amp;"02","")</f>
        <v>130200502</v>
      </c>
      <c r="K489" s="3">
        <f t="shared" si="1367"/>
        <v>6</v>
      </c>
      <c r="L489" s="3" t="str">
        <f>IF(COUNTIF(技能效果!A:A,技能等级!B489&amp;"03")=1,技能等级!B489&amp;"03","")</f>
        <v/>
      </c>
      <c r="M489" s="3" t="str">
        <f t="shared" ref="M489" si="1477">IF(L489="","",$D489)</f>
        <v/>
      </c>
      <c r="N489" s="3" t="str">
        <f>IF(COUNTIF(技能效果!A:A,技能等级!B489&amp;"04")=1,技能等级!B489&amp;"04","")</f>
        <v/>
      </c>
      <c r="O489" s="3" t="str">
        <f t="shared" ref="O489" si="1478">IF(N489="","",$D489)</f>
        <v/>
      </c>
      <c r="P489" s="3" t="str">
        <f>IF(COUNTIF(技能效果!A:A,技能等级!B489&amp;"05")=1,技能等级!B489&amp;"05","")</f>
        <v/>
      </c>
      <c r="Q489" s="3" t="str">
        <f t="shared" ref="Q489" si="1479">IF(P489="","",$D489)</f>
        <v/>
      </c>
      <c r="R489" s="36"/>
      <c r="S489" s="36">
        <f t="shared" si="1401"/>
        <v>49</v>
      </c>
    </row>
    <row r="490" spans="1:19" ht="16.5" x14ac:dyDescent="0.2">
      <c r="A490" s="3">
        <v>487</v>
      </c>
      <c r="B490" s="3">
        <f>INDEX(技能!B:B,MATCH(技能等级!S490,技能!T:T,0))</f>
        <v>1302005</v>
      </c>
      <c r="C490" s="4" t="s">
        <v>507</v>
      </c>
      <c r="D490" s="3">
        <v>7</v>
      </c>
      <c r="E490" s="3" t="str">
        <f>INDEX(技能!E:E,MATCH(技能等级!S490,技能!T:T,0))</f>
        <v>刘羽禅技能2</v>
      </c>
      <c r="F490" s="4" t="s">
        <v>1164</v>
      </c>
      <c r="G490" s="3">
        <v>10</v>
      </c>
      <c r="H490" s="37" t="str">
        <f t="shared" si="1366"/>
        <v>130200501</v>
      </c>
      <c r="I490" s="3">
        <f t="shared" si="1367"/>
        <v>7</v>
      </c>
      <c r="J490" s="3" t="str">
        <f>IF(COUNTIF(技能效果!A:A,技能等级!B490&amp;"02")=1,技能等级!B490&amp;"02","")</f>
        <v>130200502</v>
      </c>
      <c r="K490" s="3">
        <f t="shared" si="1367"/>
        <v>7</v>
      </c>
      <c r="L490" s="3" t="str">
        <f>IF(COUNTIF(技能效果!A:A,技能等级!B490&amp;"03")=1,技能等级!B490&amp;"03","")</f>
        <v/>
      </c>
      <c r="M490" s="3" t="str">
        <f t="shared" ref="M490" si="1480">IF(L490="","",$D490)</f>
        <v/>
      </c>
      <c r="N490" s="3" t="str">
        <f>IF(COUNTIF(技能效果!A:A,技能等级!B490&amp;"04")=1,技能等级!B490&amp;"04","")</f>
        <v/>
      </c>
      <c r="O490" s="3" t="str">
        <f t="shared" ref="O490" si="1481">IF(N490="","",$D490)</f>
        <v/>
      </c>
      <c r="P490" s="3" t="str">
        <f>IF(COUNTIF(技能效果!A:A,技能等级!B490&amp;"05")=1,技能等级!B490&amp;"05","")</f>
        <v/>
      </c>
      <c r="Q490" s="3" t="str">
        <f t="shared" ref="Q490" si="1482">IF(P490="","",$D490)</f>
        <v/>
      </c>
      <c r="R490" s="36"/>
      <c r="S490" s="36">
        <f t="shared" si="1401"/>
        <v>49</v>
      </c>
    </row>
    <row r="491" spans="1:19" ht="16.5" x14ac:dyDescent="0.2">
      <c r="A491" s="3">
        <v>488</v>
      </c>
      <c r="B491" s="3">
        <f>INDEX(技能!B:B,MATCH(技能等级!S491,技能!T:T,0))</f>
        <v>1302005</v>
      </c>
      <c r="C491" s="4" t="s">
        <v>507</v>
      </c>
      <c r="D491" s="3">
        <v>8</v>
      </c>
      <c r="E491" s="3" t="str">
        <f>INDEX(技能!E:E,MATCH(技能等级!S491,技能!T:T,0))</f>
        <v>刘羽禅技能2</v>
      </c>
      <c r="F491" s="4" t="s">
        <v>1164</v>
      </c>
      <c r="G491" s="3">
        <v>10</v>
      </c>
      <c r="H491" s="37" t="str">
        <f t="shared" si="1366"/>
        <v>130200501</v>
      </c>
      <c r="I491" s="3">
        <f t="shared" si="1367"/>
        <v>8</v>
      </c>
      <c r="J491" s="3" t="str">
        <f>IF(COUNTIF(技能效果!A:A,技能等级!B491&amp;"02")=1,技能等级!B491&amp;"02","")</f>
        <v>130200502</v>
      </c>
      <c r="K491" s="3">
        <f t="shared" si="1367"/>
        <v>8</v>
      </c>
      <c r="L491" s="3" t="str">
        <f>IF(COUNTIF(技能效果!A:A,技能等级!B491&amp;"03")=1,技能等级!B491&amp;"03","")</f>
        <v/>
      </c>
      <c r="M491" s="3" t="str">
        <f t="shared" ref="M491" si="1483">IF(L491="","",$D491)</f>
        <v/>
      </c>
      <c r="N491" s="3" t="str">
        <f>IF(COUNTIF(技能效果!A:A,技能等级!B491&amp;"04")=1,技能等级!B491&amp;"04","")</f>
        <v/>
      </c>
      <c r="O491" s="3" t="str">
        <f t="shared" ref="O491" si="1484">IF(N491="","",$D491)</f>
        <v/>
      </c>
      <c r="P491" s="3" t="str">
        <f>IF(COUNTIF(技能效果!A:A,技能等级!B491&amp;"05")=1,技能等级!B491&amp;"05","")</f>
        <v/>
      </c>
      <c r="Q491" s="3" t="str">
        <f t="shared" ref="Q491" si="1485">IF(P491="","",$D491)</f>
        <v/>
      </c>
      <c r="R491" s="36"/>
      <c r="S491" s="36">
        <f t="shared" si="1401"/>
        <v>49</v>
      </c>
    </row>
    <row r="492" spans="1:19" ht="16.5" x14ac:dyDescent="0.2">
      <c r="A492" s="3">
        <v>489</v>
      </c>
      <c r="B492" s="3">
        <f>INDEX(技能!B:B,MATCH(技能等级!S492,技能!T:T,0))</f>
        <v>1302005</v>
      </c>
      <c r="C492" s="4" t="s">
        <v>507</v>
      </c>
      <c r="D492" s="3">
        <v>9</v>
      </c>
      <c r="E492" s="3" t="str">
        <f>INDEX(技能!E:E,MATCH(技能等级!S492,技能!T:T,0))</f>
        <v>刘羽禅技能2</v>
      </c>
      <c r="F492" s="4" t="s">
        <v>1164</v>
      </c>
      <c r="G492" s="3">
        <v>10</v>
      </c>
      <c r="H492" s="37" t="str">
        <f t="shared" si="1366"/>
        <v>130200501</v>
      </c>
      <c r="I492" s="3">
        <f t="shared" si="1367"/>
        <v>9</v>
      </c>
      <c r="J492" s="3" t="str">
        <f>IF(COUNTIF(技能效果!A:A,技能等级!B492&amp;"02")=1,技能等级!B492&amp;"02","")</f>
        <v>130200502</v>
      </c>
      <c r="K492" s="3">
        <f t="shared" si="1367"/>
        <v>9</v>
      </c>
      <c r="L492" s="3" t="str">
        <f>IF(COUNTIF(技能效果!A:A,技能等级!B492&amp;"03")=1,技能等级!B492&amp;"03","")</f>
        <v/>
      </c>
      <c r="M492" s="3" t="str">
        <f t="shared" ref="M492" si="1486">IF(L492="","",$D492)</f>
        <v/>
      </c>
      <c r="N492" s="3" t="str">
        <f>IF(COUNTIF(技能效果!A:A,技能等级!B492&amp;"04")=1,技能等级!B492&amp;"04","")</f>
        <v/>
      </c>
      <c r="O492" s="3" t="str">
        <f t="shared" ref="O492" si="1487">IF(N492="","",$D492)</f>
        <v/>
      </c>
      <c r="P492" s="3" t="str">
        <f>IF(COUNTIF(技能效果!A:A,技能等级!B492&amp;"05")=1,技能等级!B492&amp;"05","")</f>
        <v/>
      </c>
      <c r="Q492" s="3" t="str">
        <f t="shared" ref="Q492" si="1488">IF(P492="","",$D492)</f>
        <v/>
      </c>
      <c r="R492" s="36"/>
      <c r="S492" s="36">
        <f t="shared" si="1401"/>
        <v>49</v>
      </c>
    </row>
    <row r="493" spans="1:19" ht="16.5" x14ac:dyDescent="0.2">
      <c r="A493" s="3">
        <v>490</v>
      </c>
      <c r="B493" s="3">
        <f>INDEX(技能!B:B,MATCH(技能等级!S493,技能!T:T,0))</f>
        <v>1302005</v>
      </c>
      <c r="C493" s="4" t="s">
        <v>507</v>
      </c>
      <c r="D493" s="3">
        <v>10</v>
      </c>
      <c r="E493" s="3" t="str">
        <f>INDEX(技能!E:E,MATCH(技能等级!S493,技能!T:T,0))</f>
        <v>刘羽禅技能2</v>
      </c>
      <c r="F493" s="4" t="s">
        <v>1164</v>
      </c>
      <c r="G493" s="3">
        <v>10</v>
      </c>
      <c r="H493" s="37" t="str">
        <f t="shared" si="1366"/>
        <v>130200501</v>
      </c>
      <c r="I493" s="3">
        <f t="shared" si="1367"/>
        <v>10</v>
      </c>
      <c r="J493" s="3" t="str">
        <f>IF(COUNTIF(技能效果!A:A,技能等级!B493&amp;"02")=1,技能等级!B493&amp;"02","")</f>
        <v>130200502</v>
      </c>
      <c r="K493" s="3">
        <f t="shared" si="1367"/>
        <v>10</v>
      </c>
      <c r="L493" s="3" t="str">
        <f>IF(COUNTIF(技能效果!A:A,技能等级!B493&amp;"03")=1,技能等级!B493&amp;"03","")</f>
        <v/>
      </c>
      <c r="M493" s="3" t="str">
        <f t="shared" ref="M493" si="1489">IF(L493="","",$D493)</f>
        <v/>
      </c>
      <c r="N493" s="3" t="str">
        <f>IF(COUNTIF(技能效果!A:A,技能等级!B493&amp;"04")=1,技能等级!B493&amp;"04","")</f>
        <v/>
      </c>
      <c r="O493" s="3" t="str">
        <f t="shared" ref="O493" si="1490">IF(N493="","",$D493)</f>
        <v/>
      </c>
      <c r="P493" s="3" t="str">
        <f>IF(COUNTIF(技能效果!A:A,技能等级!B493&amp;"05")=1,技能等级!B493&amp;"05","")</f>
        <v/>
      </c>
      <c r="Q493" s="3" t="str">
        <f t="shared" ref="Q493" si="1491">IF(P493="","",$D493)</f>
        <v/>
      </c>
      <c r="R493" s="36"/>
      <c r="S493" s="36">
        <f t="shared" si="1401"/>
        <v>49</v>
      </c>
    </row>
    <row r="494" spans="1:19" ht="16.5" x14ac:dyDescent="0.2">
      <c r="A494" s="3">
        <v>491</v>
      </c>
      <c r="B494" s="3">
        <f>INDEX(技能!B:B,MATCH(技能等级!S494,技能!T:T,0))</f>
        <v>1301006</v>
      </c>
      <c r="C494" s="4" t="s">
        <v>507</v>
      </c>
      <c r="D494" s="3">
        <v>1</v>
      </c>
      <c r="E494" s="3" t="str">
        <f>INDEX(技能!E:E,MATCH(技能等级!S494,技能!T:T,0))</f>
        <v>红莲缇娜技能1</v>
      </c>
      <c r="F494" s="4"/>
      <c r="G494" s="3"/>
      <c r="H494" s="37" t="str">
        <f t="shared" si="1366"/>
        <v>130100601</v>
      </c>
      <c r="I494" s="3">
        <f t="shared" si="1367"/>
        <v>1</v>
      </c>
      <c r="J494" s="3" t="str">
        <f>IF(COUNTIF(技能效果!A:A,技能等级!B494&amp;"02")=1,技能等级!B494&amp;"02","")</f>
        <v>130100602</v>
      </c>
      <c r="K494" s="3">
        <f t="shared" si="1367"/>
        <v>1</v>
      </c>
      <c r="L494" s="3" t="str">
        <f>IF(COUNTIF(技能效果!A:A,技能等级!B494&amp;"03")=1,技能等级!B494&amp;"03","")</f>
        <v/>
      </c>
      <c r="M494" s="3" t="str">
        <f t="shared" ref="M494" si="1492">IF(L494="","",$D494)</f>
        <v/>
      </c>
      <c r="N494" s="3" t="str">
        <f>IF(COUNTIF(技能效果!A:A,技能等级!B494&amp;"04")=1,技能等级!B494&amp;"04","")</f>
        <v/>
      </c>
      <c r="O494" s="3" t="str">
        <f t="shared" ref="O494" si="1493">IF(N494="","",$D494)</f>
        <v/>
      </c>
      <c r="P494" s="3" t="str">
        <f>IF(COUNTIF(技能效果!A:A,技能等级!B494&amp;"05")=1,技能等级!B494&amp;"05","")</f>
        <v/>
      </c>
      <c r="Q494" s="3" t="str">
        <f t="shared" ref="Q494" si="1494">IF(P494="","",$D494)</f>
        <v/>
      </c>
      <c r="R494" s="36"/>
      <c r="S494" s="36">
        <f t="shared" si="1401"/>
        <v>50</v>
      </c>
    </row>
    <row r="495" spans="1:19" ht="16.5" x14ac:dyDescent="0.2">
      <c r="A495" s="3">
        <v>492</v>
      </c>
      <c r="B495" s="3">
        <f>INDEX(技能!B:B,MATCH(技能等级!S495,技能!T:T,0))</f>
        <v>1301006</v>
      </c>
      <c r="C495" s="4" t="s">
        <v>507</v>
      </c>
      <c r="D495" s="3">
        <v>2</v>
      </c>
      <c r="E495" s="3" t="str">
        <f>INDEX(技能!E:E,MATCH(技能等级!S495,技能!T:T,0))</f>
        <v>红莲缇娜技能1</v>
      </c>
      <c r="F495" s="4" t="s">
        <v>1164</v>
      </c>
      <c r="G495" s="3">
        <v>10</v>
      </c>
      <c r="H495" s="37" t="str">
        <f t="shared" si="1366"/>
        <v>130100601</v>
      </c>
      <c r="I495" s="3">
        <f t="shared" si="1367"/>
        <v>2</v>
      </c>
      <c r="J495" s="3" t="str">
        <f>IF(COUNTIF(技能效果!A:A,技能等级!B495&amp;"02")=1,技能等级!B495&amp;"02","")</f>
        <v>130100602</v>
      </c>
      <c r="K495" s="3">
        <f t="shared" si="1367"/>
        <v>2</v>
      </c>
      <c r="L495" s="3" t="str">
        <f>IF(COUNTIF(技能效果!A:A,技能等级!B495&amp;"03")=1,技能等级!B495&amp;"03","")</f>
        <v/>
      </c>
      <c r="M495" s="3" t="str">
        <f t="shared" ref="M495" si="1495">IF(L495="","",$D495)</f>
        <v/>
      </c>
      <c r="N495" s="3" t="str">
        <f>IF(COUNTIF(技能效果!A:A,技能等级!B495&amp;"04")=1,技能等级!B495&amp;"04","")</f>
        <v/>
      </c>
      <c r="O495" s="3" t="str">
        <f t="shared" ref="O495" si="1496">IF(N495="","",$D495)</f>
        <v/>
      </c>
      <c r="P495" s="3" t="str">
        <f>IF(COUNTIF(技能效果!A:A,技能等级!B495&amp;"05")=1,技能等级!B495&amp;"05","")</f>
        <v/>
      </c>
      <c r="Q495" s="3" t="str">
        <f t="shared" ref="Q495" si="1497">IF(P495="","",$D495)</f>
        <v/>
      </c>
      <c r="R495" s="36"/>
      <c r="S495" s="36">
        <f t="shared" si="1401"/>
        <v>50</v>
      </c>
    </row>
    <row r="496" spans="1:19" ht="16.5" x14ac:dyDescent="0.2">
      <c r="A496" s="3">
        <v>493</v>
      </c>
      <c r="B496" s="3">
        <f>INDEX(技能!B:B,MATCH(技能等级!S496,技能!T:T,0))</f>
        <v>1301006</v>
      </c>
      <c r="C496" s="4" t="s">
        <v>507</v>
      </c>
      <c r="D496" s="3">
        <v>3</v>
      </c>
      <c r="E496" s="3" t="str">
        <f>INDEX(技能!E:E,MATCH(技能等级!S496,技能!T:T,0))</f>
        <v>红莲缇娜技能1</v>
      </c>
      <c r="F496" s="4" t="s">
        <v>1164</v>
      </c>
      <c r="G496" s="3">
        <v>10</v>
      </c>
      <c r="H496" s="37" t="str">
        <f t="shared" si="1366"/>
        <v>130100601</v>
      </c>
      <c r="I496" s="3">
        <f t="shared" si="1367"/>
        <v>3</v>
      </c>
      <c r="J496" s="3" t="str">
        <f>IF(COUNTIF(技能效果!A:A,技能等级!B496&amp;"02")=1,技能等级!B496&amp;"02","")</f>
        <v>130100602</v>
      </c>
      <c r="K496" s="3">
        <f t="shared" si="1367"/>
        <v>3</v>
      </c>
      <c r="L496" s="3" t="str">
        <f>IF(COUNTIF(技能效果!A:A,技能等级!B496&amp;"03")=1,技能等级!B496&amp;"03","")</f>
        <v/>
      </c>
      <c r="M496" s="3" t="str">
        <f t="shared" ref="M496" si="1498">IF(L496="","",$D496)</f>
        <v/>
      </c>
      <c r="N496" s="3" t="str">
        <f>IF(COUNTIF(技能效果!A:A,技能等级!B496&amp;"04")=1,技能等级!B496&amp;"04","")</f>
        <v/>
      </c>
      <c r="O496" s="3" t="str">
        <f t="shared" ref="O496" si="1499">IF(N496="","",$D496)</f>
        <v/>
      </c>
      <c r="P496" s="3" t="str">
        <f>IF(COUNTIF(技能效果!A:A,技能等级!B496&amp;"05")=1,技能等级!B496&amp;"05","")</f>
        <v/>
      </c>
      <c r="Q496" s="3" t="str">
        <f t="shared" ref="Q496" si="1500">IF(P496="","",$D496)</f>
        <v/>
      </c>
      <c r="R496" s="36"/>
      <c r="S496" s="36">
        <f t="shared" si="1401"/>
        <v>50</v>
      </c>
    </row>
    <row r="497" spans="1:19" ht="16.5" x14ac:dyDescent="0.2">
      <c r="A497" s="3">
        <v>494</v>
      </c>
      <c r="B497" s="3">
        <f>INDEX(技能!B:B,MATCH(技能等级!S497,技能!T:T,0))</f>
        <v>1301006</v>
      </c>
      <c r="C497" s="4" t="s">
        <v>507</v>
      </c>
      <c r="D497" s="3">
        <v>4</v>
      </c>
      <c r="E497" s="3" t="str">
        <f>INDEX(技能!E:E,MATCH(技能等级!S497,技能!T:T,0))</f>
        <v>红莲缇娜技能1</v>
      </c>
      <c r="F497" s="4" t="s">
        <v>1164</v>
      </c>
      <c r="G497" s="3">
        <v>10</v>
      </c>
      <c r="H497" s="37" t="str">
        <f t="shared" si="1366"/>
        <v>130100601</v>
      </c>
      <c r="I497" s="3">
        <f t="shared" si="1367"/>
        <v>4</v>
      </c>
      <c r="J497" s="3" t="str">
        <f>IF(COUNTIF(技能效果!A:A,技能等级!B497&amp;"02")=1,技能等级!B497&amp;"02","")</f>
        <v>130100602</v>
      </c>
      <c r="K497" s="3">
        <f t="shared" si="1367"/>
        <v>4</v>
      </c>
      <c r="L497" s="3" t="str">
        <f>IF(COUNTIF(技能效果!A:A,技能等级!B497&amp;"03")=1,技能等级!B497&amp;"03","")</f>
        <v/>
      </c>
      <c r="M497" s="3" t="str">
        <f t="shared" ref="M497" si="1501">IF(L497="","",$D497)</f>
        <v/>
      </c>
      <c r="N497" s="3" t="str">
        <f>IF(COUNTIF(技能效果!A:A,技能等级!B497&amp;"04")=1,技能等级!B497&amp;"04","")</f>
        <v/>
      </c>
      <c r="O497" s="3" t="str">
        <f t="shared" ref="O497" si="1502">IF(N497="","",$D497)</f>
        <v/>
      </c>
      <c r="P497" s="3" t="str">
        <f>IF(COUNTIF(技能效果!A:A,技能等级!B497&amp;"05")=1,技能等级!B497&amp;"05","")</f>
        <v/>
      </c>
      <c r="Q497" s="3" t="str">
        <f t="shared" ref="Q497" si="1503">IF(P497="","",$D497)</f>
        <v/>
      </c>
      <c r="R497" s="36"/>
      <c r="S497" s="36">
        <f t="shared" si="1401"/>
        <v>50</v>
      </c>
    </row>
    <row r="498" spans="1:19" ht="16.5" x14ac:dyDescent="0.2">
      <c r="A498" s="3">
        <v>495</v>
      </c>
      <c r="B498" s="3">
        <f>INDEX(技能!B:B,MATCH(技能等级!S498,技能!T:T,0))</f>
        <v>1301006</v>
      </c>
      <c r="C498" s="4" t="s">
        <v>507</v>
      </c>
      <c r="D498" s="3">
        <v>5</v>
      </c>
      <c r="E498" s="3" t="str">
        <f>INDEX(技能!E:E,MATCH(技能等级!S498,技能!T:T,0))</f>
        <v>红莲缇娜技能1</v>
      </c>
      <c r="F498" s="4" t="s">
        <v>1164</v>
      </c>
      <c r="G498" s="3">
        <v>10</v>
      </c>
      <c r="H498" s="37" t="str">
        <f t="shared" si="1366"/>
        <v>130100601</v>
      </c>
      <c r="I498" s="3">
        <f t="shared" si="1367"/>
        <v>5</v>
      </c>
      <c r="J498" s="3" t="str">
        <f>IF(COUNTIF(技能效果!A:A,技能等级!B498&amp;"02")=1,技能等级!B498&amp;"02","")</f>
        <v>130100602</v>
      </c>
      <c r="K498" s="3">
        <f t="shared" si="1367"/>
        <v>5</v>
      </c>
      <c r="L498" s="3" t="str">
        <f>IF(COUNTIF(技能效果!A:A,技能等级!B498&amp;"03")=1,技能等级!B498&amp;"03","")</f>
        <v/>
      </c>
      <c r="M498" s="3" t="str">
        <f t="shared" ref="M498" si="1504">IF(L498="","",$D498)</f>
        <v/>
      </c>
      <c r="N498" s="3" t="str">
        <f>IF(COUNTIF(技能效果!A:A,技能等级!B498&amp;"04")=1,技能等级!B498&amp;"04","")</f>
        <v/>
      </c>
      <c r="O498" s="3" t="str">
        <f t="shared" ref="O498" si="1505">IF(N498="","",$D498)</f>
        <v/>
      </c>
      <c r="P498" s="3" t="str">
        <f>IF(COUNTIF(技能效果!A:A,技能等级!B498&amp;"05")=1,技能等级!B498&amp;"05","")</f>
        <v/>
      </c>
      <c r="Q498" s="3" t="str">
        <f t="shared" ref="Q498" si="1506">IF(P498="","",$D498)</f>
        <v/>
      </c>
      <c r="R498" s="36"/>
      <c r="S498" s="36">
        <f t="shared" si="1401"/>
        <v>50</v>
      </c>
    </row>
    <row r="499" spans="1:19" ht="16.5" x14ac:dyDescent="0.2">
      <c r="A499" s="3">
        <v>496</v>
      </c>
      <c r="B499" s="3">
        <f>INDEX(技能!B:B,MATCH(技能等级!S499,技能!T:T,0))</f>
        <v>1301006</v>
      </c>
      <c r="C499" s="4" t="s">
        <v>507</v>
      </c>
      <c r="D499" s="3">
        <v>6</v>
      </c>
      <c r="E499" s="3" t="str">
        <f>INDEX(技能!E:E,MATCH(技能等级!S499,技能!T:T,0))</f>
        <v>红莲缇娜技能1</v>
      </c>
      <c r="F499" s="4" t="s">
        <v>1164</v>
      </c>
      <c r="G499" s="3">
        <v>10</v>
      </c>
      <c r="H499" s="37" t="str">
        <f t="shared" si="1366"/>
        <v>130100601</v>
      </c>
      <c r="I499" s="3">
        <f t="shared" si="1367"/>
        <v>6</v>
      </c>
      <c r="J499" s="3" t="str">
        <f>IF(COUNTIF(技能效果!A:A,技能等级!B499&amp;"02")=1,技能等级!B499&amp;"02","")</f>
        <v>130100602</v>
      </c>
      <c r="K499" s="3">
        <f t="shared" si="1367"/>
        <v>6</v>
      </c>
      <c r="L499" s="3" t="str">
        <f>IF(COUNTIF(技能效果!A:A,技能等级!B499&amp;"03")=1,技能等级!B499&amp;"03","")</f>
        <v/>
      </c>
      <c r="M499" s="3" t="str">
        <f t="shared" ref="M499" si="1507">IF(L499="","",$D499)</f>
        <v/>
      </c>
      <c r="N499" s="3" t="str">
        <f>IF(COUNTIF(技能效果!A:A,技能等级!B499&amp;"04")=1,技能等级!B499&amp;"04","")</f>
        <v/>
      </c>
      <c r="O499" s="3" t="str">
        <f t="shared" ref="O499" si="1508">IF(N499="","",$D499)</f>
        <v/>
      </c>
      <c r="P499" s="3" t="str">
        <f>IF(COUNTIF(技能效果!A:A,技能等级!B499&amp;"05")=1,技能等级!B499&amp;"05","")</f>
        <v/>
      </c>
      <c r="Q499" s="3" t="str">
        <f t="shared" ref="Q499" si="1509">IF(P499="","",$D499)</f>
        <v/>
      </c>
      <c r="R499" s="36"/>
      <c r="S499" s="36">
        <f t="shared" si="1401"/>
        <v>50</v>
      </c>
    </row>
    <row r="500" spans="1:19" ht="16.5" x14ac:dyDescent="0.2">
      <c r="A500" s="3">
        <v>497</v>
      </c>
      <c r="B500" s="3">
        <f>INDEX(技能!B:B,MATCH(技能等级!S500,技能!T:T,0))</f>
        <v>1301006</v>
      </c>
      <c r="C500" s="4" t="s">
        <v>507</v>
      </c>
      <c r="D500" s="3">
        <v>7</v>
      </c>
      <c r="E500" s="3" t="str">
        <f>INDEX(技能!E:E,MATCH(技能等级!S500,技能!T:T,0))</f>
        <v>红莲缇娜技能1</v>
      </c>
      <c r="F500" s="4" t="s">
        <v>1164</v>
      </c>
      <c r="G500" s="3">
        <v>10</v>
      </c>
      <c r="H500" s="37" t="str">
        <f t="shared" si="1366"/>
        <v>130100601</v>
      </c>
      <c r="I500" s="3">
        <f t="shared" si="1367"/>
        <v>7</v>
      </c>
      <c r="J500" s="3" t="str">
        <f>IF(COUNTIF(技能效果!A:A,技能等级!B500&amp;"02")=1,技能等级!B500&amp;"02","")</f>
        <v>130100602</v>
      </c>
      <c r="K500" s="3">
        <f t="shared" si="1367"/>
        <v>7</v>
      </c>
      <c r="L500" s="3" t="str">
        <f>IF(COUNTIF(技能效果!A:A,技能等级!B500&amp;"03")=1,技能等级!B500&amp;"03","")</f>
        <v/>
      </c>
      <c r="M500" s="3" t="str">
        <f t="shared" ref="M500" si="1510">IF(L500="","",$D500)</f>
        <v/>
      </c>
      <c r="N500" s="3" t="str">
        <f>IF(COUNTIF(技能效果!A:A,技能等级!B500&amp;"04")=1,技能等级!B500&amp;"04","")</f>
        <v/>
      </c>
      <c r="O500" s="3" t="str">
        <f t="shared" ref="O500" si="1511">IF(N500="","",$D500)</f>
        <v/>
      </c>
      <c r="P500" s="3" t="str">
        <f>IF(COUNTIF(技能效果!A:A,技能等级!B500&amp;"05")=1,技能等级!B500&amp;"05","")</f>
        <v/>
      </c>
      <c r="Q500" s="3" t="str">
        <f t="shared" ref="Q500" si="1512">IF(P500="","",$D500)</f>
        <v/>
      </c>
      <c r="R500" s="36"/>
      <c r="S500" s="36">
        <f t="shared" si="1401"/>
        <v>50</v>
      </c>
    </row>
    <row r="501" spans="1:19" ht="16.5" x14ac:dyDescent="0.2">
      <c r="A501" s="3">
        <v>498</v>
      </c>
      <c r="B501" s="3">
        <f>INDEX(技能!B:B,MATCH(技能等级!S501,技能!T:T,0))</f>
        <v>1301006</v>
      </c>
      <c r="C501" s="4" t="s">
        <v>507</v>
      </c>
      <c r="D501" s="3">
        <v>8</v>
      </c>
      <c r="E501" s="3" t="str">
        <f>INDEX(技能!E:E,MATCH(技能等级!S501,技能!T:T,0))</f>
        <v>红莲缇娜技能1</v>
      </c>
      <c r="F501" s="4" t="s">
        <v>1164</v>
      </c>
      <c r="G501" s="3">
        <v>10</v>
      </c>
      <c r="H501" s="37" t="str">
        <f t="shared" si="1366"/>
        <v>130100601</v>
      </c>
      <c r="I501" s="3">
        <f t="shared" si="1367"/>
        <v>8</v>
      </c>
      <c r="J501" s="3" t="str">
        <f>IF(COUNTIF(技能效果!A:A,技能等级!B501&amp;"02")=1,技能等级!B501&amp;"02","")</f>
        <v>130100602</v>
      </c>
      <c r="K501" s="3">
        <f t="shared" si="1367"/>
        <v>8</v>
      </c>
      <c r="L501" s="3" t="str">
        <f>IF(COUNTIF(技能效果!A:A,技能等级!B501&amp;"03")=1,技能等级!B501&amp;"03","")</f>
        <v/>
      </c>
      <c r="M501" s="3" t="str">
        <f t="shared" ref="M501" si="1513">IF(L501="","",$D501)</f>
        <v/>
      </c>
      <c r="N501" s="3" t="str">
        <f>IF(COUNTIF(技能效果!A:A,技能等级!B501&amp;"04")=1,技能等级!B501&amp;"04","")</f>
        <v/>
      </c>
      <c r="O501" s="3" t="str">
        <f t="shared" ref="O501" si="1514">IF(N501="","",$D501)</f>
        <v/>
      </c>
      <c r="P501" s="3" t="str">
        <f>IF(COUNTIF(技能效果!A:A,技能等级!B501&amp;"05")=1,技能等级!B501&amp;"05","")</f>
        <v/>
      </c>
      <c r="Q501" s="3" t="str">
        <f t="shared" ref="Q501" si="1515">IF(P501="","",$D501)</f>
        <v/>
      </c>
      <c r="R501" s="36"/>
      <c r="S501" s="36">
        <f t="shared" si="1401"/>
        <v>50</v>
      </c>
    </row>
    <row r="502" spans="1:19" ht="16.5" x14ac:dyDescent="0.2">
      <c r="A502" s="3">
        <v>499</v>
      </c>
      <c r="B502" s="3">
        <f>INDEX(技能!B:B,MATCH(技能等级!S502,技能!T:T,0))</f>
        <v>1301006</v>
      </c>
      <c r="C502" s="4" t="s">
        <v>507</v>
      </c>
      <c r="D502" s="3">
        <v>9</v>
      </c>
      <c r="E502" s="3" t="str">
        <f>INDEX(技能!E:E,MATCH(技能等级!S502,技能!T:T,0))</f>
        <v>红莲缇娜技能1</v>
      </c>
      <c r="F502" s="4" t="s">
        <v>1164</v>
      </c>
      <c r="G502" s="3">
        <v>10</v>
      </c>
      <c r="H502" s="37" t="str">
        <f t="shared" si="1366"/>
        <v>130100601</v>
      </c>
      <c r="I502" s="3">
        <f t="shared" si="1367"/>
        <v>9</v>
      </c>
      <c r="J502" s="3" t="str">
        <f>IF(COUNTIF(技能效果!A:A,技能等级!B502&amp;"02")=1,技能等级!B502&amp;"02","")</f>
        <v>130100602</v>
      </c>
      <c r="K502" s="3">
        <f t="shared" si="1367"/>
        <v>9</v>
      </c>
      <c r="L502" s="3" t="str">
        <f>IF(COUNTIF(技能效果!A:A,技能等级!B502&amp;"03")=1,技能等级!B502&amp;"03","")</f>
        <v/>
      </c>
      <c r="M502" s="3" t="str">
        <f t="shared" ref="M502" si="1516">IF(L502="","",$D502)</f>
        <v/>
      </c>
      <c r="N502" s="3" t="str">
        <f>IF(COUNTIF(技能效果!A:A,技能等级!B502&amp;"04")=1,技能等级!B502&amp;"04","")</f>
        <v/>
      </c>
      <c r="O502" s="3" t="str">
        <f t="shared" ref="O502" si="1517">IF(N502="","",$D502)</f>
        <v/>
      </c>
      <c r="P502" s="3" t="str">
        <f>IF(COUNTIF(技能效果!A:A,技能等级!B502&amp;"05")=1,技能等级!B502&amp;"05","")</f>
        <v/>
      </c>
      <c r="Q502" s="3" t="str">
        <f t="shared" ref="Q502" si="1518">IF(P502="","",$D502)</f>
        <v/>
      </c>
      <c r="R502" s="36"/>
      <c r="S502" s="36">
        <f t="shared" si="1401"/>
        <v>50</v>
      </c>
    </row>
    <row r="503" spans="1:19" ht="16.5" x14ac:dyDescent="0.2">
      <c r="A503" s="3">
        <v>500</v>
      </c>
      <c r="B503" s="3">
        <f>INDEX(技能!B:B,MATCH(技能等级!S503,技能!T:T,0))</f>
        <v>1301006</v>
      </c>
      <c r="C503" s="4" t="s">
        <v>507</v>
      </c>
      <c r="D503" s="3">
        <v>10</v>
      </c>
      <c r="E503" s="3" t="str">
        <f>INDEX(技能!E:E,MATCH(技能等级!S503,技能!T:T,0))</f>
        <v>红莲缇娜技能1</v>
      </c>
      <c r="F503" s="4" t="s">
        <v>1164</v>
      </c>
      <c r="G503" s="3">
        <v>10</v>
      </c>
      <c r="H503" s="37" t="str">
        <f t="shared" si="1366"/>
        <v>130100601</v>
      </c>
      <c r="I503" s="3">
        <f t="shared" si="1367"/>
        <v>10</v>
      </c>
      <c r="J503" s="3" t="str">
        <f>IF(COUNTIF(技能效果!A:A,技能等级!B503&amp;"02")=1,技能等级!B503&amp;"02","")</f>
        <v>130100602</v>
      </c>
      <c r="K503" s="3">
        <f t="shared" si="1367"/>
        <v>10</v>
      </c>
      <c r="L503" s="3" t="str">
        <f>IF(COUNTIF(技能效果!A:A,技能等级!B503&amp;"03")=1,技能等级!B503&amp;"03","")</f>
        <v/>
      </c>
      <c r="M503" s="3" t="str">
        <f t="shared" ref="M503" si="1519">IF(L503="","",$D503)</f>
        <v/>
      </c>
      <c r="N503" s="3" t="str">
        <f>IF(COUNTIF(技能效果!A:A,技能等级!B503&amp;"04")=1,技能等级!B503&amp;"04","")</f>
        <v/>
      </c>
      <c r="O503" s="3" t="str">
        <f t="shared" ref="O503" si="1520">IF(N503="","",$D503)</f>
        <v/>
      </c>
      <c r="P503" s="3" t="str">
        <f>IF(COUNTIF(技能效果!A:A,技能等级!B503&amp;"05")=1,技能等级!B503&amp;"05","")</f>
        <v/>
      </c>
      <c r="Q503" s="3" t="str">
        <f t="shared" ref="Q503" si="1521">IF(P503="","",$D503)</f>
        <v/>
      </c>
      <c r="R503" s="36"/>
      <c r="S503" s="36">
        <f t="shared" si="1401"/>
        <v>50</v>
      </c>
    </row>
    <row r="504" spans="1:19" ht="16.5" x14ac:dyDescent="0.2">
      <c r="A504" s="3">
        <v>501</v>
      </c>
      <c r="B504" s="3">
        <f>INDEX(技能!B:B,MATCH(技能等级!S504,技能!T:T,0))</f>
        <v>1302006</v>
      </c>
      <c r="C504" s="4" t="s">
        <v>507</v>
      </c>
      <c r="D504" s="3">
        <v>1</v>
      </c>
      <c r="E504" s="3" t="str">
        <f>INDEX(技能!E:E,MATCH(技能等级!S504,技能!T:T,0))</f>
        <v>红莲缇娜技能2</v>
      </c>
      <c r="F504" s="4"/>
      <c r="G504" s="3"/>
      <c r="H504" s="37" t="str">
        <f t="shared" si="1366"/>
        <v>130200601</v>
      </c>
      <c r="I504" s="3">
        <f t="shared" si="1367"/>
        <v>1</v>
      </c>
      <c r="J504" s="3" t="str">
        <f>IF(COUNTIF(技能效果!A:A,技能等级!B504&amp;"02")=1,技能等级!B504&amp;"02","")</f>
        <v/>
      </c>
      <c r="K504" s="3" t="str">
        <f t="shared" si="1367"/>
        <v/>
      </c>
      <c r="L504" s="3" t="str">
        <f>IF(COUNTIF(技能效果!A:A,技能等级!B504&amp;"03")=1,技能等级!B504&amp;"03","")</f>
        <v/>
      </c>
      <c r="M504" s="3" t="str">
        <f t="shared" ref="M504" si="1522">IF(L504="","",$D504)</f>
        <v/>
      </c>
      <c r="N504" s="3" t="str">
        <f>IF(COUNTIF(技能效果!A:A,技能等级!B504&amp;"04")=1,技能等级!B504&amp;"04","")</f>
        <v/>
      </c>
      <c r="O504" s="3" t="str">
        <f t="shared" ref="O504" si="1523">IF(N504="","",$D504)</f>
        <v/>
      </c>
      <c r="P504" s="3" t="str">
        <f>IF(COUNTIF(技能效果!A:A,技能等级!B504&amp;"05")=1,技能等级!B504&amp;"05","")</f>
        <v/>
      </c>
      <c r="Q504" s="3" t="str">
        <f t="shared" ref="Q504" si="1524">IF(P504="","",$D504)</f>
        <v/>
      </c>
      <c r="R504" s="36"/>
      <c r="S504" s="36">
        <f t="shared" si="1401"/>
        <v>51</v>
      </c>
    </row>
    <row r="505" spans="1:19" ht="16.5" x14ac:dyDescent="0.2">
      <c r="A505" s="3">
        <v>502</v>
      </c>
      <c r="B505" s="3">
        <f>INDEX(技能!B:B,MATCH(技能等级!S505,技能!T:T,0))</f>
        <v>1302006</v>
      </c>
      <c r="C505" s="4" t="s">
        <v>507</v>
      </c>
      <c r="D505" s="3">
        <v>2</v>
      </c>
      <c r="E505" s="3" t="str">
        <f>INDEX(技能!E:E,MATCH(技能等级!S505,技能!T:T,0))</f>
        <v>红莲缇娜技能2</v>
      </c>
      <c r="F505" s="4" t="s">
        <v>1164</v>
      </c>
      <c r="G505" s="3">
        <v>10</v>
      </c>
      <c r="H505" s="37" t="str">
        <f t="shared" si="1366"/>
        <v>130200601</v>
      </c>
      <c r="I505" s="3">
        <f t="shared" si="1367"/>
        <v>2</v>
      </c>
      <c r="J505" s="3" t="str">
        <f>IF(COUNTIF(技能效果!A:A,技能等级!B505&amp;"02")=1,技能等级!B505&amp;"02","")</f>
        <v/>
      </c>
      <c r="K505" s="3" t="str">
        <f t="shared" si="1367"/>
        <v/>
      </c>
      <c r="L505" s="3" t="str">
        <f>IF(COUNTIF(技能效果!A:A,技能等级!B505&amp;"03")=1,技能等级!B505&amp;"03","")</f>
        <v/>
      </c>
      <c r="M505" s="3" t="str">
        <f t="shared" ref="M505" si="1525">IF(L505="","",$D505)</f>
        <v/>
      </c>
      <c r="N505" s="3" t="str">
        <f>IF(COUNTIF(技能效果!A:A,技能等级!B505&amp;"04")=1,技能等级!B505&amp;"04","")</f>
        <v/>
      </c>
      <c r="O505" s="3" t="str">
        <f t="shared" ref="O505" si="1526">IF(N505="","",$D505)</f>
        <v/>
      </c>
      <c r="P505" s="3" t="str">
        <f>IF(COUNTIF(技能效果!A:A,技能等级!B505&amp;"05")=1,技能等级!B505&amp;"05","")</f>
        <v/>
      </c>
      <c r="Q505" s="3" t="str">
        <f t="shared" ref="Q505" si="1527">IF(P505="","",$D505)</f>
        <v/>
      </c>
      <c r="R505" s="36"/>
      <c r="S505" s="36">
        <f t="shared" si="1401"/>
        <v>51</v>
      </c>
    </row>
    <row r="506" spans="1:19" ht="16.5" x14ac:dyDescent="0.2">
      <c r="A506" s="3">
        <v>503</v>
      </c>
      <c r="B506" s="3">
        <f>INDEX(技能!B:B,MATCH(技能等级!S506,技能!T:T,0))</f>
        <v>1302006</v>
      </c>
      <c r="C506" s="4" t="s">
        <v>507</v>
      </c>
      <c r="D506" s="3">
        <v>3</v>
      </c>
      <c r="E506" s="3" t="str">
        <f>INDEX(技能!E:E,MATCH(技能等级!S506,技能!T:T,0))</f>
        <v>红莲缇娜技能2</v>
      </c>
      <c r="F506" s="4" t="s">
        <v>1164</v>
      </c>
      <c r="G506" s="3">
        <v>10</v>
      </c>
      <c r="H506" s="37" t="str">
        <f t="shared" si="1366"/>
        <v>130200601</v>
      </c>
      <c r="I506" s="3">
        <f t="shared" si="1367"/>
        <v>3</v>
      </c>
      <c r="J506" s="3" t="str">
        <f>IF(COUNTIF(技能效果!A:A,技能等级!B506&amp;"02")=1,技能等级!B506&amp;"02","")</f>
        <v/>
      </c>
      <c r="K506" s="3" t="str">
        <f t="shared" si="1367"/>
        <v/>
      </c>
      <c r="L506" s="3" t="str">
        <f>IF(COUNTIF(技能效果!A:A,技能等级!B506&amp;"03")=1,技能等级!B506&amp;"03","")</f>
        <v/>
      </c>
      <c r="M506" s="3" t="str">
        <f t="shared" ref="M506" si="1528">IF(L506="","",$D506)</f>
        <v/>
      </c>
      <c r="N506" s="3" t="str">
        <f>IF(COUNTIF(技能效果!A:A,技能等级!B506&amp;"04")=1,技能等级!B506&amp;"04","")</f>
        <v/>
      </c>
      <c r="O506" s="3" t="str">
        <f t="shared" ref="O506" si="1529">IF(N506="","",$D506)</f>
        <v/>
      </c>
      <c r="P506" s="3" t="str">
        <f>IF(COUNTIF(技能效果!A:A,技能等级!B506&amp;"05")=1,技能等级!B506&amp;"05","")</f>
        <v/>
      </c>
      <c r="Q506" s="3" t="str">
        <f t="shared" ref="Q506" si="1530">IF(P506="","",$D506)</f>
        <v/>
      </c>
      <c r="R506" s="36"/>
      <c r="S506" s="36">
        <f t="shared" si="1401"/>
        <v>51</v>
      </c>
    </row>
    <row r="507" spans="1:19" ht="16.5" x14ac:dyDescent="0.2">
      <c r="A507" s="3">
        <v>504</v>
      </c>
      <c r="B507" s="3">
        <f>INDEX(技能!B:B,MATCH(技能等级!S507,技能!T:T,0))</f>
        <v>1302006</v>
      </c>
      <c r="C507" s="4" t="s">
        <v>507</v>
      </c>
      <c r="D507" s="3">
        <v>4</v>
      </c>
      <c r="E507" s="3" t="str">
        <f>INDEX(技能!E:E,MATCH(技能等级!S507,技能!T:T,0))</f>
        <v>红莲缇娜技能2</v>
      </c>
      <c r="F507" s="4" t="s">
        <v>1164</v>
      </c>
      <c r="G507" s="3">
        <v>10</v>
      </c>
      <c r="H507" s="37" t="str">
        <f t="shared" si="1366"/>
        <v>130200601</v>
      </c>
      <c r="I507" s="3">
        <f t="shared" si="1367"/>
        <v>4</v>
      </c>
      <c r="J507" s="3" t="str">
        <f>IF(COUNTIF(技能效果!A:A,技能等级!B507&amp;"02")=1,技能等级!B507&amp;"02","")</f>
        <v/>
      </c>
      <c r="K507" s="3" t="str">
        <f t="shared" si="1367"/>
        <v/>
      </c>
      <c r="L507" s="3" t="str">
        <f>IF(COUNTIF(技能效果!A:A,技能等级!B507&amp;"03")=1,技能等级!B507&amp;"03","")</f>
        <v/>
      </c>
      <c r="M507" s="3" t="str">
        <f t="shared" ref="M507" si="1531">IF(L507="","",$D507)</f>
        <v/>
      </c>
      <c r="N507" s="3" t="str">
        <f>IF(COUNTIF(技能效果!A:A,技能等级!B507&amp;"04")=1,技能等级!B507&amp;"04","")</f>
        <v/>
      </c>
      <c r="O507" s="3" t="str">
        <f t="shared" ref="O507" si="1532">IF(N507="","",$D507)</f>
        <v/>
      </c>
      <c r="P507" s="3" t="str">
        <f>IF(COUNTIF(技能效果!A:A,技能等级!B507&amp;"05")=1,技能等级!B507&amp;"05","")</f>
        <v/>
      </c>
      <c r="Q507" s="3" t="str">
        <f t="shared" ref="Q507" si="1533">IF(P507="","",$D507)</f>
        <v/>
      </c>
      <c r="R507" s="36"/>
      <c r="S507" s="36">
        <f t="shared" si="1401"/>
        <v>51</v>
      </c>
    </row>
    <row r="508" spans="1:19" ht="16.5" x14ac:dyDescent="0.2">
      <c r="A508" s="3">
        <v>505</v>
      </c>
      <c r="B508" s="3">
        <f>INDEX(技能!B:B,MATCH(技能等级!S508,技能!T:T,0))</f>
        <v>1302006</v>
      </c>
      <c r="C508" s="4" t="s">
        <v>507</v>
      </c>
      <c r="D508" s="3">
        <v>5</v>
      </c>
      <c r="E508" s="3" t="str">
        <f>INDEX(技能!E:E,MATCH(技能等级!S508,技能!T:T,0))</f>
        <v>红莲缇娜技能2</v>
      </c>
      <c r="F508" s="4" t="s">
        <v>1164</v>
      </c>
      <c r="G508" s="3">
        <v>10</v>
      </c>
      <c r="H508" s="37" t="str">
        <f t="shared" si="1366"/>
        <v>130200601</v>
      </c>
      <c r="I508" s="3">
        <f t="shared" si="1367"/>
        <v>5</v>
      </c>
      <c r="J508" s="3" t="str">
        <f>IF(COUNTIF(技能效果!A:A,技能等级!B508&amp;"02")=1,技能等级!B508&amp;"02","")</f>
        <v/>
      </c>
      <c r="K508" s="3" t="str">
        <f t="shared" si="1367"/>
        <v/>
      </c>
      <c r="L508" s="3" t="str">
        <f>IF(COUNTIF(技能效果!A:A,技能等级!B508&amp;"03")=1,技能等级!B508&amp;"03","")</f>
        <v/>
      </c>
      <c r="M508" s="3" t="str">
        <f t="shared" ref="M508" si="1534">IF(L508="","",$D508)</f>
        <v/>
      </c>
      <c r="N508" s="3" t="str">
        <f>IF(COUNTIF(技能效果!A:A,技能等级!B508&amp;"04")=1,技能等级!B508&amp;"04","")</f>
        <v/>
      </c>
      <c r="O508" s="3" t="str">
        <f t="shared" ref="O508" si="1535">IF(N508="","",$D508)</f>
        <v/>
      </c>
      <c r="P508" s="3" t="str">
        <f>IF(COUNTIF(技能效果!A:A,技能等级!B508&amp;"05")=1,技能等级!B508&amp;"05","")</f>
        <v/>
      </c>
      <c r="Q508" s="3" t="str">
        <f t="shared" ref="Q508" si="1536">IF(P508="","",$D508)</f>
        <v/>
      </c>
      <c r="R508" s="36"/>
      <c r="S508" s="36">
        <f t="shared" si="1401"/>
        <v>51</v>
      </c>
    </row>
    <row r="509" spans="1:19" ht="16.5" x14ac:dyDescent="0.2">
      <c r="A509" s="3">
        <v>506</v>
      </c>
      <c r="B509" s="3">
        <f>INDEX(技能!B:B,MATCH(技能等级!S509,技能!T:T,0))</f>
        <v>1302006</v>
      </c>
      <c r="C509" s="4" t="s">
        <v>507</v>
      </c>
      <c r="D509" s="3">
        <v>6</v>
      </c>
      <c r="E509" s="3" t="str">
        <f>INDEX(技能!E:E,MATCH(技能等级!S509,技能!T:T,0))</f>
        <v>红莲缇娜技能2</v>
      </c>
      <c r="F509" s="4" t="s">
        <v>1164</v>
      </c>
      <c r="G509" s="3">
        <v>10</v>
      </c>
      <c r="H509" s="37" t="str">
        <f t="shared" si="1366"/>
        <v>130200601</v>
      </c>
      <c r="I509" s="3">
        <f t="shared" si="1367"/>
        <v>6</v>
      </c>
      <c r="J509" s="3" t="str">
        <f>IF(COUNTIF(技能效果!A:A,技能等级!B509&amp;"02")=1,技能等级!B509&amp;"02","")</f>
        <v/>
      </c>
      <c r="K509" s="3" t="str">
        <f t="shared" si="1367"/>
        <v/>
      </c>
      <c r="L509" s="3" t="str">
        <f>IF(COUNTIF(技能效果!A:A,技能等级!B509&amp;"03")=1,技能等级!B509&amp;"03","")</f>
        <v/>
      </c>
      <c r="M509" s="3" t="str">
        <f t="shared" ref="M509" si="1537">IF(L509="","",$D509)</f>
        <v/>
      </c>
      <c r="N509" s="3" t="str">
        <f>IF(COUNTIF(技能效果!A:A,技能等级!B509&amp;"04")=1,技能等级!B509&amp;"04","")</f>
        <v/>
      </c>
      <c r="O509" s="3" t="str">
        <f t="shared" ref="O509" si="1538">IF(N509="","",$D509)</f>
        <v/>
      </c>
      <c r="P509" s="3" t="str">
        <f>IF(COUNTIF(技能效果!A:A,技能等级!B509&amp;"05")=1,技能等级!B509&amp;"05","")</f>
        <v/>
      </c>
      <c r="Q509" s="3" t="str">
        <f t="shared" ref="Q509" si="1539">IF(P509="","",$D509)</f>
        <v/>
      </c>
      <c r="R509" s="36"/>
      <c r="S509" s="36">
        <f t="shared" si="1401"/>
        <v>51</v>
      </c>
    </row>
    <row r="510" spans="1:19" ht="16.5" x14ac:dyDescent="0.2">
      <c r="A510" s="3">
        <v>507</v>
      </c>
      <c r="B510" s="3">
        <f>INDEX(技能!B:B,MATCH(技能等级!S510,技能!T:T,0))</f>
        <v>1302006</v>
      </c>
      <c r="C510" s="4" t="s">
        <v>507</v>
      </c>
      <c r="D510" s="3">
        <v>7</v>
      </c>
      <c r="E510" s="3" t="str">
        <f>INDEX(技能!E:E,MATCH(技能等级!S510,技能!T:T,0))</f>
        <v>红莲缇娜技能2</v>
      </c>
      <c r="F510" s="4" t="s">
        <v>1164</v>
      </c>
      <c r="G510" s="3">
        <v>10</v>
      </c>
      <c r="H510" s="37" t="str">
        <f t="shared" si="1366"/>
        <v>130200601</v>
      </c>
      <c r="I510" s="3">
        <f t="shared" si="1367"/>
        <v>7</v>
      </c>
      <c r="J510" s="3" t="str">
        <f>IF(COUNTIF(技能效果!A:A,技能等级!B510&amp;"02")=1,技能等级!B510&amp;"02","")</f>
        <v/>
      </c>
      <c r="K510" s="3" t="str">
        <f t="shared" si="1367"/>
        <v/>
      </c>
      <c r="L510" s="3" t="str">
        <f>IF(COUNTIF(技能效果!A:A,技能等级!B510&amp;"03")=1,技能等级!B510&amp;"03","")</f>
        <v/>
      </c>
      <c r="M510" s="3" t="str">
        <f t="shared" ref="M510" si="1540">IF(L510="","",$D510)</f>
        <v/>
      </c>
      <c r="N510" s="3" t="str">
        <f>IF(COUNTIF(技能效果!A:A,技能等级!B510&amp;"04")=1,技能等级!B510&amp;"04","")</f>
        <v/>
      </c>
      <c r="O510" s="3" t="str">
        <f t="shared" ref="O510" si="1541">IF(N510="","",$D510)</f>
        <v/>
      </c>
      <c r="P510" s="3" t="str">
        <f>IF(COUNTIF(技能效果!A:A,技能等级!B510&amp;"05")=1,技能等级!B510&amp;"05","")</f>
        <v/>
      </c>
      <c r="Q510" s="3" t="str">
        <f t="shared" ref="Q510" si="1542">IF(P510="","",$D510)</f>
        <v/>
      </c>
      <c r="R510" s="36"/>
      <c r="S510" s="36">
        <f t="shared" si="1401"/>
        <v>51</v>
      </c>
    </row>
    <row r="511" spans="1:19" ht="16.5" x14ac:dyDescent="0.2">
      <c r="A511" s="3">
        <v>508</v>
      </c>
      <c r="B511" s="3">
        <f>INDEX(技能!B:B,MATCH(技能等级!S511,技能!T:T,0))</f>
        <v>1302006</v>
      </c>
      <c r="C511" s="4" t="s">
        <v>507</v>
      </c>
      <c r="D511" s="3">
        <v>8</v>
      </c>
      <c r="E511" s="3" t="str">
        <f>INDEX(技能!E:E,MATCH(技能等级!S511,技能!T:T,0))</f>
        <v>红莲缇娜技能2</v>
      </c>
      <c r="F511" s="4" t="s">
        <v>1164</v>
      </c>
      <c r="G511" s="3">
        <v>10</v>
      </c>
      <c r="H511" s="37" t="str">
        <f t="shared" si="1366"/>
        <v>130200601</v>
      </c>
      <c r="I511" s="3">
        <f t="shared" si="1367"/>
        <v>8</v>
      </c>
      <c r="J511" s="3" t="str">
        <f>IF(COUNTIF(技能效果!A:A,技能等级!B511&amp;"02")=1,技能等级!B511&amp;"02","")</f>
        <v/>
      </c>
      <c r="K511" s="3" t="str">
        <f t="shared" si="1367"/>
        <v/>
      </c>
      <c r="L511" s="3" t="str">
        <f>IF(COUNTIF(技能效果!A:A,技能等级!B511&amp;"03")=1,技能等级!B511&amp;"03","")</f>
        <v/>
      </c>
      <c r="M511" s="3" t="str">
        <f t="shared" ref="M511" si="1543">IF(L511="","",$D511)</f>
        <v/>
      </c>
      <c r="N511" s="3" t="str">
        <f>IF(COUNTIF(技能效果!A:A,技能等级!B511&amp;"04")=1,技能等级!B511&amp;"04","")</f>
        <v/>
      </c>
      <c r="O511" s="3" t="str">
        <f t="shared" ref="O511" si="1544">IF(N511="","",$D511)</f>
        <v/>
      </c>
      <c r="P511" s="3" t="str">
        <f>IF(COUNTIF(技能效果!A:A,技能等级!B511&amp;"05")=1,技能等级!B511&amp;"05","")</f>
        <v/>
      </c>
      <c r="Q511" s="3" t="str">
        <f t="shared" ref="Q511" si="1545">IF(P511="","",$D511)</f>
        <v/>
      </c>
      <c r="R511" s="36"/>
      <c r="S511" s="36">
        <f t="shared" si="1401"/>
        <v>51</v>
      </c>
    </row>
    <row r="512" spans="1:19" ht="16.5" x14ac:dyDescent="0.2">
      <c r="A512" s="3">
        <v>509</v>
      </c>
      <c r="B512" s="3">
        <f>INDEX(技能!B:B,MATCH(技能等级!S512,技能!T:T,0))</f>
        <v>1302006</v>
      </c>
      <c r="C512" s="4" t="s">
        <v>507</v>
      </c>
      <c r="D512" s="3">
        <v>9</v>
      </c>
      <c r="E512" s="3" t="str">
        <f>INDEX(技能!E:E,MATCH(技能等级!S512,技能!T:T,0))</f>
        <v>红莲缇娜技能2</v>
      </c>
      <c r="F512" s="4" t="s">
        <v>1164</v>
      </c>
      <c r="G512" s="3">
        <v>10</v>
      </c>
      <c r="H512" s="37" t="str">
        <f t="shared" si="1366"/>
        <v>130200601</v>
      </c>
      <c r="I512" s="3">
        <f t="shared" si="1367"/>
        <v>9</v>
      </c>
      <c r="J512" s="3" t="str">
        <f>IF(COUNTIF(技能效果!A:A,技能等级!B512&amp;"02")=1,技能等级!B512&amp;"02","")</f>
        <v/>
      </c>
      <c r="K512" s="3" t="str">
        <f t="shared" si="1367"/>
        <v/>
      </c>
      <c r="L512" s="3" t="str">
        <f>IF(COUNTIF(技能效果!A:A,技能等级!B512&amp;"03")=1,技能等级!B512&amp;"03","")</f>
        <v/>
      </c>
      <c r="M512" s="3" t="str">
        <f t="shared" ref="M512" si="1546">IF(L512="","",$D512)</f>
        <v/>
      </c>
      <c r="N512" s="3" t="str">
        <f>IF(COUNTIF(技能效果!A:A,技能等级!B512&amp;"04")=1,技能等级!B512&amp;"04","")</f>
        <v/>
      </c>
      <c r="O512" s="3" t="str">
        <f t="shared" ref="O512" si="1547">IF(N512="","",$D512)</f>
        <v/>
      </c>
      <c r="P512" s="3" t="str">
        <f>IF(COUNTIF(技能效果!A:A,技能等级!B512&amp;"05")=1,技能等级!B512&amp;"05","")</f>
        <v/>
      </c>
      <c r="Q512" s="3" t="str">
        <f t="shared" ref="Q512" si="1548">IF(P512="","",$D512)</f>
        <v/>
      </c>
      <c r="R512" s="36"/>
      <c r="S512" s="36">
        <f t="shared" si="1401"/>
        <v>51</v>
      </c>
    </row>
    <row r="513" spans="1:19" ht="16.5" x14ac:dyDescent="0.2">
      <c r="A513" s="3">
        <v>510</v>
      </c>
      <c r="B513" s="3">
        <f>INDEX(技能!B:B,MATCH(技能等级!S513,技能!T:T,0))</f>
        <v>1302006</v>
      </c>
      <c r="C513" s="4" t="s">
        <v>507</v>
      </c>
      <c r="D513" s="3">
        <v>10</v>
      </c>
      <c r="E513" s="3" t="str">
        <f>INDEX(技能!E:E,MATCH(技能等级!S513,技能!T:T,0))</f>
        <v>红莲缇娜技能2</v>
      </c>
      <c r="F513" s="4" t="s">
        <v>1164</v>
      </c>
      <c r="G513" s="3">
        <v>10</v>
      </c>
      <c r="H513" s="37" t="str">
        <f t="shared" si="1366"/>
        <v>130200601</v>
      </c>
      <c r="I513" s="3">
        <f t="shared" si="1367"/>
        <v>10</v>
      </c>
      <c r="J513" s="3" t="str">
        <f>IF(COUNTIF(技能效果!A:A,技能等级!B513&amp;"02")=1,技能等级!B513&amp;"02","")</f>
        <v/>
      </c>
      <c r="K513" s="3" t="str">
        <f t="shared" si="1367"/>
        <v/>
      </c>
      <c r="L513" s="3" t="str">
        <f>IF(COUNTIF(技能效果!A:A,技能等级!B513&amp;"03")=1,技能等级!B513&amp;"03","")</f>
        <v/>
      </c>
      <c r="M513" s="3" t="str">
        <f t="shared" ref="M513" si="1549">IF(L513="","",$D513)</f>
        <v/>
      </c>
      <c r="N513" s="3" t="str">
        <f>IF(COUNTIF(技能效果!A:A,技能等级!B513&amp;"04")=1,技能等级!B513&amp;"04","")</f>
        <v/>
      </c>
      <c r="O513" s="3" t="str">
        <f t="shared" ref="O513" si="1550">IF(N513="","",$D513)</f>
        <v/>
      </c>
      <c r="P513" s="3" t="str">
        <f>IF(COUNTIF(技能效果!A:A,技能等级!B513&amp;"05")=1,技能等级!B513&amp;"05","")</f>
        <v/>
      </c>
      <c r="Q513" s="3" t="str">
        <f t="shared" ref="Q513" si="1551">IF(P513="","",$D513)</f>
        <v/>
      </c>
      <c r="R513" s="36"/>
      <c r="S513" s="36">
        <f t="shared" si="1401"/>
        <v>51</v>
      </c>
    </row>
    <row r="514" spans="1:19" ht="16.5" x14ac:dyDescent="0.2">
      <c r="A514" s="3">
        <v>511</v>
      </c>
      <c r="B514" s="3">
        <f>INDEX(技能!B:B,MATCH(技能等级!S514,技能!T:T,0))</f>
        <v>1301007</v>
      </c>
      <c r="C514" s="4" t="s">
        <v>507</v>
      </c>
      <c r="D514" s="3">
        <v>1</v>
      </c>
      <c r="E514" s="3" t="str">
        <f>INDEX(技能!E:E,MATCH(技能等级!S514,技能!T:T,0))</f>
        <v>战斗曹焱兵技能1</v>
      </c>
      <c r="F514" s="4"/>
      <c r="G514" s="3"/>
      <c r="H514" s="37" t="str">
        <f t="shared" si="1366"/>
        <v>130100701</v>
      </c>
      <c r="I514" s="3">
        <f t="shared" si="1367"/>
        <v>1</v>
      </c>
      <c r="J514" s="3" t="str">
        <f>IF(COUNTIF(技能效果!A:A,技能等级!B514&amp;"02")=1,技能等级!B514&amp;"02","")</f>
        <v/>
      </c>
      <c r="K514" s="3" t="str">
        <f t="shared" si="1367"/>
        <v/>
      </c>
      <c r="L514" s="3" t="str">
        <f>IF(COUNTIF(技能效果!A:A,技能等级!B514&amp;"03")=1,技能等级!B514&amp;"03","")</f>
        <v/>
      </c>
      <c r="M514" s="3" t="str">
        <f t="shared" ref="M514" si="1552">IF(L514="","",$D514)</f>
        <v/>
      </c>
      <c r="N514" s="3" t="str">
        <f>IF(COUNTIF(技能效果!A:A,技能等级!B514&amp;"04")=1,技能等级!B514&amp;"04","")</f>
        <v/>
      </c>
      <c r="O514" s="3" t="str">
        <f t="shared" ref="O514" si="1553">IF(N514="","",$D514)</f>
        <v/>
      </c>
      <c r="P514" s="3" t="str">
        <f>IF(COUNTIF(技能效果!A:A,技能等级!B514&amp;"05")=1,技能等级!B514&amp;"05","")</f>
        <v/>
      </c>
      <c r="Q514" s="3" t="str">
        <f t="shared" ref="Q514" si="1554">IF(P514="","",$D514)</f>
        <v/>
      </c>
      <c r="R514" s="36"/>
      <c r="S514" s="36">
        <f t="shared" si="1401"/>
        <v>52</v>
      </c>
    </row>
    <row r="515" spans="1:19" ht="16.5" x14ac:dyDescent="0.2">
      <c r="A515" s="3">
        <v>512</v>
      </c>
      <c r="B515" s="3">
        <f>INDEX(技能!B:B,MATCH(技能等级!S515,技能!T:T,0))</f>
        <v>1301007</v>
      </c>
      <c r="C515" s="4" t="s">
        <v>507</v>
      </c>
      <c r="D515" s="3">
        <v>2</v>
      </c>
      <c r="E515" s="3" t="str">
        <f>INDEX(技能!E:E,MATCH(技能等级!S515,技能!T:T,0))</f>
        <v>战斗曹焱兵技能1</v>
      </c>
      <c r="F515" s="4" t="s">
        <v>1164</v>
      </c>
      <c r="G515" s="3">
        <v>10</v>
      </c>
      <c r="H515" s="37" t="str">
        <f t="shared" si="1366"/>
        <v>130100701</v>
      </c>
      <c r="I515" s="3">
        <f t="shared" si="1367"/>
        <v>2</v>
      </c>
      <c r="J515" s="3" t="str">
        <f>IF(COUNTIF(技能效果!A:A,技能等级!B515&amp;"02")=1,技能等级!B515&amp;"02","")</f>
        <v/>
      </c>
      <c r="K515" s="3" t="str">
        <f t="shared" si="1367"/>
        <v/>
      </c>
      <c r="L515" s="3" t="str">
        <f>IF(COUNTIF(技能效果!A:A,技能等级!B515&amp;"03")=1,技能等级!B515&amp;"03","")</f>
        <v/>
      </c>
      <c r="M515" s="3" t="str">
        <f t="shared" ref="M515" si="1555">IF(L515="","",$D515)</f>
        <v/>
      </c>
      <c r="N515" s="3" t="str">
        <f>IF(COUNTIF(技能效果!A:A,技能等级!B515&amp;"04")=1,技能等级!B515&amp;"04","")</f>
        <v/>
      </c>
      <c r="O515" s="3" t="str">
        <f t="shared" ref="O515" si="1556">IF(N515="","",$D515)</f>
        <v/>
      </c>
      <c r="P515" s="3" t="str">
        <f>IF(COUNTIF(技能效果!A:A,技能等级!B515&amp;"05")=1,技能等级!B515&amp;"05","")</f>
        <v/>
      </c>
      <c r="Q515" s="3" t="str">
        <f t="shared" ref="Q515" si="1557">IF(P515="","",$D515)</f>
        <v/>
      </c>
      <c r="R515" s="36"/>
      <c r="S515" s="36">
        <f t="shared" si="1401"/>
        <v>52</v>
      </c>
    </row>
    <row r="516" spans="1:19" ht="16.5" x14ac:dyDescent="0.2">
      <c r="A516" s="3">
        <v>513</v>
      </c>
      <c r="B516" s="3">
        <f>INDEX(技能!B:B,MATCH(技能等级!S516,技能!T:T,0))</f>
        <v>1301007</v>
      </c>
      <c r="C516" s="4" t="s">
        <v>507</v>
      </c>
      <c r="D516" s="3">
        <v>3</v>
      </c>
      <c r="E516" s="3" t="str">
        <f>INDEX(技能!E:E,MATCH(技能等级!S516,技能!T:T,0))</f>
        <v>战斗曹焱兵技能1</v>
      </c>
      <c r="F516" s="4" t="s">
        <v>1164</v>
      </c>
      <c r="G516" s="3">
        <v>10</v>
      </c>
      <c r="H516" s="37" t="str">
        <f t="shared" si="1366"/>
        <v>130100701</v>
      </c>
      <c r="I516" s="3">
        <f t="shared" si="1367"/>
        <v>3</v>
      </c>
      <c r="J516" s="3" t="str">
        <f>IF(COUNTIF(技能效果!A:A,技能等级!B516&amp;"02")=1,技能等级!B516&amp;"02","")</f>
        <v/>
      </c>
      <c r="K516" s="3" t="str">
        <f t="shared" si="1367"/>
        <v/>
      </c>
      <c r="L516" s="3" t="str">
        <f>IF(COUNTIF(技能效果!A:A,技能等级!B516&amp;"03")=1,技能等级!B516&amp;"03","")</f>
        <v/>
      </c>
      <c r="M516" s="3" t="str">
        <f t="shared" ref="M516" si="1558">IF(L516="","",$D516)</f>
        <v/>
      </c>
      <c r="N516" s="3" t="str">
        <f>IF(COUNTIF(技能效果!A:A,技能等级!B516&amp;"04")=1,技能等级!B516&amp;"04","")</f>
        <v/>
      </c>
      <c r="O516" s="3" t="str">
        <f t="shared" ref="O516" si="1559">IF(N516="","",$D516)</f>
        <v/>
      </c>
      <c r="P516" s="3" t="str">
        <f>IF(COUNTIF(技能效果!A:A,技能等级!B516&amp;"05")=1,技能等级!B516&amp;"05","")</f>
        <v/>
      </c>
      <c r="Q516" s="3" t="str">
        <f t="shared" ref="Q516" si="1560">IF(P516="","",$D516)</f>
        <v/>
      </c>
      <c r="R516" s="36"/>
      <c r="S516" s="36">
        <f t="shared" si="1401"/>
        <v>52</v>
      </c>
    </row>
    <row r="517" spans="1:19" ht="16.5" x14ac:dyDescent="0.2">
      <c r="A517" s="3">
        <v>514</v>
      </c>
      <c r="B517" s="3">
        <f>INDEX(技能!B:B,MATCH(技能等级!S517,技能!T:T,0))</f>
        <v>1301007</v>
      </c>
      <c r="C517" s="4" t="s">
        <v>507</v>
      </c>
      <c r="D517" s="3">
        <v>4</v>
      </c>
      <c r="E517" s="3" t="str">
        <f>INDEX(技能!E:E,MATCH(技能等级!S517,技能!T:T,0))</f>
        <v>战斗曹焱兵技能1</v>
      </c>
      <c r="F517" s="4" t="s">
        <v>1164</v>
      </c>
      <c r="G517" s="3">
        <v>10</v>
      </c>
      <c r="H517" s="37" t="str">
        <f t="shared" ref="H517:H580" si="1561">B517&amp;"01"</f>
        <v>130100701</v>
      </c>
      <c r="I517" s="3">
        <f t="shared" ref="I517:K580" si="1562">IF(H517="","",$D517)</f>
        <v>4</v>
      </c>
      <c r="J517" s="3" t="str">
        <f>IF(COUNTIF(技能效果!A:A,技能等级!B517&amp;"02")=1,技能等级!B517&amp;"02","")</f>
        <v/>
      </c>
      <c r="K517" s="3" t="str">
        <f t="shared" si="1562"/>
        <v/>
      </c>
      <c r="L517" s="3" t="str">
        <f>IF(COUNTIF(技能效果!A:A,技能等级!B517&amp;"03")=1,技能等级!B517&amp;"03","")</f>
        <v/>
      </c>
      <c r="M517" s="3" t="str">
        <f t="shared" ref="M517" si="1563">IF(L517="","",$D517)</f>
        <v/>
      </c>
      <c r="N517" s="3" t="str">
        <f>IF(COUNTIF(技能效果!A:A,技能等级!B517&amp;"04")=1,技能等级!B517&amp;"04","")</f>
        <v/>
      </c>
      <c r="O517" s="3" t="str">
        <f t="shared" ref="O517" si="1564">IF(N517="","",$D517)</f>
        <v/>
      </c>
      <c r="P517" s="3" t="str">
        <f>IF(COUNTIF(技能效果!A:A,技能等级!B517&amp;"05")=1,技能等级!B517&amp;"05","")</f>
        <v/>
      </c>
      <c r="Q517" s="3" t="str">
        <f t="shared" ref="Q517" si="1565">IF(P517="","",$D517)</f>
        <v/>
      </c>
      <c r="R517" s="36"/>
      <c r="S517" s="36">
        <f t="shared" si="1401"/>
        <v>52</v>
      </c>
    </row>
    <row r="518" spans="1:19" ht="16.5" x14ac:dyDescent="0.2">
      <c r="A518" s="3">
        <v>515</v>
      </c>
      <c r="B518" s="3">
        <f>INDEX(技能!B:B,MATCH(技能等级!S518,技能!T:T,0))</f>
        <v>1301007</v>
      </c>
      <c r="C518" s="4" t="s">
        <v>507</v>
      </c>
      <c r="D518" s="3">
        <v>5</v>
      </c>
      <c r="E518" s="3" t="str">
        <f>INDEX(技能!E:E,MATCH(技能等级!S518,技能!T:T,0))</f>
        <v>战斗曹焱兵技能1</v>
      </c>
      <c r="F518" s="4" t="s">
        <v>1164</v>
      </c>
      <c r="G518" s="3">
        <v>10</v>
      </c>
      <c r="H518" s="37" t="str">
        <f t="shared" si="1561"/>
        <v>130100701</v>
      </c>
      <c r="I518" s="3">
        <f t="shared" si="1562"/>
        <v>5</v>
      </c>
      <c r="J518" s="3" t="str">
        <f>IF(COUNTIF(技能效果!A:A,技能等级!B518&amp;"02")=1,技能等级!B518&amp;"02","")</f>
        <v/>
      </c>
      <c r="K518" s="3" t="str">
        <f t="shared" si="1562"/>
        <v/>
      </c>
      <c r="L518" s="3" t="str">
        <f>IF(COUNTIF(技能效果!A:A,技能等级!B518&amp;"03")=1,技能等级!B518&amp;"03","")</f>
        <v/>
      </c>
      <c r="M518" s="3" t="str">
        <f t="shared" ref="M518" si="1566">IF(L518="","",$D518)</f>
        <v/>
      </c>
      <c r="N518" s="3" t="str">
        <f>IF(COUNTIF(技能效果!A:A,技能等级!B518&amp;"04")=1,技能等级!B518&amp;"04","")</f>
        <v/>
      </c>
      <c r="O518" s="3" t="str">
        <f t="shared" ref="O518" si="1567">IF(N518="","",$D518)</f>
        <v/>
      </c>
      <c r="P518" s="3" t="str">
        <f>IF(COUNTIF(技能效果!A:A,技能等级!B518&amp;"05")=1,技能等级!B518&amp;"05","")</f>
        <v/>
      </c>
      <c r="Q518" s="3" t="str">
        <f t="shared" ref="Q518" si="1568">IF(P518="","",$D518)</f>
        <v/>
      </c>
      <c r="R518" s="36"/>
      <c r="S518" s="36">
        <f t="shared" si="1401"/>
        <v>52</v>
      </c>
    </row>
    <row r="519" spans="1:19" ht="16.5" x14ac:dyDescent="0.2">
      <c r="A519" s="3">
        <v>516</v>
      </c>
      <c r="B519" s="3">
        <f>INDEX(技能!B:B,MATCH(技能等级!S519,技能!T:T,0))</f>
        <v>1301007</v>
      </c>
      <c r="C519" s="4" t="s">
        <v>507</v>
      </c>
      <c r="D519" s="3">
        <v>6</v>
      </c>
      <c r="E519" s="3" t="str">
        <f>INDEX(技能!E:E,MATCH(技能等级!S519,技能!T:T,0))</f>
        <v>战斗曹焱兵技能1</v>
      </c>
      <c r="F519" s="4" t="s">
        <v>1164</v>
      </c>
      <c r="G519" s="3">
        <v>10</v>
      </c>
      <c r="H519" s="37" t="str">
        <f t="shared" si="1561"/>
        <v>130100701</v>
      </c>
      <c r="I519" s="3">
        <f t="shared" si="1562"/>
        <v>6</v>
      </c>
      <c r="J519" s="3" t="str">
        <f>IF(COUNTIF(技能效果!A:A,技能等级!B519&amp;"02")=1,技能等级!B519&amp;"02","")</f>
        <v/>
      </c>
      <c r="K519" s="3" t="str">
        <f t="shared" si="1562"/>
        <v/>
      </c>
      <c r="L519" s="3" t="str">
        <f>IF(COUNTIF(技能效果!A:A,技能等级!B519&amp;"03")=1,技能等级!B519&amp;"03","")</f>
        <v/>
      </c>
      <c r="M519" s="3" t="str">
        <f t="shared" ref="M519" si="1569">IF(L519="","",$D519)</f>
        <v/>
      </c>
      <c r="N519" s="3" t="str">
        <f>IF(COUNTIF(技能效果!A:A,技能等级!B519&amp;"04")=1,技能等级!B519&amp;"04","")</f>
        <v/>
      </c>
      <c r="O519" s="3" t="str">
        <f t="shared" ref="O519" si="1570">IF(N519="","",$D519)</f>
        <v/>
      </c>
      <c r="P519" s="3" t="str">
        <f>IF(COUNTIF(技能效果!A:A,技能等级!B519&amp;"05")=1,技能等级!B519&amp;"05","")</f>
        <v/>
      </c>
      <c r="Q519" s="3" t="str">
        <f t="shared" ref="Q519" si="1571">IF(P519="","",$D519)</f>
        <v/>
      </c>
      <c r="R519" s="36"/>
      <c r="S519" s="36">
        <f t="shared" si="1401"/>
        <v>52</v>
      </c>
    </row>
    <row r="520" spans="1:19" ht="16.5" x14ac:dyDescent="0.2">
      <c r="A520" s="3">
        <v>517</v>
      </c>
      <c r="B520" s="3">
        <f>INDEX(技能!B:B,MATCH(技能等级!S520,技能!T:T,0))</f>
        <v>1301007</v>
      </c>
      <c r="C520" s="4" t="s">
        <v>507</v>
      </c>
      <c r="D520" s="3">
        <v>7</v>
      </c>
      <c r="E520" s="3" t="str">
        <f>INDEX(技能!E:E,MATCH(技能等级!S520,技能!T:T,0))</f>
        <v>战斗曹焱兵技能1</v>
      </c>
      <c r="F520" s="4" t="s">
        <v>1164</v>
      </c>
      <c r="G520" s="3">
        <v>10</v>
      </c>
      <c r="H520" s="37" t="str">
        <f t="shared" si="1561"/>
        <v>130100701</v>
      </c>
      <c r="I520" s="3">
        <f t="shared" si="1562"/>
        <v>7</v>
      </c>
      <c r="J520" s="3" t="str">
        <f>IF(COUNTIF(技能效果!A:A,技能等级!B520&amp;"02")=1,技能等级!B520&amp;"02","")</f>
        <v/>
      </c>
      <c r="K520" s="3" t="str">
        <f t="shared" si="1562"/>
        <v/>
      </c>
      <c r="L520" s="3" t="str">
        <f>IF(COUNTIF(技能效果!A:A,技能等级!B520&amp;"03")=1,技能等级!B520&amp;"03","")</f>
        <v/>
      </c>
      <c r="M520" s="3" t="str">
        <f t="shared" ref="M520" si="1572">IF(L520="","",$D520)</f>
        <v/>
      </c>
      <c r="N520" s="3" t="str">
        <f>IF(COUNTIF(技能效果!A:A,技能等级!B520&amp;"04")=1,技能等级!B520&amp;"04","")</f>
        <v/>
      </c>
      <c r="O520" s="3" t="str">
        <f t="shared" ref="O520" si="1573">IF(N520="","",$D520)</f>
        <v/>
      </c>
      <c r="P520" s="3" t="str">
        <f>IF(COUNTIF(技能效果!A:A,技能等级!B520&amp;"05")=1,技能等级!B520&amp;"05","")</f>
        <v/>
      </c>
      <c r="Q520" s="3" t="str">
        <f t="shared" ref="Q520" si="1574">IF(P520="","",$D520)</f>
        <v/>
      </c>
      <c r="R520" s="36"/>
      <c r="S520" s="36">
        <f t="shared" si="1401"/>
        <v>52</v>
      </c>
    </row>
    <row r="521" spans="1:19" ht="16.5" x14ac:dyDescent="0.2">
      <c r="A521" s="3">
        <v>518</v>
      </c>
      <c r="B521" s="3">
        <f>INDEX(技能!B:B,MATCH(技能等级!S521,技能!T:T,0))</f>
        <v>1301007</v>
      </c>
      <c r="C521" s="4" t="s">
        <v>507</v>
      </c>
      <c r="D521" s="3">
        <v>8</v>
      </c>
      <c r="E521" s="3" t="str">
        <f>INDEX(技能!E:E,MATCH(技能等级!S521,技能!T:T,0))</f>
        <v>战斗曹焱兵技能1</v>
      </c>
      <c r="F521" s="4" t="s">
        <v>1164</v>
      </c>
      <c r="G521" s="3">
        <v>10</v>
      </c>
      <c r="H521" s="37" t="str">
        <f t="shared" si="1561"/>
        <v>130100701</v>
      </c>
      <c r="I521" s="3">
        <f t="shared" si="1562"/>
        <v>8</v>
      </c>
      <c r="J521" s="3" t="str">
        <f>IF(COUNTIF(技能效果!A:A,技能等级!B521&amp;"02")=1,技能等级!B521&amp;"02","")</f>
        <v/>
      </c>
      <c r="K521" s="3" t="str">
        <f t="shared" si="1562"/>
        <v/>
      </c>
      <c r="L521" s="3" t="str">
        <f>IF(COUNTIF(技能效果!A:A,技能等级!B521&amp;"03")=1,技能等级!B521&amp;"03","")</f>
        <v/>
      </c>
      <c r="M521" s="3" t="str">
        <f t="shared" ref="M521" si="1575">IF(L521="","",$D521)</f>
        <v/>
      </c>
      <c r="N521" s="3" t="str">
        <f>IF(COUNTIF(技能效果!A:A,技能等级!B521&amp;"04")=1,技能等级!B521&amp;"04","")</f>
        <v/>
      </c>
      <c r="O521" s="3" t="str">
        <f t="shared" ref="O521" si="1576">IF(N521="","",$D521)</f>
        <v/>
      </c>
      <c r="P521" s="3" t="str">
        <f>IF(COUNTIF(技能效果!A:A,技能等级!B521&amp;"05")=1,技能等级!B521&amp;"05","")</f>
        <v/>
      </c>
      <c r="Q521" s="3" t="str">
        <f t="shared" ref="Q521" si="1577">IF(P521="","",$D521)</f>
        <v/>
      </c>
      <c r="R521" s="36"/>
      <c r="S521" s="36">
        <f t="shared" si="1401"/>
        <v>52</v>
      </c>
    </row>
    <row r="522" spans="1:19" ht="16.5" x14ac:dyDescent="0.2">
      <c r="A522" s="3">
        <v>519</v>
      </c>
      <c r="B522" s="3">
        <f>INDEX(技能!B:B,MATCH(技能等级!S522,技能!T:T,0))</f>
        <v>1301007</v>
      </c>
      <c r="C522" s="4" t="s">
        <v>507</v>
      </c>
      <c r="D522" s="3">
        <v>9</v>
      </c>
      <c r="E522" s="3" t="str">
        <f>INDEX(技能!E:E,MATCH(技能等级!S522,技能!T:T,0))</f>
        <v>战斗曹焱兵技能1</v>
      </c>
      <c r="F522" s="4" t="s">
        <v>1164</v>
      </c>
      <c r="G522" s="3">
        <v>10</v>
      </c>
      <c r="H522" s="37" t="str">
        <f t="shared" si="1561"/>
        <v>130100701</v>
      </c>
      <c r="I522" s="3">
        <f t="shared" si="1562"/>
        <v>9</v>
      </c>
      <c r="J522" s="3" t="str">
        <f>IF(COUNTIF(技能效果!A:A,技能等级!B522&amp;"02")=1,技能等级!B522&amp;"02","")</f>
        <v/>
      </c>
      <c r="K522" s="3" t="str">
        <f t="shared" si="1562"/>
        <v/>
      </c>
      <c r="L522" s="3" t="str">
        <f>IF(COUNTIF(技能效果!A:A,技能等级!B522&amp;"03")=1,技能等级!B522&amp;"03","")</f>
        <v/>
      </c>
      <c r="M522" s="3" t="str">
        <f t="shared" ref="M522" si="1578">IF(L522="","",$D522)</f>
        <v/>
      </c>
      <c r="N522" s="3" t="str">
        <f>IF(COUNTIF(技能效果!A:A,技能等级!B522&amp;"04")=1,技能等级!B522&amp;"04","")</f>
        <v/>
      </c>
      <c r="O522" s="3" t="str">
        <f t="shared" ref="O522" si="1579">IF(N522="","",$D522)</f>
        <v/>
      </c>
      <c r="P522" s="3" t="str">
        <f>IF(COUNTIF(技能效果!A:A,技能等级!B522&amp;"05")=1,技能等级!B522&amp;"05","")</f>
        <v/>
      </c>
      <c r="Q522" s="3" t="str">
        <f t="shared" ref="Q522" si="1580">IF(P522="","",$D522)</f>
        <v/>
      </c>
      <c r="R522" s="36"/>
      <c r="S522" s="36">
        <f t="shared" si="1401"/>
        <v>52</v>
      </c>
    </row>
    <row r="523" spans="1:19" ht="16.5" x14ac:dyDescent="0.2">
      <c r="A523" s="3">
        <v>520</v>
      </c>
      <c r="B523" s="3">
        <f>INDEX(技能!B:B,MATCH(技能等级!S523,技能!T:T,0))</f>
        <v>1301007</v>
      </c>
      <c r="C523" s="4" t="s">
        <v>507</v>
      </c>
      <c r="D523" s="3">
        <v>10</v>
      </c>
      <c r="E523" s="3" t="str">
        <f>INDEX(技能!E:E,MATCH(技能等级!S523,技能!T:T,0))</f>
        <v>战斗曹焱兵技能1</v>
      </c>
      <c r="F523" s="4" t="s">
        <v>1164</v>
      </c>
      <c r="G523" s="3">
        <v>10</v>
      </c>
      <c r="H523" s="37" t="str">
        <f t="shared" si="1561"/>
        <v>130100701</v>
      </c>
      <c r="I523" s="3">
        <f t="shared" si="1562"/>
        <v>10</v>
      </c>
      <c r="J523" s="3" t="str">
        <f>IF(COUNTIF(技能效果!A:A,技能等级!B523&amp;"02")=1,技能等级!B523&amp;"02","")</f>
        <v/>
      </c>
      <c r="K523" s="3" t="str">
        <f t="shared" si="1562"/>
        <v/>
      </c>
      <c r="L523" s="3" t="str">
        <f>IF(COUNTIF(技能效果!A:A,技能等级!B523&amp;"03")=1,技能等级!B523&amp;"03","")</f>
        <v/>
      </c>
      <c r="M523" s="3" t="str">
        <f t="shared" ref="M523" si="1581">IF(L523="","",$D523)</f>
        <v/>
      </c>
      <c r="N523" s="3" t="str">
        <f>IF(COUNTIF(技能效果!A:A,技能等级!B523&amp;"04")=1,技能等级!B523&amp;"04","")</f>
        <v/>
      </c>
      <c r="O523" s="3" t="str">
        <f t="shared" ref="O523" si="1582">IF(N523="","",$D523)</f>
        <v/>
      </c>
      <c r="P523" s="3" t="str">
        <f>IF(COUNTIF(技能效果!A:A,技能等级!B523&amp;"05")=1,技能等级!B523&amp;"05","")</f>
        <v/>
      </c>
      <c r="Q523" s="3" t="str">
        <f t="shared" ref="Q523" si="1583">IF(P523="","",$D523)</f>
        <v/>
      </c>
      <c r="R523" s="36"/>
      <c r="S523" s="36">
        <f t="shared" si="1401"/>
        <v>52</v>
      </c>
    </row>
    <row r="524" spans="1:19" ht="16.5" x14ac:dyDescent="0.2">
      <c r="A524" s="3">
        <v>521</v>
      </c>
      <c r="B524" s="3">
        <f>INDEX(技能!B:B,MATCH(技能等级!S524,技能!T:T,0))</f>
        <v>1302007</v>
      </c>
      <c r="C524" s="4" t="s">
        <v>507</v>
      </c>
      <c r="D524" s="3">
        <v>1</v>
      </c>
      <c r="E524" s="3" t="str">
        <f>INDEX(技能!E:E,MATCH(技能等级!S524,技能!T:T,0))</f>
        <v>战斗曹焱兵技能2</v>
      </c>
      <c r="F524" s="4"/>
      <c r="G524" s="3"/>
      <c r="H524" s="37" t="str">
        <f t="shared" si="1561"/>
        <v>130200701</v>
      </c>
      <c r="I524" s="3">
        <f t="shared" si="1562"/>
        <v>1</v>
      </c>
      <c r="J524" s="3" t="str">
        <f>IF(COUNTIF(技能效果!A:A,技能等级!B524&amp;"02")=1,技能等级!B524&amp;"02","")</f>
        <v>130200702</v>
      </c>
      <c r="K524" s="3">
        <f t="shared" si="1562"/>
        <v>1</v>
      </c>
      <c r="L524" s="3" t="str">
        <f>IF(COUNTIF(技能效果!A:A,技能等级!B524&amp;"03")=1,技能等级!B524&amp;"03","")</f>
        <v/>
      </c>
      <c r="M524" s="3" t="str">
        <f t="shared" ref="M524" si="1584">IF(L524="","",$D524)</f>
        <v/>
      </c>
      <c r="N524" s="3" t="str">
        <f>IF(COUNTIF(技能效果!A:A,技能等级!B524&amp;"04")=1,技能等级!B524&amp;"04","")</f>
        <v/>
      </c>
      <c r="O524" s="3" t="str">
        <f t="shared" ref="O524" si="1585">IF(N524="","",$D524)</f>
        <v/>
      </c>
      <c r="P524" s="3" t="str">
        <f>IF(COUNTIF(技能效果!A:A,技能等级!B524&amp;"05")=1,技能等级!B524&amp;"05","")</f>
        <v/>
      </c>
      <c r="Q524" s="3" t="str">
        <f t="shared" ref="Q524" si="1586">IF(P524="","",$D524)</f>
        <v/>
      </c>
      <c r="R524" s="36"/>
      <c r="S524" s="36">
        <f t="shared" si="1401"/>
        <v>53</v>
      </c>
    </row>
    <row r="525" spans="1:19" ht="16.5" x14ac:dyDescent="0.2">
      <c r="A525" s="3">
        <v>522</v>
      </c>
      <c r="B525" s="3">
        <f>INDEX(技能!B:B,MATCH(技能等级!S525,技能!T:T,0))</f>
        <v>1302007</v>
      </c>
      <c r="C525" s="4" t="s">
        <v>507</v>
      </c>
      <c r="D525" s="3">
        <v>2</v>
      </c>
      <c r="E525" s="3" t="str">
        <f>INDEX(技能!E:E,MATCH(技能等级!S525,技能!T:T,0))</f>
        <v>战斗曹焱兵技能2</v>
      </c>
      <c r="F525" s="4" t="s">
        <v>1164</v>
      </c>
      <c r="G525" s="3">
        <v>10</v>
      </c>
      <c r="H525" s="37" t="str">
        <f t="shared" si="1561"/>
        <v>130200701</v>
      </c>
      <c r="I525" s="3">
        <f t="shared" si="1562"/>
        <v>2</v>
      </c>
      <c r="J525" s="3" t="str">
        <f>IF(COUNTIF(技能效果!A:A,技能等级!B525&amp;"02")=1,技能等级!B525&amp;"02","")</f>
        <v>130200702</v>
      </c>
      <c r="K525" s="3">
        <f t="shared" si="1562"/>
        <v>2</v>
      </c>
      <c r="L525" s="3" t="str">
        <f>IF(COUNTIF(技能效果!A:A,技能等级!B525&amp;"03")=1,技能等级!B525&amp;"03","")</f>
        <v/>
      </c>
      <c r="M525" s="3" t="str">
        <f t="shared" ref="M525" si="1587">IF(L525="","",$D525)</f>
        <v/>
      </c>
      <c r="N525" s="3" t="str">
        <f>IF(COUNTIF(技能效果!A:A,技能等级!B525&amp;"04")=1,技能等级!B525&amp;"04","")</f>
        <v/>
      </c>
      <c r="O525" s="3" t="str">
        <f t="shared" ref="O525" si="1588">IF(N525="","",$D525)</f>
        <v/>
      </c>
      <c r="P525" s="3" t="str">
        <f>IF(COUNTIF(技能效果!A:A,技能等级!B525&amp;"05")=1,技能等级!B525&amp;"05","")</f>
        <v/>
      </c>
      <c r="Q525" s="3" t="str">
        <f t="shared" ref="Q525" si="1589">IF(P525="","",$D525)</f>
        <v/>
      </c>
      <c r="R525" s="36"/>
      <c r="S525" s="36">
        <f t="shared" si="1401"/>
        <v>53</v>
      </c>
    </row>
    <row r="526" spans="1:19" ht="16.5" x14ac:dyDescent="0.2">
      <c r="A526" s="3">
        <v>523</v>
      </c>
      <c r="B526" s="3">
        <f>INDEX(技能!B:B,MATCH(技能等级!S526,技能!T:T,0))</f>
        <v>1302007</v>
      </c>
      <c r="C526" s="4" t="s">
        <v>507</v>
      </c>
      <c r="D526" s="3">
        <v>3</v>
      </c>
      <c r="E526" s="3" t="str">
        <f>INDEX(技能!E:E,MATCH(技能等级!S526,技能!T:T,0))</f>
        <v>战斗曹焱兵技能2</v>
      </c>
      <c r="F526" s="4" t="s">
        <v>1164</v>
      </c>
      <c r="G526" s="3">
        <v>10</v>
      </c>
      <c r="H526" s="37" t="str">
        <f t="shared" si="1561"/>
        <v>130200701</v>
      </c>
      <c r="I526" s="3">
        <f t="shared" si="1562"/>
        <v>3</v>
      </c>
      <c r="J526" s="3" t="str">
        <f>IF(COUNTIF(技能效果!A:A,技能等级!B526&amp;"02")=1,技能等级!B526&amp;"02","")</f>
        <v>130200702</v>
      </c>
      <c r="K526" s="3">
        <f t="shared" si="1562"/>
        <v>3</v>
      </c>
      <c r="L526" s="3" t="str">
        <f>IF(COUNTIF(技能效果!A:A,技能等级!B526&amp;"03")=1,技能等级!B526&amp;"03","")</f>
        <v/>
      </c>
      <c r="M526" s="3" t="str">
        <f t="shared" ref="M526" si="1590">IF(L526="","",$D526)</f>
        <v/>
      </c>
      <c r="N526" s="3" t="str">
        <f>IF(COUNTIF(技能效果!A:A,技能等级!B526&amp;"04")=1,技能等级!B526&amp;"04","")</f>
        <v/>
      </c>
      <c r="O526" s="3" t="str">
        <f t="shared" ref="O526" si="1591">IF(N526="","",$D526)</f>
        <v/>
      </c>
      <c r="P526" s="3" t="str">
        <f>IF(COUNTIF(技能效果!A:A,技能等级!B526&amp;"05")=1,技能等级!B526&amp;"05","")</f>
        <v/>
      </c>
      <c r="Q526" s="3" t="str">
        <f t="shared" ref="Q526" si="1592">IF(P526="","",$D526)</f>
        <v/>
      </c>
      <c r="R526" s="36"/>
      <c r="S526" s="36">
        <f t="shared" si="1401"/>
        <v>53</v>
      </c>
    </row>
    <row r="527" spans="1:19" ht="16.5" x14ac:dyDescent="0.2">
      <c r="A527" s="3">
        <v>524</v>
      </c>
      <c r="B527" s="3">
        <f>INDEX(技能!B:B,MATCH(技能等级!S527,技能!T:T,0))</f>
        <v>1302007</v>
      </c>
      <c r="C527" s="4" t="s">
        <v>507</v>
      </c>
      <c r="D527" s="3">
        <v>4</v>
      </c>
      <c r="E527" s="3" t="str">
        <f>INDEX(技能!E:E,MATCH(技能等级!S527,技能!T:T,0))</f>
        <v>战斗曹焱兵技能2</v>
      </c>
      <c r="F527" s="4" t="s">
        <v>1164</v>
      </c>
      <c r="G527" s="3">
        <v>10</v>
      </c>
      <c r="H527" s="37" t="str">
        <f t="shared" si="1561"/>
        <v>130200701</v>
      </c>
      <c r="I527" s="3">
        <f t="shared" si="1562"/>
        <v>4</v>
      </c>
      <c r="J527" s="3" t="str">
        <f>IF(COUNTIF(技能效果!A:A,技能等级!B527&amp;"02")=1,技能等级!B527&amp;"02","")</f>
        <v>130200702</v>
      </c>
      <c r="K527" s="3">
        <f t="shared" si="1562"/>
        <v>4</v>
      </c>
      <c r="L527" s="3" t="str">
        <f>IF(COUNTIF(技能效果!A:A,技能等级!B527&amp;"03")=1,技能等级!B527&amp;"03","")</f>
        <v/>
      </c>
      <c r="M527" s="3" t="str">
        <f t="shared" ref="M527" si="1593">IF(L527="","",$D527)</f>
        <v/>
      </c>
      <c r="N527" s="3" t="str">
        <f>IF(COUNTIF(技能效果!A:A,技能等级!B527&amp;"04")=1,技能等级!B527&amp;"04","")</f>
        <v/>
      </c>
      <c r="O527" s="3" t="str">
        <f t="shared" ref="O527" si="1594">IF(N527="","",$D527)</f>
        <v/>
      </c>
      <c r="P527" s="3" t="str">
        <f>IF(COUNTIF(技能效果!A:A,技能等级!B527&amp;"05")=1,技能等级!B527&amp;"05","")</f>
        <v/>
      </c>
      <c r="Q527" s="3" t="str">
        <f t="shared" ref="Q527" si="1595">IF(P527="","",$D527)</f>
        <v/>
      </c>
      <c r="R527" s="36"/>
      <c r="S527" s="36">
        <f t="shared" ref="S527:S590" si="1596">S517+1</f>
        <v>53</v>
      </c>
    </row>
    <row r="528" spans="1:19" ht="16.5" x14ac:dyDescent="0.2">
      <c r="A528" s="3">
        <v>525</v>
      </c>
      <c r="B528" s="3">
        <f>INDEX(技能!B:B,MATCH(技能等级!S528,技能!T:T,0))</f>
        <v>1302007</v>
      </c>
      <c r="C528" s="4" t="s">
        <v>507</v>
      </c>
      <c r="D528" s="3">
        <v>5</v>
      </c>
      <c r="E528" s="3" t="str">
        <f>INDEX(技能!E:E,MATCH(技能等级!S528,技能!T:T,0))</f>
        <v>战斗曹焱兵技能2</v>
      </c>
      <c r="F528" s="4" t="s">
        <v>1164</v>
      </c>
      <c r="G528" s="3">
        <v>10</v>
      </c>
      <c r="H528" s="37" t="str">
        <f t="shared" si="1561"/>
        <v>130200701</v>
      </c>
      <c r="I528" s="3">
        <f t="shared" si="1562"/>
        <v>5</v>
      </c>
      <c r="J528" s="3" t="str">
        <f>IF(COUNTIF(技能效果!A:A,技能等级!B528&amp;"02")=1,技能等级!B528&amp;"02","")</f>
        <v>130200702</v>
      </c>
      <c r="K528" s="3">
        <f t="shared" si="1562"/>
        <v>5</v>
      </c>
      <c r="L528" s="3" t="str">
        <f>IF(COUNTIF(技能效果!A:A,技能等级!B528&amp;"03")=1,技能等级!B528&amp;"03","")</f>
        <v/>
      </c>
      <c r="M528" s="3" t="str">
        <f t="shared" ref="M528" si="1597">IF(L528="","",$D528)</f>
        <v/>
      </c>
      <c r="N528" s="3" t="str">
        <f>IF(COUNTIF(技能效果!A:A,技能等级!B528&amp;"04")=1,技能等级!B528&amp;"04","")</f>
        <v/>
      </c>
      <c r="O528" s="3" t="str">
        <f t="shared" ref="O528" si="1598">IF(N528="","",$D528)</f>
        <v/>
      </c>
      <c r="P528" s="3" t="str">
        <f>IF(COUNTIF(技能效果!A:A,技能等级!B528&amp;"05")=1,技能等级!B528&amp;"05","")</f>
        <v/>
      </c>
      <c r="Q528" s="3" t="str">
        <f t="shared" ref="Q528" si="1599">IF(P528="","",$D528)</f>
        <v/>
      </c>
      <c r="R528" s="36"/>
      <c r="S528" s="36">
        <f t="shared" si="1596"/>
        <v>53</v>
      </c>
    </row>
    <row r="529" spans="1:19" ht="16.5" x14ac:dyDescent="0.2">
      <c r="A529" s="3">
        <v>526</v>
      </c>
      <c r="B529" s="3">
        <f>INDEX(技能!B:B,MATCH(技能等级!S529,技能!T:T,0))</f>
        <v>1302007</v>
      </c>
      <c r="C529" s="4" t="s">
        <v>507</v>
      </c>
      <c r="D529" s="3">
        <v>6</v>
      </c>
      <c r="E529" s="3" t="str">
        <f>INDEX(技能!E:E,MATCH(技能等级!S529,技能!T:T,0))</f>
        <v>战斗曹焱兵技能2</v>
      </c>
      <c r="F529" s="4" t="s">
        <v>1164</v>
      </c>
      <c r="G529" s="3">
        <v>10</v>
      </c>
      <c r="H529" s="37" t="str">
        <f t="shared" si="1561"/>
        <v>130200701</v>
      </c>
      <c r="I529" s="3">
        <f t="shared" si="1562"/>
        <v>6</v>
      </c>
      <c r="J529" s="3" t="str">
        <f>IF(COUNTIF(技能效果!A:A,技能等级!B529&amp;"02")=1,技能等级!B529&amp;"02","")</f>
        <v>130200702</v>
      </c>
      <c r="K529" s="3">
        <f t="shared" si="1562"/>
        <v>6</v>
      </c>
      <c r="L529" s="3" t="str">
        <f>IF(COUNTIF(技能效果!A:A,技能等级!B529&amp;"03")=1,技能等级!B529&amp;"03","")</f>
        <v/>
      </c>
      <c r="M529" s="3" t="str">
        <f t="shared" ref="M529" si="1600">IF(L529="","",$D529)</f>
        <v/>
      </c>
      <c r="N529" s="3" t="str">
        <f>IF(COUNTIF(技能效果!A:A,技能等级!B529&amp;"04")=1,技能等级!B529&amp;"04","")</f>
        <v/>
      </c>
      <c r="O529" s="3" t="str">
        <f t="shared" ref="O529" si="1601">IF(N529="","",$D529)</f>
        <v/>
      </c>
      <c r="P529" s="3" t="str">
        <f>IF(COUNTIF(技能效果!A:A,技能等级!B529&amp;"05")=1,技能等级!B529&amp;"05","")</f>
        <v/>
      </c>
      <c r="Q529" s="3" t="str">
        <f t="shared" ref="Q529" si="1602">IF(P529="","",$D529)</f>
        <v/>
      </c>
      <c r="R529" s="36"/>
      <c r="S529" s="36">
        <f t="shared" si="1596"/>
        <v>53</v>
      </c>
    </row>
    <row r="530" spans="1:19" ht="16.5" x14ac:dyDescent="0.2">
      <c r="A530" s="3">
        <v>527</v>
      </c>
      <c r="B530" s="3">
        <f>INDEX(技能!B:B,MATCH(技能等级!S530,技能!T:T,0))</f>
        <v>1302007</v>
      </c>
      <c r="C530" s="4" t="s">
        <v>507</v>
      </c>
      <c r="D530" s="3">
        <v>7</v>
      </c>
      <c r="E530" s="3" t="str">
        <f>INDEX(技能!E:E,MATCH(技能等级!S530,技能!T:T,0))</f>
        <v>战斗曹焱兵技能2</v>
      </c>
      <c r="F530" s="4" t="s">
        <v>1164</v>
      </c>
      <c r="G530" s="3">
        <v>10</v>
      </c>
      <c r="H530" s="37" t="str">
        <f t="shared" si="1561"/>
        <v>130200701</v>
      </c>
      <c r="I530" s="3">
        <f t="shared" si="1562"/>
        <v>7</v>
      </c>
      <c r="J530" s="3" t="str">
        <f>IF(COUNTIF(技能效果!A:A,技能等级!B530&amp;"02")=1,技能等级!B530&amp;"02","")</f>
        <v>130200702</v>
      </c>
      <c r="K530" s="3">
        <f t="shared" si="1562"/>
        <v>7</v>
      </c>
      <c r="L530" s="3" t="str">
        <f>IF(COUNTIF(技能效果!A:A,技能等级!B530&amp;"03")=1,技能等级!B530&amp;"03","")</f>
        <v/>
      </c>
      <c r="M530" s="3" t="str">
        <f t="shared" ref="M530" si="1603">IF(L530="","",$D530)</f>
        <v/>
      </c>
      <c r="N530" s="3" t="str">
        <f>IF(COUNTIF(技能效果!A:A,技能等级!B530&amp;"04")=1,技能等级!B530&amp;"04","")</f>
        <v/>
      </c>
      <c r="O530" s="3" t="str">
        <f t="shared" ref="O530" si="1604">IF(N530="","",$D530)</f>
        <v/>
      </c>
      <c r="P530" s="3" t="str">
        <f>IF(COUNTIF(技能效果!A:A,技能等级!B530&amp;"05")=1,技能等级!B530&amp;"05","")</f>
        <v/>
      </c>
      <c r="Q530" s="3" t="str">
        <f t="shared" ref="Q530" si="1605">IF(P530="","",$D530)</f>
        <v/>
      </c>
      <c r="R530" s="36"/>
      <c r="S530" s="36">
        <f t="shared" si="1596"/>
        <v>53</v>
      </c>
    </row>
    <row r="531" spans="1:19" ht="16.5" x14ac:dyDescent="0.2">
      <c r="A531" s="3">
        <v>528</v>
      </c>
      <c r="B531" s="3">
        <f>INDEX(技能!B:B,MATCH(技能等级!S531,技能!T:T,0))</f>
        <v>1302007</v>
      </c>
      <c r="C531" s="4" t="s">
        <v>507</v>
      </c>
      <c r="D531" s="3">
        <v>8</v>
      </c>
      <c r="E531" s="3" t="str">
        <f>INDEX(技能!E:E,MATCH(技能等级!S531,技能!T:T,0))</f>
        <v>战斗曹焱兵技能2</v>
      </c>
      <c r="F531" s="4" t="s">
        <v>1164</v>
      </c>
      <c r="G531" s="3">
        <v>10</v>
      </c>
      <c r="H531" s="37" t="str">
        <f t="shared" si="1561"/>
        <v>130200701</v>
      </c>
      <c r="I531" s="3">
        <f t="shared" si="1562"/>
        <v>8</v>
      </c>
      <c r="J531" s="3" t="str">
        <f>IF(COUNTIF(技能效果!A:A,技能等级!B531&amp;"02")=1,技能等级!B531&amp;"02","")</f>
        <v>130200702</v>
      </c>
      <c r="K531" s="3">
        <f t="shared" si="1562"/>
        <v>8</v>
      </c>
      <c r="L531" s="3" t="str">
        <f>IF(COUNTIF(技能效果!A:A,技能等级!B531&amp;"03")=1,技能等级!B531&amp;"03","")</f>
        <v/>
      </c>
      <c r="M531" s="3" t="str">
        <f t="shared" ref="M531" si="1606">IF(L531="","",$D531)</f>
        <v/>
      </c>
      <c r="N531" s="3" t="str">
        <f>IF(COUNTIF(技能效果!A:A,技能等级!B531&amp;"04")=1,技能等级!B531&amp;"04","")</f>
        <v/>
      </c>
      <c r="O531" s="3" t="str">
        <f t="shared" ref="O531" si="1607">IF(N531="","",$D531)</f>
        <v/>
      </c>
      <c r="P531" s="3" t="str">
        <f>IF(COUNTIF(技能效果!A:A,技能等级!B531&amp;"05")=1,技能等级!B531&amp;"05","")</f>
        <v/>
      </c>
      <c r="Q531" s="3" t="str">
        <f t="shared" ref="Q531" si="1608">IF(P531="","",$D531)</f>
        <v/>
      </c>
      <c r="R531" s="36"/>
      <c r="S531" s="36">
        <f t="shared" si="1596"/>
        <v>53</v>
      </c>
    </row>
    <row r="532" spans="1:19" ht="16.5" x14ac:dyDescent="0.2">
      <c r="A532" s="3">
        <v>529</v>
      </c>
      <c r="B532" s="3">
        <f>INDEX(技能!B:B,MATCH(技能等级!S532,技能!T:T,0))</f>
        <v>1302007</v>
      </c>
      <c r="C532" s="4" t="s">
        <v>507</v>
      </c>
      <c r="D532" s="3">
        <v>9</v>
      </c>
      <c r="E532" s="3" t="str">
        <f>INDEX(技能!E:E,MATCH(技能等级!S532,技能!T:T,0))</f>
        <v>战斗曹焱兵技能2</v>
      </c>
      <c r="F532" s="4" t="s">
        <v>1164</v>
      </c>
      <c r="G532" s="3">
        <v>10</v>
      </c>
      <c r="H532" s="37" t="str">
        <f t="shared" si="1561"/>
        <v>130200701</v>
      </c>
      <c r="I532" s="3">
        <f t="shared" si="1562"/>
        <v>9</v>
      </c>
      <c r="J532" s="3" t="str">
        <f>IF(COUNTIF(技能效果!A:A,技能等级!B532&amp;"02")=1,技能等级!B532&amp;"02","")</f>
        <v>130200702</v>
      </c>
      <c r="K532" s="3">
        <f t="shared" si="1562"/>
        <v>9</v>
      </c>
      <c r="L532" s="3" t="str">
        <f>IF(COUNTIF(技能效果!A:A,技能等级!B532&amp;"03")=1,技能等级!B532&amp;"03","")</f>
        <v/>
      </c>
      <c r="M532" s="3" t="str">
        <f t="shared" ref="M532" si="1609">IF(L532="","",$D532)</f>
        <v/>
      </c>
      <c r="N532" s="3" t="str">
        <f>IF(COUNTIF(技能效果!A:A,技能等级!B532&amp;"04")=1,技能等级!B532&amp;"04","")</f>
        <v/>
      </c>
      <c r="O532" s="3" t="str">
        <f t="shared" ref="O532" si="1610">IF(N532="","",$D532)</f>
        <v/>
      </c>
      <c r="P532" s="3" t="str">
        <f>IF(COUNTIF(技能效果!A:A,技能等级!B532&amp;"05")=1,技能等级!B532&amp;"05","")</f>
        <v/>
      </c>
      <c r="Q532" s="3" t="str">
        <f t="shared" ref="Q532" si="1611">IF(P532="","",$D532)</f>
        <v/>
      </c>
      <c r="R532" s="36"/>
      <c r="S532" s="36">
        <f t="shared" si="1596"/>
        <v>53</v>
      </c>
    </row>
    <row r="533" spans="1:19" ht="16.5" x14ac:dyDescent="0.2">
      <c r="A533" s="3">
        <v>530</v>
      </c>
      <c r="B533" s="3">
        <f>INDEX(技能!B:B,MATCH(技能等级!S533,技能!T:T,0))</f>
        <v>1302007</v>
      </c>
      <c r="C533" s="4" t="s">
        <v>507</v>
      </c>
      <c r="D533" s="3">
        <v>10</v>
      </c>
      <c r="E533" s="3" t="str">
        <f>INDEX(技能!E:E,MATCH(技能等级!S533,技能!T:T,0))</f>
        <v>战斗曹焱兵技能2</v>
      </c>
      <c r="F533" s="4" t="s">
        <v>1164</v>
      </c>
      <c r="G533" s="3">
        <v>10</v>
      </c>
      <c r="H533" s="37" t="str">
        <f t="shared" si="1561"/>
        <v>130200701</v>
      </c>
      <c r="I533" s="3">
        <f t="shared" si="1562"/>
        <v>10</v>
      </c>
      <c r="J533" s="3" t="str">
        <f>IF(COUNTIF(技能效果!A:A,技能等级!B533&amp;"02")=1,技能等级!B533&amp;"02","")</f>
        <v>130200702</v>
      </c>
      <c r="K533" s="3">
        <f t="shared" si="1562"/>
        <v>10</v>
      </c>
      <c r="L533" s="3" t="str">
        <f>IF(COUNTIF(技能效果!A:A,技能等级!B533&amp;"03")=1,技能等级!B533&amp;"03","")</f>
        <v/>
      </c>
      <c r="M533" s="3" t="str">
        <f t="shared" ref="M533" si="1612">IF(L533="","",$D533)</f>
        <v/>
      </c>
      <c r="N533" s="3" t="str">
        <f>IF(COUNTIF(技能效果!A:A,技能等级!B533&amp;"04")=1,技能等级!B533&amp;"04","")</f>
        <v/>
      </c>
      <c r="O533" s="3" t="str">
        <f t="shared" ref="O533" si="1613">IF(N533="","",$D533)</f>
        <v/>
      </c>
      <c r="P533" s="3" t="str">
        <f>IF(COUNTIF(技能效果!A:A,技能等级!B533&amp;"05")=1,技能等级!B533&amp;"05","")</f>
        <v/>
      </c>
      <c r="Q533" s="3" t="str">
        <f t="shared" ref="Q533" si="1614">IF(P533="","",$D533)</f>
        <v/>
      </c>
      <c r="R533" s="36"/>
      <c r="S533" s="36">
        <f t="shared" si="1596"/>
        <v>53</v>
      </c>
    </row>
    <row r="534" spans="1:19" ht="16.5" x14ac:dyDescent="0.2">
      <c r="A534" s="3">
        <v>531</v>
      </c>
      <c r="B534" s="3">
        <f>INDEX(技能!B:B,MATCH(技能等级!S534,技能!T:T,0))</f>
        <v>1301008</v>
      </c>
      <c r="C534" s="4" t="s">
        <v>507</v>
      </c>
      <c r="D534" s="3">
        <v>1</v>
      </c>
      <c r="E534" s="3" t="str">
        <f>INDEX(技能!E:E,MATCH(技能等级!S534,技能!T:T,0))</f>
        <v>黑尔坎普技能1</v>
      </c>
      <c r="F534" s="4"/>
      <c r="G534" s="3"/>
      <c r="H534" s="37" t="str">
        <f t="shared" si="1561"/>
        <v>130100801</v>
      </c>
      <c r="I534" s="3">
        <f t="shared" si="1562"/>
        <v>1</v>
      </c>
      <c r="J534" s="3" t="str">
        <f>IF(COUNTIF(技能效果!A:A,技能等级!B534&amp;"02")=1,技能等级!B534&amp;"02","")</f>
        <v>130100802</v>
      </c>
      <c r="K534" s="3">
        <f t="shared" si="1562"/>
        <v>1</v>
      </c>
      <c r="L534" s="3" t="str">
        <f>IF(COUNTIF(技能效果!A:A,技能等级!B534&amp;"03")=1,技能等级!B534&amp;"03","")</f>
        <v/>
      </c>
      <c r="M534" s="3" t="str">
        <f t="shared" ref="M534" si="1615">IF(L534="","",$D534)</f>
        <v/>
      </c>
      <c r="N534" s="3" t="str">
        <f>IF(COUNTIF(技能效果!A:A,技能等级!B534&amp;"04")=1,技能等级!B534&amp;"04","")</f>
        <v/>
      </c>
      <c r="O534" s="3" t="str">
        <f t="shared" ref="O534" si="1616">IF(N534="","",$D534)</f>
        <v/>
      </c>
      <c r="P534" s="3" t="str">
        <f>IF(COUNTIF(技能效果!A:A,技能等级!B534&amp;"05")=1,技能等级!B534&amp;"05","")</f>
        <v/>
      </c>
      <c r="Q534" s="3" t="str">
        <f t="shared" ref="Q534" si="1617">IF(P534="","",$D534)</f>
        <v/>
      </c>
      <c r="R534" s="36"/>
      <c r="S534" s="36">
        <f t="shared" si="1596"/>
        <v>54</v>
      </c>
    </row>
    <row r="535" spans="1:19" ht="16.5" x14ac:dyDescent="0.2">
      <c r="A535" s="3">
        <v>532</v>
      </c>
      <c r="B535" s="3">
        <f>INDEX(技能!B:B,MATCH(技能等级!S535,技能!T:T,0))</f>
        <v>1301008</v>
      </c>
      <c r="C535" s="4" t="s">
        <v>507</v>
      </c>
      <c r="D535" s="3">
        <v>2</v>
      </c>
      <c r="E535" s="3" t="str">
        <f>INDEX(技能!E:E,MATCH(技能等级!S535,技能!T:T,0))</f>
        <v>黑尔坎普技能1</v>
      </c>
      <c r="F535" s="4" t="s">
        <v>1164</v>
      </c>
      <c r="G535" s="3">
        <v>10</v>
      </c>
      <c r="H535" s="37" t="str">
        <f t="shared" si="1561"/>
        <v>130100801</v>
      </c>
      <c r="I535" s="3">
        <f t="shared" si="1562"/>
        <v>2</v>
      </c>
      <c r="J535" s="3" t="str">
        <f>IF(COUNTIF(技能效果!A:A,技能等级!B535&amp;"02")=1,技能等级!B535&amp;"02","")</f>
        <v>130100802</v>
      </c>
      <c r="K535" s="3">
        <f t="shared" si="1562"/>
        <v>2</v>
      </c>
      <c r="L535" s="3" t="str">
        <f>IF(COUNTIF(技能效果!A:A,技能等级!B535&amp;"03")=1,技能等级!B535&amp;"03","")</f>
        <v/>
      </c>
      <c r="M535" s="3" t="str">
        <f t="shared" ref="M535" si="1618">IF(L535="","",$D535)</f>
        <v/>
      </c>
      <c r="N535" s="3" t="str">
        <f>IF(COUNTIF(技能效果!A:A,技能等级!B535&amp;"04")=1,技能等级!B535&amp;"04","")</f>
        <v/>
      </c>
      <c r="O535" s="3" t="str">
        <f t="shared" ref="O535" si="1619">IF(N535="","",$D535)</f>
        <v/>
      </c>
      <c r="P535" s="3" t="str">
        <f>IF(COUNTIF(技能效果!A:A,技能等级!B535&amp;"05")=1,技能等级!B535&amp;"05","")</f>
        <v/>
      </c>
      <c r="Q535" s="3" t="str">
        <f t="shared" ref="Q535" si="1620">IF(P535="","",$D535)</f>
        <v/>
      </c>
      <c r="R535" s="36"/>
      <c r="S535" s="36">
        <f t="shared" si="1596"/>
        <v>54</v>
      </c>
    </row>
    <row r="536" spans="1:19" ht="16.5" x14ac:dyDescent="0.2">
      <c r="A536" s="3">
        <v>533</v>
      </c>
      <c r="B536" s="3">
        <f>INDEX(技能!B:B,MATCH(技能等级!S536,技能!T:T,0))</f>
        <v>1301008</v>
      </c>
      <c r="C536" s="4" t="s">
        <v>507</v>
      </c>
      <c r="D536" s="3">
        <v>3</v>
      </c>
      <c r="E536" s="3" t="str">
        <f>INDEX(技能!E:E,MATCH(技能等级!S536,技能!T:T,0))</f>
        <v>黑尔坎普技能1</v>
      </c>
      <c r="F536" s="4" t="s">
        <v>1164</v>
      </c>
      <c r="G536" s="3">
        <v>10</v>
      </c>
      <c r="H536" s="37" t="str">
        <f t="shared" si="1561"/>
        <v>130100801</v>
      </c>
      <c r="I536" s="3">
        <f t="shared" si="1562"/>
        <v>3</v>
      </c>
      <c r="J536" s="3" t="str">
        <f>IF(COUNTIF(技能效果!A:A,技能等级!B536&amp;"02")=1,技能等级!B536&amp;"02","")</f>
        <v>130100802</v>
      </c>
      <c r="K536" s="3">
        <f t="shared" si="1562"/>
        <v>3</v>
      </c>
      <c r="L536" s="3" t="str">
        <f>IF(COUNTIF(技能效果!A:A,技能等级!B536&amp;"03")=1,技能等级!B536&amp;"03","")</f>
        <v/>
      </c>
      <c r="M536" s="3" t="str">
        <f t="shared" ref="M536" si="1621">IF(L536="","",$D536)</f>
        <v/>
      </c>
      <c r="N536" s="3" t="str">
        <f>IF(COUNTIF(技能效果!A:A,技能等级!B536&amp;"04")=1,技能等级!B536&amp;"04","")</f>
        <v/>
      </c>
      <c r="O536" s="3" t="str">
        <f t="shared" ref="O536" si="1622">IF(N536="","",$D536)</f>
        <v/>
      </c>
      <c r="P536" s="3" t="str">
        <f>IF(COUNTIF(技能效果!A:A,技能等级!B536&amp;"05")=1,技能等级!B536&amp;"05","")</f>
        <v/>
      </c>
      <c r="Q536" s="3" t="str">
        <f t="shared" ref="Q536" si="1623">IF(P536="","",$D536)</f>
        <v/>
      </c>
      <c r="R536" s="36"/>
      <c r="S536" s="36">
        <f t="shared" si="1596"/>
        <v>54</v>
      </c>
    </row>
    <row r="537" spans="1:19" ht="16.5" x14ac:dyDescent="0.2">
      <c r="A537" s="3">
        <v>534</v>
      </c>
      <c r="B537" s="3">
        <f>INDEX(技能!B:B,MATCH(技能等级!S537,技能!T:T,0))</f>
        <v>1301008</v>
      </c>
      <c r="C537" s="4" t="s">
        <v>507</v>
      </c>
      <c r="D537" s="3">
        <v>4</v>
      </c>
      <c r="E537" s="3" t="str">
        <f>INDEX(技能!E:E,MATCH(技能等级!S537,技能!T:T,0))</f>
        <v>黑尔坎普技能1</v>
      </c>
      <c r="F537" s="4" t="s">
        <v>1164</v>
      </c>
      <c r="G537" s="3">
        <v>10</v>
      </c>
      <c r="H537" s="37" t="str">
        <f t="shared" si="1561"/>
        <v>130100801</v>
      </c>
      <c r="I537" s="3">
        <f t="shared" si="1562"/>
        <v>4</v>
      </c>
      <c r="J537" s="3" t="str">
        <f>IF(COUNTIF(技能效果!A:A,技能等级!B537&amp;"02")=1,技能等级!B537&amp;"02","")</f>
        <v>130100802</v>
      </c>
      <c r="K537" s="3">
        <f t="shared" si="1562"/>
        <v>4</v>
      </c>
      <c r="L537" s="3" t="str">
        <f>IF(COUNTIF(技能效果!A:A,技能等级!B537&amp;"03")=1,技能等级!B537&amp;"03","")</f>
        <v/>
      </c>
      <c r="M537" s="3" t="str">
        <f t="shared" ref="M537" si="1624">IF(L537="","",$D537)</f>
        <v/>
      </c>
      <c r="N537" s="3" t="str">
        <f>IF(COUNTIF(技能效果!A:A,技能等级!B537&amp;"04")=1,技能等级!B537&amp;"04","")</f>
        <v/>
      </c>
      <c r="O537" s="3" t="str">
        <f t="shared" ref="O537" si="1625">IF(N537="","",$D537)</f>
        <v/>
      </c>
      <c r="P537" s="3" t="str">
        <f>IF(COUNTIF(技能效果!A:A,技能等级!B537&amp;"05")=1,技能等级!B537&amp;"05","")</f>
        <v/>
      </c>
      <c r="Q537" s="3" t="str">
        <f t="shared" ref="Q537" si="1626">IF(P537="","",$D537)</f>
        <v/>
      </c>
      <c r="R537" s="36"/>
      <c r="S537" s="36">
        <f t="shared" si="1596"/>
        <v>54</v>
      </c>
    </row>
    <row r="538" spans="1:19" ht="16.5" x14ac:dyDescent="0.2">
      <c r="A538" s="3">
        <v>535</v>
      </c>
      <c r="B538" s="3">
        <f>INDEX(技能!B:B,MATCH(技能等级!S538,技能!T:T,0))</f>
        <v>1301008</v>
      </c>
      <c r="C538" s="4" t="s">
        <v>507</v>
      </c>
      <c r="D538" s="3">
        <v>5</v>
      </c>
      <c r="E538" s="3" t="str">
        <f>INDEX(技能!E:E,MATCH(技能等级!S538,技能!T:T,0))</f>
        <v>黑尔坎普技能1</v>
      </c>
      <c r="F538" s="4" t="s">
        <v>1164</v>
      </c>
      <c r="G538" s="3">
        <v>10</v>
      </c>
      <c r="H538" s="37" t="str">
        <f t="shared" si="1561"/>
        <v>130100801</v>
      </c>
      <c r="I538" s="3">
        <f t="shared" si="1562"/>
        <v>5</v>
      </c>
      <c r="J538" s="3" t="str">
        <f>IF(COUNTIF(技能效果!A:A,技能等级!B538&amp;"02")=1,技能等级!B538&amp;"02","")</f>
        <v>130100802</v>
      </c>
      <c r="K538" s="3">
        <f t="shared" si="1562"/>
        <v>5</v>
      </c>
      <c r="L538" s="3" t="str">
        <f>IF(COUNTIF(技能效果!A:A,技能等级!B538&amp;"03")=1,技能等级!B538&amp;"03","")</f>
        <v/>
      </c>
      <c r="M538" s="3" t="str">
        <f t="shared" ref="M538" si="1627">IF(L538="","",$D538)</f>
        <v/>
      </c>
      <c r="N538" s="3" t="str">
        <f>IF(COUNTIF(技能效果!A:A,技能等级!B538&amp;"04")=1,技能等级!B538&amp;"04","")</f>
        <v/>
      </c>
      <c r="O538" s="3" t="str">
        <f t="shared" ref="O538" si="1628">IF(N538="","",$D538)</f>
        <v/>
      </c>
      <c r="P538" s="3" t="str">
        <f>IF(COUNTIF(技能效果!A:A,技能等级!B538&amp;"05")=1,技能等级!B538&amp;"05","")</f>
        <v/>
      </c>
      <c r="Q538" s="3" t="str">
        <f t="shared" ref="Q538" si="1629">IF(P538="","",$D538)</f>
        <v/>
      </c>
      <c r="R538" s="36"/>
      <c r="S538" s="36">
        <f t="shared" si="1596"/>
        <v>54</v>
      </c>
    </row>
    <row r="539" spans="1:19" ht="16.5" x14ac:dyDescent="0.2">
      <c r="A539" s="3">
        <v>536</v>
      </c>
      <c r="B539" s="3">
        <f>INDEX(技能!B:B,MATCH(技能等级!S539,技能!T:T,0))</f>
        <v>1301008</v>
      </c>
      <c r="C539" s="4" t="s">
        <v>507</v>
      </c>
      <c r="D539" s="3">
        <v>6</v>
      </c>
      <c r="E539" s="3" t="str">
        <f>INDEX(技能!E:E,MATCH(技能等级!S539,技能!T:T,0))</f>
        <v>黑尔坎普技能1</v>
      </c>
      <c r="F539" s="4" t="s">
        <v>1164</v>
      </c>
      <c r="G539" s="3">
        <v>10</v>
      </c>
      <c r="H539" s="37" t="str">
        <f t="shared" si="1561"/>
        <v>130100801</v>
      </c>
      <c r="I539" s="3">
        <f t="shared" si="1562"/>
        <v>6</v>
      </c>
      <c r="J539" s="3" t="str">
        <f>IF(COUNTIF(技能效果!A:A,技能等级!B539&amp;"02")=1,技能等级!B539&amp;"02","")</f>
        <v>130100802</v>
      </c>
      <c r="K539" s="3">
        <f t="shared" si="1562"/>
        <v>6</v>
      </c>
      <c r="L539" s="3" t="str">
        <f>IF(COUNTIF(技能效果!A:A,技能等级!B539&amp;"03")=1,技能等级!B539&amp;"03","")</f>
        <v/>
      </c>
      <c r="M539" s="3" t="str">
        <f t="shared" ref="M539" si="1630">IF(L539="","",$D539)</f>
        <v/>
      </c>
      <c r="N539" s="3" t="str">
        <f>IF(COUNTIF(技能效果!A:A,技能等级!B539&amp;"04")=1,技能等级!B539&amp;"04","")</f>
        <v/>
      </c>
      <c r="O539" s="3" t="str">
        <f t="shared" ref="O539" si="1631">IF(N539="","",$D539)</f>
        <v/>
      </c>
      <c r="P539" s="3" t="str">
        <f>IF(COUNTIF(技能效果!A:A,技能等级!B539&amp;"05")=1,技能等级!B539&amp;"05","")</f>
        <v/>
      </c>
      <c r="Q539" s="3" t="str">
        <f t="shared" ref="Q539" si="1632">IF(P539="","",$D539)</f>
        <v/>
      </c>
      <c r="R539" s="36"/>
      <c r="S539" s="36">
        <f t="shared" si="1596"/>
        <v>54</v>
      </c>
    </row>
    <row r="540" spans="1:19" ht="16.5" x14ac:dyDescent="0.2">
      <c r="A540" s="3">
        <v>537</v>
      </c>
      <c r="B540" s="3">
        <f>INDEX(技能!B:B,MATCH(技能等级!S540,技能!T:T,0))</f>
        <v>1301008</v>
      </c>
      <c r="C540" s="4" t="s">
        <v>507</v>
      </c>
      <c r="D540" s="3">
        <v>7</v>
      </c>
      <c r="E540" s="3" t="str">
        <f>INDEX(技能!E:E,MATCH(技能等级!S540,技能!T:T,0))</f>
        <v>黑尔坎普技能1</v>
      </c>
      <c r="F540" s="4" t="s">
        <v>1164</v>
      </c>
      <c r="G540" s="3">
        <v>10</v>
      </c>
      <c r="H540" s="37" t="str">
        <f t="shared" si="1561"/>
        <v>130100801</v>
      </c>
      <c r="I540" s="3">
        <f t="shared" si="1562"/>
        <v>7</v>
      </c>
      <c r="J540" s="3" t="str">
        <f>IF(COUNTIF(技能效果!A:A,技能等级!B540&amp;"02")=1,技能等级!B540&amp;"02","")</f>
        <v>130100802</v>
      </c>
      <c r="K540" s="3">
        <f t="shared" si="1562"/>
        <v>7</v>
      </c>
      <c r="L540" s="3" t="str">
        <f>IF(COUNTIF(技能效果!A:A,技能等级!B540&amp;"03")=1,技能等级!B540&amp;"03","")</f>
        <v/>
      </c>
      <c r="M540" s="3" t="str">
        <f t="shared" ref="M540" si="1633">IF(L540="","",$D540)</f>
        <v/>
      </c>
      <c r="N540" s="3" t="str">
        <f>IF(COUNTIF(技能效果!A:A,技能等级!B540&amp;"04")=1,技能等级!B540&amp;"04","")</f>
        <v/>
      </c>
      <c r="O540" s="3" t="str">
        <f t="shared" ref="O540" si="1634">IF(N540="","",$D540)</f>
        <v/>
      </c>
      <c r="P540" s="3" t="str">
        <f>IF(COUNTIF(技能效果!A:A,技能等级!B540&amp;"05")=1,技能等级!B540&amp;"05","")</f>
        <v/>
      </c>
      <c r="Q540" s="3" t="str">
        <f t="shared" ref="Q540" si="1635">IF(P540="","",$D540)</f>
        <v/>
      </c>
      <c r="R540" s="36"/>
      <c r="S540" s="36">
        <f t="shared" si="1596"/>
        <v>54</v>
      </c>
    </row>
    <row r="541" spans="1:19" ht="16.5" x14ac:dyDescent="0.2">
      <c r="A541" s="3">
        <v>538</v>
      </c>
      <c r="B541" s="3">
        <f>INDEX(技能!B:B,MATCH(技能等级!S541,技能!T:T,0))</f>
        <v>1301008</v>
      </c>
      <c r="C541" s="4" t="s">
        <v>507</v>
      </c>
      <c r="D541" s="3">
        <v>8</v>
      </c>
      <c r="E541" s="3" t="str">
        <f>INDEX(技能!E:E,MATCH(技能等级!S541,技能!T:T,0))</f>
        <v>黑尔坎普技能1</v>
      </c>
      <c r="F541" s="4" t="s">
        <v>1164</v>
      </c>
      <c r="G541" s="3">
        <v>10</v>
      </c>
      <c r="H541" s="37" t="str">
        <f t="shared" si="1561"/>
        <v>130100801</v>
      </c>
      <c r="I541" s="3">
        <f t="shared" si="1562"/>
        <v>8</v>
      </c>
      <c r="J541" s="3" t="str">
        <f>IF(COUNTIF(技能效果!A:A,技能等级!B541&amp;"02")=1,技能等级!B541&amp;"02","")</f>
        <v>130100802</v>
      </c>
      <c r="K541" s="3">
        <f t="shared" si="1562"/>
        <v>8</v>
      </c>
      <c r="L541" s="3" t="str">
        <f>IF(COUNTIF(技能效果!A:A,技能等级!B541&amp;"03")=1,技能等级!B541&amp;"03","")</f>
        <v/>
      </c>
      <c r="M541" s="3" t="str">
        <f t="shared" ref="M541" si="1636">IF(L541="","",$D541)</f>
        <v/>
      </c>
      <c r="N541" s="3" t="str">
        <f>IF(COUNTIF(技能效果!A:A,技能等级!B541&amp;"04")=1,技能等级!B541&amp;"04","")</f>
        <v/>
      </c>
      <c r="O541" s="3" t="str">
        <f t="shared" ref="O541" si="1637">IF(N541="","",$D541)</f>
        <v/>
      </c>
      <c r="P541" s="3" t="str">
        <f>IF(COUNTIF(技能效果!A:A,技能等级!B541&amp;"05")=1,技能等级!B541&amp;"05","")</f>
        <v/>
      </c>
      <c r="Q541" s="3" t="str">
        <f t="shared" ref="Q541" si="1638">IF(P541="","",$D541)</f>
        <v/>
      </c>
      <c r="R541" s="36"/>
      <c r="S541" s="36">
        <f t="shared" si="1596"/>
        <v>54</v>
      </c>
    </row>
    <row r="542" spans="1:19" ht="16.5" x14ac:dyDescent="0.2">
      <c r="A542" s="3">
        <v>539</v>
      </c>
      <c r="B542" s="3">
        <f>INDEX(技能!B:B,MATCH(技能等级!S542,技能!T:T,0))</f>
        <v>1301008</v>
      </c>
      <c r="C542" s="4" t="s">
        <v>507</v>
      </c>
      <c r="D542" s="3">
        <v>9</v>
      </c>
      <c r="E542" s="3" t="str">
        <f>INDEX(技能!E:E,MATCH(技能等级!S542,技能!T:T,0))</f>
        <v>黑尔坎普技能1</v>
      </c>
      <c r="F542" s="4" t="s">
        <v>1164</v>
      </c>
      <c r="G542" s="3">
        <v>10</v>
      </c>
      <c r="H542" s="37" t="str">
        <f t="shared" si="1561"/>
        <v>130100801</v>
      </c>
      <c r="I542" s="3">
        <f t="shared" si="1562"/>
        <v>9</v>
      </c>
      <c r="J542" s="3" t="str">
        <f>IF(COUNTIF(技能效果!A:A,技能等级!B542&amp;"02")=1,技能等级!B542&amp;"02","")</f>
        <v>130100802</v>
      </c>
      <c r="K542" s="3">
        <f t="shared" si="1562"/>
        <v>9</v>
      </c>
      <c r="L542" s="3" t="str">
        <f>IF(COUNTIF(技能效果!A:A,技能等级!B542&amp;"03")=1,技能等级!B542&amp;"03","")</f>
        <v/>
      </c>
      <c r="M542" s="3" t="str">
        <f t="shared" ref="M542" si="1639">IF(L542="","",$D542)</f>
        <v/>
      </c>
      <c r="N542" s="3" t="str">
        <f>IF(COUNTIF(技能效果!A:A,技能等级!B542&amp;"04")=1,技能等级!B542&amp;"04","")</f>
        <v/>
      </c>
      <c r="O542" s="3" t="str">
        <f t="shared" ref="O542" si="1640">IF(N542="","",$D542)</f>
        <v/>
      </c>
      <c r="P542" s="3" t="str">
        <f>IF(COUNTIF(技能效果!A:A,技能等级!B542&amp;"05")=1,技能等级!B542&amp;"05","")</f>
        <v/>
      </c>
      <c r="Q542" s="3" t="str">
        <f t="shared" ref="Q542" si="1641">IF(P542="","",$D542)</f>
        <v/>
      </c>
      <c r="R542" s="36"/>
      <c r="S542" s="36">
        <f t="shared" si="1596"/>
        <v>54</v>
      </c>
    </row>
    <row r="543" spans="1:19" ht="16.5" x14ac:dyDescent="0.2">
      <c r="A543" s="3">
        <v>540</v>
      </c>
      <c r="B543" s="3">
        <f>INDEX(技能!B:B,MATCH(技能等级!S543,技能!T:T,0))</f>
        <v>1301008</v>
      </c>
      <c r="C543" s="4" t="s">
        <v>507</v>
      </c>
      <c r="D543" s="3">
        <v>10</v>
      </c>
      <c r="E543" s="3" t="str">
        <f>INDEX(技能!E:E,MATCH(技能等级!S543,技能!T:T,0))</f>
        <v>黑尔坎普技能1</v>
      </c>
      <c r="F543" s="4" t="s">
        <v>1164</v>
      </c>
      <c r="G543" s="3">
        <v>10</v>
      </c>
      <c r="H543" s="37" t="str">
        <f t="shared" si="1561"/>
        <v>130100801</v>
      </c>
      <c r="I543" s="3">
        <f t="shared" si="1562"/>
        <v>10</v>
      </c>
      <c r="J543" s="3" t="str">
        <f>IF(COUNTIF(技能效果!A:A,技能等级!B543&amp;"02")=1,技能等级!B543&amp;"02","")</f>
        <v>130100802</v>
      </c>
      <c r="K543" s="3">
        <f t="shared" si="1562"/>
        <v>10</v>
      </c>
      <c r="L543" s="3" t="str">
        <f>IF(COUNTIF(技能效果!A:A,技能等级!B543&amp;"03")=1,技能等级!B543&amp;"03","")</f>
        <v/>
      </c>
      <c r="M543" s="3" t="str">
        <f t="shared" ref="M543" si="1642">IF(L543="","",$D543)</f>
        <v/>
      </c>
      <c r="N543" s="3" t="str">
        <f>IF(COUNTIF(技能效果!A:A,技能等级!B543&amp;"04")=1,技能等级!B543&amp;"04","")</f>
        <v/>
      </c>
      <c r="O543" s="3" t="str">
        <f t="shared" ref="O543" si="1643">IF(N543="","",$D543)</f>
        <v/>
      </c>
      <c r="P543" s="3" t="str">
        <f>IF(COUNTIF(技能效果!A:A,技能等级!B543&amp;"05")=1,技能等级!B543&amp;"05","")</f>
        <v/>
      </c>
      <c r="Q543" s="3" t="str">
        <f t="shared" ref="Q543" si="1644">IF(P543="","",$D543)</f>
        <v/>
      </c>
      <c r="R543" s="36"/>
      <c r="S543" s="36">
        <f t="shared" si="1596"/>
        <v>54</v>
      </c>
    </row>
    <row r="544" spans="1:19" ht="16.5" x14ac:dyDescent="0.2">
      <c r="A544" s="3">
        <v>541</v>
      </c>
      <c r="B544" s="3">
        <f>INDEX(技能!B:B,MATCH(技能等级!S544,技能!T:T,0))</f>
        <v>1302008</v>
      </c>
      <c r="C544" s="4" t="s">
        <v>507</v>
      </c>
      <c r="D544" s="3">
        <v>1</v>
      </c>
      <c r="E544" s="3" t="str">
        <f>INDEX(技能!E:E,MATCH(技能等级!S544,技能!T:T,0))</f>
        <v>黑尔坎普技能2</v>
      </c>
      <c r="F544" s="4"/>
      <c r="G544" s="3"/>
      <c r="H544" s="37" t="str">
        <f t="shared" si="1561"/>
        <v>130200801</v>
      </c>
      <c r="I544" s="3">
        <f t="shared" si="1562"/>
        <v>1</v>
      </c>
      <c r="J544" s="3" t="str">
        <f>IF(COUNTIF(技能效果!A:A,技能等级!B544&amp;"02")=1,技能等级!B544&amp;"02","")</f>
        <v/>
      </c>
      <c r="K544" s="3" t="str">
        <f t="shared" si="1562"/>
        <v/>
      </c>
      <c r="L544" s="3" t="str">
        <f>IF(COUNTIF(技能效果!A:A,技能等级!B544&amp;"03")=1,技能等级!B544&amp;"03","")</f>
        <v/>
      </c>
      <c r="M544" s="3" t="str">
        <f t="shared" ref="M544" si="1645">IF(L544="","",$D544)</f>
        <v/>
      </c>
      <c r="N544" s="3" t="str">
        <f>IF(COUNTIF(技能效果!A:A,技能等级!B544&amp;"04")=1,技能等级!B544&amp;"04","")</f>
        <v/>
      </c>
      <c r="O544" s="3" t="str">
        <f t="shared" ref="O544" si="1646">IF(N544="","",$D544)</f>
        <v/>
      </c>
      <c r="P544" s="3" t="str">
        <f>IF(COUNTIF(技能效果!A:A,技能等级!B544&amp;"05")=1,技能等级!B544&amp;"05","")</f>
        <v/>
      </c>
      <c r="Q544" s="3" t="str">
        <f t="shared" ref="Q544" si="1647">IF(P544="","",$D544)</f>
        <v/>
      </c>
      <c r="R544" s="36"/>
      <c r="S544" s="36">
        <f t="shared" si="1596"/>
        <v>55</v>
      </c>
    </row>
    <row r="545" spans="1:19" ht="16.5" x14ac:dyDescent="0.2">
      <c r="A545" s="3">
        <v>542</v>
      </c>
      <c r="B545" s="3">
        <f>INDEX(技能!B:B,MATCH(技能等级!S545,技能!T:T,0))</f>
        <v>1302008</v>
      </c>
      <c r="C545" s="4" t="s">
        <v>507</v>
      </c>
      <c r="D545" s="3">
        <v>2</v>
      </c>
      <c r="E545" s="3" t="str">
        <f>INDEX(技能!E:E,MATCH(技能等级!S545,技能!T:T,0))</f>
        <v>黑尔坎普技能2</v>
      </c>
      <c r="F545" s="4" t="s">
        <v>1164</v>
      </c>
      <c r="G545" s="3">
        <v>10</v>
      </c>
      <c r="H545" s="37" t="str">
        <f t="shared" si="1561"/>
        <v>130200801</v>
      </c>
      <c r="I545" s="3">
        <f t="shared" si="1562"/>
        <v>2</v>
      </c>
      <c r="J545" s="3" t="str">
        <f>IF(COUNTIF(技能效果!A:A,技能等级!B545&amp;"02")=1,技能等级!B545&amp;"02","")</f>
        <v/>
      </c>
      <c r="K545" s="3" t="str">
        <f t="shared" si="1562"/>
        <v/>
      </c>
      <c r="L545" s="3" t="str">
        <f>IF(COUNTIF(技能效果!A:A,技能等级!B545&amp;"03")=1,技能等级!B545&amp;"03","")</f>
        <v/>
      </c>
      <c r="M545" s="3" t="str">
        <f t="shared" ref="M545" si="1648">IF(L545="","",$D545)</f>
        <v/>
      </c>
      <c r="N545" s="3" t="str">
        <f>IF(COUNTIF(技能效果!A:A,技能等级!B545&amp;"04")=1,技能等级!B545&amp;"04","")</f>
        <v/>
      </c>
      <c r="O545" s="3" t="str">
        <f t="shared" ref="O545" si="1649">IF(N545="","",$D545)</f>
        <v/>
      </c>
      <c r="P545" s="3" t="str">
        <f>IF(COUNTIF(技能效果!A:A,技能等级!B545&amp;"05")=1,技能等级!B545&amp;"05","")</f>
        <v/>
      </c>
      <c r="Q545" s="3" t="str">
        <f t="shared" ref="Q545" si="1650">IF(P545="","",$D545)</f>
        <v/>
      </c>
      <c r="R545" s="36"/>
      <c r="S545" s="36">
        <f t="shared" si="1596"/>
        <v>55</v>
      </c>
    </row>
    <row r="546" spans="1:19" ht="16.5" x14ac:dyDescent="0.2">
      <c r="A546" s="3">
        <v>543</v>
      </c>
      <c r="B546" s="3">
        <f>INDEX(技能!B:B,MATCH(技能等级!S546,技能!T:T,0))</f>
        <v>1302008</v>
      </c>
      <c r="C546" s="4" t="s">
        <v>507</v>
      </c>
      <c r="D546" s="3">
        <v>3</v>
      </c>
      <c r="E546" s="3" t="str">
        <f>INDEX(技能!E:E,MATCH(技能等级!S546,技能!T:T,0))</f>
        <v>黑尔坎普技能2</v>
      </c>
      <c r="F546" s="4" t="s">
        <v>1164</v>
      </c>
      <c r="G546" s="3">
        <v>10</v>
      </c>
      <c r="H546" s="37" t="str">
        <f t="shared" si="1561"/>
        <v>130200801</v>
      </c>
      <c r="I546" s="3">
        <f t="shared" si="1562"/>
        <v>3</v>
      </c>
      <c r="J546" s="3" t="str">
        <f>IF(COUNTIF(技能效果!A:A,技能等级!B546&amp;"02")=1,技能等级!B546&amp;"02","")</f>
        <v/>
      </c>
      <c r="K546" s="3" t="str">
        <f t="shared" si="1562"/>
        <v/>
      </c>
      <c r="L546" s="3" t="str">
        <f>IF(COUNTIF(技能效果!A:A,技能等级!B546&amp;"03")=1,技能等级!B546&amp;"03","")</f>
        <v/>
      </c>
      <c r="M546" s="3" t="str">
        <f t="shared" ref="M546" si="1651">IF(L546="","",$D546)</f>
        <v/>
      </c>
      <c r="N546" s="3" t="str">
        <f>IF(COUNTIF(技能效果!A:A,技能等级!B546&amp;"04")=1,技能等级!B546&amp;"04","")</f>
        <v/>
      </c>
      <c r="O546" s="3" t="str">
        <f t="shared" ref="O546" si="1652">IF(N546="","",$D546)</f>
        <v/>
      </c>
      <c r="P546" s="3" t="str">
        <f>IF(COUNTIF(技能效果!A:A,技能等级!B546&amp;"05")=1,技能等级!B546&amp;"05","")</f>
        <v/>
      </c>
      <c r="Q546" s="3" t="str">
        <f t="shared" ref="Q546" si="1653">IF(P546="","",$D546)</f>
        <v/>
      </c>
      <c r="R546" s="36"/>
      <c r="S546" s="36">
        <f t="shared" si="1596"/>
        <v>55</v>
      </c>
    </row>
    <row r="547" spans="1:19" ht="16.5" x14ac:dyDescent="0.2">
      <c r="A547" s="3">
        <v>544</v>
      </c>
      <c r="B547" s="3">
        <f>INDEX(技能!B:B,MATCH(技能等级!S547,技能!T:T,0))</f>
        <v>1302008</v>
      </c>
      <c r="C547" s="4" t="s">
        <v>507</v>
      </c>
      <c r="D547" s="3">
        <v>4</v>
      </c>
      <c r="E547" s="3" t="str">
        <f>INDEX(技能!E:E,MATCH(技能等级!S547,技能!T:T,0))</f>
        <v>黑尔坎普技能2</v>
      </c>
      <c r="F547" s="4" t="s">
        <v>1164</v>
      </c>
      <c r="G547" s="3">
        <v>10</v>
      </c>
      <c r="H547" s="37" t="str">
        <f t="shared" si="1561"/>
        <v>130200801</v>
      </c>
      <c r="I547" s="3">
        <f t="shared" si="1562"/>
        <v>4</v>
      </c>
      <c r="J547" s="3" t="str">
        <f>IF(COUNTIF(技能效果!A:A,技能等级!B547&amp;"02")=1,技能等级!B547&amp;"02","")</f>
        <v/>
      </c>
      <c r="K547" s="3" t="str">
        <f t="shared" si="1562"/>
        <v/>
      </c>
      <c r="L547" s="3" t="str">
        <f>IF(COUNTIF(技能效果!A:A,技能等级!B547&amp;"03")=1,技能等级!B547&amp;"03","")</f>
        <v/>
      </c>
      <c r="M547" s="3" t="str">
        <f t="shared" ref="M547" si="1654">IF(L547="","",$D547)</f>
        <v/>
      </c>
      <c r="N547" s="3" t="str">
        <f>IF(COUNTIF(技能效果!A:A,技能等级!B547&amp;"04")=1,技能等级!B547&amp;"04","")</f>
        <v/>
      </c>
      <c r="O547" s="3" t="str">
        <f t="shared" ref="O547" si="1655">IF(N547="","",$D547)</f>
        <v/>
      </c>
      <c r="P547" s="3" t="str">
        <f>IF(COUNTIF(技能效果!A:A,技能等级!B547&amp;"05")=1,技能等级!B547&amp;"05","")</f>
        <v/>
      </c>
      <c r="Q547" s="3" t="str">
        <f t="shared" ref="Q547" si="1656">IF(P547="","",$D547)</f>
        <v/>
      </c>
      <c r="R547" s="36"/>
      <c r="S547" s="36">
        <f t="shared" si="1596"/>
        <v>55</v>
      </c>
    </row>
    <row r="548" spans="1:19" ht="16.5" x14ac:dyDescent="0.2">
      <c r="A548" s="3">
        <v>545</v>
      </c>
      <c r="B548" s="3">
        <f>INDEX(技能!B:B,MATCH(技能等级!S548,技能!T:T,0))</f>
        <v>1302008</v>
      </c>
      <c r="C548" s="4" t="s">
        <v>507</v>
      </c>
      <c r="D548" s="3">
        <v>5</v>
      </c>
      <c r="E548" s="3" t="str">
        <f>INDEX(技能!E:E,MATCH(技能等级!S548,技能!T:T,0))</f>
        <v>黑尔坎普技能2</v>
      </c>
      <c r="F548" s="4" t="s">
        <v>1164</v>
      </c>
      <c r="G548" s="3">
        <v>10</v>
      </c>
      <c r="H548" s="37" t="str">
        <f t="shared" si="1561"/>
        <v>130200801</v>
      </c>
      <c r="I548" s="3">
        <f t="shared" si="1562"/>
        <v>5</v>
      </c>
      <c r="J548" s="3" t="str">
        <f>IF(COUNTIF(技能效果!A:A,技能等级!B548&amp;"02")=1,技能等级!B548&amp;"02","")</f>
        <v/>
      </c>
      <c r="K548" s="3" t="str">
        <f t="shared" si="1562"/>
        <v/>
      </c>
      <c r="L548" s="3" t="str">
        <f>IF(COUNTIF(技能效果!A:A,技能等级!B548&amp;"03")=1,技能等级!B548&amp;"03","")</f>
        <v/>
      </c>
      <c r="M548" s="3" t="str">
        <f t="shared" ref="M548" si="1657">IF(L548="","",$D548)</f>
        <v/>
      </c>
      <c r="N548" s="3" t="str">
        <f>IF(COUNTIF(技能效果!A:A,技能等级!B548&amp;"04")=1,技能等级!B548&amp;"04","")</f>
        <v/>
      </c>
      <c r="O548" s="3" t="str">
        <f t="shared" ref="O548" si="1658">IF(N548="","",$D548)</f>
        <v/>
      </c>
      <c r="P548" s="3" t="str">
        <f>IF(COUNTIF(技能效果!A:A,技能等级!B548&amp;"05")=1,技能等级!B548&amp;"05","")</f>
        <v/>
      </c>
      <c r="Q548" s="3" t="str">
        <f t="shared" ref="Q548" si="1659">IF(P548="","",$D548)</f>
        <v/>
      </c>
      <c r="R548" s="36"/>
      <c r="S548" s="36">
        <f t="shared" si="1596"/>
        <v>55</v>
      </c>
    </row>
    <row r="549" spans="1:19" ht="16.5" x14ac:dyDescent="0.2">
      <c r="A549" s="3">
        <v>546</v>
      </c>
      <c r="B549" s="3">
        <f>INDEX(技能!B:B,MATCH(技能等级!S549,技能!T:T,0))</f>
        <v>1302008</v>
      </c>
      <c r="C549" s="4" t="s">
        <v>507</v>
      </c>
      <c r="D549" s="3">
        <v>6</v>
      </c>
      <c r="E549" s="3" t="str">
        <f>INDEX(技能!E:E,MATCH(技能等级!S549,技能!T:T,0))</f>
        <v>黑尔坎普技能2</v>
      </c>
      <c r="F549" s="4" t="s">
        <v>1164</v>
      </c>
      <c r="G549" s="3">
        <v>10</v>
      </c>
      <c r="H549" s="37" t="str">
        <f t="shared" si="1561"/>
        <v>130200801</v>
      </c>
      <c r="I549" s="3">
        <f t="shared" si="1562"/>
        <v>6</v>
      </c>
      <c r="J549" s="3" t="str">
        <f>IF(COUNTIF(技能效果!A:A,技能等级!B549&amp;"02")=1,技能等级!B549&amp;"02","")</f>
        <v/>
      </c>
      <c r="K549" s="3" t="str">
        <f t="shared" si="1562"/>
        <v/>
      </c>
      <c r="L549" s="3" t="str">
        <f>IF(COUNTIF(技能效果!A:A,技能等级!B549&amp;"03")=1,技能等级!B549&amp;"03","")</f>
        <v/>
      </c>
      <c r="M549" s="3" t="str">
        <f t="shared" ref="M549" si="1660">IF(L549="","",$D549)</f>
        <v/>
      </c>
      <c r="N549" s="3" t="str">
        <f>IF(COUNTIF(技能效果!A:A,技能等级!B549&amp;"04")=1,技能等级!B549&amp;"04","")</f>
        <v/>
      </c>
      <c r="O549" s="3" t="str">
        <f t="shared" ref="O549" si="1661">IF(N549="","",$D549)</f>
        <v/>
      </c>
      <c r="P549" s="3" t="str">
        <f>IF(COUNTIF(技能效果!A:A,技能等级!B549&amp;"05")=1,技能等级!B549&amp;"05","")</f>
        <v/>
      </c>
      <c r="Q549" s="3" t="str">
        <f t="shared" ref="Q549" si="1662">IF(P549="","",$D549)</f>
        <v/>
      </c>
      <c r="R549" s="36"/>
      <c r="S549" s="36">
        <f t="shared" si="1596"/>
        <v>55</v>
      </c>
    </row>
    <row r="550" spans="1:19" ht="16.5" x14ac:dyDescent="0.2">
      <c r="A550" s="3">
        <v>547</v>
      </c>
      <c r="B550" s="3">
        <f>INDEX(技能!B:B,MATCH(技能等级!S550,技能!T:T,0))</f>
        <v>1302008</v>
      </c>
      <c r="C550" s="4" t="s">
        <v>507</v>
      </c>
      <c r="D550" s="3">
        <v>7</v>
      </c>
      <c r="E550" s="3" t="str">
        <f>INDEX(技能!E:E,MATCH(技能等级!S550,技能!T:T,0))</f>
        <v>黑尔坎普技能2</v>
      </c>
      <c r="F550" s="4" t="s">
        <v>1164</v>
      </c>
      <c r="G550" s="3">
        <v>10</v>
      </c>
      <c r="H550" s="37" t="str">
        <f t="shared" si="1561"/>
        <v>130200801</v>
      </c>
      <c r="I550" s="3">
        <f t="shared" si="1562"/>
        <v>7</v>
      </c>
      <c r="J550" s="3" t="str">
        <f>IF(COUNTIF(技能效果!A:A,技能等级!B550&amp;"02")=1,技能等级!B550&amp;"02","")</f>
        <v/>
      </c>
      <c r="K550" s="3" t="str">
        <f t="shared" si="1562"/>
        <v/>
      </c>
      <c r="L550" s="3" t="str">
        <f>IF(COUNTIF(技能效果!A:A,技能等级!B550&amp;"03")=1,技能等级!B550&amp;"03","")</f>
        <v/>
      </c>
      <c r="M550" s="3" t="str">
        <f t="shared" ref="M550" si="1663">IF(L550="","",$D550)</f>
        <v/>
      </c>
      <c r="N550" s="3" t="str">
        <f>IF(COUNTIF(技能效果!A:A,技能等级!B550&amp;"04")=1,技能等级!B550&amp;"04","")</f>
        <v/>
      </c>
      <c r="O550" s="3" t="str">
        <f t="shared" ref="O550" si="1664">IF(N550="","",$D550)</f>
        <v/>
      </c>
      <c r="P550" s="3" t="str">
        <f>IF(COUNTIF(技能效果!A:A,技能等级!B550&amp;"05")=1,技能等级!B550&amp;"05","")</f>
        <v/>
      </c>
      <c r="Q550" s="3" t="str">
        <f t="shared" ref="Q550" si="1665">IF(P550="","",$D550)</f>
        <v/>
      </c>
      <c r="R550" s="36"/>
      <c r="S550" s="36">
        <f t="shared" si="1596"/>
        <v>55</v>
      </c>
    </row>
    <row r="551" spans="1:19" ht="16.5" x14ac:dyDescent="0.2">
      <c r="A551" s="3">
        <v>548</v>
      </c>
      <c r="B551" s="3">
        <f>INDEX(技能!B:B,MATCH(技能等级!S551,技能!T:T,0))</f>
        <v>1302008</v>
      </c>
      <c r="C551" s="4" t="s">
        <v>507</v>
      </c>
      <c r="D551" s="3">
        <v>8</v>
      </c>
      <c r="E551" s="3" t="str">
        <f>INDEX(技能!E:E,MATCH(技能等级!S551,技能!T:T,0))</f>
        <v>黑尔坎普技能2</v>
      </c>
      <c r="F551" s="4" t="s">
        <v>1164</v>
      </c>
      <c r="G551" s="3">
        <v>10</v>
      </c>
      <c r="H551" s="37" t="str">
        <f t="shared" si="1561"/>
        <v>130200801</v>
      </c>
      <c r="I551" s="3">
        <f t="shared" si="1562"/>
        <v>8</v>
      </c>
      <c r="J551" s="3" t="str">
        <f>IF(COUNTIF(技能效果!A:A,技能等级!B551&amp;"02")=1,技能等级!B551&amp;"02","")</f>
        <v/>
      </c>
      <c r="K551" s="3" t="str">
        <f t="shared" si="1562"/>
        <v/>
      </c>
      <c r="L551" s="3" t="str">
        <f>IF(COUNTIF(技能效果!A:A,技能等级!B551&amp;"03")=1,技能等级!B551&amp;"03","")</f>
        <v/>
      </c>
      <c r="M551" s="3" t="str">
        <f t="shared" ref="M551" si="1666">IF(L551="","",$D551)</f>
        <v/>
      </c>
      <c r="N551" s="3" t="str">
        <f>IF(COUNTIF(技能效果!A:A,技能等级!B551&amp;"04")=1,技能等级!B551&amp;"04","")</f>
        <v/>
      </c>
      <c r="O551" s="3" t="str">
        <f t="shared" ref="O551" si="1667">IF(N551="","",$D551)</f>
        <v/>
      </c>
      <c r="P551" s="3" t="str">
        <f>IF(COUNTIF(技能效果!A:A,技能等级!B551&amp;"05")=1,技能等级!B551&amp;"05","")</f>
        <v/>
      </c>
      <c r="Q551" s="3" t="str">
        <f t="shared" ref="Q551" si="1668">IF(P551="","",$D551)</f>
        <v/>
      </c>
      <c r="R551" s="36"/>
      <c r="S551" s="36">
        <f t="shared" si="1596"/>
        <v>55</v>
      </c>
    </row>
    <row r="552" spans="1:19" ht="16.5" x14ac:dyDescent="0.2">
      <c r="A552" s="3">
        <v>549</v>
      </c>
      <c r="B552" s="3">
        <f>INDEX(技能!B:B,MATCH(技能等级!S552,技能!T:T,0))</f>
        <v>1302008</v>
      </c>
      <c r="C552" s="4" t="s">
        <v>507</v>
      </c>
      <c r="D552" s="3">
        <v>9</v>
      </c>
      <c r="E552" s="3" t="str">
        <f>INDEX(技能!E:E,MATCH(技能等级!S552,技能!T:T,0))</f>
        <v>黑尔坎普技能2</v>
      </c>
      <c r="F552" s="4" t="s">
        <v>1164</v>
      </c>
      <c r="G552" s="3">
        <v>10</v>
      </c>
      <c r="H552" s="37" t="str">
        <f t="shared" si="1561"/>
        <v>130200801</v>
      </c>
      <c r="I552" s="3">
        <f t="shared" si="1562"/>
        <v>9</v>
      </c>
      <c r="J552" s="3" t="str">
        <f>IF(COUNTIF(技能效果!A:A,技能等级!B552&amp;"02")=1,技能等级!B552&amp;"02","")</f>
        <v/>
      </c>
      <c r="K552" s="3" t="str">
        <f t="shared" si="1562"/>
        <v/>
      </c>
      <c r="L552" s="3" t="str">
        <f>IF(COUNTIF(技能效果!A:A,技能等级!B552&amp;"03")=1,技能等级!B552&amp;"03","")</f>
        <v/>
      </c>
      <c r="M552" s="3" t="str">
        <f t="shared" ref="M552" si="1669">IF(L552="","",$D552)</f>
        <v/>
      </c>
      <c r="N552" s="3" t="str">
        <f>IF(COUNTIF(技能效果!A:A,技能等级!B552&amp;"04")=1,技能等级!B552&amp;"04","")</f>
        <v/>
      </c>
      <c r="O552" s="3" t="str">
        <f t="shared" ref="O552" si="1670">IF(N552="","",$D552)</f>
        <v/>
      </c>
      <c r="P552" s="3" t="str">
        <f>IF(COUNTIF(技能效果!A:A,技能等级!B552&amp;"05")=1,技能等级!B552&amp;"05","")</f>
        <v/>
      </c>
      <c r="Q552" s="3" t="str">
        <f t="shared" ref="Q552" si="1671">IF(P552="","",$D552)</f>
        <v/>
      </c>
      <c r="R552" s="36"/>
      <c r="S552" s="36">
        <f t="shared" si="1596"/>
        <v>55</v>
      </c>
    </row>
    <row r="553" spans="1:19" ht="16.5" x14ac:dyDescent="0.2">
      <c r="A553" s="3">
        <v>550</v>
      </c>
      <c r="B553" s="3">
        <f>INDEX(技能!B:B,MATCH(技能等级!S553,技能!T:T,0))</f>
        <v>1302008</v>
      </c>
      <c r="C553" s="4" t="s">
        <v>507</v>
      </c>
      <c r="D553" s="3">
        <v>10</v>
      </c>
      <c r="E553" s="3" t="str">
        <f>INDEX(技能!E:E,MATCH(技能等级!S553,技能!T:T,0))</f>
        <v>黑尔坎普技能2</v>
      </c>
      <c r="F553" s="4" t="s">
        <v>1164</v>
      </c>
      <c r="G553" s="3">
        <v>10</v>
      </c>
      <c r="H553" s="37" t="str">
        <f t="shared" si="1561"/>
        <v>130200801</v>
      </c>
      <c r="I553" s="3">
        <f t="shared" si="1562"/>
        <v>10</v>
      </c>
      <c r="J553" s="3" t="str">
        <f>IF(COUNTIF(技能效果!A:A,技能等级!B553&amp;"02")=1,技能等级!B553&amp;"02","")</f>
        <v/>
      </c>
      <c r="K553" s="3" t="str">
        <f t="shared" si="1562"/>
        <v/>
      </c>
      <c r="L553" s="3" t="str">
        <f>IF(COUNTIF(技能效果!A:A,技能等级!B553&amp;"03")=1,技能等级!B553&amp;"03","")</f>
        <v/>
      </c>
      <c r="M553" s="3" t="str">
        <f t="shared" ref="M553" si="1672">IF(L553="","",$D553)</f>
        <v/>
      </c>
      <c r="N553" s="3" t="str">
        <f>IF(COUNTIF(技能效果!A:A,技能等级!B553&amp;"04")=1,技能等级!B553&amp;"04","")</f>
        <v/>
      </c>
      <c r="O553" s="3" t="str">
        <f t="shared" ref="O553" si="1673">IF(N553="","",$D553)</f>
        <v/>
      </c>
      <c r="P553" s="3" t="str">
        <f>IF(COUNTIF(技能效果!A:A,技能等级!B553&amp;"05")=1,技能等级!B553&amp;"05","")</f>
        <v/>
      </c>
      <c r="Q553" s="3" t="str">
        <f t="shared" ref="Q553" si="1674">IF(P553="","",$D553)</f>
        <v/>
      </c>
      <c r="R553" s="36"/>
      <c r="S553" s="36">
        <f t="shared" si="1596"/>
        <v>55</v>
      </c>
    </row>
    <row r="554" spans="1:19" ht="16.5" x14ac:dyDescent="0.2">
      <c r="A554" s="3">
        <v>551</v>
      </c>
      <c r="B554" s="3">
        <f>INDEX(技能!B:B,MATCH(技能等级!S554,技能!T:T,0))</f>
        <v>1301009</v>
      </c>
      <c r="C554" s="4" t="s">
        <v>507</v>
      </c>
      <c r="D554" s="3">
        <v>1</v>
      </c>
      <c r="E554" s="3" t="str">
        <f>INDEX(技能!E:E,MATCH(技能等级!S554,技能!T:T,0))</f>
        <v>北落师门技能1</v>
      </c>
      <c r="F554" s="4"/>
      <c r="G554" s="3"/>
      <c r="H554" s="37" t="str">
        <f t="shared" si="1561"/>
        <v>130100901</v>
      </c>
      <c r="I554" s="3">
        <f t="shared" si="1562"/>
        <v>1</v>
      </c>
      <c r="J554" s="3" t="str">
        <f>IF(COUNTIF(技能效果!A:A,技能等级!B554&amp;"02")=1,技能等级!B554&amp;"02","")</f>
        <v/>
      </c>
      <c r="K554" s="3" t="str">
        <f t="shared" si="1562"/>
        <v/>
      </c>
      <c r="L554" s="3" t="str">
        <f>IF(COUNTIF(技能效果!A:A,技能等级!B554&amp;"03")=1,技能等级!B554&amp;"03","")</f>
        <v/>
      </c>
      <c r="M554" s="3" t="str">
        <f t="shared" ref="M554" si="1675">IF(L554="","",$D554)</f>
        <v/>
      </c>
      <c r="N554" s="3" t="str">
        <f>IF(COUNTIF(技能效果!A:A,技能等级!B554&amp;"04")=1,技能等级!B554&amp;"04","")</f>
        <v/>
      </c>
      <c r="O554" s="3" t="str">
        <f t="shared" ref="O554" si="1676">IF(N554="","",$D554)</f>
        <v/>
      </c>
      <c r="P554" s="3" t="str">
        <f>IF(COUNTIF(技能效果!A:A,技能等级!B554&amp;"05")=1,技能等级!B554&amp;"05","")</f>
        <v/>
      </c>
      <c r="Q554" s="3" t="str">
        <f t="shared" ref="Q554" si="1677">IF(P554="","",$D554)</f>
        <v/>
      </c>
      <c r="R554" s="36"/>
      <c r="S554" s="36">
        <f t="shared" si="1596"/>
        <v>56</v>
      </c>
    </row>
    <row r="555" spans="1:19" ht="16.5" x14ac:dyDescent="0.2">
      <c r="A555" s="3">
        <v>552</v>
      </c>
      <c r="B555" s="3">
        <f>INDEX(技能!B:B,MATCH(技能等级!S555,技能!T:T,0))</f>
        <v>1301009</v>
      </c>
      <c r="C555" s="4" t="s">
        <v>507</v>
      </c>
      <c r="D555" s="3">
        <v>2</v>
      </c>
      <c r="E555" s="3" t="str">
        <f>INDEX(技能!E:E,MATCH(技能等级!S555,技能!T:T,0))</f>
        <v>北落师门技能1</v>
      </c>
      <c r="F555" s="4" t="s">
        <v>1164</v>
      </c>
      <c r="G555" s="3">
        <v>10</v>
      </c>
      <c r="H555" s="37" t="str">
        <f t="shared" si="1561"/>
        <v>130100901</v>
      </c>
      <c r="I555" s="3">
        <f t="shared" si="1562"/>
        <v>2</v>
      </c>
      <c r="J555" s="3" t="str">
        <f>IF(COUNTIF(技能效果!A:A,技能等级!B555&amp;"02")=1,技能等级!B555&amp;"02","")</f>
        <v/>
      </c>
      <c r="K555" s="3" t="str">
        <f t="shared" si="1562"/>
        <v/>
      </c>
      <c r="L555" s="3" t="str">
        <f>IF(COUNTIF(技能效果!A:A,技能等级!B555&amp;"03")=1,技能等级!B555&amp;"03","")</f>
        <v/>
      </c>
      <c r="M555" s="3" t="str">
        <f t="shared" ref="M555" si="1678">IF(L555="","",$D555)</f>
        <v/>
      </c>
      <c r="N555" s="3" t="str">
        <f>IF(COUNTIF(技能效果!A:A,技能等级!B555&amp;"04")=1,技能等级!B555&amp;"04","")</f>
        <v/>
      </c>
      <c r="O555" s="3" t="str">
        <f t="shared" ref="O555" si="1679">IF(N555="","",$D555)</f>
        <v/>
      </c>
      <c r="P555" s="3" t="str">
        <f>IF(COUNTIF(技能效果!A:A,技能等级!B555&amp;"05")=1,技能等级!B555&amp;"05","")</f>
        <v/>
      </c>
      <c r="Q555" s="3" t="str">
        <f t="shared" ref="Q555" si="1680">IF(P555="","",$D555)</f>
        <v/>
      </c>
      <c r="R555" s="36"/>
      <c r="S555" s="36">
        <f t="shared" si="1596"/>
        <v>56</v>
      </c>
    </row>
    <row r="556" spans="1:19" ht="16.5" x14ac:dyDescent="0.2">
      <c r="A556" s="3">
        <v>553</v>
      </c>
      <c r="B556" s="3">
        <f>INDEX(技能!B:B,MATCH(技能等级!S556,技能!T:T,0))</f>
        <v>1301009</v>
      </c>
      <c r="C556" s="4" t="s">
        <v>507</v>
      </c>
      <c r="D556" s="3">
        <v>3</v>
      </c>
      <c r="E556" s="3" t="str">
        <f>INDEX(技能!E:E,MATCH(技能等级!S556,技能!T:T,0))</f>
        <v>北落师门技能1</v>
      </c>
      <c r="F556" s="4" t="s">
        <v>1164</v>
      </c>
      <c r="G556" s="3">
        <v>10</v>
      </c>
      <c r="H556" s="37" t="str">
        <f t="shared" si="1561"/>
        <v>130100901</v>
      </c>
      <c r="I556" s="3">
        <f t="shared" si="1562"/>
        <v>3</v>
      </c>
      <c r="J556" s="3" t="str">
        <f>IF(COUNTIF(技能效果!A:A,技能等级!B556&amp;"02")=1,技能等级!B556&amp;"02","")</f>
        <v/>
      </c>
      <c r="K556" s="3" t="str">
        <f t="shared" si="1562"/>
        <v/>
      </c>
      <c r="L556" s="3" t="str">
        <f>IF(COUNTIF(技能效果!A:A,技能等级!B556&amp;"03")=1,技能等级!B556&amp;"03","")</f>
        <v/>
      </c>
      <c r="M556" s="3" t="str">
        <f t="shared" ref="M556" si="1681">IF(L556="","",$D556)</f>
        <v/>
      </c>
      <c r="N556" s="3" t="str">
        <f>IF(COUNTIF(技能效果!A:A,技能等级!B556&amp;"04")=1,技能等级!B556&amp;"04","")</f>
        <v/>
      </c>
      <c r="O556" s="3" t="str">
        <f t="shared" ref="O556" si="1682">IF(N556="","",$D556)</f>
        <v/>
      </c>
      <c r="P556" s="3" t="str">
        <f>IF(COUNTIF(技能效果!A:A,技能等级!B556&amp;"05")=1,技能等级!B556&amp;"05","")</f>
        <v/>
      </c>
      <c r="Q556" s="3" t="str">
        <f t="shared" ref="Q556" si="1683">IF(P556="","",$D556)</f>
        <v/>
      </c>
      <c r="R556" s="36"/>
      <c r="S556" s="36">
        <f t="shared" si="1596"/>
        <v>56</v>
      </c>
    </row>
    <row r="557" spans="1:19" ht="16.5" x14ac:dyDescent="0.2">
      <c r="A557" s="3">
        <v>554</v>
      </c>
      <c r="B557" s="3">
        <f>INDEX(技能!B:B,MATCH(技能等级!S557,技能!T:T,0))</f>
        <v>1301009</v>
      </c>
      <c r="C557" s="4" t="s">
        <v>507</v>
      </c>
      <c r="D557" s="3">
        <v>4</v>
      </c>
      <c r="E557" s="3" t="str">
        <f>INDEX(技能!E:E,MATCH(技能等级!S557,技能!T:T,0))</f>
        <v>北落师门技能1</v>
      </c>
      <c r="F557" s="4" t="s">
        <v>1164</v>
      </c>
      <c r="G557" s="3">
        <v>10</v>
      </c>
      <c r="H557" s="37" t="str">
        <f t="shared" si="1561"/>
        <v>130100901</v>
      </c>
      <c r="I557" s="3">
        <f t="shared" si="1562"/>
        <v>4</v>
      </c>
      <c r="J557" s="3" t="str">
        <f>IF(COUNTIF(技能效果!A:A,技能等级!B557&amp;"02")=1,技能等级!B557&amp;"02","")</f>
        <v/>
      </c>
      <c r="K557" s="3" t="str">
        <f t="shared" si="1562"/>
        <v/>
      </c>
      <c r="L557" s="3" t="str">
        <f>IF(COUNTIF(技能效果!A:A,技能等级!B557&amp;"03")=1,技能等级!B557&amp;"03","")</f>
        <v/>
      </c>
      <c r="M557" s="3" t="str">
        <f t="shared" ref="M557" si="1684">IF(L557="","",$D557)</f>
        <v/>
      </c>
      <c r="N557" s="3" t="str">
        <f>IF(COUNTIF(技能效果!A:A,技能等级!B557&amp;"04")=1,技能等级!B557&amp;"04","")</f>
        <v/>
      </c>
      <c r="O557" s="3" t="str">
        <f t="shared" ref="O557" si="1685">IF(N557="","",$D557)</f>
        <v/>
      </c>
      <c r="P557" s="3" t="str">
        <f>IF(COUNTIF(技能效果!A:A,技能等级!B557&amp;"05")=1,技能等级!B557&amp;"05","")</f>
        <v/>
      </c>
      <c r="Q557" s="3" t="str">
        <f t="shared" ref="Q557" si="1686">IF(P557="","",$D557)</f>
        <v/>
      </c>
      <c r="R557" s="36"/>
      <c r="S557" s="36">
        <f t="shared" si="1596"/>
        <v>56</v>
      </c>
    </row>
    <row r="558" spans="1:19" ht="16.5" x14ac:dyDescent="0.2">
      <c r="A558" s="3">
        <v>555</v>
      </c>
      <c r="B558" s="3">
        <f>INDEX(技能!B:B,MATCH(技能等级!S558,技能!T:T,0))</f>
        <v>1301009</v>
      </c>
      <c r="C558" s="4" t="s">
        <v>507</v>
      </c>
      <c r="D558" s="3">
        <v>5</v>
      </c>
      <c r="E558" s="3" t="str">
        <f>INDEX(技能!E:E,MATCH(技能等级!S558,技能!T:T,0))</f>
        <v>北落师门技能1</v>
      </c>
      <c r="F558" s="4" t="s">
        <v>1164</v>
      </c>
      <c r="G558" s="3">
        <v>10</v>
      </c>
      <c r="H558" s="37" t="str">
        <f t="shared" si="1561"/>
        <v>130100901</v>
      </c>
      <c r="I558" s="3">
        <f t="shared" si="1562"/>
        <v>5</v>
      </c>
      <c r="J558" s="3" t="str">
        <f>IF(COUNTIF(技能效果!A:A,技能等级!B558&amp;"02")=1,技能等级!B558&amp;"02","")</f>
        <v/>
      </c>
      <c r="K558" s="3" t="str">
        <f t="shared" si="1562"/>
        <v/>
      </c>
      <c r="L558" s="3" t="str">
        <f>IF(COUNTIF(技能效果!A:A,技能等级!B558&amp;"03")=1,技能等级!B558&amp;"03","")</f>
        <v/>
      </c>
      <c r="M558" s="3" t="str">
        <f t="shared" ref="M558" si="1687">IF(L558="","",$D558)</f>
        <v/>
      </c>
      <c r="N558" s="3" t="str">
        <f>IF(COUNTIF(技能效果!A:A,技能等级!B558&amp;"04")=1,技能等级!B558&amp;"04","")</f>
        <v/>
      </c>
      <c r="O558" s="3" t="str">
        <f t="shared" ref="O558" si="1688">IF(N558="","",$D558)</f>
        <v/>
      </c>
      <c r="P558" s="3" t="str">
        <f>IF(COUNTIF(技能效果!A:A,技能等级!B558&amp;"05")=1,技能等级!B558&amp;"05","")</f>
        <v/>
      </c>
      <c r="Q558" s="3" t="str">
        <f t="shared" ref="Q558" si="1689">IF(P558="","",$D558)</f>
        <v/>
      </c>
      <c r="R558" s="36"/>
      <c r="S558" s="36">
        <f t="shared" si="1596"/>
        <v>56</v>
      </c>
    </row>
    <row r="559" spans="1:19" ht="16.5" x14ac:dyDescent="0.2">
      <c r="A559" s="3">
        <v>556</v>
      </c>
      <c r="B559" s="3">
        <f>INDEX(技能!B:B,MATCH(技能等级!S559,技能!T:T,0))</f>
        <v>1301009</v>
      </c>
      <c r="C559" s="4" t="s">
        <v>507</v>
      </c>
      <c r="D559" s="3">
        <v>6</v>
      </c>
      <c r="E559" s="3" t="str">
        <f>INDEX(技能!E:E,MATCH(技能等级!S559,技能!T:T,0))</f>
        <v>北落师门技能1</v>
      </c>
      <c r="F559" s="4" t="s">
        <v>1164</v>
      </c>
      <c r="G559" s="3">
        <v>10</v>
      </c>
      <c r="H559" s="37" t="str">
        <f t="shared" si="1561"/>
        <v>130100901</v>
      </c>
      <c r="I559" s="3">
        <f t="shared" si="1562"/>
        <v>6</v>
      </c>
      <c r="J559" s="3" t="str">
        <f>IF(COUNTIF(技能效果!A:A,技能等级!B559&amp;"02")=1,技能等级!B559&amp;"02","")</f>
        <v/>
      </c>
      <c r="K559" s="3" t="str">
        <f t="shared" si="1562"/>
        <v/>
      </c>
      <c r="L559" s="3" t="str">
        <f>IF(COUNTIF(技能效果!A:A,技能等级!B559&amp;"03")=1,技能等级!B559&amp;"03","")</f>
        <v/>
      </c>
      <c r="M559" s="3" t="str">
        <f t="shared" ref="M559" si="1690">IF(L559="","",$D559)</f>
        <v/>
      </c>
      <c r="N559" s="3" t="str">
        <f>IF(COUNTIF(技能效果!A:A,技能等级!B559&amp;"04")=1,技能等级!B559&amp;"04","")</f>
        <v/>
      </c>
      <c r="O559" s="3" t="str">
        <f t="shared" ref="O559" si="1691">IF(N559="","",$D559)</f>
        <v/>
      </c>
      <c r="P559" s="3" t="str">
        <f>IF(COUNTIF(技能效果!A:A,技能等级!B559&amp;"05")=1,技能等级!B559&amp;"05","")</f>
        <v/>
      </c>
      <c r="Q559" s="3" t="str">
        <f t="shared" ref="Q559" si="1692">IF(P559="","",$D559)</f>
        <v/>
      </c>
      <c r="R559" s="36"/>
      <c r="S559" s="36">
        <f t="shared" si="1596"/>
        <v>56</v>
      </c>
    </row>
    <row r="560" spans="1:19" ht="16.5" x14ac:dyDescent="0.2">
      <c r="A560" s="3">
        <v>557</v>
      </c>
      <c r="B560" s="3">
        <f>INDEX(技能!B:B,MATCH(技能等级!S560,技能!T:T,0))</f>
        <v>1301009</v>
      </c>
      <c r="C560" s="4" t="s">
        <v>507</v>
      </c>
      <c r="D560" s="3">
        <v>7</v>
      </c>
      <c r="E560" s="3" t="str">
        <f>INDEX(技能!E:E,MATCH(技能等级!S560,技能!T:T,0))</f>
        <v>北落师门技能1</v>
      </c>
      <c r="F560" s="4" t="s">
        <v>1164</v>
      </c>
      <c r="G560" s="3">
        <v>10</v>
      </c>
      <c r="H560" s="37" t="str">
        <f t="shared" si="1561"/>
        <v>130100901</v>
      </c>
      <c r="I560" s="3">
        <f t="shared" si="1562"/>
        <v>7</v>
      </c>
      <c r="J560" s="3" t="str">
        <f>IF(COUNTIF(技能效果!A:A,技能等级!B560&amp;"02")=1,技能等级!B560&amp;"02","")</f>
        <v/>
      </c>
      <c r="K560" s="3" t="str">
        <f t="shared" si="1562"/>
        <v/>
      </c>
      <c r="L560" s="3" t="str">
        <f>IF(COUNTIF(技能效果!A:A,技能等级!B560&amp;"03")=1,技能等级!B560&amp;"03","")</f>
        <v/>
      </c>
      <c r="M560" s="3" t="str">
        <f t="shared" ref="M560" si="1693">IF(L560="","",$D560)</f>
        <v/>
      </c>
      <c r="N560" s="3" t="str">
        <f>IF(COUNTIF(技能效果!A:A,技能等级!B560&amp;"04")=1,技能等级!B560&amp;"04","")</f>
        <v/>
      </c>
      <c r="O560" s="3" t="str">
        <f t="shared" ref="O560" si="1694">IF(N560="","",$D560)</f>
        <v/>
      </c>
      <c r="P560" s="3" t="str">
        <f>IF(COUNTIF(技能效果!A:A,技能等级!B560&amp;"05")=1,技能等级!B560&amp;"05","")</f>
        <v/>
      </c>
      <c r="Q560" s="3" t="str">
        <f t="shared" ref="Q560" si="1695">IF(P560="","",$D560)</f>
        <v/>
      </c>
      <c r="R560" s="36"/>
      <c r="S560" s="36">
        <f t="shared" si="1596"/>
        <v>56</v>
      </c>
    </row>
    <row r="561" spans="1:19" ht="16.5" x14ac:dyDescent="0.2">
      <c r="A561" s="3">
        <v>558</v>
      </c>
      <c r="B561" s="3">
        <f>INDEX(技能!B:B,MATCH(技能等级!S561,技能!T:T,0))</f>
        <v>1301009</v>
      </c>
      <c r="C561" s="4" t="s">
        <v>507</v>
      </c>
      <c r="D561" s="3">
        <v>8</v>
      </c>
      <c r="E561" s="3" t="str">
        <f>INDEX(技能!E:E,MATCH(技能等级!S561,技能!T:T,0))</f>
        <v>北落师门技能1</v>
      </c>
      <c r="F561" s="4" t="s">
        <v>1164</v>
      </c>
      <c r="G561" s="3">
        <v>10</v>
      </c>
      <c r="H561" s="37" t="str">
        <f t="shared" si="1561"/>
        <v>130100901</v>
      </c>
      <c r="I561" s="3">
        <f t="shared" si="1562"/>
        <v>8</v>
      </c>
      <c r="J561" s="3" t="str">
        <f>IF(COUNTIF(技能效果!A:A,技能等级!B561&amp;"02")=1,技能等级!B561&amp;"02","")</f>
        <v/>
      </c>
      <c r="K561" s="3" t="str">
        <f t="shared" si="1562"/>
        <v/>
      </c>
      <c r="L561" s="3" t="str">
        <f>IF(COUNTIF(技能效果!A:A,技能等级!B561&amp;"03")=1,技能等级!B561&amp;"03","")</f>
        <v/>
      </c>
      <c r="M561" s="3" t="str">
        <f t="shared" ref="M561" si="1696">IF(L561="","",$D561)</f>
        <v/>
      </c>
      <c r="N561" s="3" t="str">
        <f>IF(COUNTIF(技能效果!A:A,技能等级!B561&amp;"04")=1,技能等级!B561&amp;"04","")</f>
        <v/>
      </c>
      <c r="O561" s="3" t="str">
        <f t="shared" ref="O561" si="1697">IF(N561="","",$D561)</f>
        <v/>
      </c>
      <c r="P561" s="3" t="str">
        <f>IF(COUNTIF(技能效果!A:A,技能等级!B561&amp;"05")=1,技能等级!B561&amp;"05","")</f>
        <v/>
      </c>
      <c r="Q561" s="3" t="str">
        <f t="shared" ref="Q561" si="1698">IF(P561="","",$D561)</f>
        <v/>
      </c>
      <c r="R561" s="36"/>
      <c r="S561" s="36">
        <f t="shared" si="1596"/>
        <v>56</v>
      </c>
    </row>
    <row r="562" spans="1:19" ht="16.5" x14ac:dyDescent="0.2">
      <c r="A562" s="3">
        <v>559</v>
      </c>
      <c r="B562" s="3">
        <f>INDEX(技能!B:B,MATCH(技能等级!S562,技能!T:T,0))</f>
        <v>1301009</v>
      </c>
      <c r="C562" s="4" t="s">
        <v>507</v>
      </c>
      <c r="D562" s="3">
        <v>9</v>
      </c>
      <c r="E562" s="3" t="str">
        <f>INDEX(技能!E:E,MATCH(技能等级!S562,技能!T:T,0))</f>
        <v>北落师门技能1</v>
      </c>
      <c r="F562" s="4" t="s">
        <v>1164</v>
      </c>
      <c r="G562" s="3">
        <v>10</v>
      </c>
      <c r="H562" s="37" t="str">
        <f t="shared" si="1561"/>
        <v>130100901</v>
      </c>
      <c r="I562" s="3">
        <f t="shared" si="1562"/>
        <v>9</v>
      </c>
      <c r="J562" s="3" t="str">
        <f>IF(COUNTIF(技能效果!A:A,技能等级!B562&amp;"02")=1,技能等级!B562&amp;"02","")</f>
        <v/>
      </c>
      <c r="K562" s="3" t="str">
        <f t="shared" si="1562"/>
        <v/>
      </c>
      <c r="L562" s="3" t="str">
        <f>IF(COUNTIF(技能效果!A:A,技能等级!B562&amp;"03")=1,技能等级!B562&amp;"03","")</f>
        <v/>
      </c>
      <c r="M562" s="3" t="str">
        <f t="shared" ref="M562" si="1699">IF(L562="","",$D562)</f>
        <v/>
      </c>
      <c r="N562" s="3" t="str">
        <f>IF(COUNTIF(技能效果!A:A,技能等级!B562&amp;"04")=1,技能等级!B562&amp;"04","")</f>
        <v/>
      </c>
      <c r="O562" s="3" t="str">
        <f t="shared" ref="O562" si="1700">IF(N562="","",$D562)</f>
        <v/>
      </c>
      <c r="P562" s="3" t="str">
        <f>IF(COUNTIF(技能效果!A:A,技能等级!B562&amp;"05")=1,技能等级!B562&amp;"05","")</f>
        <v/>
      </c>
      <c r="Q562" s="3" t="str">
        <f t="shared" ref="Q562" si="1701">IF(P562="","",$D562)</f>
        <v/>
      </c>
      <c r="R562" s="36"/>
      <c r="S562" s="36">
        <f t="shared" si="1596"/>
        <v>56</v>
      </c>
    </row>
    <row r="563" spans="1:19" ht="16.5" x14ac:dyDescent="0.2">
      <c r="A563" s="3">
        <v>560</v>
      </c>
      <c r="B563" s="3">
        <f>INDEX(技能!B:B,MATCH(技能等级!S563,技能!T:T,0))</f>
        <v>1301009</v>
      </c>
      <c r="C563" s="4" t="s">
        <v>507</v>
      </c>
      <c r="D563" s="3">
        <v>10</v>
      </c>
      <c r="E563" s="3" t="str">
        <f>INDEX(技能!E:E,MATCH(技能等级!S563,技能!T:T,0))</f>
        <v>北落师门技能1</v>
      </c>
      <c r="F563" s="4" t="s">
        <v>1164</v>
      </c>
      <c r="G563" s="3">
        <v>10</v>
      </c>
      <c r="H563" s="37" t="str">
        <f t="shared" si="1561"/>
        <v>130100901</v>
      </c>
      <c r="I563" s="3">
        <f t="shared" si="1562"/>
        <v>10</v>
      </c>
      <c r="J563" s="3" t="str">
        <f>IF(COUNTIF(技能效果!A:A,技能等级!B563&amp;"02")=1,技能等级!B563&amp;"02","")</f>
        <v/>
      </c>
      <c r="K563" s="3" t="str">
        <f t="shared" si="1562"/>
        <v/>
      </c>
      <c r="L563" s="3" t="str">
        <f>IF(COUNTIF(技能效果!A:A,技能等级!B563&amp;"03")=1,技能等级!B563&amp;"03","")</f>
        <v/>
      </c>
      <c r="M563" s="3" t="str">
        <f t="shared" ref="M563" si="1702">IF(L563="","",$D563)</f>
        <v/>
      </c>
      <c r="N563" s="3" t="str">
        <f>IF(COUNTIF(技能效果!A:A,技能等级!B563&amp;"04")=1,技能等级!B563&amp;"04","")</f>
        <v/>
      </c>
      <c r="O563" s="3" t="str">
        <f t="shared" ref="O563" si="1703">IF(N563="","",$D563)</f>
        <v/>
      </c>
      <c r="P563" s="3" t="str">
        <f>IF(COUNTIF(技能效果!A:A,技能等级!B563&amp;"05")=1,技能等级!B563&amp;"05","")</f>
        <v/>
      </c>
      <c r="Q563" s="3" t="str">
        <f t="shared" ref="Q563" si="1704">IF(P563="","",$D563)</f>
        <v/>
      </c>
      <c r="R563" s="36"/>
      <c r="S563" s="36">
        <f t="shared" si="1596"/>
        <v>56</v>
      </c>
    </row>
    <row r="564" spans="1:19" ht="16.5" x14ac:dyDescent="0.2">
      <c r="A564" s="3">
        <v>561</v>
      </c>
      <c r="B564" s="3">
        <f>INDEX(技能!B:B,MATCH(技能等级!S564,技能!T:T,0))</f>
        <v>1302009</v>
      </c>
      <c r="C564" s="4" t="s">
        <v>507</v>
      </c>
      <c r="D564" s="3">
        <v>1</v>
      </c>
      <c r="E564" s="3" t="str">
        <f>INDEX(技能!E:E,MATCH(技能等级!S564,技能!T:T,0))</f>
        <v>北落师门技能2</v>
      </c>
      <c r="F564" s="4"/>
      <c r="G564" s="3"/>
      <c r="H564" s="37" t="str">
        <f t="shared" si="1561"/>
        <v>130200901</v>
      </c>
      <c r="I564" s="3">
        <f t="shared" si="1562"/>
        <v>1</v>
      </c>
      <c r="J564" s="3" t="str">
        <f>IF(COUNTIF(技能效果!A:A,技能等级!B564&amp;"02")=1,技能等级!B564&amp;"02","")</f>
        <v/>
      </c>
      <c r="K564" s="3" t="str">
        <f t="shared" si="1562"/>
        <v/>
      </c>
      <c r="L564" s="3" t="str">
        <f>IF(COUNTIF(技能效果!A:A,技能等级!B564&amp;"03")=1,技能等级!B564&amp;"03","")</f>
        <v/>
      </c>
      <c r="M564" s="3" t="str">
        <f t="shared" ref="M564" si="1705">IF(L564="","",$D564)</f>
        <v/>
      </c>
      <c r="N564" s="3" t="str">
        <f>IF(COUNTIF(技能效果!A:A,技能等级!B564&amp;"04")=1,技能等级!B564&amp;"04","")</f>
        <v/>
      </c>
      <c r="O564" s="3" t="str">
        <f t="shared" ref="O564" si="1706">IF(N564="","",$D564)</f>
        <v/>
      </c>
      <c r="P564" s="3" t="str">
        <f>IF(COUNTIF(技能效果!A:A,技能等级!B564&amp;"05")=1,技能等级!B564&amp;"05","")</f>
        <v/>
      </c>
      <c r="Q564" s="3" t="str">
        <f t="shared" ref="Q564" si="1707">IF(P564="","",$D564)</f>
        <v/>
      </c>
      <c r="R564" s="36"/>
      <c r="S564" s="36">
        <f t="shared" si="1596"/>
        <v>57</v>
      </c>
    </row>
    <row r="565" spans="1:19" ht="16.5" x14ac:dyDescent="0.2">
      <c r="A565" s="3">
        <v>562</v>
      </c>
      <c r="B565" s="3">
        <f>INDEX(技能!B:B,MATCH(技能等级!S565,技能!T:T,0))</f>
        <v>1302009</v>
      </c>
      <c r="C565" s="4" t="s">
        <v>507</v>
      </c>
      <c r="D565" s="3">
        <v>2</v>
      </c>
      <c r="E565" s="3" t="str">
        <f>INDEX(技能!E:E,MATCH(技能等级!S565,技能!T:T,0))</f>
        <v>北落师门技能2</v>
      </c>
      <c r="F565" s="4" t="s">
        <v>1164</v>
      </c>
      <c r="G565" s="3">
        <v>10</v>
      </c>
      <c r="H565" s="37" t="str">
        <f t="shared" si="1561"/>
        <v>130200901</v>
      </c>
      <c r="I565" s="3">
        <f t="shared" si="1562"/>
        <v>2</v>
      </c>
      <c r="J565" s="3" t="str">
        <f>IF(COUNTIF(技能效果!A:A,技能等级!B565&amp;"02")=1,技能等级!B565&amp;"02","")</f>
        <v/>
      </c>
      <c r="K565" s="3" t="str">
        <f t="shared" si="1562"/>
        <v/>
      </c>
      <c r="L565" s="3" t="str">
        <f>IF(COUNTIF(技能效果!A:A,技能等级!B565&amp;"03")=1,技能等级!B565&amp;"03","")</f>
        <v/>
      </c>
      <c r="M565" s="3" t="str">
        <f t="shared" ref="M565" si="1708">IF(L565="","",$D565)</f>
        <v/>
      </c>
      <c r="N565" s="3" t="str">
        <f>IF(COUNTIF(技能效果!A:A,技能等级!B565&amp;"04")=1,技能等级!B565&amp;"04","")</f>
        <v/>
      </c>
      <c r="O565" s="3" t="str">
        <f t="shared" ref="O565" si="1709">IF(N565="","",$D565)</f>
        <v/>
      </c>
      <c r="P565" s="3" t="str">
        <f>IF(COUNTIF(技能效果!A:A,技能等级!B565&amp;"05")=1,技能等级!B565&amp;"05","")</f>
        <v/>
      </c>
      <c r="Q565" s="3" t="str">
        <f t="shared" ref="Q565" si="1710">IF(P565="","",$D565)</f>
        <v/>
      </c>
      <c r="R565" s="36"/>
      <c r="S565" s="36">
        <f t="shared" si="1596"/>
        <v>57</v>
      </c>
    </row>
    <row r="566" spans="1:19" ht="16.5" x14ac:dyDescent="0.2">
      <c r="A566" s="3">
        <v>563</v>
      </c>
      <c r="B566" s="3">
        <f>INDEX(技能!B:B,MATCH(技能等级!S566,技能!T:T,0))</f>
        <v>1302009</v>
      </c>
      <c r="C566" s="4" t="s">
        <v>507</v>
      </c>
      <c r="D566" s="3">
        <v>3</v>
      </c>
      <c r="E566" s="3" t="str">
        <f>INDEX(技能!E:E,MATCH(技能等级!S566,技能!T:T,0))</f>
        <v>北落师门技能2</v>
      </c>
      <c r="F566" s="4" t="s">
        <v>1164</v>
      </c>
      <c r="G566" s="3">
        <v>10</v>
      </c>
      <c r="H566" s="37" t="str">
        <f t="shared" si="1561"/>
        <v>130200901</v>
      </c>
      <c r="I566" s="3">
        <f t="shared" si="1562"/>
        <v>3</v>
      </c>
      <c r="J566" s="3" t="str">
        <f>IF(COUNTIF(技能效果!A:A,技能等级!B566&amp;"02")=1,技能等级!B566&amp;"02","")</f>
        <v/>
      </c>
      <c r="K566" s="3" t="str">
        <f t="shared" si="1562"/>
        <v/>
      </c>
      <c r="L566" s="3" t="str">
        <f>IF(COUNTIF(技能效果!A:A,技能等级!B566&amp;"03")=1,技能等级!B566&amp;"03","")</f>
        <v/>
      </c>
      <c r="M566" s="3" t="str">
        <f t="shared" ref="M566" si="1711">IF(L566="","",$D566)</f>
        <v/>
      </c>
      <c r="N566" s="3" t="str">
        <f>IF(COUNTIF(技能效果!A:A,技能等级!B566&amp;"04")=1,技能等级!B566&amp;"04","")</f>
        <v/>
      </c>
      <c r="O566" s="3" t="str">
        <f t="shared" ref="O566" si="1712">IF(N566="","",$D566)</f>
        <v/>
      </c>
      <c r="P566" s="3" t="str">
        <f>IF(COUNTIF(技能效果!A:A,技能等级!B566&amp;"05")=1,技能等级!B566&amp;"05","")</f>
        <v/>
      </c>
      <c r="Q566" s="3" t="str">
        <f t="shared" ref="Q566" si="1713">IF(P566="","",$D566)</f>
        <v/>
      </c>
      <c r="R566" s="36"/>
      <c r="S566" s="36">
        <f t="shared" si="1596"/>
        <v>57</v>
      </c>
    </row>
    <row r="567" spans="1:19" ht="16.5" x14ac:dyDescent="0.2">
      <c r="A567" s="3">
        <v>564</v>
      </c>
      <c r="B567" s="3">
        <f>INDEX(技能!B:B,MATCH(技能等级!S567,技能!T:T,0))</f>
        <v>1302009</v>
      </c>
      <c r="C567" s="4" t="s">
        <v>507</v>
      </c>
      <c r="D567" s="3">
        <v>4</v>
      </c>
      <c r="E567" s="3" t="str">
        <f>INDEX(技能!E:E,MATCH(技能等级!S567,技能!T:T,0))</f>
        <v>北落师门技能2</v>
      </c>
      <c r="F567" s="4" t="s">
        <v>1164</v>
      </c>
      <c r="G567" s="3">
        <v>10</v>
      </c>
      <c r="H567" s="37" t="str">
        <f t="shared" si="1561"/>
        <v>130200901</v>
      </c>
      <c r="I567" s="3">
        <f t="shared" si="1562"/>
        <v>4</v>
      </c>
      <c r="J567" s="3" t="str">
        <f>IF(COUNTIF(技能效果!A:A,技能等级!B567&amp;"02")=1,技能等级!B567&amp;"02","")</f>
        <v/>
      </c>
      <c r="K567" s="3" t="str">
        <f t="shared" si="1562"/>
        <v/>
      </c>
      <c r="L567" s="3" t="str">
        <f>IF(COUNTIF(技能效果!A:A,技能等级!B567&amp;"03")=1,技能等级!B567&amp;"03","")</f>
        <v/>
      </c>
      <c r="M567" s="3" t="str">
        <f t="shared" ref="M567" si="1714">IF(L567="","",$D567)</f>
        <v/>
      </c>
      <c r="N567" s="3" t="str">
        <f>IF(COUNTIF(技能效果!A:A,技能等级!B567&amp;"04")=1,技能等级!B567&amp;"04","")</f>
        <v/>
      </c>
      <c r="O567" s="3" t="str">
        <f t="shared" ref="O567" si="1715">IF(N567="","",$D567)</f>
        <v/>
      </c>
      <c r="P567" s="3" t="str">
        <f>IF(COUNTIF(技能效果!A:A,技能等级!B567&amp;"05")=1,技能等级!B567&amp;"05","")</f>
        <v/>
      </c>
      <c r="Q567" s="3" t="str">
        <f t="shared" ref="Q567" si="1716">IF(P567="","",$D567)</f>
        <v/>
      </c>
      <c r="R567" s="36"/>
      <c r="S567" s="36">
        <f t="shared" si="1596"/>
        <v>57</v>
      </c>
    </row>
    <row r="568" spans="1:19" ht="16.5" x14ac:dyDescent="0.2">
      <c r="A568" s="3">
        <v>565</v>
      </c>
      <c r="B568" s="3">
        <f>INDEX(技能!B:B,MATCH(技能等级!S568,技能!T:T,0))</f>
        <v>1302009</v>
      </c>
      <c r="C568" s="4" t="s">
        <v>507</v>
      </c>
      <c r="D568" s="3">
        <v>5</v>
      </c>
      <c r="E568" s="3" t="str">
        <f>INDEX(技能!E:E,MATCH(技能等级!S568,技能!T:T,0))</f>
        <v>北落师门技能2</v>
      </c>
      <c r="F568" s="4" t="s">
        <v>1164</v>
      </c>
      <c r="G568" s="3">
        <v>10</v>
      </c>
      <c r="H568" s="37" t="str">
        <f t="shared" si="1561"/>
        <v>130200901</v>
      </c>
      <c r="I568" s="3">
        <f t="shared" si="1562"/>
        <v>5</v>
      </c>
      <c r="J568" s="3" t="str">
        <f>IF(COUNTIF(技能效果!A:A,技能等级!B568&amp;"02")=1,技能等级!B568&amp;"02","")</f>
        <v/>
      </c>
      <c r="K568" s="3" t="str">
        <f t="shared" si="1562"/>
        <v/>
      </c>
      <c r="L568" s="3" t="str">
        <f>IF(COUNTIF(技能效果!A:A,技能等级!B568&amp;"03")=1,技能等级!B568&amp;"03","")</f>
        <v/>
      </c>
      <c r="M568" s="3" t="str">
        <f t="shared" ref="M568" si="1717">IF(L568="","",$D568)</f>
        <v/>
      </c>
      <c r="N568" s="3" t="str">
        <f>IF(COUNTIF(技能效果!A:A,技能等级!B568&amp;"04")=1,技能等级!B568&amp;"04","")</f>
        <v/>
      </c>
      <c r="O568" s="3" t="str">
        <f t="shared" ref="O568" si="1718">IF(N568="","",$D568)</f>
        <v/>
      </c>
      <c r="P568" s="3" t="str">
        <f>IF(COUNTIF(技能效果!A:A,技能等级!B568&amp;"05")=1,技能等级!B568&amp;"05","")</f>
        <v/>
      </c>
      <c r="Q568" s="3" t="str">
        <f t="shared" ref="Q568" si="1719">IF(P568="","",$D568)</f>
        <v/>
      </c>
      <c r="R568" s="36"/>
      <c r="S568" s="36">
        <f t="shared" si="1596"/>
        <v>57</v>
      </c>
    </row>
    <row r="569" spans="1:19" ht="16.5" x14ac:dyDescent="0.2">
      <c r="A569" s="3">
        <v>566</v>
      </c>
      <c r="B569" s="3">
        <f>INDEX(技能!B:B,MATCH(技能等级!S569,技能!T:T,0))</f>
        <v>1302009</v>
      </c>
      <c r="C569" s="4" t="s">
        <v>507</v>
      </c>
      <c r="D569" s="3">
        <v>6</v>
      </c>
      <c r="E569" s="3" t="str">
        <f>INDEX(技能!E:E,MATCH(技能等级!S569,技能!T:T,0))</f>
        <v>北落师门技能2</v>
      </c>
      <c r="F569" s="4" t="s">
        <v>1164</v>
      </c>
      <c r="G569" s="3">
        <v>10</v>
      </c>
      <c r="H569" s="37" t="str">
        <f t="shared" si="1561"/>
        <v>130200901</v>
      </c>
      <c r="I569" s="3">
        <f t="shared" si="1562"/>
        <v>6</v>
      </c>
      <c r="J569" s="3" t="str">
        <f>IF(COUNTIF(技能效果!A:A,技能等级!B569&amp;"02")=1,技能等级!B569&amp;"02","")</f>
        <v/>
      </c>
      <c r="K569" s="3" t="str">
        <f t="shared" si="1562"/>
        <v/>
      </c>
      <c r="L569" s="3" t="str">
        <f>IF(COUNTIF(技能效果!A:A,技能等级!B569&amp;"03")=1,技能等级!B569&amp;"03","")</f>
        <v/>
      </c>
      <c r="M569" s="3" t="str">
        <f t="shared" ref="M569" si="1720">IF(L569="","",$D569)</f>
        <v/>
      </c>
      <c r="N569" s="3" t="str">
        <f>IF(COUNTIF(技能效果!A:A,技能等级!B569&amp;"04")=1,技能等级!B569&amp;"04","")</f>
        <v/>
      </c>
      <c r="O569" s="3" t="str">
        <f t="shared" ref="O569" si="1721">IF(N569="","",$D569)</f>
        <v/>
      </c>
      <c r="P569" s="3" t="str">
        <f>IF(COUNTIF(技能效果!A:A,技能等级!B569&amp;"05")=1,技能等级!B569&amp;"05","")</f>
        <v/>
      </c>
      <c r="Q569" s="3" t="str">
        <f t="shared" ref="Q569" si="1722">IF(P569="","",$D569)</f>
        <v/>
      </c>
      <c r="R569" s="36"/>
      <c r="S569" s="36">
        <f t="shared" si="1596"/>
        <v>57</v>
      </c>
    </row>
    <row r="570" spans="1:19" ht="16.5" x14ac:dyDescent="0.2">
      <c r="A570" s="3">
        <v>567</v>
      </c>
      <c r="B570" s="3">
        <f>INDEX(技能!B:B,MATCH(技能等级!S570,技能!T:T,0))</f>
        <v>1302009</v>
      </c>
      <c r="C570" s="4" t="s">
        <v>507</v>
      </c>
      <c r="D570" s="3">
        <v>7</v>
      </c>
      <c r="E570" s="3" t="str">
        <f>INDEX(技能!E:E,MATCH(技能等级!S570,技能!T:T,0))</f>
        <v>北落师门技能2</v>
      </c>
      <c r="F570" s="4" t="s">
        <v>1164</v>
      </c>
      <c r="G570" s="3">
        <v>10</v>
      </c>
      <c r="H570" s="37" t="str">
        <f t="shared" si="1561"/>
        <v>130200901</v>
      </c>
      <c r="I570" s="3">
        <f t="shared" si="1562"/>
        <v>7</v>
      </c>
      <c r="J570" s="3" t="str">
        <f>IF(COUNTIF(技能效果!A:A,技能等级!B570&amp;"02")=1,技能等级!B570&amp;"02","")</f>
        <v/>
      </c>
      <c r="K570" s="3" t="str">
        <f t="shared" si="1562"/>
        <v/>
      </c>
      <c r="L570" s="3" t="str">
        <f>IF(COUNTIF(技能效果!A:A,技能等级!B570&amp;"03")=1,技能等级!B570&amp;"03","")</f>
        <v/>
      </c>
      <c r="M570" s="3" t="str">
        <f t="shared" ref="M570" si="1723">IF(L570="","",$D570)</f>
        <v/>
      </c>
      <c r="N570" s="3" t="str">
        <f>IF(COUNTIF(技能效果!A:A,技能等级!B570&amp;"04")=1,技能等级!B570&amp;"04","")</f>
        <v/>
      </c>
      <c r="O570" s="3" t="str">
        <f t="shared" ref="O570" si="1724">IF(N570="","",$D570)</f>
        <v/>
      </c>
      <c r="P570" s="3" t="str">
        <f>IF(COUNTIF(技能效果!A:A,技能等级!B570&amp;"05")=1,技能等级!B570&amp;"05","")</f>
        <v/>
      </c>
      <c r="Q570" s="3" t="str">
        <f t="shared" ref="Q570" si="1725">IF(P570="","",$D570)</f>
        <v/>
      </c>
      <c r="R570" s="36"/>
      <c r="S570" s="36">
        <f t="shared" si="1596"/>
        <v>57</v>
      </c>
    </row>
    <row r="571" spans="1:19" ht="16.5" x14ac:dyDescent="0.2">
      <c r="A571" s="3">
        <v>568</v>
      </c>
      <c r="B571" s="3">
        <f>INDEX(技能!B:B,MATCH(技能等级!S571,技能!T:T,0))</f>
        <v>1302009</v>
      </c>
      <c r="C571" s="4" t="s">
        <v>507</v>
      </c>
      <c r="D571" s="3">
        <v>8</v>
      </c>
      <c r="E571" s="3" t="str">
        <f>INDEX(技能!E:E,MATCH(技能等级!S571,技能!T:T,0))</f>
        <v>北落师门技能2</v>
      </c>
      <c r="F571" s="4" t="s">
        <v>1164</v>
      </c>
      <c r="G571" s="3">
        <v>10</v>
      </c>
      <c r="H571" s="37" t="str">
        <f t="shared" si="1561"/>
        <v>130200901</v>
      </c>
      <c r="I571" s="3">
        <f t="shared" si="1562"/>
        <v>8</v>
      </c>
      <c r="J571" s="3" t="str">
        <f>IF(COUNTIF(技能效果!A:A,技能等级!B571&amp;"02")=1,技能等级!B571&amp;"02","")</f>
        <v/>
      </c>
      <c r="K571" s="3" t="str">
        <f t="shared" si="1562"/>
        <v/>
      </c>
      <c r="L571" s="3" t="str">
        <f>IF(COUNTIF(技能效果!A:A,技能等级!B571&amp;"03")=1,技能等级!B571&amp;"03","")</f>
        <v/>
      </c>
      <c r="M571" s="3" t="str">
        <f t="shared" ref="M571" si="1726">IF(L571="","",$D571)</f>
        <v/>
      </c>
      <c r="N571" s="3" t="str">
        <f>IF(COUNTIF(技能效果!A:A,技能等级!B571&amp;"04")=1,技能等级!B571&amp;"04","")</f>
        <v/>
      </c>
      <c r="O571" s="3" t="str">
        <f t="shared" ref="O571" si="1727">IF(N571="","",$D571)</f>
        <v/>
      </c>
      <c r="P571" s="3" t="str">
        <f>IF(COUNTIF(技能效果!A:A,技能等级!B571&amp;"05")=1,技能等级!B571&amp;"05","")</f>
        <v/>
      </c>
      <c r="Q571" s="3" t="str">
        <f t="shared" ref="Q571" si="1728">IF(P571="","",$D571)</f>
        <v/>
      </c>
      <c r="R571" s="36"/>
      <c r="S571" s="36">
        <f t="shared" si="1596"/>
        <v>57</v>
      </c>
    </row>
    <row r="572" spans="1:19" ht="16.5" x14ac:dyDescent="0.2">
      <c r="A572" s="3">
        <v>569</v>
      </c>
      <c r="B572" s="3">
        <f>INDEX(技能!B:B,MATCH(技能等级!S572,技能!T:T,0))</f>
        <v>1302009</v>
      </c>
      <c r="C572" s="4" t="s">
        <v>507</v>
      </c>
      <c r="D572" s="3">
        <v>9</v>
      </c>
      <c r="E572" s="3" t="str">
        <f>INDEX(技能!E:E,MATCH(技能等级!S572,技能!T:T,0))</f>
        <v>北落师门技能2</v>
      </c>
      <c r="F572" s="4" t="s">
        <v>1164</v>
      </c>
      <c r="G572" s="3">
        <v>10</v>
      </c>
      <c r="H572" s="37" t="str">
        <f t="shared" si="1561"/>
        <v>130200901</v>
      </c>
      <c r="I572" s="3">
        <f t="shared" si="1562"/>
        <v>9</v>
      </c>
      <c r="J572" s="3" t="str">
        <f>IF(COUNTIF(技能效果!A:A,技能等级!B572&amp;"02")=1,技能等级!B572&amp;"02","")</f>
        <v/>
      </c>
      <c r="K572" s="3" t="str">
        <f t="shared" si="1562"/>
        <v/>
      </c>
      <c r="L572" s="3" t="str">
        <f>IF(COUNTIF(技能效果!A:A,技能等级!B572&amp;"03")=1,技能等级!B572&amp;"03","")</f>
        <v/>
      </c>
      <c r="M572" s="3" t="str">
        <f t="shared" ref="M572" si="1729">IF(L572="","",$D572)</f>
        <v/>
      </c>
      <c r="N572" s="3" t="str">
        <f>IF(COUNTIF(技能效果!A:A,技能等级!B572&amp;"04")=1,技能等级!B572&amp;"04","")</f>
        <v/>
      </c>
      <c r="O572" s="3" t="str">
        <f t="shared" ref="O572" si="1730">IF(N572="","",$D572)</f>
        <v/>
      </c>
      <c r="P572" s="3" t="str">
        <f>IF(COUNTIF(技能效果!A:A,技能等级!B572&amp;"05")=1,技能等级!B572&amp;"05","")</f>
        <v/>
      </c>
      <c r="Q572" s="3" t="str">
        <f t="shared" ref="Q572" si="1731">IF(P572="","",$D572)</f>
        <v/>
      </c>
      <c r="R572" s="36"/>
      <c r="S572" s="36">
        <f t="shared" si="1596"/>
        <v>57</v>
      </c>
    </row>
    <row r="573" spans="1:19" ht="16.5" x14ac:dyDescent="0.2">
      <c r="A573" s="3">
        <v>570</v>
      </c>
      <c r="B573" s="3">
        <f>INDEX(技能!B:B,MATCH(技能等级!S573,技能!T:T,0))</f>
        <v>1302009</v>
      </c>
      <c r="C573" s="4" t="s">
        <v>507</v>
      </c>
      <c r="D573" s="3">
        <v>10</v>
      </c>
      <c r="E573" s="3" t="str">
        <f>INDEX(技能!E:E,MATCH(技能等级!S573,技能!T:T,0))</f>
        <v>北落师门技能2</v>
      </c>
      <c r="F573" s="4" t="s">
        <v>1164</v>
      </c>
      <c r="G573" s="3">
        <v>10</v>
      </c>
      <c r="H573" s="37" t="str">
        <f t="shared" si="1561"/>
        <v>130200901</v>
      </c>
      <c r="I573" s="3">
        <f t="shared" si="1562"/>
        <v>10</v>
      </c>
      <c r="J573" s="3" t="str">
        <f>IF(COUNTIF(技能效果!A:A,技能等级!B573&amp;"02")=1,技能等级!B573&amp;"02","")</f>
        <v/>
      </c>
      <c r="K573" s="3" t="str">
        <f t="shared" si="1562"/>
        <v/>
      </c>
      <c r="L573" s="3" t="str">
        <f>IF(COUNTIF(技能效果!A:A,技能等级!B573&amp;"03")=1,技能等级!B573&amp;"03","")</f>
        <v/>
      </c>
      <c r="M573" s="3" t="str">
        <f t="shared" ref="M573" si="1732">IF(L573="","",$D573)</f>
        <v/>
      </c>
      <c r="N573" s="3" t="str">
        <f>IF(COUNTIF(技能效果!A:A,技能等级!B573&amp;"04")=1,技能等级!B573&amp;"04","")</f>
        <v/>
      </c>
      <c r="O573" s="3" t="str">
        <f t="shared" ref="O573" si="1733">IF(N573="","",$D573)</f>
        <v/>
      </c>
      <c r="P573" s="3" t="str">
        <f>IF(COUNTIF(技能效果!A:A,技能等级!B573&amp;"05")=1,技能等级!B573&amp;"05","")</f>
        <v/>
      </c>
      <c r="Q573" s="3" t="str">
        <f t="shared" ref="Q573" si="1734">IF(P573="","",$D573)</f>
        <v/>
      </c>
      <c r="R573" s="36"/>
      <c r="S573" s="36">
        <f t="shared" si="1596"/>
        <v>57</v>
      </c>
    </row>
    <row r="574" spans="1:19" ht="16.5" x14ac:dyDescent="0.2">
      <c r="A574" s="3">
        <v>571</v>
      </c>
      <c r="B574" s="3">
        <f>INDEX(技能!B:B,MATCH(技能等级!S574,技能!T:T,0))</f>
        <v>1301010</v>
      </c>
      <c r="C574" s="4" t="s">
        <v>507</v>
      </c>
      <c r="D574" s="3">
        <v>1</v>
      </c>
      <c r="E574" s="3" t="str">
        <f>INDEX(技能!E:E,MATCH(技能等级!S574,技能!T:T,0))</f>
        <v>盖文技能1</v>
      </c>
      <c r="F574" s="4"/>
      <c r="G574" s="3"/>
      <c r="H574" s="37" t="str">
        <f t="shared" si="1561"/>
        <v>130101001</v>
      </c>
      <c r="I574" s="3">
        <f t="shared" si="1562"/>
        <v>1</v>
      </c>
      <c r="J574" s="3" t="str">
        <f>IF(COUNTIF(技能效果!A:A,技能等级!B574&amp;"02")=1,技能等级!B574&amp;"02","")</f>
        <v/>
      </c>
      <c r="K574" s="3" t="str">
        <f t="shared" si="1562"/>
        <v/>
      </c>
      <c r="L574" s="3" t="str">
        <f>IF(COUNTIF(技能效果!A:A,技能等级!B574&amp;"03")=1,技能等级!B574&amp;"03","")</f>
        <v/>
      </c>
      <c r="M574" s="3" t="str">
        <f t="shared" ref="M574" si="1735">IF(L574="","",$D574)</f>
        <v/>
      </c>
      <c r="N574" s="3" t="str">
        <f>IF(COUNTIF(技能效果!A:A,技能等级!B574&amp;"04")=1,技能等级!B574&amp;"04","")</f>
        <v/>
      </c>
      <c r="O574" s="3" t="str">
        <f t="shared" ref="O574" si="1736">IF(N574="","",$D574)</f>
        <v/>
      </c>
      <c r="P574" s="3" t="str">
        <f>IF(COUNTIF(技能效果!A:A,技能等级!B574&amp;"05")=1,技能等级!B574&amp;"05","")</f>
        <v/>
      </c>
      <c r="Q574" s="3" t="str">
        <f t="shared" ref="Q574" si="1737">IF(P574="","",$D574)</f>
        <v/>
      </c>
      <c r="R574" s="36"/>
      <c r="S574" s="36">
        <f t="shared" si="1596"/>
        <v>58</v>
      </c>
    </row>
    <row r="575" spans="1:19" ht="16.5" x14ac:dyDescent="0.2">
      <c r="A575" s="3">
        <v>572</v>
      </c>
      <c r="B575" s="3">
        <f>INDEX(技能!B:B,MATCH(技能等级!S575,技能!T:T,0))</f>
        <v>1301010</v>
      </c>
      <c r="C575" s="4" t="s">
        <v>507</v>
      </c>
      <c r="D575" s="3">
        <v>2</v>
      </c>
      <c r="E575" s="3" t="str">
        <f>INDEX(技能!E:E,MATCH(技能等级!S575,技能!T:T,0))</f>
        <v>盖文技能1</v>
      </c>
      <c r="F575" s="4" t="s">
        <v>1164</v>
      </c>
      <c r="G575" s="3">
        <v>10</v>
      </c>
      <c r="H575" s="37" t="str">
        <f t="shared" si="1561"/>
        <v>130101001</v>
      </c>
      <c r="I575" s="3">
        <f t="shared" si="1562"/>
        <v>2</v>
      </c>
      <c r="J575" s="3" t="str">
        <f>IF(COUNTIF(技能效果!A:A,技能等级!B575&amp;"02")=1,技能等级!B575&amp;"02","")</f>
        <v/>
      </c>
      <c r="K575" s="3" t="str">
        <f t="shared" si="1562"/>
        <v/>
      </c>
      <c r="L575" s="3" t="str">
        <f>IF(COUNTIF(技能效果!A:A,技能等级!B575&amp;"03")=1,技能等级!B575&amp;"03","")</f>
        <v/>
      </c>
      <c r="M575" s="3" t="str">
        <f t="shared" ref="M575" si="1738">IF(L575="","",$D575)</f>
        <v/>
      </c>
      <c r="N575" s="3" t="str">
        <f>IF(COUNTIF(技能效果!A:A,技能等级!B575&amp;"04")=1,技能等级!B575&amp;"04","")</f>
        <v/>
      </c>
      <c r="O575" s="3" t="str">
        <f t="shared" ref="O575" si="1739">IF(N575="","",$D575)</f>
        <v/>
      </c>
      <c r="P575" s="3" t="str">
        <f>IF(COUNTIF(技能效果!A:A,技能等级!B575&amp;"05")=1,技能等级!B575&amp;"05","")</f>
        <v/>
      </c>
      <c r="Q575" s="3" t="str">
        <f t="shared" ref="Q575" si="1740">IF(P575="","",$D575)</f>
        <v/>
      </c>
      <c r="R575" s="36"/>
      <c r="S575" s="36">
        <f t="shared" si="1596"/>
        <v>58</v>
      </c>
    </row>
    <row r="576" spans="1:19" ht="16.5" x14ac:dyDescent="0.2">
      <c r="A576" s="3">
        <v>573</v>
      </c>
      <c r="B576" s="3">
        <f>INDEX(技能!B:B,MATCH(技能等级!S576,技能!T:T,0))</f>
        <v>1301010</v>
      </c>
      <c r="C576" s="4" t="s">
        <v>507</v>
      </c>
      <c r="D576" s="3">
        <v>3</v>
      </c>
      <c r="E576" s="3" t="str">
        <f>INDEX(技能!E:E,MATCH(技能等级!S576,技能!T:T,0))</f>
        <v>盖文技能1</v>
      </c>
      <c r="F576" s="4" t="s">
        <v>1164</v>
      </c>
      <c r="G576" s="3">
        <v>10</v>
      </c>
      <c r="H576" s="37" t="str">
        <f t="shared" si="1561"/>
        <v>130101001</v>
      </c>
      <c r="I576" s="3">
        <f t="shared" si="1562"/>
        <v>3</v>
      </c>
      <c r="J576" s="3" t="str">
        <f>IF(COUNTIF(技能效果!A:A,技能等级!B576&amp;"02")=1,技能等级!B576&amp;"02","")</f>
        <v/>
      </c>
      <c r="K576" s="3" t="str">
        <f t="shared" si="1562"/>
        <v/>
      </c>
      <c r="L576" s="3" t="str">
        <f>IF(COUNTIF(技能效果!A:A,技能等级!B576&amp;"03")=1,技能等级!B576&amp;"03","")</f>
        <v/>
      </c>
      <c r="M576" s="3" t="str">
        <f t="shared" ref="M576" si="1741">IF(L576="","",$D576)</f>
        <v/>
      </c>
      <c r="N576" s="3" t="str">
        <f>IF(COUNTIF(技能效果!A:A,技能等级!B576&amp;"04")=1,技能等级!B576&amp;"04","")</f>
        <v/>
      </c>
      <c r="O576" s="3" t="str">
        <f t="shared" ref="O576" si="1742">IF(N576="","",$D576)</f>
        <v/>
      </c>
      <c r="P576" s="3" t="str">
        <f>IF(COUNTIF(技能效果!A:A,技能等级!B576&amp;"05")=1,技能等级!B576&amp;"05","")</f>
        <v/>
      </c>
      <c r="Q576" s="3" t="str">
        <f t="shared" ref="Q576" si="1743">IF(P576="","",$D576)</f>
        <v/>
      </c>
      <c r="R576" s="36"/>
      <c r="S576" s="36">
        <f t="shared" si="1596"/>
        <v>58</v>
      </c>
    </row>
    <row r="577" spans="1:19" ht="16.5" x14ac:dyDescent="0.2">
      <c r="A577" s="3">
        <v>574</v>
      </c>
      <c r="B577" s="3">
        <f>INDEX(技能!B:B,MATCH(技能等级!S577,技能!T:T,0))</f>
        <v>1301010</v>
      </c>
      <c r="C577" s="4" t="s">
        <v>507</v>
      </c>
      <c r="D577" s="3">
        <v>4</v>
      </c>
      <c r="E577" s="3" t="str">
        <f>INDEX(技能!E:E,MATCH(技能等级!S577,技能!T:T,0))</f>
        <v>盖文技能1</v>
      </c>
      <c r="F577" s="4" t="s">
        <v>1164</v>
      </c>
      <c r="G577" s="3">
        <v>10</v>
      </c>
      <c r="H577" s="37" t="str">
        <f t="shared" si="1561"/>
        <v>130101001</v>
      </c>
      <c r="I577" s="3">
        <f t="shared" si="1562"/>
        <v>4</v>
      </c>
      <c r="J577" s="3" t="str">
        <f>IF(COUNTIF(技能效果!A:A,技能等级!B577&amp;"02")=1,技能等级!B577&amp;"02","")</f>
        <v/>
      </c>
      <c r="K577" s="3" t="str">
        <f t="shared" si="1562"/>
        <v/>
      </c>
      <c r="L577" s="3" t="str">
        <f>IF(COUNTIF(技能效果!A:A,技能等级!B577&amp;"03")=1,技能等级!B577&amp;"03","")</f>
        <v/>
      </c>
      <c r="M577" s="3" t="str">
        <f t="shared" ref="M577" si="1744">IF(L577="","",$D577)</f>
        <v/>
      </c>
      <c r="N577" s="3" t="str">
        <f>IF(COUNTIF(技能效果!A:A,技能等级!B577&amp;"04")=1,技能等级!B577&amp;"04","")</f>
        <v/>
      </c>
      <c r="O577" s="3" t="str">
        <f t="shared" ref="O577" si="1745">IF(N577="","",$D577)</f>
        <v/>
      </c>
      <c r="P577" s="3" t="str">
        <f>IF(COUNTIF(技能效果!A:A,技能等级!B577&amp;"05")=1,技能等级!B577&amp;"05","")</f>
        <v/>
      </c>
      <c r="Q577" s="3" t="str">
        <f t="shared" ref="Q577" si="1746">IF(P577="","",$D577)</f>
        <v/>
      </c>
      <c r="R577" s="36"/>
      <c r="S577" s="36">
        <f t="shared" si="1596"/>
        <v>58</v>
      </c>
    </row>
    <row r="578" spans="1:19" ht="16.5" x14ac:dyDescent="0.2">
      <c r="A578" s="3">
        <v>575</v>
      </c>
      <c r="B578" s="3">
        <f>INDEX(技能!B:B,MATCH(技能等级!S578,技能!T:T,0))</f>
        <v>1301010</v>
      </c>
      <c r="C578" s="4" t="s">
        <v>507</v>
      </c>
      <c r="D578" s="3">
        <v>5</v>
      </c>
      <c r="E578" s="3" t="str">
        <f>INDEX(技能!E:E,MATCH(技能等级!S578,技能!T:T,0))</f>
        <v>盖文技能1</v>
      </c>
      <c r="F578" s="4" t="s">
        <v>1164</v>
      </c>
      <c r="G578" s="3">
        <v>10</v>
      </c>
      <c r="H578" s="37" t="str">
        <f t="shared" si="1561"/>
        <v>130101001</v>
      </c>
      <c r="I578" s="3">
        <f t="shared" si="1562"/>
        <v>5</v>
      </c>
      <c r="J578" s="3" t="str">
        <f>IF(COUNTIF(技能效果!A:A,技能等级!B578&amp;"02")=1,技能等级!B578&amp;"02","")</f>
        <v/>
      </c>
      <c r="K578" s="3" t="str">
        <f t="shared" si="1562"/>
        <v/>
      </c>
      <c r="L578" s="3" t="str">
        <f>IF(COUNTIF(技能效果!A:A,技能等级!B578&amp;"03")=1,技能等级!B578&amp;"03","")</f>
        <v/>
      </c>
      <c r="M578" s="3" t="str">
        <f t="shared" ref="M578" si="1747">IF(L578="","",$D578)</f>
        <v/>
      </c>
      <c r="N578" s="3" t="str">
        <f>IF(COUNTIF(技能效果!A:A,技能等级!B578&amp;"04")=1,技能等级!B578&amp;"04","")</f>
        <v/>
      </c>
      <c r="O578" s="3" t="str">
        <f t="shared" ref="O578" si="1748">IF(N578="","",$D578)</f>
        <v/>
      </c>
      <c r="P578" s="3" t="str">
        <f>IF(COUNTIF(技能效果!A:A,技能等级!B578&amp;"05")=1,技能等级!B578&amp;"05","")</f>
        <v/>
      </c>
      <c r="Q578" s="3" t="str">
        <f t="shared" ref="Q578" si="1749">IF(P578="","",$D578)</f>
        <v/>
      </c>
      <c r="R578" s="36"/>
      <c r="S578" s="36">
        <f t="shared" si="1596"/>
        <v>58</v>
      </c>
    </row>
    <row r="579" spans="1:19" ht="16.5" x14ac:dyDescent="0.2">
      <c r="A579" s="3">
        <v>576</v>
      </c>
      <c r="B579" s="3">
        <f>INDEX(技能!B:B,MATCH(技能等级!S579,技能!T:T,0))</f>
        <v>1301010</v>
      </c>
      <c r="C579" s="4" t="s">
        <v>507</v>
      </c>
      <c r="D579" s="3">
        <v>6</v>
      </c>
      <c r="E579" s="3" t="str">
        <f>INDEX(技能!E:E,MATCH(技能等级!S579,技能!T:T,0))</f>
        <v>盖文技能1</v>
      </c>
      <c r="F579" s="4" t="s">
        <v>1164</v>
      </c>
      <c r="G579" s="3">
        <v>10</v>
      </c>
      <c r="H579" s="37" t="str">
        <f t="shared" si="1561"/>
        <v>130101001</v>
      </c>
      <c r="I579" s="3">
        <f t="shared" si="1562"/>
        <v>6</v>
      </c>
      <c r="J579" s="3" t="str">
        <f>IF(COUNTIF(技能效果!A:A,技能等级!B579&amp;"02")=1,技能等级!B579&amp;"02","")</f>
        <v/>
      </c>
      <c r="K579" s="3" t="str">
        <f t="shared" si="1562"/>
        <v/>
      </c>
      <c r="L579" s="3" t="str">
        <f>IF(COUNTIF(技能效果!A:A,技能等级!B579&amp;"03")=1,技能等级!B579&amp;"03","")</f>
        <v/>
      </c>
      <c r="M579" s="3" t="str">
        <f t="shared" ref="M579" si="1750">IF(L579="","",$D579)</f>
        <v/>
      </c>
      <c r="N579" s="3" t="str">
        <f>IF(COUNTIF(技能效果!A:A,技能等级!B579&amp;"04")=1,技能等级!B579&amp;"04","")</f>
        <v/>
      </c>
      <c r="O579" s="3" t="str">
        <f t="shared" ref="O579" si="1751">IF(N579="","",$D579)</f>
        <v/>
      </c>
      <c r="P579" s="3" t="str">
        <f>IF(COUNTIF(技能效果!A:A,技能等级!B579&amp;"05")=1,技能等级!B579&amp;"05","")</f>
        <v/>
      </c>
      <c r="Q579" s="3" t="str">
        <f t="shared" ref="Q579" si="1752">IF(P579="","",$D579)</f>
        <v/>
      </c>
      <c r="R579" s="36"/>
      <c r="S579" s="36">
        <f t="shared" si="1596"/>
        <v>58</v>
      </c>
    </row>
    <row r="580" spans="1:19" ht="16.5" x14ac:dyDescent="0.2">
      <c r="A580" s="3">
        <v>577</v>
      </c>
      <c r="B580" s="3">
        <f>INDEX(技能!B:B,MATCH(技能等级!S580,技能!T:T,0))</f>
        <v>1301010</v>
      </c>
      <c r="C580" s="4" t="s">
        <v>507</v>
      </c>
      <c r="D580" s="3">
        <v>7</v>
      </c>
      <c r="E580" s="3" t="str">
        <f>INDEX(技能!E:E,MATCH(技能等级!S580,技能!T:T,0))</f>
        <v>盖文技能1</v>
      </c>
      <c r="F580" s="4" t="s">
        <v>1164</v>
      </c>
      <c r="G580" s="3">
        <v>10</v>
      </c>
      <c r="H580" s="37" t="str">
        <f t="shared" si="1561"/>
        <v>130101001</v>
      </c>
      <c r="I580" s="3">
        <f t="shared" si="1562"/>
        <v>7</v>
      </c>
      <c r="J580" s="3" t="str">
        <f>IF(COUNTIF(技能效果!A:A,技能等级!B580&amp;"02")=1,技能等级!B580&amp;"02","")</f>
        <v/>
      </c>
      <c r="K580" s="3" t="str">
        <f t="shared" si="1562"/>
        <v/>
      </c>
      <c r="L580" s="3" t="str">
        <f>IF(COUNTIF(技能效果!A:A,技能等级!B580&amp;"03")=1,技能等级!B580&amp;"03","")</f>
        <v/>
      </c>
      <c r="M580" s="3" t="str">
        <f t="shared" ref="M580" si="1753">IF(L580="","",$D580)</f>
        <v/>
      </c>
      <c r="N580" s="3" t="str">
        <f>IF(COUNTIF(技能效果!A:A,技能等级!B580&amp;"04")=1,技能等级!B580&amp;"04","")</f>
        <v/>
      </c>
      <c r="O580" s="3" t="str">
        <f t="shared" ref="O580" si="1754">IF(N580="","",$D580)</f>
        <v/>
      </c>
      <c r="P580" s="3" t="str">
        <f>IF(COUNTIF(技能效果!A:A,技能等级!B580&amp;"05")=1,技能等级!B580&amp;"05","")</f>
        <v/>
      </c>
      <c r="Q580" s="3" t="str">
        <f t="shared" ref="Q580" si="1755">IF(P580="","",$D580)</f>
        <v/>
      </c>
      <c r="R580" s="36"/>
      <c r="S580" s="36">
        <f t="shared" si="1596"/>
        <v>58</v>
      </c>
    </row>
    <row r="581" spans="1:19" ht="16.5" x14ac:dyDescent="0.2">
      <c r="A581" s="3">
        <v>578</v>
      </c>
      <c r="B581" s="3">
        <f>INDEX(技能!B:B,MATCH(技能等级!S581,技能!T:T,0))</f>
        <v>1301010</v>
      </c>
      <c r="C581" s="4" t="s">
        <v>507</v>
      </c>
      <c r="D581" s="3">
        <v>8</v>
      </c>
      <c r="E581" s="3" t="str">
        <f>INDEX(技能!E:E,MATCH(技能等级!S581,技能!T:T,0))</f>
        <v>盖文技能1</v>
      </c>
      <c r="F581" s="4" t="s">
        <v>1164</v>
      </c>
      <c r="G581" s="3">
        <v>10</v>
      </c>
      <c r="H581" s="37" t="str">
        <f t="shared" ref="H581:H644" si="1756">B581&amp;"01"</f>
        <v>130101001</v>
      </c>
      <c r="I581" s="3">
        <f t="shared" ref="I581:K644" si="1757">IF(H581="","",$D581)</f>
        <v>8</v>
      </c>
      <c r="J581" s="3" t="str">
        <f>IF(COUNTIF(技能效果!A:A,技能等级!B581&amp;"02")=1,技能等级!B581&amp;"02","")</f>
        <v/>
      </c>
      <c r="K581" s="3" t="str">
        <f t="shared" si="1757"/>
        <v/>
      </c>
      <c r="L581" s="3" t="str">
        <f>IF(COUNTIF(技能效果!A:A,技能等级!B581&amp;"03")=1,技能等级!B581&amp;"03","")</f>
        <v/>
      </c>
      <c r="M581" s="3" t="str">
        <f t="shared" ref="M581" si="1758">IF(L581="","",$D581)</f>
        <v/>
      </c>
      <c r="N581" s="3" t="str">
        <f>IF(COUNTIF(技能效果!A:A,技能等级!B581&amp;"04")=1,技能等级!B581&amp;"04","")</f>
        <v/>
      </c>
      <c r="O581" s="3" t="str">
        <f t="shared" ref="O581" si="1759">IF(N581="","",$D581)</f>
        <v/>
      </c>
      <c r="P581" s="3" t="str">
        <f>IF(COUNTIF(技能效果!A:A,技能等级!B581&amp;"05")=1,技能等级!B581&amp;"05","")</f>
        <v/>
      </c>
      <c r="Q581" s="3" t="str">
        <f t="shared" ref="Q581" si="1760">IF(P581="","",$D581)</f>
        <v/>
      </c>
      <c r="R581" s="36"/>
      <c r="S581" s="36">
        <f t="shared" si="1596"/>
        <v>58</v>
      </c>
    </row>
    <row r="582" spans="1:19" ht="16.5" x14ac:dyDescent="0.2">
      <c r="A582" s="3">
        <v>579</v>
      </c>
      <c r="B582" s="3">
        <f>INDEX(技能!B:B,MATCH(技能等级!S582,技能!T:T,0))</f>
        <v>1301010</v>
      </c>
      <c r="C582" s="4" t="s">
        <v>507</v>
      </c>
      <c r="D582" s="3">
        <v>9</v>
      </c>
      <c r="E582" s="3" t="str">
        <f>INDEX(技能!E:E,MATCH(技能等级!S582,技能!T:T,0))</f>
        <v>盖文技能1</v>
      </c>
      <c r="F582" s="4" t="s">
        <v>1164</v>
      </c>
      <c r="G582" s="3">
        <v>10</v>
      </c>
      <c r="H582" s="37" t="str">
        <f t="shared" si="1756"/>
        <v>130101001</v>
      </c>
      <c r="I582" s="3">
        <f t="shared" si="1757"/>
        <v>9</v>
      </c>
      <c r="J582" s="3" t="str">
        <f>IF(COUNTIF(技能效果!A:A,技能等级!B582&amp;"02")=1,技能等级!B582&amp;"02","")</f>
        <v/>
      </c>
      <c r="K582" s="3" t="str">
        <f t="shared" si="1757"/>
        <v/>
      </c>
      <c r="L582" s="3" t="str">
        <f>IF(COUNTIF(技能效果!A:A,技能等级!B582&amp;"03")=1,技能等级!B582&amp;"03","")</f>
        <v/>
      </c>
      <c r="M582" s="3" t="str">
        <f t="shared" ref="M582" si="1761">IF(L582="","",$D582)</f>
        <v/>
      </c>
      <c r="N582" s="3" t="str">
        <f>IF(COUNTIF(技能效果!A:A,技能等级!B582&amp;"04")=1,技能等级!B582&amp;"04","")</f>
        <v/>
      </c>
      <c r="O582" s="3" t="str">
        <f t="shared" ref="O582" si="1762">IF(N582="","",$D582)</f>
        <v/>
      </c>
      <c r="P582" s="3" t="str">
        <f>IF(COUNTIF(技能效果!A:A,技能等级!B582&amp;"05")=1,技能等级!B582&amp;"05","")</f>
        <v/>
      </c>
      <c r="Q582" s="3" t="str">
        <f t="shared" ref="Q582" si="1763">IF(P582="","",$D582)</f>
        <v/>
      </c>
      <c r="R582" s="36"/>
      <c r="S582" s="36">
        <f t="shared" si="1596"/>
        <v>58</v>
      </c>
    </row>
    <row r="583" spans="1:19" ht="16.5" x14ac:dyDescent="0.2">
      <c r="A583" s="3">
        <v>580</v>
      </c>
      <c r="B583" s="3">
        <f>INDEX(技能!B:B,MATCH(技能等级!S583,技能!T:T,0))</f>
        <v>1301010</v>
      </c>
      <c r="C583" s="4" t="s">
        <v>507</v>
      </c>
      <c r="D583" s="3">
        <v>10</v>
      </c>
      <c r="E583" s="3" t="str">
        <f>INDEX(技能!E:E,MATCH(技能等级!S583,技能!T:T,0))</f>
        <v>盖文技能1</v>
      </c>
      <c r="F583" s="4" t="s">
        <v>1164</v>
      </c>
      <c r="G583" s="3">
        <v>10</v>
      </c>
      <c r="H583" s="37" t="str">
        <f t="shared" si="1756"/>
        <v>130101001</v>
      </c>
      <c r="I583" s="3">
        <f t="shared" si="1757"/>
        <v>10</v>
      </c>
      <c r="J583" s="3" t="str">
        <f>IF(COUNTIF(技能效果!A:A,技能等级!B583&amp;"02")=1,技能等级!B583&amp;"02","")</f>
        <v/>
      </c>
      <c r="K583" s="3" t="str">
        <f t="shared" si="1757"/>
        <v/>
      </c>
      <c r="L583" s="3" t="str">
        <f>IF(COUNTIF(技能效果!A:A,技能等级!B583&amp;"03")=1,技能等级!B583&amp;"03","")</f>
        <v/>
      </c>
      <c r="M583" s="3" t="str">
        <f t="shared" ref="M583" si="1764">IF(L583="","",$D583)</f>
        <v/>
      </c>
      <c r="N583" s="3" t="str">
        <f>IF(COUNTIF(技能效果!A:A,技能等级!B583&amp;"04")=1,技能等级!B583&amp;"04","")</f>
        <v/>
      </c>
      <c r="O583" s="3" t="str">
        <f t="shared" ref="O583" si="1765">IF(N583="","",$D583)</f>
        <v/>
      </c>
      <c r="P583" s="3" t="str">
        <f>IF(COUNTIF(技能效果!A:A,技能等级!B583&amp;"05")=1,技能等级!B583&amp;"05","")</f>
        <v/>
      </c>
      <c r="Q583" s="3" t="str">
        <f t="shared" ref="Q583" si="1766">IF(P583="","",$D583)</f>
        <v/>
      </c>
      <c r="R583" s="36"/>
      <c r="S583" s="36">
        <f t="shared" si="1596"/>
        <v>58</v>
      </c>
    </row>
    <row r="584" spans="1:19" ht="16.5" x14ac:dyDescent="0.2">
      <c r="A584" s="3">
        <v>581</v>
      </c>
      <c r="B584" s="3">
        <f>INDEX(技能!B:B,MATCH(技能等级!S584,技能!T:T,0))</f>
        <v>1302010</v>
      </c>
      <c r="C584" s="4" t="s">
        <v>507</v>
      </c>
      <c r="D584" s="3">
        <v>1</v>
      </c>
      <c r="E584" s="3" t="str">
        <f>INDEX(技能!E:E,MATCH(技能等级!S584,技能!T:T,0))</f>
        <v>盖文技能2</v>
      </c>
      <c r="F584" s="4"/>
      <c r="G584" s="3"/>
      <c r="H584" s="37" t="str">
        <f t="shared" si="1756"/>
        <v>130201001</v>
      </c>
      <c r="I584" s="3">
        <f t="shared" si="1757"/>
        <v>1</v>
      </c>
      <c r="J584" s="3" t="str">
        <f>IF(COUNTIF(技能效果!A:A,技能等级!B584&amp;"02")=1,技能等级!B584&amp;"02","")</f>
        <v>130201002</v>
      </c>
      <c r="K584" s="3">
        <f t="shared" si="1757"/>
        <v>1</v>
      </c>
      <c r="L584" s="3" t="str">
        <f>IF(COUNTIF(技能效果!A:A,技能等级!B584&amp;"03")=1,技能等级!B584&amp;"03","")</f>
        <v/>
      </c>
      <c r="M584" s="3" t="str">
        <f t="shared" ref="M584" si="1767">IF(L584="","",$D584)</f>
        <v/>
      </c>
      <c r="N584" s="3" t="str">
        <f>IF(COUNTIF(技能效果!A:A,技能等级!B584&amp;"04")=1,技能等级!B584&amp;"04","")</f>
        <v/>
      </c>
      <c r="O584" s="3" t="str">
        <f t="shared" ref="O584" si="1768">IF(N584="","",$D584)</f>
        <v/>
      </c>
      <c r="P584" s="3" t="str">
        <f>IF(COUNTIF(技能效果!A:A,技能等级!B584&amp;"05")=1,技能等级!B584&amp;"05","")</f>
        <v/>
      </c>
      <c r="Q584" s="3" t="str">
        <f t="shared" ref="Q584" si="1769">IF(P584="","",$D584)</f>
        <v/>
      </c>
      <c r="R584" s="36"/>
      <c r="S584" s="36">
        <f t="shared" si="1596"/>
        <v>59</v>
      </c>
    </row>
    <row r="585" spans="1:19" ht="16.5" x14ac:dyDescent="0.2">
      <c r="A585" s="3">
        <v>582</v>
      </c>
      <c r="B585" s="3">
        <f>INDEX(技能!B:B,MATCH(技能等级!S585,技能!T:T,0))</f>
        <v>1302010</v>
      </c>
      <c r="C585" s="4" t="s">
        <v>507</v>
      </c>
      <c r="D585" s="3">
        <v>2</v>
      </c>
      <c r="E585" s="3" t="str">
        <f>INDEX(技能!E:E,MATCH(技能等级!S585,技能!T:T,0))</f>
        <v>盖文技能2</v>
      </c>
      <c r="F585" s="4" t="s">
        <v>1164</v>
      </c>
      <c r="G585" s="3">
        <v>10</v>
      </c>
      <c r="H585" s="37" t="str">
        <f t="shared" si="1756"/>
        <v>130201001</v>
      </c>
      <c r="I585" s="3">
        <f t="shared" si="1757"/>
        <v>2</v>
      </c>
      <c r="J585" s="3" t="str">
        <f>IF(COUNTIF(技能效果!A:A,技能等级!B585&amp;"02")=1,技能等级!B585&amp;"02","")</f>
        <v>130201002</v>
      </c>
      <c r="K585" s="3">
        <f t="shared" si="1757"/>
        <v>2</v>
      </c>
      <c r="L585" s="3" t="str">
        <f>IF(COUNTIF(技能效果!A:A,技能等级!B585&amp;"03")=1,技能等级!B585&amp;"03","")</f>
        <v/>
      </c>
      <c r="M585" s="3" t="str">
        <f t="shared" ref="M585" si="1770">IF(L585="","",$D585)</f>
        <v/>
      </c>
      <c r="N585" s="3" t="str">
        <f>IF(COUNTIF(技能效果!A:A,技能等级!B585&amp;"04")=1,技能等级!B585&amp;"04","")</f>
        <v/>
      </c>
      <c r="O585" s="3" t="str">
        <f t="shared" ref="O585" si="1771">IF(N585="","",$D585)</f>
        <v/>
      </c>
      <c r="P585" s="3" t="str">
        <f>IF(COUNTIF(技能效果!A:A,技能等级!B585&amp;"05")=1,技能等级!B585&amp;"05","")</f>
        <v/>
      </c>
      <c r="Q585" s="3" t="str">
        <f t="shared" ref="Q585" si="1772">IF(P585="","",$D585)</f>
        <v/>
      </c>
      <c r="R585" s="36"/>
      <c r="S585" s="36">
        <f t="shared" si="1596"/>
        <v>59</v>
      </c>
    </row>
    <row r="586" spans="1:19" ht="16.5" x14ac:dyDescent="0.2">
      <c r="A586" s="3">
        <v>583</v>
      </c>
      <c r="B586" s="3">
        <f>INDEX(技能!B:B,MATCH(技能等级!S586,技能!T:T,0))</f>
        <v>1302010</v>
      </c>
      <c r="C586" s="4" t="s">
        <v>507</v>
      </c>
      <c r="D586" s="3">
        <v>3</v>
      </c>
      <c r="E586" s="3" t="str">
        <f>INDEX(技能!E:E,MATCH(技能等级!S586,技能!T:T,0))</f>
        <v>盖文技能2</v>
      </c>
      <c r="F586" s="4" t="s">
        <v>1164</v>
      </c>
      <c r="G586" s="3">
        <v>10</v>
      </c>
      <c r="H586" s="37" t="str">
        <f t="shared" si="1756"/>
        <v>130201001</v>
      </c>
      <c r="I586" s="3">
        <f t="shared" si="1757"/>
        <v>3</v>
      </c>
      <c r="J586" s="3" t="str">
        <f>IF(COUNTIF(技能效果!A:A,技能等级!B586&amp;"02")=1,技能等级!B586&amp;"02","")</f>
        <v>130201002</v>
      </c>
      <c r="K586" s="3">
        <f t="shared" si="1757"/>
        <v>3</v>
      </c>
      <c r="L586" s="3" t="str">
        <f>IF(COUNTIF(技能效果!A:A,技能等级!B586&amp;"03")=1,技能等级!B586&amp;"03","")</f>
        <v/>
      </c>
      <c r="M586" s="3" t="str">
        <f t="shared" ref="M586" si="1773">IF(L586="","",$D586)</f>
        <v/>
      </c>
      <c r="N586" s="3" t="str">
        <f>IF(COUNTIF(技能效果!A:A,技能等级!B586&amp;"04")=1,技能等级!B586&amp;"04","")</f>
        <v/>
      </c>
      <c r="O586" s="3" t="str">
        <f t="shared" ref="O586" si="1774">IF(N586="","",$D586)</f>
        <v/>
      </c>
      <c r="P586" s="3" t="str">
        <f>IF(COUNTIF(技能效果!A:A,技能等级!B586&amp;"05")=1,技能等级!B586&amp;"05","")</f>
        <v/>
      </c>
      <c r="Q586" s="3" t="str">
        <f t="shared" ref="Q586" si="1775">IF(P586="","",$D586)</f>
        <v/>
      </c>
      <c r="R586" s="36"/>
      <c r="S586" s="36">
        <f t="shared" si="1596"/>
        <v>59</v>
      </c>
    </row>
    <row r="587" spans="1:19" ht="16.5" x14ac:dyDescent="0.2">
      <c r="A587" s="3">
        <v>584</v>
      </c>
      <c r="B587" s="3">
        <f>INDEX(技能!B:B,MATCH(技能等级!S587,技能!T:T,0))</f>
        <v>1302010</v>
      </c>
      <c r="C587" s="4" t="s">
        <v>507</v>
      </c>
      <c r="D587" s="3">
        <v>4</v>
      </c>
      <c r="E587" s="3" t="str">
        <f>INDEX(技能!E:E,MATCH(技能等级!S587,技能!T:T,0))</f>
        <v>盖文技能2</v>
      </c>
      <c r="F587" s="4" t="s">
        <v>1164</v>
      </c>
      <c r="G587" s="3">
        <v>10</v>
      </c>
      <c r="H587" s="37" t="str">
        <f t="shared" si="1756"/>
        <v>130201001</v>
      </c>
      <c r="I587" s="3">
        <f t="shared" si="1757"/>
        <v>4</v>
      </c>
      <c r="J587" s="3" t="str">
        <f>IF(COUNTIF(技能效果!A:A,技能等级!B587&amp;"02")=1,技能等级!B587&amp;"02","")</f>
        <v>130201002</v>
      </c>
      <c r="K587" s="3">
        <f t="shared" si="1757"/>
        <v>4</v>
      </c>
      <c r="L587" s="3" t="str">
        <f>IF(COUNTIF(技能效果!A:A,技能等级!B587&amp;"03")=1,技能等级!B587&amp;"03","")</f>
        <v/>
      </c>
      <c r="M587" s="3" t="str">
        <f t="shared" ref="M587" si="1776">IF(L587="","",$D587)</f>
        <v/>
      </c>
      <c r="N587" s="3" t="str">
        <f>IF(COUNTIF(技能效果!A:A,技能等级!B587&amp;"04")=1,技能等级!B587&amp;"04","")</f>
        <v/>
      </c>
      <c r="O587" s="3" t="str">
        <f t="shared" ref="O587" si="1777">IF(N587="","",$D587)</f>
        <v/>
      </c>
      <c r="P587" s="3" t="str">
        <f>IF(COUNTIF(技能效果!A:A,技能等级!B587&amp;"05")=1,技能等级!B587&amp;"05","")</f>
        <v/>
      </c>
      <c r="Q587" s="3" t="str">
        <f t="shared" ref="Q587" si="1778">IF(P587="","",$D587)</f>
        <v/>
      </c>
      <c r="R587" s="36"/>
      <c r="S587" s="36">
        <f t="shared" si="1596"/>
        <v>59</v>
      </c>
    </row>
    <row r="588" spans="1:19" ht="16.5" x14ac:dyDescent="0.2">
      <c r="A588" s="3">
        <v>585</v>
      </c>
      <c r="B588" s="3">
        <f>INDEX(技能!B:B,MATCH(技能等级!S588,技能!T:T,0))</f>
        <v>1302010</v>
      </c>
      <c r="C588" s="4" t="s">
        <v>507</v>
      </c>
      <c r="D588" s="3">
        <v>5</v>
      </c>
      <c r="E588" s="3" t="str">
        <f>INDEX(技能!E:E,MATCH(技能等级!S588,技能!T:T,0))</f>
        <v>盖文技能2</v>
      </c>
      <c r="F588" s="4" t="s">
        <v>1164</v>
      </c>
      <c r="G588" s="3">
        <v>10</v>
      </c>
      <c r="H588" s="37" t="str">
        <f t="shared" si="1756"/>
        <v>130201001</v>
      </c>
      <c r="I588" s="3">
        <f t="shared" si="1757"/>
        <v>5</v>
      </c>
      <c r="J588" s="3" t="str">
        <f>IF(COUNTIF(技能效果!A:A,技能等级!B588&amp;"02")=1,技能等级!B588&amp;"02","")</f>
        <v>130201002</v>
      </c>
      <c r="K588" s="3">
        <f t="shared" si="1757"/>
        <v>5</v>
      </c>
      <c r="L588" s="3" t="str">
        <f>IF(COUNTIF(技能效果!A:A,技能等级!B588&amp;"03")=1,技能等级!B588&amp;"03","")</f>
        <v/>
      </c>
      <c r="M588" s="3" t="str">
        <f t="shared" ref="M588" si="1779">IF(L588="","",$D588)</f>
        <v/>
      </c>
      <c r="N588" s="3" t="str">
        <f>IF(COUNTIF(技能效果!A:A,技能等级!B588&amp;"04")=1,技能等级!B588&amp;"04","")</f>
        <v/>
      </c>
      <c r="O588" s="3" t="str">
        <f t="shared" ref="O588" si="1780">IF(N588="","",$D588)</f>
        <v/>
      </c>
      <c r="P588" s="3" t="str">
        <f>IF(COUNTIF(技能效果!A:A,技能等级!B588&amp;"05")=1,技能等级!B588&amp;"05","")</f>
        <v/>
      </c>
      <c r="Q588" s="3" t="str">
        <f t="shared" ref="Q588" si="1781">IF(P588="","",$D588)</f>
        <v/>
      </c>
      <c r="R588" s="36"/>
      <c r="S588" s="36">
        <f t="shared" si="1596"/>
        <v>59</v>
      </c>
    </row>
    <row r="589" spans="1:19" ht="16.5" x14ac:dyDescent="0.2">
      <c r="A589" s="3">
        <v>586</v>
      </c>
      <c r="B589" s="3">
        <f>INDEX(技能!B:B,MATCH(技能等级!S589,技能!T:T,0))</f>
        <v>1302010</v>
      </c>
      <c r="C589" s="4" t="s">
        <v>507</v>
      </c>
      <c r="D589" s="3">
        <v>6</v>
      </c>
      <c r="E589" s="3" t="str">
        <f>INDEX(技能!E:E,MATCH(技能等级!S589,技能!T:T,0))</f>
        <v>盖文技能2</v>
      </c>
      <c r="F589" s="4" t="s">
        <v>1164</v>
      </c>
      <c r="G589" s="3">
        <v>10</v>
      </c>
      <c r="H589" s="37" t="str">
        <f t="shared" si="1756"/>
        <v>130201001</v>
      </c>
      <c r="I589" s="3">
        <f t="shared" si="1757"/>
        <v>6</v>
      </c>
      <c r="J589" s="3" t="str">
        <f>IF(COUNTIF(技能效果!A:A,技能等级!B589&amp;"02")=1,技能等级!B589&amp;"02","")</f>
        <v>130201002</v>
      </c>
      <c r="K589" s="3">
        <f t="shared" si="1757"/>
        <v>6</v>
      </c>
      <c r="L589" s="3" t="str">
        <f>IF(COUNTIF(技能效果!A:A,技能等级!B589&amp;"03")=1,技能等级!B589&amp;"03","")</f>
        <v/>
      </c>
      <c r="M589" s="3" t="str">
        <f t="shared" ref="M589" si="1782">IF(L589="","",$D589)</f>
        <v/>
      </c>
      <c r="N589" s="3" t="str">
        <f>IF(COUNTIF(技能效果!A:A,技能等级!B589&amp;"04")=1,技能等级!B589&amp;"04","")</f>
        <v/>
      </c>
      <c r="O589" s="3" t="str">
        <f t="shared" ref="O589" si="1783">IF(N589="","",$D589)</f>
        <v/>
      </c>
      <c r="P589" s="3" t="str">
        <f>IF(COUNTIF(技能效果!A:A,技能等级!B589&amp;"05")=1,技能等级!B589&amp;"05","")</f>
        <v/>
      </c>
      <c r="Q589" s="3" t="str">
        <f t="shared" ref="Q589" si="1784">IF(P589="","",$D589)</f>
        <v/>
      </c>
      <c r="R589" s="36"/>
      <c r="S589" s="36">
        <f t="shared" si="1596"/>
        <v>59</v>
      </c>
    </row>
    <row r="590" spans="1:19" ht="16.5" x14ac:dyDescent="0.2">
      <c r="A590" s="3">
        <v>587</v>
      </c>
      <c r="B590" s="3">
        <f>INDEX(技能!B:B,MATCH(技能等级!S590,技能!T:T,0))</f>
        <v>1302010</v>
      </c>
      <c r="C590" s="4" t="s">
        <v>507</v>
      </c>
      <c r="D590" s="3">
        <v>7</v>
      </c>
      <c r="E590" s="3" t="str">
        <f>INDEX(技能!E:E,MATCH(技能等级!S590,技能!T:T,0))</f>
        <v>盖文技能2</v>
      </c>
      <c r="F590" s="4" t="s">
        <v>1164</v>
      </c>
      <c r="G590" s="3">
        <v>10</v>
      </c>
      <c r="H590" s="37" t="str">
        <f t="shared" si="1756"/>
        <v>130201001</v>
      </c>
      <c r="I590" s="3">
        <f t="shared" si="1757"/>
        <v>7</v>
      </c>
      <c r="J590" s="3" t="str">
        <f>IF(COUNTIF(技能效果!A:A,技能等级!B590&amp;"02")=1,技能等级!B590&amp;"02","")</f>
        <v>130201002</v>
      </c>
      <c r="K590" s="3">
        <f t="shared" si="1757"/>
        <v>7</v>
      </c>
      <c r="L590" s="3" t="str">
        <f>IF(COUNTIF(技能效果!A:A,技能等级!B590&amp;"03")=1,技能等级!B590&amp;"03","")</f>
        <v/>
      </c>
      <c r="M590" s="3" t="str">
        <f t="shared" ref="M590" si="1785">IF(L590="","",$D590)</f>
        <v/>
      </c>
      <c r="N590" s="3" t="str">
        <f>IF(COUNTIF(技能效果!A:A,技能等级!B590&amp;"04")=1,技能等级!B590&amp;"04","")</f>
        <v/>
      </c>
      <c r="O590" s="3" t="str">
        <f t="shared" ref="O590" si="1786">IF(N590="","",$D590)</f>
        <v/>
      </c>
      <c r="P590" s="3" t="str">
        <f>IF(COUNTIF(技能效果!A:A,技能等级!B590&amp;"05")=1,技能等级!B590&amp;"05","")</f>
        <v/>
      </c>
      <c r="Q590" s="3" t="str">
        <f t="shared" ref="Q590" si="1787">IF(P590="","",$D590)</f>
        <v/>
      </c>
      <c r="R590" s="36"/>
      <c r="S590" s="36">
        <f t="shared" si="1596"/>
        <v>59</v>
      </c>
    </row>
    <row r="591" spans="1:19" ht="16.5" x14ac:dyDescent="0.2">
      <c r="A591" s="3">
        <v>588</v>
      </c>
      <c r="B591" s="3">
        <f>INDEX(技能!B:B,MATCH(技能等级!S591,技能!T:T,0))</f>
        <v>1302010</v>
      </c>
      <c r="C591" s="4" t="s">
        <v>507</v>
      </c>
      <c r="D591" s="3">
        <v>8</v>
      </c>
      <c r="E591" s="3" t="str">
        <f>INDEX(技能!E:E,MATCH(技能等级!S591,技能!T:T,0))</f>
        <v>盖文技能2</v>
      </c>
      <c r="F591" s="4" t="s">
        <v>1164</v>
      </c>
      <c r="G591" s="3">
        <v>10</v>
      </c>
      <c r="H591" s="37" t="str">
        <f t="shared" si="1756"/>
        <v>130201001</v>
      </c>
      <c r="I591" s="3">
        <f t="shared" si="1757"/>
        <v>8</v>
      </c>
      <c r="J591" s="3" t="str">
        <f>IF(COUNTIF(技能效果!A:A,技能等级!B591&amp;"02")=1,技能等级!B591&amp;"02","")</f>
        <v>130201002</v>
      </c>
      <c r="K591" s="3">
        <f t="shared" si="1757"/>
        <v>8</v>
      </c>
      <c r="L591" s="3" t="str">
        <f>IF(COUNTIF(技能效果!A:A,技能等级!B591&amp;"03")=1,技能等级!B591&amp;"03","")</f>
        <v/>
      </c>
      <c r="M591" s="3" t="str">
        <f t="shared" ref="M591" si="1788">IF(L591="","",$D591)</f>
        <v/>
      </c>
      <c r="N591" s="3" t="str">
        <f>IF(COUNTIF(技能效果!A:A,技能等级!B591&amp;"04")=1,技能等级!B591&amp;"04","")</f>
        <v/>
      </c>
      <c r="O591" s="3" t="str">
        <f t="shared" ref="O591" si="1789">IF(N591="","",$D591)</f>
        <v/>
      </c>
      <c r="P591" s="3" t="str">
        <f>IF(COUNTIF(技能效果!A:A,技能等级!B591&amp;"05")=1,技能等级!B591&amp;"05","")</f>
        <v/>
      </c>
      <c r="Q591" s="3" t="str">
        <f t="shared" ref="Q591" si="1790">IF(P591="","",$D591)</f>
        <v/>
      </c>
      <c r="R591" s="36"/>
      <c r="S591" s="36">
        <f t="shared" ref="S591:S654" si="1791">S581+1</f>
        <v>59</v>
      </c>
    </row>
    <row r="592" spans="1:19" ht="16.5" x14ac:dyDescent="0.2">
      <c r="A592" s="3">
        <v>589</v>
      </c>
      <c r="B592" s="3">
        <f>INDEX(技能!B:B,MATCH(技能等级!S592,技能!T:T,0))</f>
        <v>1302010</v>
      </c>
      <c r="C592" s="4" t="s">
        <v>507</v>
      </c>
      <c r="D592" s="3">
        <v>9</v>
      </c>
      <c r="E592" s="3" t="str">
        <f>INDEX(技能!E:E,MATCH(技能等级!S592,技能!T:T,0))</f>
        <v>盖文技能2</v>
      </c>
      <c r="F592" s="4" t="s">
        <v>1164</v>
      </c>
      <c r="G592" s="3">
        <v>10</v>
      </c>
      <c r="H592" s="37" t="str">
        <f t="shared" si="1756"/>
        <v>130201001</v>
      </c>
      <c r="I592" s="3">
        <f t="shared" si="1757"/>
        <v>9</v>
      </c>
      <c r="J592" s="3" t="str">
        <f>IF(COUNTIF(技能效果!A:A,技能等级!B592&amp;"02")=1,技能等级!B592&amp;"02","")</f>
        <v>130201002</v>
      </c>
      <c r="K592" s="3">
        <f t="shared" si="1757"/>
        <v>9</v>
      </c>
      <c r="L592" s="3" t="str">
        <f>IF(COUNTIF(技能效果!A:A,技能等级!B592&amp;"03")=1,技能等级!B592&amp;"03","")</f>
        <v/>
      </c>
      <c r="M592" s="3" t="str">
        <f t="shared" ref="M592" si="1792">IF(L592="","",$D592)</f>
        <v/>
      </c>
      <c r="N592" s="3" t="str">
        <f>IF(COUNTIF(技能效果!A:A,技能等级!B592&amp;"04")=1,技能等级!B592&amp;"04","")</f>
        <v/>
      </c>
      <c r="O592" s="3" t="str">
        <f t="shared" ref="O592" si="1793">IF(N592="","",$D592)</f>
        <v/>
      </c>
      <c r="P592" s="3" t="str">
        <f>IF(COUNTIF(技能效果!A:A,技能等级!B592&amp;"05")=1,技能等级!B592&amp;"05","")</f>
        <v/>
      </c>
      <c r="Q592" s="3" t="str">
        <f t="shared" ref="Q592" si="1794">IF(P592="","",$D592)</f>
        <v/>
      </c>
      <c r="R592" s="36"/>
      <c r="S592" s="36">
        <f t="shared" si="1791"/>
        <v>59</v>
      </c>
    </row>
    <row r="593" spans="1:19" ht="16.5" x14ac:dyDescent="0.2">
      <c r="A593" s="3">
        <v>590</v>
      </c>
      <c r="B593" s="3">
        <f>INDEX(技能!B:B,MATCH(技能等级!S593,技能!T:T,0))</f>
        <v>1302010</v>
      </c>
      <c r="C593" s="4" t="s">
        <v>507</v>
      </c>
      <c r="D593" s="3">
        <v>10</v>
      </c>
      <c r="E593" s="3" t="str">
        <f>INDEX(技能!E:E,MATCH(技能等级!S593,技能!T:T,0))</f>
        <v>盖文技能2</v>
      </c>
      <c r="F593" s="4" t="s">
        <v>1164</v>
      </c>
      <c r="G593" s="3">
        <v>10</v>
      </c>
      <c r="H593" s="37" t="str">
        <f t="shared" si="1756"/>
        <v>130201001</v>
      </c>
      <c r="I593" s="3">
        <f t="shared" si="1757"/>
        <v>10</v>
      </c>
      <c r="J593" s="3" t="str">
        <f>IF(COUNTIF(技能效果!A:A,技能等级!B593&amp;"02")=1,技能等级!B593&amp;"02","")</f>
        <v>130201002</v>
      </c>
      <c r="K593" s="3">
        <f t="shared" si="1757"/>
        <v>10</v>
      </c>
      <c r="L593" s="3" t="str">
        <f>IF(COUNTIF(技能效果!A:A,技能等级!B593&amp;"03")=1,技能等级!B593&amp;"03","")</f>
        <v/>
      </c>
      <c r="M593" s="3" t="str">
        <f t="shared" ref="M593" si="1795">IF(L593="","",$D593)</f>
        <v/>
      </c>
      <c r="N593" s="3" t="str">
        <f>IF(COUNTIF(技能效果!A:A,技能等级!B593&amp;"04")=1,技能等级!B593&amp;"04","")</f>
        <v/>
      </c>
      <c r="O593" s="3" t="str">
        <f t="shared" ref="O593" si="1796">IF(N593="","",$D593)</f>
        <v/>
      </c>
      <c r="P593" s="3" t="str">
        <f>IF(COUNTIF(技能效果!A:A,技能等级!B593&amp;"05")=1,技能等级!B593&amp;"05","")</f>
        <v/>
      </c>
      <c r="Q593" s="3" t="str">
        <f t="shared" ref="Q593" si="1797">IF(P593="","",$D593)</f>
        <v/>
      </c>
      <c r="R593" s="36"/>
      <c r="S593" s="36">
        <f t="shared" si="1791"/>
        <v>59</v>
      </c>
    </row>
    <row r="594" spans="1:19" ht="16.5" x14ac:dyDescent="0.2">
      <c r="A594" s="3">
        <v>591</v>
      </c>
      <c r="B594" s="3">
        <f>INDEX(技能!B:B,MATCH(技能等级!S594,技能!T:T,0))</f>
        <v>1301011</v>
      </c>
      <c r="C594" s="4" t="s">
        <v>507</v>
      </c>
      <c r="D594" s="3">
        <v>1</v>
      </c>
      <c r="E594" s="3" t="str">
        <f>INDEX(技能!E:E,MATCH(技能等级!S594,技能!T:T,0))</f>
        <v>阎风吒技能1</v>
      </c>
      <c r="F594" s="4"/>
      <c r="G594" s="3"/>
      <c r="H594" s="37" t="str">
        <f t="shared" si="1756"/>
        <v>130101101</v>
      </c>
      <c r="I594" s="3">
        <f t="shared" si="1757"/>
        <v>1</v>
      </c>
      <c r="J594" s="3" t="str">
        <f>IF(COUNTIF(技能效果!A:A,技能等级!B594&amp;"02")=1,技能等级!B594&amp;"02","")</f>
        <v>130101102</v>
      </c>
      <c r="K594" s="3">
        <f t="shared" si="1757"/>
        <v>1</v>
      </c>
      <c r="L594" s="3" t="str">
        <f>IF(COUNTIF(技能效果!A:A,技能等级!B594&amp;"03")=1,技能等级!B594&amp;"03","")</f>
        <v/>
      </c>
      <c r="M594" s="3" t="str">
        <f t="shared" ref="M594" si="1798">IF(L594="","",$D594)</f>
        <v/>
      </c>
      <c r="N594" s="3" t="str">
        <f>IF(COUNTIF(技能效果!A:A,技能等级!B594&amp;"04")=1,技能等级!B594&amp;"04","")</f>
        <v/>
      </c>
      <c r="O594" s="3" t="str">
        <f t="shared" ref="O594" si="1799">IF(N594="","",$D594)</f>
        <v/>
      </c>
      <c r="P594" s="3" t="str">
        <f>IF(COUNTIF(技能效果!A:A,技能等级!B594&amp;"05")=1,技能等级!B594&amp;"05","")</f>
        <v/>
      </c>
      <c r="Q594" s="3" t="str">
        <f t="shared" ref="Q594" si="1800">IF(P594="","",$D594)</f>
        <v/>
      </c>
      <c r="R594" s="36"/>
      <c r="S594" s="36">
        <f t="shared" si="1791"/>
        <v>60</v>
      </c>
    </row>
    <row r="595" spans="1:19" ht="16.5" x14ac:dyDescent="0.2">
      <c r="A595" s="3">
        <v>592</v>
      </c>
      <c r="B595" s="3">
        <f>INDEX(技能!B:B,MATCH(技能等级!S595,技能!T:T,0))</f>
        <v>1301011</v>
      </c>
      <c r="C595" s="4" t="s">
        <v>507</v>
      </c>
      <c r="D595" s="3">
        <v>2</v>
      </c>
      <c r="E595" s="3" t="str">
        <f>INDEX(技能!E:E,MATCH(技能等级!S595,技能!T:T,0))</f>
        <v>阎风吒技能1</v>
      </c>
      <c r="F595" s="4" t="s">
        <v>1164</v>
      </c>
      <c r="G595" s="3">
        <v>10</v>
      </c>
      <c r="H595" s="37" t="str">
        <f t="shared" si="1756"/>
        <v>130101101</v>
      </c>
      <c r="I595" s="3">
        <f t="shared" si="1757"/>
        <v>2</v>
      </c>
      <c r="J595" s="3" t="str">
        <f>IF(COUNTIF(技能效果!A:A,技能等级!B595&amp;"02")=1,技能等级!B595&amp;"02","")</f>
        <v>130101102</v>
      </c>
      <c r="K595" s="3">
        <f t="shared" si="1757"/>
        <v>2</v>
      </c>
      <c r="L595" s="3" t="str">
        <f>IF(COUNTIF(技能效果!A:A,技能等级!B595&amp;"03")=1,技能等级!B595&amp;"03","")</f>
        <v/>
      </c>
      <c r="M595" s="3" t="str">
        <f t="shared" ref="M595" si="1801">IF(L595="","",$D595)</f>
        <v/>
      </c>
      <c r="N595" s="3" t="str">
        <f>IF(COUNTIF(技能效果!A:A,技能等级!B595&amp;"04")=1,技能等级!B595&amp;"04","")</f>
        <v/>
      </c>
      <c r="O595" s="3" t="str">
        <f t="shared" ref="O595" si="1802">IF(N595="","",$D595)</f>
        <v/>
      </c>
      <c r="P595" s="3" t="str">
        <f>IF(COUNTIF(技能效果!A:A,技能等级!B595&amp;"05")=1,技能等级!B595&amp;"05","")</f>
        <v/>
      </c>
      <c r="Q595" s="3" t="str">
        <f t="shared" ref="Q595" si="1803">IF(P595="","",$D595)</f>
        <v/>
      </c>
      <c r="R595" s="36"/>
      <c r="S595" s="36">
        <f t="shared" si="1791"/>
        <v>60</v>
      </c>
    </row>
    <row r="596" spans="1:19" ht="16.5" x14ac:dyDescent="0.2">
      <c r="A596" s="3">
        <v>593</v>
      </c>
      <c r="B596" s="3">
        <f>INDEX(技能!B:B,MATCH(技能等级!S596,技能!T:T,0))</f>
        <v>1301011</v>
      </c>
      <c r="C596" s="4" t="s">
        <v>507</v>
      </c>
      <c r="D596" s="3">
        <v>3</v>
      </c>
      <c r="E596" s="3" t="str">
        <f>INDEX(技能!E:E,MATCH(技能等级!S596,技能!T:T,0))</f>
        <v>阎风吒技能1</v>
      </c>
      <c r="F596" s="4" t="s">
        <v>1164</v>
      </c>
      <c r="G596" s="3">
        <v>10</v>
      </c>
      <c r="H596" s="37" t="str">
        <f t="shared" si="1756"/>
        <v>130101101</v>
      </c>
      <c r="I596" s="3">
        <f t="shared" si="1757"/>
        <v>3</v>
      </c>
      <c r="J596" s="3" t="str">
        <f>IF(COUNTIF(技能效果!A:A,技能等级!B596&amp;"02")=1,技能等级!B596&amp;"02","")</f>
        <v>130101102</v>
      </c>
      <c r="K596" s="3">
        <f t="shared" si="1757"/>
        <v>3</v>
      </c>
      <c r="L596" s="3" t="str">
        <f>IF(COUNTIF(技能效果!A:A,技能等级!B596&amp;"03")=1,技能等级!B596&amp;"03","")</f>
        <v/>
      </c>
      <c r="M596" s="3" t="str">
        <f t="shared" ref="M596" si="1804">IF(L596="","",$D596)</f>
        <v/>
      </c>
      <c r="N596" s="3" t="str">
        <f>IF(COUNTIF(技能效果!A:A,技能等级!B596&amp;"04")=1,技能等级!B596&amp;"04","")</f>
        <v/>
      </c>
      <c r="O596" s="3" t="str">
        <f t="shared" ref="O596" si="1805">IF(N596="","",$D596)</f>
        <v/>
      </c>
      <c r="P596" s="3" t="str">
        <f>IF(COUNTIF(技能效果!A:A,技能等级!B596&amp;"05")=1,技能等级!B596&amp;"05","")</f>
        <v/>
      </c>
      <c r="Q596" s="3" t="str">
        <f t="shared" ref="Q596" si="1806">IF(P596="","",$D596)</f>
        <v/>
      </c>
      <c r="R596" s="36"/>
      <c r="S596" s="36">
        <f t="shared" si="1791"/>
        <v>60</v>
      </c>
    </row>
    <row r="597" spans="1:19" ht="16.5" x14ac:dyDescent="0.2">
      <c r="A597" s="3">
        <v>594</v>
      </c>
      <c r="B597" s="3">
        <f>INDEX(技能!B:B,MATCH(技能等级!S597,技能!T:T,0))</f>
        <v>1301011</v>
      </c>
      <c r="C597" s="4" t="s">
        <v>507</v>
      </c>
      <c r="D597" s="3">
        <v>4</v>
      </c>
      <c r="E597" s="3" t="str">
        <f>INDEX(技能!E:E,MATCH(技能等级!S597,技能!T:T,0))</f>
        <v>阎风吒技能1</v>
      </c>
      <c r="F597" s="4" t="s">
        <v>1164</v>
      </c>
      <c r="G597" s="3">
        <v>10</v>
      </c>
      <c r="H597" s="37" t="str">
        <f t="shared" si="1756"/>
        <v>130101101</v>
      </c>
      <c r="I597" s="3">
        <f t="shared" si="1757"/>
        <v>4</v>
      </c>
      <c r="J597" s="3" t="str">
        <f>IF(COUNTIF(技能效果!A:A,技能等级!B597&amp;"02")=1,技能等级!B597&amp;"02","")</f>
        <v>130101102</v>
      </c>
      <c r="K597" s="3">
        <f t="shared" si="1757"/>
        <v>4</v>
      </c>
      <c r="L597" s="3" t="str">
        <f>IF(COUNTIF(技能效果!A:A,技能等级!B597&amp;"03")=1,技能等级!B597&amp;"03","")</f>
        <v/>
      </c>
      <c r="M597" s="3" t="str">
        <f t="shared" ref="M597" si="1807">IF(L597="","",$D597)</f>
        <v/>
      </c>
      <c r="N597" s="3" t="str">
        <f>IF(COUNTIF(技能效果!A:A,技能等级!B597&amp;"04")=1,技能等级!B597&amp;"04","")</f>
        <v/>
      </c>
      <c r="O597" s="3" t="str">
        <f t="shared" ref="O597" si="1808">IF(N597="","",$D597)</f>
        <v/>
      </c>
      <c r="P597" s="3" t="str">
        <f>IF(COUNTIF(技能效果!A:A,技能等级!B597&amp;"05")=1,技能等级!B597&amp;"05","")</f>
        <v/>
      </c>
      <c r="Q597" s="3" t="str">
        <f t="shared" ref="Q597" si="1809">IF(P597="","",$D597)</f>
        <v/>
      </c>
      <c r="R597" s="36"/>
      <c r="S597" s="36">
        <f t="shared" si="1791"/>
        <v>60</v>
      </c>
    </row>
    <row r="598" spans="1:19" ht="16.5" x14ac:dyDescent="0.2">
      <c r="A598" s="3">
        <v>595</v>
      </c>
      <c r="B598" s="3">
        <f>INDEX(技能!B:B,MATCH(技能等级!S598,技能!T:T,0))</f>
        <v>1301011</v>
      </c>
      <c r="C598" s="4" t="s">
        <v>507</v>
      </c>
      <c r="D598" s="3">
        <v>5</v>
      </c>
      <c r="E598" s="3" t="str">
        <f>INDEX(技能!E:E,MATCH(技能等级!S598,技能!T:T,0))</f>
        <v>阎风吒技能1</v>
      </c>
      <c r="F598" s="4" t="s">
        <v>1164</v>
      </c>
      <c r="G598" s="3">
        <v>10</v>
      </c>
      <c r="H598" s="37" t="str">
        <f t="shared" si="1756"/>
        <v>130101101</v>
      </c>
      <c r="I598" s="3">
        <f t="shared" si="1757"/>
        <v>5</v>
      </c>
      <c r="J598" s="3" t="str">
        <f>IF(COUNTIF(技能效果!A:A,技能等级!B598&amp;"02")=1,技能等级!B598&amp;"02","")</f>
        <v>130101102</v>
      </c>
      <c r="K598" s="3">
        <f t="shared" si="1757"/>
        <v>5</v>
      </c>
      <c r="L598" s="3" t="str">
        <f>IF(COUNTIF(技能效果!A:A,技能等级!B598&amp;"03")=1,技能等级!B598&amp;"03","")</f>
        <v/>
      </c>
      <c r="M598" s="3" t="str">
        <f t="shared" ref="M598" si="1810">IF(L598="","",$D598)</f>
        <v/>
      </c>
      <c r="N598" s="3" t="str">
        <f>IF(COUNTIF(技能效果!A:A,技能等级!B598&amp;"04")=1,技能等级!B598&amp;"04","")</f>
        <v/>
      </c>
      <c r="O598" s="3" t="str">
        <f t="shared" ref="O598" si="1811">IF(N598="","",$D598)</f>
        <v/>
      </c>
      <c r="P598" s="3" t="str">
        <f>IF(COUNTIF(技能效果!A:A,技能等级!B598&amp;"05")=1,技能等级!B598&amp;"05","")</f>
        <v/>
      </c>
      <c r="Q598" s="3" t="str">
        <f t="shared" ref="Q598" si="1812">IF(P598="","",$D598)</f>
        <v/>
      </c>
      <c r="R598" s="36"/>
      <c r="S598" s="36">
        <f t="shared" si="1791"/>
        <v>60</v>
      </c>
    </row>
    <row r="599" spans="1:19" ht="16.5" x14ac:dyDescent="0.2">
      <c r="A599" s="3">
        <v>596</v>
      </c>
      <c r="B599" s="3">
        <f>INDEX(技能!B:B,MATCH(技能等级!S599,技能!T:T,0))</f>
        <v>1301011</v>
      </c>
      <c r="C599" s="4" t="s">
        <v>507</v>
      </c>
      <c r="D599" s="3">
        <v>6</v>
      </c>
      <c r="E599" s="3" t="str">
        <f>INDEX(技能!E:E,MATCH(技能等级!S599,技能!T:T,0))</f>
        <v>阎风吒技能1</v>
      </c>
      <c r="F599" s="4" t="s">
        <v>1164</v>
      </c>
      <c r="G599" s="3">
        <v>10</v>
      </c>
      <c r="H599" s="37" t="str">
        <f t="shared" si="1756"/>
        <v>130101101</v>
      </c>
      <c r="I599" s="3">
        <f t="shared" si="1757"/>
        <v>6</v>
      </c>
      <c r="J599" s="3" t="str">
        <f>IF(COUNTIF(技能效果!A:A,技能等级!B599&amp;"02")=1,技能等级!B599&amp;"02","")</f>
        <v>130101102</v>
      </c>
      <c r="K599" s="3">
        <f t="shared" si="1757"/>
        <v>6</v>
      </c>
      <c r="L599" s="3" t="str">
        <f>IF(COUNTIF(技能效果!A:A,技能等级!B599&amp;"03")=1,技能等级!B599&amp;"03","")</f>
        <v/>
      </c>
      <c r="M599" s="3" t="str">
        <f t="shared" ref="M599" si="1813">IF(L599="","",$D599)</f>
        <v/>
      </c>
      <c r="N599" s="3" t="str">
        <f>IF(COUNTIF(技能效果!A:A,技能等级!B599&amp;"04")=1,技能等级!B599&amp;"04","")</f>
        <v/>
      </c>
      <c r="O599" s="3" t="str">
        <f t="shared" ref="O599" si="1814">IF(N599="","",$D599)</f>
        <v/>
      </c>
      <c r="P599" s="3" t="str">
        <f>IF(COUNTIF(技能效果!A:A,技能等级!B599&amp;"05")=1,技能等级!B599&amp;"05","")</f>
        <v/>
      </c>
      <c r="Q599" s="3" t="str">
        <f t="shared" ref="Q599" si="1815">IF(P599="","",$D599)</f>
        <v/>
      </c>
      <c r="R599" s="36"/>
      <c r="S599" s="36">
        <f t="shared" si="1791"/>
        <v>60</v>
      </c>
    </row>
    <row r="600" spans="1:19" ht="16.5" x14ac:dyDescent="0.2">
      <c r="A600" s="3">
        <v>597</v>
      </c>
      <c r="B600" s="3">
        <f>INDEX(技能!B:B,MATCH(技能等级!S600,技能!T:T,0))</f>
        <v>1301011</v>
      </c>
      <c r="C600" s="4" t="s">
        <v>507</v>
      </c>
      <c r="D600" s="3">
        <v>7</v>
      </c>
      <c r="E600" s="3" t="str">
        <f>INDEX(技能!E:E,MATCH(技能等级!S600,技能!T:T,0))</f>
        <v>阎风吒技能1</v>
      </c>
      <c r="F600" s="4" t="s">
        <v>1164</v>
      </c>
      <c r="G600" s="3">
        <v>10</v>
      </c>
      <c r="H600" s="37" t="str">
        <f t="shared" si="1756"/>
        <v>130101101</v>
      </c>
      <c r="I600" s="3">
        <f t="shared" si="1757"/>
        <v>7</v>
      </c>
      <c r="J600" s="3" t="str">
        <f>IF(COUNTIF(技能效果!A:A,技能等级!B600&amp;"02")=1,技能等级!B600&amp;"02","")</f>
        <v>130101102</v>
      </c>
      <c r="K600" s="3">
        <f t="shared" si="1757"/>
        <v>7</v>
      </c>
      <c r="L600" s="3" t="str">
        <f>IF(COUNTIF(技能效果!A:A,技能等级!B600&amp;"03")=1,技能等级!B600&amp;"03","")</f>
        <v/>
      </c>
      <c r="M600" s="3" t="str">
        <f t="shared" ref="M600" si="1816">IF(L600="","",$D600)</f>
        <v/>
      </c>
      <c r="N600" s="3" t="str">
        <f>IF(COUNTIF(技能效果!A:A,技能等级!B600&amp;"04")=1,技能等级!B600&amp;"04","")</f>
        <v/>
      </c>
      <c r="O600" s="3" t="str">
        <f t="shared" ref="O600" si="1817">IF(N600="","",$D600)</f>
        <v/>
      </c>
      <c r="P600" s="3" t="str">
        <f>IF(COUNTIF(技能效果!A:A,技能等级!B600&amp;"05")=1,技能等级!B600&amp;"05","")</f>
        <v/>
      </c>
      <c r="Q600" s="3" t="str">
        <f t="shared" ref="Q600" si="1818">IF(P600="","",$D600)</f>
        <v/>
      </c>
      <c r="R600" s="36"/>
      <c r="S600" s="36">
        <f t="shared" si="1791"/>
        <v>60</v>
      </c>
    </row>
    <row r="601" spans="1:19" ht="16.5" x14ac:dyDescent="0.2">
      <c r="A601" s="3">
        <v>598</v>
      </c>
      <c r="B601" s="3">
        <f>INDEX(技能!B:B,MATCH(技能等级!S601,技能!T:T,0))</f>
        <v>1301011</v>
      </c>
      <c r="C601" s="4" t="s">
        <v>507</v>
      </c>
      <c r="D601" s="3">
        <v>8</v>
      </c>
      <c r="E601" s="3" t="str">
        <f>INDEX(技能!E:E,MATCH(技能等级!S601,技能!T:T,0))</f>
        <v>阎风吒技能1</v>
      </c>
      <c r="F601" s="4" t="s">
        <v>1164</v>
      </c>
      <c r="G601" s="3">
        <v>10</v>
      </c>
      <c r="H601" s="37" t="str">
        <f t="shared" si="1756"/>
        <v>130101101</v>
      </c>
      <c r="I601" s="3">
        <f t="shared" si="1757"/>
        <v>8</v>
      </c>
      <c r="J601" s="3" t="str">
        <f>IF(COUNTIF(技能效果!A:A,技能等级!B601&amp;"02")=1,技能等级!B601&amp;"02","")</f>
        <v>130101102</v>
      </c>
      <c r="K601" s="3">
        <f t="shared" si="1757"/>
        <v>8</v>
      </c>
      <c r="L601" s="3" t="str">
        <f>IF(COUNTIF(技能效果!A:A,技能等级!B601&amp;"03")=1,技能等级!B601&amp;"03","")</f>
        <v/>
      </c>
      <c r="M601" s="3" t="str">
        <f t="shared" ref="M601" si="1819">IF(L601="","",$D601)</f>
        <v/>
      </c>
      <c r="N601" s="3" t="str">
        <f>IF(COUNTIF(技能效果!A:A,技能等级!B601&amp;"04")=1,技能等级!B601&amp;"04","")</f>
        <v/>
      </c>
      <c r="O601" s="3" t="str">
        <f t="shared" ref="O601" si="1820">IF(N601="","",$D601)</f>
        <v/>
      </c>
      <c r="P601" s="3" t="str">
        <f>IF(COUNTIF(技能效果!A:A,技能等级!B601&amp;"05")=1,技能等级!B601&amp;"05","")</f>
        <v/>
      </c>
      <c r="Q601" s="3" t="str">
        <f t="shared" ref="Q601" si="1821">IF(P601="","",$D601)</f>
        <v/>
      </c>
      <c r="R601" s="36"/>
      <c r="S601" s="36">
        <f t="shared" si="1791"/>
        <v>60</v>
      </c>
    </row>
    <row r="602" spans="1:19" ht="16.5" x14ac:dyDescent="0.2">
      <c r="A602" s="3">
        <v>599</v>
      </c>
      <c r="B602" s="3">
        <f>INDEX(技能!B:B,MATCH(技能等级!S602,技能!T:T,0))</f>
        <v>1301011</v>
      </c>
      <c r="C602" s="4" t="s">
        <v>507</v>
      </c>
      <c r="D602" s="3">
        <v>9</v>
      </c>
      <c r="E602" s="3" t="str">
        <f>INDEX(技能!E:E,MATCH(技能等级!S602,技能!T:T,0))</f>
        <v>阎风吒技能1</v>
      </c>
      <c r="F602" s="4" t="s">
        <v>1164</v>
      </c>
      <c r="G602" s="3">
        <v>10</v>
      </c>
      <c r="H602" s="37" t="str">
        <f t="shared" si="1756"/>
        <v>130101101</v>
      </c>
      <c r="I602" s="3">
        <f t="shared" si="1757"/>
        <v>9</v>
      </c>
      <c r="J602" s="3" t="str">
        <f>IF(COUNTIF(技能效果!A:A,技能等级!B602&amp;"02")=1,技能等级!B602&amp;"02","")</f>
        <v>130101102</v>
      </c>
      <c r="K602" s="3">
        <f t="shared" si="1757"/>
        <v>9</v>
      </c>
      <c r="L602" s="3" t="str">
        <f>IF(COUNTIF(技能效果!A:A,技能等级!B602&amp;"03")=1,技能等级!B602&amp;"03","")</f>
        <v/>
      </c>
      <c r="M602" s="3" t="str">
        <f t="shared" ref="M602" si="1822">IF(L602="","",$D602)</f>
        <v/>
      </c>
      <c r="N602" s="3" t="str">
        <f>IF(COUNTIF(技能效果!A:A,技能等级!B602&amp;"04")=1,技能等级!B602&amp;"04","")</f>
        <v/>
      </c>
      <c r="O602" s="3" t="str">
        <f t="shared" ref="O602" si="1823">IF(N602="","",$D602)</f>
        <v/>
      </c>
      <c r="P602" s="3" t="str">
        <f>IF(COUNTIF(技能效果!A:A,技能等级!B602&amp;"05")=1,技能等级!B602&amp;"05","")</f>
        <v/>
      </c>
      <c r="Q602" s="3" t="str">
        <f t="shared" ref="Q602" si="1824">IF(P602="","",$D602)</f>
        <v/>
      </c>
      <c r="R602" s="36"/>
      <c r="S602" s="36">
        <f t="shared" si="1791"/>
        <v>60</v>
      </c>
    </row>
    <row r="603" spans="1:19" ht="16.5" x14ac:dyDescent="0.2">
      <c r="A603" s="3">
        <v>600</v>
      </c>
      <c r="B603" s="3">
        <f>INDEX(技能!B:B,MATCH(技能等级!S603,技能!T:T,0))</f>
        <v>1301011</v>
      </c>
      <c r="C603" s="4" t="s">
        <v>507</v>
      </c>
      <c r="D603" s="3">
        <v>10</v>
      </c>
      <c r="E603" s="3" t="str">
        <f>INDEX(技能!E:E,MATCH(技能等级!S603,技能!T:T,0))</f>
        <v>阎风吒技能1</v>
      </c>
      <c r="F603" s="4" t="s">
        <v>1164</v>
      </c>
      <c r="G603" s="3">
        <v>10</v>
      </c>
      <c r="H603" s="37" t="str">
        <f t="shared" si="1756"/>
        <v>130101101</v>
      </c>
      <c r="I603" s="3">
        <f t="shared" si="1757"/>
        <v>10</v>
      </c>
      <c r="J603" s="3" t="str">
        <f>IF(COUNTIF(技能效果!A:A,技能等级!B603&amp;"02")=1,技能等级!B603&amp;"02","")</f>
        <v>130101102</v>
      </c>
      <c r="K603" s="3">
        <f t="shared" si="1757"/>
        <v>10</v>
      </c>
      <c r="L603" s="3" t="str">
        <f>IF(COUNTIF(技能效果!A:A,技能等级!B603&amp;"03")=1,技能等级!B603&amp;"03","")</f>
        <v/>
      </c>
      <c r="M603" s="3" t="str">
        <f t="shared" ref="M603" si="1825">IF(L603="","",$D603)</f>
        <v/>
      </c>
      <c r="N603" s="3" t="str">
        <f>IF(COUNTIF(技能效果!A:A,技能等级!B603&amp;"04")=1,技能等级!B603&amp;"04","")</f>
        <v/>
      </c>
      <c r="O603" s="3" t="str">
        <f t="shared" ref="O603" si="1826">IF(N603="","",$D603)</f>
        <v/>
      </c>
      <c r="P603" s="3" t="str">
        <f>IF(COUNTIF(技能效果!A:A,技能等级!B603&amp;"05")=1,技能等级!B603&amp;"05","")</f>
        <v/>
      </c>
      <c r="Q603" s="3" t="str">
        <f t="shared" ref="Q603" si="1827">IF(P603="","",$D603)</f>
        <v/>
      </c>
      <c r="R603" s="36"/>
      <c r="S603" s="36">
        <f t="shared" si="1791"/>
        <v>60</v>
      </c>
    </row>
    <row r="604" spans="1:19" ht="16.5" x14ac:dyDescent="0.2">
      <c r="A604" s="3">
        <v>601</v>
      </c>
      <c r="B604" s="3">
        <f>INDEX(技能!B:B,MATCH(技能等级!S604,技能!T:T,0))</f>
        <v>1302011</v>
      </c>
      <c r="C604" s="4" t="s">
        <v>507</v>
      </c>
      <c r="D604" s="3">
        <v>1</v>
      </c>
      <c r="E604" s="3" t="str">
        <f>INDEX(技能!E:E,MATCH(技能等级!S604,技能!T:T,0))</f>
        <v>阎风吒技能2</v>
      </c>
      <c r="F604" s="4"/>
      <c r="G604" s="3"/>
      <c r="H604" s="37" t="str">
        <f t="shared" si="1756"/>
        <v>130201101</v>
      </c>
      <c r="I604" s="3">
        <f t="shared" si="1757"/>
        <v>1</v>
      </c>
      <c r="J604" s="3" t="str">
        <f>IF(COUNTIF(技能效果!A:A,技能等级!B604&amp;"02")=1,技能等级!B604&amp;"02","")</f>
        <v/>
      </c>
      <c r="K604" s="3" t="str">
        <f t="shared" si="1757"/>
        <v/>
      </c>
      <c r="L604" s="3" t="str">
        <f>IF(COUNTIF(技能效果!A:A,技能等级!B604&amp;"03")=1,技能等级!B604&amp;"03","")</f>
        <v/>
      </c>
      <c r="M604" s="3" t="str">
        <f t="shared" ref="M604" si="1828">IF(L604="","",$D604)</f>
        <v/>
      </c>
      <c r="N604" s="3" t="str">
        <f>IF(COUNTIF(技能效果!A:A,技能等级!B604&amp;"04")=1,技能等级!B604&amp;"04","")</f>
        <v/>
      </c>
      <c r="O604" s="3" t="str">
        <f t="shared" ref="O604" si="1829">IF(N604="","",$D604)</f>
        <v/>
      </c>
      <c r="P604" s="3" t="str">
        <f>IF(COUNTIF(技能效果!A:A,技能等级!B604&amp;"05")=1,技能等级!B604&amp;"05","")</f>
        <v/>
      </c>
      <c r="Q604" s="3" t="str">
        <f t="shared" ref="Q604" si="1830">IF(P604="","",$D604)</f>
        <v/>
      </c>
      <c r="R604" s="36"/>
      <c r="S604" s="36">
        <f t="shared" si="1791"/>
        <v>61</v>
      </c>
    </row>
    <row r="605" spans="1:19" ht="16.5" x14ac:dyDescent="0.2">
      <c r="A605" s="3">
        <v>602</v>
      </c>
      <c r="B605" s="3">
        <f>INDEX(技能!B:B,MATCH(技能等级!S605,技能!T:T,0))</f>
        <v>1302011</v>
      </c>
      <c r="C605" s="4" t="s">
        <v>507</v>
      </c>
      <c r="D605" s="3">
        <v>2</v>
      </c>
      <c r="E605" s="3" t="str">
        <f>INDEX(技能!E:E,MATCH(技能等级!S605,技能!T:T,0))</f>
        <v>阎风吒技能2</v>
      </c>
      <c r="F605" s="4" t="s">
        <v>1164</v>
      </c>
      <c r="G605" s="3">
        <v>10</v>
      </c>
      <c r="H605" s="37" t="str">
        <f t="shared" si="1756"/>
        <v>130201101</v>
      </c>
      <c r="I605" s="3">
        <f t="shared" si="1757"/>
        <v>2</v>
      </c>
      <c r="J605" s="3" t="str">
        <f>IF(COUNTIF(技能效果!A:A,技能等级!B605&amp;"02")=1,技能等级!B605&amp;"02","")</f>
        <v/>
      </c>
      <c r="K605" s="3" t="str">
        <f t="shared" si="1757"/>
        <v/>
      </c>
      <c r="L605" s="3" t="str">
        <f>IF(COUNTIF(技能效果!A:A,技能等级!B605&amp;"03")=1,技能等级!B605&amp;"03","")</f>
        <v/>
      </c>
      <c r="M605" s="3" t="str">
        <f t="shared" ref="M605" si="1831">IF(L605="","",$D605)</f>
        <v/>
      </c>
      <c r="N605" s="3" t="str">
        <f>IF(COUNTIF(技能效果!A:A,技能等级!B605&amp;"04")=1,技能等级!B605&amp;"04","")</f>
        <v/>
      </c>
      <c r="O605" s="3" t="str">
        <f t="shared" ref="O605" si="1832">IF(N605="","",$D605)</f>
        <v/>
      </c>
      <c r="P605" s="3" t="str">
        <f>IF(COUNTIF(技能效果!A:A,技能等级!B605&amp;"05")=1,技能等级!B605&amp;"05","")</f>
        <v/>
      </c>
      <c r="Q605" s="3" t="str">
        <f t="shared" ref="Q605" si="1833">IF(P605="","",$D605)</f>
        <v/>
      </c>
      <c r="R605" s="36"/>
      <c r="S605" s="36">
        <f t="shared" si="1791"/>
        <v>61</v>
      </c>
    </row>
    <row r="606" spans="1:19" ht="16.5" x14ac:dyDescent="0.2">
      <c r="A606" s="3">
        <v>603</v>
      </c>
      <c r="B606" s="3">
        <f>INDEX(技能!B:B,MATCH(技能等级!S606,技能!T:T,0))</f>
        <v>1302011</v>
      </c>
      <c r="C606" s="4" t="s">
        <v>507</v>
      </c>
      <c r="D606" s="3">
        <v>3</v>
      </c>
      <c r="E606" s="3" t="str">
        <f>INDEX(技能!E:E,MATCH(技能等级!S606,技能!T:T,0))</f>
        <v>阎风吒技能2</v>
      </c>
      <c r="F606" s="4" t="s">
        <v>1164</v>
      </c>
      <c r="G606" s="3">
        <v>10</v>
      </c>
      <c r="H606" s="37" t="str">
        <f t="shared" si="1756"/>
        <v>130201101</v>
      </c>
      <c r="I606" s="3">
        <f t="shared" si="1757"/>
        <v>3</v>
      </c>
      <c r="J606" s="3" t="str">
        <f>IF(COUNTIF(技能效果!A:A,技能等级!B606&amp;"02")=1,技能等级!B606&amp;"02","")</f>
        <v/>
      </c>
      <c r="K606" s="3" t="str">
        <f t="shared" si="1757"/>
        <v/>
      </c>
      <c r="L606" s="3" t="str">
        <f>IF(COUNTIF(技能效果!A:A,技能等级!B606&amp;"03")=1,技能等级!B606&amp;"03","")</f>
        <v/>
      </c>
      <c r="M606" s="3" t="str">
        <f t="shared" ref="M606" si="1834">IF(L606="","",$D606)</f>
        <v/>
      </c>
      <c r="N606" s="3" t="str">
        <f>IF(COUNTIF(技能效果!A:A,技能等级!B606&amp;"04")=1,技能等级!B606&amp;"04","")</f>
        <v/>
      </c>
      <c r="O606" s="3" t="str">
        <f t="shared" ref="O606" si="1835">IF(N606="","",$D606)</f>
        <v/>
      </c>
      <c r="P606" s="3" t="str">
        <f>IF(COUNTIF(技能效果!A:A,技能等级!B606&amp;"05")=1,技能等级!B606&amp;"05","")</f>
        <v/>
      </c>
      <c r="Q606" s="3" t="str">
        <f t="shared" ref="Q606" si="1836">IF(P606="","",$D606)</f>
        <v/>
      </c>
      <c r="R606" s="36"/>
      <c r="S606" s="36">
        <f t="shared" si="1791"/>
        <v>61</v>
      </c>
    </row>
    <row r="607" spans="1:19" ht="16.5" x14ac:dyDescent="0.2">
      <c r="A607" s="3">
        <v>604</v>
      </c>
      <c r="B607" s="3">
        <f>INDEX(技能!B:B,MATCH(技能等级!S607,技能!T:T,0))</f>
        <v>1302011</v>
      </c>
      <c r="C607" s="4" t="s">
        <v>507</v>
      </c>
      <c r="D607" s="3">
        <v>4</v>
      </c>
      <c r="E607" s="3" t="str">
        <f>INDEX(技能!E:E,MATCH(技能等级!S607,技能!T:T,0))</f>
        <v>阎风吒技能2</v>
      </c>
      <c r="F607" s="4" t="s">
        <v>1164</v>
      </c>
      <c r="G607" s="3">
        <v>10</v>
      </c>
      <c r="H607" s="37" t="str">
        <f t="shared" si="1756"/>
        <v>130201101</v>
      </c>
      <c r="I607" s="3">
        <f t="shared" si="1757"/>
        <v>4</v>
      </c>
      <c r="J607" s="3" t="str">
        <f>IF(COUNTIF(技能效果!A:A,技能等级!B607&amp;"02")=1,技能等级!B607&amp;"02","")</f>
        <v/>
      </c>
      <c r="K607" s="3" t="str">
        <f t="shared" si="1757"/>
        <v/>
      </c>
      <c r="L607" s="3" t="str">
        <f>IF(COUNTIF(技能效果!A:A,技能等级!B607&amp;"03")=1,技能等级!B607&amp;"03","")</f>
        <v/>
      </c>
      <c r="M607" s="3" t="str">
        <f t="shared" ref="M607" si="1837">IF(L607="","",$D607)</f>
        <v/>
      </c>
      <c r="N607" s="3" t="str">
        <f>IF(COUNTIF(技能效果!A:A,技能等级!B607&amp;"04")=1,技能等级!B607&amp;"04","")</f>
        <v/>
      </c>
      <c r="O607" s="3" t="str">
        <f t="shared" ref="O607" si="1838">IF(N607="","",$D607)</f>
        <v/>
      </c>
      <c r="P607" s="3" t="str">
        <f>IF(COUNTIF(技能效果!A:A,技能等级!B607&amp;"05")=1,技能等级!B607&amp;"05","")</f>
        <v/>
      </c>
      <c r="Q607" s="3" t="str">
        <f t="shared" ref="Q607" si="1839">IF(P607="","",$D607)</f>
        <v/>
      </c>
      <c r="R607" s="36"/>
      <c r="S607" s="36">
        <f t="shared" si="1791"/>
        <v>61</v>
      </c>
    </row>
    <row r="608" spans="1:19" ht="16.5" x14ac:dyDescent="0.2">
      <c r="A608" s="3">
        <v>605</v>
      </c>
      <c r="B608" s="3">
        <f>INDEX(技能!B:B,MATCH(技能等级!S608,技能!T:T,0))</f>
        <v>1302011</v>
      </c>
      <c r="C608" s="4" t="s">
        <v>507</v>
      </c>
      <c r="D608" s="3">
        <v>5</v>
      </c>
      <c r="E608" s="3" t="str">
        <f>INDEX(技能!E:E,MATCH(技能等级!S608,技能!T:T,0))</f>
        <v>阎风吒技能2</v>
      </c>
      <c r="F608" s="4" t="s">
        <v>1164</v>
      </c>
      <c r="G608" s="3">
        <v>10</v>
      </c>
      <c r="H608" s="37" t="str">
        <f t="shared" si="1756"/>
        <v>130201101</v>
      </c>
      <c r="I608" s="3">
        <f t="shared" si="1757"/>
        <v>5</v>
      </c>
      <c r="J608" s="3" t="str">
        <f>IF(COUNTIF(技能效果!A:A,技能等级!B608&amp;"02")=1,技能等级!B608&amp;"02","")</f>
        <v/>
      </c>
      <c r="K608" s="3" t="str">
        <f t="shared" si="1757"/>
        <v/>
      </c>
      <c r="L608" s="3" t="str">
        <f>IF(COUNTIF(技能效果!A:A,技能等级!B608&amp;"03")=1,技能等级!B608&amp;"03","")</f>
        <v/>
      </c>
      <c r="M608" s="3" t="str">
        <f t="shared" ref="M608" si="1840">IF(L608="","",$D608)</f>
        <v/>
      </c>
      <c r="N608" s="3" t="str">
        <f>IF(COUNTIF(技能效果!A:A,技能等级!B608&amp;"04")=1,技能等级!B608&amp;"04","")</f>
        <v/>
      </c>
      <c r="O608" s="3" t="str">
        <f t="shared" ref="O608" si="1841">IF(N608="","",$D608)</f>
        <v/>
      </c>
      <c r="P608" s="3" t="str">
        <f>IF(COUNTIF(技能效果!A:A,技能等级!B608&amp;"05")=1,技能等级!B608&amp;"05","")</f>
        <v/>
      </c>
      <c r="Q608" s="3" t="str">
        <f t="shared" ref="Q608" si="1842">IF(P608="","",$D608)</f>
        <v/>
      </c>
      <c r="R608" s="36"/>
      <c r="S608" s="36">
        <f t="shared" si="1791"/>
        <v>61</v>
      </c>
    </row>
    <row r="609" spans="1:19" ht="16.5" x14ac:dyDescent="0.2">
      <c r="A609" s="3">
        <v>606</v>
      </c>
      <c r="B609" s="3">
        <f>INDEX(技能!B:B,MATCH(技能等级!S609,技能!T:T,0))</f>
        <v>1302011</v>
      </c>
      <c r="C609" s="4" t="s">
        <v>507</v>
      </c>
      <c r="D609" s="3">
        <v>6</v>
      </c>
      <c r="E609" s="3" t="str">
        <f>INDEX(技能!E:E,MATCH(技能等级!S609,技能!T:T,0))</f>
        <v>阎风吒技能2</v>
      </c>
      <c r="F609" s="4" t="s">
        <v>1164</v>
      </c>
      <c r="G609" s="3">
        <v>10</v>
      </c>
      <c r="H609" s="37" t="str">
        <f t="shared" si="1756"/>
        <v>130201101</v>
      </c>
      <c r="I609" s="3">
        <f t="shared" si="1757"/>
        <v>6</v>
      </c>
      <c r="J609" s="3" t="str">
        <f>IF(COUNTIF(技能效果!A:A,技能等级!B609&amp;"02")=1,技能等级!B609&amp;"02","")</f>
        <v/>
      </c>
      <c r="K609" s="3" t="str">
        <f t="shared" si="1757"/>
        <v/>
      </c>
      <c r="L609" s="3" t="str">
        <f>IF(COUNTIF(技能效果!A:A,技能等级!B609&amp;"03")=1,技能等级!B609&amp;"03","")</f>
        <v/>
      </c>
      <c r="M609" s="3" t="str">
        <f t="shared" ref="M609" si="1843">IF(L609="","",$D609)</f>
        <v/>
      </c>
      <c r="N609" s="3" t="str">
        <f>IF(COUNTIF(技能效果!A:A,技能等级!B609&amp;"04")=1,技能等级!B609&amp;"04","")</f>
        <v/>
      </c>
      <c r="O609" s="3" t="str">
        <f t="shared" ref="O609" si="1844">IF(N609="","",$D609)</f>
        <v/>
      </c>
      <c r="P609" s="3" t="str">
        <f>IF(COUNTIF(技能效果!A:A,技能等级!B609&amp;"05")=1,技能等级!B609&amp;"05","")</f>
        <v/>
      </c>
      <c r="Q609" s="3" t="str">
        <f t="shared" ref="Q609" si="1845">IF(P609="","",$D609)</f>
        <v/>
      </c>
      <c r="R609" s="36"/>
      <c r="S609" s="36">
        <f t="shared" si="1791"/>
        <v>61</v>
      </c>
    </row>
    <row r="610" spans="1:19" ht="16.5" x14ac:dyDescent="0.2">
      <c r="A610" s="3">
        <v>607</v>
      </c>
      <c r="B610" s="3">
        <f>INDEX(技能!B:B,MATCH(技能等级!S610,技能!T:T,0))</f>
        <v>1302011</v>
      </c>
      <c r="C610" s="4" t="s">
        <v>507</v>
      </c>
      <c r="D610" s="3">
        <v>7</v>
      </c>
      <c r="E610" s="3" t="str">
        <f>INDEX(技能!E:E,MATCH(技能等级!S610,技能!T:T,0))</f>
        <v>阎风吒技能2</v>
      </c>
      <c r="F610" s="4" t="s">
        <v>1164</v>
      </c>
      <c r="G610" s="3">
        <v>10</v>
      </c>
      <c r="H610" s="37" t="str">
        <f t="shared" si="1756"/>
        <v>130201101</v>
      </c>
      <c r="I610" s="3">
        <f t="shared" si="1757"/>
        <v>7</v>
      </c>
      <c r="J610" s="3" t="str">
        <f>IF(COUNTIF(技能效果!A:A,技能等级!B610&amp;"02")=1,技能等级!B610&amp;"02","")</f>
        <v/>
      </c>
      <c r="K610" s="3" t="str">
        <f t="shared" si="1757"/>
        <v/>
      </c>
      <c r="L610" s="3" t="str">
        <f>IF(COUNTIF(技能效果!A:A,技能等级!B610&amp;"03")=1,技能等级!B610&amp;"03","")</f>
        <v/>
      </c>
      <c r="M610" s="3" t="str">
        <f t="shared" ref="M610" si="1846">IF(L610="","",$D610)</f>
        <v/>
      </c>
      <c r="N610" s="3" t="str">
        <f>IF(COUNTIF(技能效果!A:A,技能等级!B610&amp;"04")=1,技能等级!B610&amp;"04","")</f>
        <v/>
      </c>
      <c r="O610" s="3" t="str">
        <f t="shared" ref="O610" si="1847">IF(N610="","",$D610)</f>
        <v/>
      </c>
      <c r="P610" s="3" t="str">
        <f>IF(COUNTIF(技能效果!A:A,技能等级!B610&amp;"05")=1,技能等级!B610&amp;"05","")</f>
        <v/>
      </c>
      <c r="Q610" s="3" t="str">
        <f t="shared" ref="Q610" si="1848">IF(P610="","",$D610)</f>
        <v/>
      </c>
      <c r="R610" s="36"/>
      <c r="S610" s="36">
        <f t="shared" si="1791"/>
        <v>61</v>
      </c>
    </row>
    <row r="611" spans="1:19" ht="16.5" x14ac:dyDescent="0.2">
      <c r="A611" s="3">
        <v>608</v>
      </c>
      <c r="B611" s="3">
        <f>INDEX(技能!B:B,MATCH(技能等级!S611,技能!T:T,0))</f>
        <v>1302011</v>
      </c>
      <c r="C611" s="4" t="s">
        <v>507</v>
      </c>
      <c r="D611" s="3">
        <v>8</v>
      </c>
      <c r="E611" s="3" t="str">
        <f>INDEX(技能!E:E,MATCH(技能等级!S611,技能!T:T,0))</f>
        <v>阎风吒技能2</v>
      </c>
      <c r="F611" s="4" t="s">
        <v>1164</v>
      </c>
      <c r="G611" s="3">
        <v>10</v>
      </c>
      <c r="H611" s="37" t="str">
        <f t="shared" si="1756"/>
        <v>130201101</v>
      </c>
      <c r="I611" s="3">
        <f t="shared" si="1757"/>
        <v>8</v>
      </c>
      <c r="J611" s="3" t="str">
        <f>IF(COUNTIF(技能效果!A:A,技能等级!B611&amp;"02")=1,技能等级!B611&amp;"02","")</f>
        <v/>
      </c>
      <c r="K611" s="3" t="str">
        <f t="shared" si="1757"/>
        <v/>
      </c>
      <c r="L611" s="3" t="str">
        <f>IF(COUNTIF(技能效果!A:A,技能等级!B611&amp;"03")=1,技能等级!B611&amp;"03","")</f>
        <v/>
      </c>
      <c r="M611" s="3" t="str">
        <f t="shared" ref="M611" si="1849">IF(L611="","",$D611)</f>
        <v/>
      </c>
      <c r="N611" s="3" t="str">
        <f>IF(COUNTIF(技能效果!A:A,技能等级!B611&amp;"04")=1,技能等级!B611&amp;"04","")</f>
        <v/>
      </c>
      <c r="O611" s="3" t="str">
        <f t="shared" ref="O611" si="1850">IF(N611="","",$D611)</f>
        <v/>
      </c>
      <c r="P611" s="3" t="str">
        <f>IF(COUNTIF(技能效果!A:A,技能等级!B611&amp;"05")=1,技能等级!B611&amp;"05","")</f>
        <v/>
      </c>
      <c r="Q611" s="3" t="str">
        <f t="shared" ref="Q611" si="1851">IF(P611="","",$D611)</f>
        <v/>
      </c>
      <c r="R611" s="36"/>
      <c r="S611" s="36">
        <f t="shared" si="1791"/>
        <v>61</v>
      </c>
    </row>
    <row r="612" spans="1:19" ht="16.5" x14ac:dyDescent="0.2">
      <c r="A612" s="3">
        <v>609</v>
      </c>
      <c r="B612" s="3">
        <f>INDEX(技能!B:B,MATCH(技能等级!S612,技能!T:T,0))</f>
        <v>1302011</v>
      </c>
      <c r="C612" s="4" t="s">
        <v>507</v>
      </c>
      <c r="D612" s="3">
        <v>9</v>
      </c>
      <c r="E612" s="3" t="str">
        <f>INDEX(技能!E:E,MATCH(技能等级!S612,技能!T:T,0))</f>
        <v>阎风吒技能2</v>
      </c>
      <c r="F612" s="4" t="s">
        <v>1164</v>
      </c>
      <c r="G612" s="3">
        <v>10</v>
      </c>
      <c r="H612" s="37" t="str">
        <f t="shared" si="1756"/>
        <v>130201101</v>
      </c>
      <c r="I612" s="3">
        <f t="shared" si="1757"/>
        <v>9</v>
      </c>
      <c r="J612" s="3" t="str">
        <f>IF(COUNTIF(技能效果!A:A,技能等级!B612&amp;"02")=1,技能等级!B612&amp;"02","")</f>
        <v/>
      </c>
      <c r="K612" s="3" t="str">
        <f t="shared" si="1757"/>
        <v/>
      </c>
      <c r="L612" s="3" t="str">
        <f>IF(COUNTIF(技能效果!A:A,技能等级!B612&amp;"03")=1,技能等级!B612&amp;"03","")</f>
        <v/>
      </c>
      <c r="M612" s="3" t="str">
        <f t="shared" ref="M612" si="1852">IF(L612="","",$D612)</f>
        <v/>
      </c>
      <c r="N612" s="3" t="str">
        <f>IF(COUNTIF(技能效果!A:A,技能等级!B612&amp;"04")=1,技能等级!B612&amp;"04","")</f>
        <v/>
      </c>
      <c r="O612" s="3" t="str">
        <f t="shared" ref="O612" si="1853">IF(N612="","",$D612)</f>
        <v/>
      </c>
      <c r="P612" s="3" t="str">
        <f>IF(COUNTIF(技能效果!A:A,技能等级!B612&amp;"05")=1,技能等级!B612&amp;"05","")</f>
        <v/>
      </c>
      <c r="Q612" s="3" t="str">
        <f t="shared" ref="Q612" si="1854">IF(P612="","",$D612)</f>
        <v/>
      </c>
      <c r="R612" s="36"/>
      <c r="S612" s="36">
        <f t="shared" si="1791"/>
        <v>61</v>
      </c>
    </row>
    <row r="613" spans="1:19" ht="16.5" x14ac:dyDescent="0.2">
      <c r="A613" s="3">
        <v>610</v>
      </c>
      <c r="B613" s="3">
        <f>INDEX(技能!B:B,MATCH(技能等级!S613,技能!T:T,0))</f>
        <v>1302011</v>
      </c>
      <c r="C613" s="4" t="s">
        <v>507</v>
      </c>
      <c r="D613" s="3">
        <v>10</v>
      </c>
      <c r="E613" s="3" t="str">
        <f>INDEX(技能!E:E,MATCH(技能等级!S613,技能!T:T,0))</f>
        <v>阎风吒技能2</v>
      </c>
      <c r="F613" s="4" t="s">
        <v>1164</v>
      </c>
      <c r="G613" s="3">
        <v>10</v>
      </c>
      <c r="H613" s="37" t="str">
        <f t="shared" si="1756"/>
        <v>130201101</v>
      </c>
      <c r="I613" s="3">
        <f t="shared" si="1757"/>
        <v>10</v>
      </c>
      <c r="J613" s="3" t="str">
        <f>IF(COUNTIF(技能效果!A:A,技能等级!B613&amp;"02")=1,技能等级!B613&amp;"02","")</f>
        <v/>
      </c>
      <c r="K613" s="3" t="str">
        <f t="shared" si="1757"/>
        <v/>
      </c>
      <c r="L613" s="3" t="str">
        <f>IF(COUNTIF(技能效果!A:A,技能等级!B613&amp;"03")=1,技能等级!B613&amp;"03","")</f>
        <v/>
      </c>
      <c r="M613" s="3" t="str">
        <f t="shared" ref="M613" si="1855">IF(L613="","",$D613)</f>
        <v/>
      </c>
      <c r="N613" s="3" t="str">
        <f>IF(COUNTIF(技能效果!A:A,技能等级!B613&amp;"04")=1,技能等级!B613&amp;"04","")</f>
        <v/>
      </c>
      <c r="O613" s="3" t="str">
        <f t="shared" ref="O613" si="1856">IF(N613="","",$D613)</f>
        <v/>
      </c>
      <c r="P613" s="3" t="str">
        <f>IF(COUNTIF(技能效果!A:A,技能等级!B613&amp;"05")=1,技能等级!B613&amp;"05","")</f>
        <v/>
      </c>
      <c r="Q613" s="3" t="str">
        <f t="shared" ref="Q613" si="1857">IF(P613="","",$D613)</f>
        <v/>
      </c>
      <c r="R613" s="36"/>
      <c r="S613" s="36">
        <f t="shared" si="1791"/>
        <v>61</v>
      </c>
    </row>
    <row r="614" spans="1:19" ht="16.5" x14ac:dyDescent="0.2">
      <c r="A614" s="3">
        <v>611</v>
      </c>
      <c r="B614" s="3">
        <f>INDEX(技能!B:B,MATCH(技能等级!S614,技能!T:T,0))</f>
        <v>1301012</v>
      </c>
      <c r="C614" s="4" t="s">
        <v>507</v>
      </c>
      <c r="D614" s="3">
        <v>1</v>
      </c>
      <c r="E614" s="3" t="str">
        <f>INDEX(技能!E:E,MATCH(技能等级!S614,技能!T:T,0))</f>
        <v>南御夫技能1</v>
      </c>
      <c r="F614" s="4"/>
      <c r="G614" s="3"/>
      <c r="H614" s="37" t="str">
        <f t="shared" si="1756"/>
        <v>130101201</v>
      </c>
      <c r="I614" s="3">
        <f t="shared" si="1757"/>
        <v>1</v>
      </c>
      <c r="J614" s="3" t="str">
        <f>IF(COUNTIF(技能效果!A:A,技能等级!B614&amp;"02")=1,技能等级!B614&amp;"02","")</f>
        <v>130101202</v>
      </c>
      <c r="K614" s="3">
        <f t="shared" si="1757"/>
        <v>1</v>
      </c>
      <c r="L614" s="3" t="str">
        <f>IF(COUNTIF(技能效果!A:A,技能等级!B614&amp;"03")=1,技能等级!B614&amp;"03","")</f>
        <v/>
      </c>
      <c r="M614" s="3" t="str">
        <f t="shared" ref="M614" si="1858">IF(L614="","",$D614)</f>
        <v/>
      </c>
      <c r="N614" s="3" t="str">
        <f>IF(COUNTIF(技能效果!A:A,技能等级!B614&amp;"04")=1,技能等级!B614&amp;"04","")</f>
        <v/>
      </c>
      <c r="O614" s="3" t="str">
        <f t="shared" ref="O614" si="1859">IF(N614="","",$D614)</f>
        <v/>
      </c>
      <c r="P614" s="3" t="str">
        <f>IF(COUNTIF(技能效果!A:A,技能等级!B614&amp;"05")=1,技能等级!B614&amp;"05","")</f>
        <v/>
      </c>
      <c r="Q614" s="3" t="str">
        <f t="shared" ref="Q614" si="1860">IF(P614="","",$D614)</f>
        <v/>
      </c>
      <c r="R614" s="36"/>
      <c r="S614" s="36">
        <f t="shared" si="1791"/>
        <v>62</v>
      </c>
    </row>
    <row r="615" spans="1:19" ht="16.5" x14ac:dyDescent="0.2">
      <c r="A615" s="3">
        <v>612</v>
      </c>
      <c r="B615" s="3">
        <f>INDEX(技能!B:B,MATCH(技能等级!S615,技能!T:T,0))</f>
        <v>1301012</v>
      </c>
      <c r="C615" s="4" t="s">
        <v>507</v>
      </c>
      <c r="D615" s="3">
        <v>2</v>
      </c>
      <c r="E615" s="3" t="str">
        <f>INDEX(技能!E:E,MATCH(技能等级!S615,技能!T:T,0))</f>
        <v>南御夫技能1</v>
      </c>
      <c r="F615" s="4" t="s">
        <v>1164</v>
      </c>
      <c r="G615" s="3">
        <v>10</v>
      </c>
      <c r="H615" s="37" t="str">
        <f t="shared" si="1756"/>
        <v>130101201</v>
      </c>
      <c r="I615" s="3">
        <f t="shared" si="1757"/>
        <v>2</v>
      </c>
      <c r="J615" s="3" t="str">
        <f>IF(COUNTIF(技能效果!A:A,技能等级!B615&amp;"02")=1,技能等级!B615&amp;"02","")</f>
        <v>130101202</v>
      </c>
      <c r="K615" s="3">
        <f t="shared" si="1757"/>
        <v>2</v>
      </c>
      <c r="L615" s="3" t="str">
        <f>IF(COUNTIF(技能效果!A:A,技能等级!B615&amp;"03")=1,技能等级!B615&amp;"03","")</f>
        <v/>
      </c>
      <c r="M615" s="3" t="str">
        <f t="shared" ref="M615" si="1861">IF(L615="","",$D615)</f>
        <v/>
      </c>
      <c r="N615" s="3" t="str">
        <f>IF(COUNTIF(技能效果!A:A,技能等级!B615&amp;"04")=1,技能等级!B615&amp;"04","")</f>
        <v/>
      </c>
      <c r="O615" s="3" t="str">
        <f t="shared" ref="O615" si="1862">IF(N615="","",$D615)</f>
        <v/>
      </c>
      <c r="P615" s="3" t="str">
        <f>IF(COUNTIF(技能效果!A:A,技能等级!B615&amp;"05")=1,技能等级!B615&amp;"05","")</f>
        <v/>
      </c>
      <c r="Q615" s="3" t="str">
        <f t="shared" ref="Q615" si="1863">IF(P615="","",$D615)</f>
        <v/>
      </c>
      <c r="R615" s="36"/>
      <c r="S615" s="36">
        <f t="shared" si="1791"/>
        <v>62</v>
      </c>
    </row>
    <row r="616" spans="1:19" ht="16.5" x14ac:dyDescent="0.2">
      <c r="A616" s="3">
        <v>613</v>
      </c>
      <c r="B616" s="3">
        <f>INDEX(技能!B:B,MATCH(技能等级!S616,技能!T:T,0))</f>
        <v>1301012</v>
      </c>
      <c r="C616" s="4" t="s">
        <v>507</v>
      </c>
      <c r="D616" s="3">
        <v>3</v>
      </c>
      <c r="E616" s="3" t="str">
        <f>INDEX(技能!E:E,MATCH(技能等级!S616,技能!T:T,0))</f>
        <v>南御夫技能1</v>
      </c>
      <c r="F616" s="4" t="s">
        <v>1164</v>
      </c>
      <c r="G616" s="3">
        <v>10</v>
      </c>
      <c r="H616" s="37" t="str">
        <f t="shared" si="1756"/>
        <v>130101201</v>
      </c>
      <c r="I616" s="3">
        <f t="shared" si="1757"/>
        <v>3</v>
      </c>
      <c r="J616" s="3" t="str">
        <f>IF(COUNTIF(技能效果!A:A,技能等级!B616&amp;"02")=1,技能等级!B616&amp;"02","")</f>
        <v>130101202</v>
      </c>
      <c r="K616" s="3">
        <f t="shared" si="1757"/>
        <v>3</v>
      </c>
      <c r="L616" s="3" t="str">
        <f>IF(COUNTIF(技能效果!A:A,技能等级!B616&amp;"03")=1,技能等级!B616&amp;"03","")</f>
        <v/>
      </c>
      <c r="M616" s="3" t="str">
        <f t="shared" ref="M616" si="1864">IF(L616="","",$D616)</f>
        <v/>
      </c>
      <c r="N616" s="3" t="str">
        <f>IF(COUNTIF(技能效果!A:A,技能等级!B616&amp;"04")=1,技能等级!B616&amp;"04","")</f>
        <v/>
      </c>
      <c r="O616" s="3" t="str">
        <f t="shared" ref="O616" si="1865">IF(N616="","",$D616)</f>
        <v/>
      </c>
      <c r="P616" s="3" t="str">
        <f>IF(COUNTIF(技能效果!A:A,技能等级!B616&amp;"05")=1,技能等级!B616&amp;"05","")</f>
        <v/>
      </c>
      <c r="Q616" s="3" t="str">
        <f t="shared" ref="Q616" si="1866">IF(P616="","",$D616)</f>
        <v/>
      </c>
      <c r="R616" s="36"/>
      <c r="S616" s="36">
        <f t="shared" si="1791"/>
        <v>62</v>
      </c>
    </row>
    <row r="617" spans="1:19" ht="16.5" x14ac:dyDescent="0.2">
      <c r="A617" s="3">
        <v>614</v>
      </c>
      <c r="B617" s="3">
        <f>INDEX(技能!B:B,MATCH(技能等级!S617,技能!T:T,0))</f>
        <v>1301012</v>
      </c>
      <c r="C617" s="4" t="s">
        <v>507</v>
      </c>
      <c r="D617" s="3">
        <v>4</v>
      </c>
      <c r="E617" s="3" t="str">
        <f>INDEX(技能!E:E,MATCH(技能等级!S617,技能!T:T,0))</f>
        <v>南御夫技能1</v>
      </c>
      <c r="F617" s="4" t="s">
        <v>1164</v>
      </c>
      <c r="G617" s="3">
        <v>10</v>
      </c>
      <c r="H617" s="37" t="str">
        <f t="shared" si="1756"/>
        <v>130101201</v>
      </c>
      <c r="I617" s="3">
        <f t="shared" si="1757"/>
        <v>4</v>
      </c>
      <c r="J617" s="3" t="str">
        <f>IF(COUNTIF(技能效果!A:A,技能等级!B617&amp;"02")=1,技能等级!B617&amp;"02","")</f>
        <v>130101202</v>
      </c>
      <c r="K617" s="3">
        <f t="shared" si="1757"/>
        <v>4</v>
      </c>
      <c r="L617" s="3" t="str">
        <f>IF(COUNTIF(技能效果!A:A,技能等级!B617&amp;"03")=1,技能等级!B617&amp;"03","")</f>
        <v/>
      </c>
      <c r="M617" s="3" t="str">
        <f t="shared" ref="M617" si="1867">IF(L617="","",$D617)</f>
        <v/>
      </c>
      <c r="N617" s="3" t="str">
        <f>IF(COUNTIF(技能效果!A:A,技能等级!B617&amp;"04")=1,技能等级!B617&amp;"04","")</f>
        <v/>
      </c>
      <c r="O617" s="3" t="str">
        <f t="shared" ref="O617" si="1868">IF(N617="","",$D617)</f>
        <v/>
      </c>
      <c r="P617" s="3" t="str">
        <f>IF(COUNTIF(技能效果!A:A,技能等级!B617&amp;"05")=1,技能等级!B617&amp;"05","")</f>
        <v/>
      </c>
      <c r="Q617" s="3" t="str">
        <f t="shared" ref="Q617" si="1869">IF(P617="","",$D617)</f>
        <v/>
      </c>
      <c r="R617" s="36"/>
      <c r="S617" s="36">
        <f t="shared" si="1791"/>
        <v>62</v>
      </c>
    </row>
    <row r="618" spans="1:19" ht="16.5" x14ac:dyDescent="0.2">
      <c r="A618" s="3">
        <v>615</v>
      </c>
      <c r="B618" s="3">
        <f>INDEX(技能!B:B,MATCH(技能等级!S618,技能!T:T,0))</f>
        <v>1301012</v>
      </c>
      <c r="C618" s="4" t="s">
        <v>507</v>
      </c>
      <c r="D618" s="3">
        <v>5</v>
      </c>
      <c r="E618" s="3" t="str">
        <f>INDEX(技能!E:E,MATCH(技能等级!S618,技能!T:T,0))</f>
        <v>南御夫技能1</v>
      </c>
      <c r="F618" s="4" t="s">
        <v>1164</v>
      </c>
      <c r="G618" s="3">
        <v>10</v>
      </c>
      <c r="H618" s="37" t="str">
        <f t="shared" si="1756"/>
        <v>130101201</v>
      </c>
      <c r="I618" s="3">
        <f t="shared" si="1757"/>
        <v>5</v>
      </c>
      <c r="J618" s="3" t="str">
        <f>IF(COUNTIF(技能效果!A:A,技能等级!B618&amp;"02")=1,技能等级!B618&amp;"02","")</f>
        <v>130101202</v>
      </c>
      <c r="K618" s="3">
        <f t="shared" si="1757"/>
        <v>5</v>
      </c>
      <c r="L618" s="3" t="str">
        <f>IF(COUNTIF(技能效果!A:A,技能等级!B618&amp;"03")=1,技能等级!B618&amp;"03","")</f>
        <v/>
      </c>
      <c r="M618" s="3" t="str">
        <f t="shared" ref="M618" si="1870">IF(L618="","",$D618)</f>
        <v/>
      </c>
      <c r="N618" s="3" t="str">
        <f>IF(COUNTIF(技能效果!A:A,技能等级!B618&amp;"04")=1,技能等级!B618&amp;"04","")</f>
        <v/>
      </c>
      <c r="O618" s="3" t="str">
        <f t="shared" ref="O618" si="1871">IF(N618="","",$D618)</f>
        <v/>
      </c>
      <c r="P618" s="3" t="str">
        <f>IF(COUNTIF(技能效果!A:A,技能等级!B618&amp;"05")=1,技能等级!B618&amp;"05","")</f>
        <v/>
      </c>
      <c r="Q618" s="3" t="str">
        <f t="shared" ref="Q618" si="1872">IF(P618="","",$D618)</f>
        <v/>
      </c>
      <c r="R618" s="36"/>
      <c r="S618" s="36">
        <f t="shared" si="1791"/>
        <v>62</v>
      </c>
    </row>
    <row r="619" spans="1:19" ht="16.5" x14ac:dyDescent="0.2">
      <c r="A619" s="3">
        <v>616</v>
      </c>
      <c r="B619" s="3">
        <f>INDEX(技能!B:B,MATCH(技能等级!S619,技能!T:T,0))</f>
        <v>1301012</v>
      </c>
      <c r="C619" s="4" t="s">
        <v>507</v>
      </c>
      <c r="D619" s="3">
        <v>6</v>
      </c>
      <c r="E619" s="3" t="str">
        <f>INDEX(技能!E:E,MATCH(技能等级!S619,技能!T:T,0))</f>
        <v>南御夫技能1</v>
      </c>
      <c r="F619" s="4" t="s">
        <v>1164</v>
      </c>
      <c r="G619" s="3">
        <v>10</v>
      </c>
      <c r="H619" s="37" t="str">
        <f t="shared" si="1756"/>
        <v>130101201</v>
      </c>
      <c r="I619" s="3">
        <f t="shared" si="1757"/>
        <v>6</v>
      </c>
      <c r="J619" s="3" t="str">
        <f>IF(COUNTIF(技能效果!A:A,技能等级!B619&amp;"02")=1,技能等级!B619&amp;"02","")</f>
        <v>130101202</v>
      </c>
      <c r="K619" s="3">
        <f t="shared" si="1757"/>
        <v>6</v>
      </c>
      <c r="L619" s="3" t="str">
        <f>IF(COUNTIF(技能效果!A:A,技能等级!B619&amp;"03")=1,技能等级!B619&amp;"03","")</f>
        <v/>
      </c>
      <c r="M619" s="3" t="str">
        <f t="shared" ref="M619" si="1873">IF(L619="","",$D619)</f>
        <v/>
      </c>
      <c r="N619" s="3" t="str">
        <f>IF(COUNTIF(技能效果!A:A,技能等级!B619&amp;"04")=1,技能等级!B619&amp;"04","")</f>
        <v/>
      </c>
      <c r="O619" s="3" t="str">
        <f t="shared" ref="O619" si="1874">IF(N619="","",$D619)</f>
        <v/>
      </c>
      <c r="P619" s="3" t="str">
        <f>IF(COUNTIF(技能效果!A:A,技能等级!B619&amp;"05")=1,技能等级!B619&amp;"05","")</f>
        <v/>
      </c>
      <c r="Q619" s="3" t="str">
        <f t="shared" ref="Q619" si="1875">IF(P619="","",$D619)</f>
        <v/>
      </c>
      <c r="R619" s="36"/>
      <c r="S619" s="36">
        <f t="shared" si="1791"/>
        <v>62</v>
      </c>
    </row>
    <row r="620" spans="1:19" ht="16.5" x14ac:dyDescent="0.2">
      <c r="A620" s="3">
        <v>617</v>
      </c>
      <c r="B620" s="3">
        <f>INDEX(技能!B:B,MATCH(技能等级!S620,技能!T:T,0))</f>
        <v>1301012</v>
      </c>
      <c r="C620" s="4" t="s">
        <v>507</v>
      </c>
      <c r="D620" s="3">
        <v>7</v>
      </c>
      <c r="E620" s="3" t="str">
        <f>INDEX(技能!E:E,MATCH(技能等级!S620,技能!T:T,0))</f>
        <v>南御夫技能1</v>
      </c>
      <c r="F620" s="4" t="s">
        <v>1164</v>
      </c>
      <c r="G620" s="3">
        <v>10</v>
      </c>
      <c r="H620" s="37" t="str">
        <f t="shared" si="1756"/>
        <v>130101201</v>
      </c>
      <c r="I620" s="3">
        <f t="shared" si="1757"/>
        <v>7</v>
      </c>
      <c r="J620" s="3" t="str">
        <f>IF(COUNTIF(技能效果!A:A,技能等级!B620&amp;"02")=1,技能等级!B620&amp;"02","")</f>
        <v>130101202</v>
      </c>
      <c r="K620" s="3">
        <f t="shared" si="1757"/>
        <v>7</v>
      </c>
      <c r="L620" s="3" t="str">
        <f>IF(COUNTIF(技能效果!A:A,技能等级!B620&amp;"03")=1,技能等级!B620&amp;"03","")</f>
        <v/>
      </c>
      <c r="M620" s="3" t="str">
        <f t="shared" ref="M620" si="1876">IF(L620="","",$D620)</f>
        <v/>
      </c>
      <c r="N620" s="3" t="str">
        <f>IF(COUNTIF(技能效果!A:A,技能等级!B620&amp;"04")=1,技能等级!B620&amp;"04","")</f>
        <v/>
      </c>
      <c r="O620" s="3" t="str">
        <f t="shared" ref="O620" si="1877">IF(N620="","",$D620)</f>
        <v/>
      </c>
      <c r="P620" s="3" t="str">
        <f>IF(COUNTIF(技能效果!A:A,技能等级!B620&amp;"05")=1,技能等级!B620&amp;"05","")</f>
        <v/>
      </c>
      <c r="Q620" s="3" t="str">
        <f t="shared" ref="Q620" si="1878">IF(P620="","",$D620)</f>
        <v/>
      </c>
      <c r="R620" s="36"/>
      <c r="S620" s="36">
        <f t="shared" si="1791"/>
        <v>62</v>
      </c>
    </row>
    <row r="621" spans="1:19" ht="16.5" x14ac:dyDescent="0.2">
      <c r="A621" s="3">
        <v>618</v>
      </c>
      <c r="B621" s="3">
        <f>INDEX(技能!B:B,MATCH(技能等级!S621,技能!T:T,0))</f>
        <v>1301012</v>
      </c>
      <c r="C621" s="4" t="s">
        <v>507</v>
      </c>
      <c r="D621" s="3">
        <v>8</v>
      </c>
      <c r="E621" s="3" t="str">
        <f>INDEX(技能!E:E,MATCH(技能等级!S621,技能!T:T,0))</f>
        <v>南御夫技能1</v>
      </c>
      <c r="F621" s="4" t="s">
        <v>1164</v>
      </c>
      <c r="G621" s="3">
        <v>10</v>
      </c>
      <c r="H621" s="37" t="str">
        <f t="shared" si="1756"/>
        <v>130101201</v>
      </c>
      <c r="I621" s="3">
        <f t="shared" si="1757"/>
        <v>8</v>
      </c>
      <c r="J621" s="3" t="str">
        <f>IF(COUNTIF(技能效果!A:A,技能等级!B621&amp;"02")=1,技能等级!B621&amp;"02","")</f>
        <v>130101202</v>
      </c>
      <c r="K621" s="3">
        <f t="shared" si="1757"/>
        <v>8</v>
      </c>
      <c r="L621" s="3" t="str">
        <f>IF(COUNTIF(技能效果!A:A,技能等级!B621&amp;"03")=1,技能等级!B621&amp;"03","")</f>
        <v/>
      </c>
      <c r="M621" s="3" t="str">
        <f t="shared" ref="M621" si="1879">IF(L621="","",$D621)</f>
        <v/>
      </c>
      <c r="N621" s="3" t="str">
        <f>IF(COUNTIF(技能效果!A:A,技能等级!B621&amp;"04")=1,技能等级!B621&amp;"04","")</f>
        <v/>
      </c>
      <c r="O621" s="3" t="str">
        <f t="shared" ref="O621" si="1880">IF(N621="","",$D621)</f>
        <v/>
      </c>
      <c r="P621" s="3" t="str">
        <f>IF(COUNTIF(技能效果!A:A,技能等级!B621&amp;"05")=1,技能等级!B621&amp;"05","")</f>
        <v/>
      </c>
      <c r="Q621" s="3" t="str">
        <f t="shared" ref="Q621" si="1881">IF(P621="","",$D621)</f>
        <v/>
      </c>
      <c r="R621" s="36"/>
      <c r="S621" s="36">
        <f t="shared" si="1791"/>
        <v>62</v>
      </c>
    </row>
    <row r="622" spans="1:19" ht="16.5" x14ac:dyDescent="0.2">
      <c r="A622" s="3">
        <v>619</v>
      </c>
      <c r="B622" s="3">
        <f>INDEX(技能!B:B,MATCH(技能等级!S622,技能!T:T,0))</f>
        <v>1301012</v>
      </c>
      <c r="C622" s="4" t="s">
        <v>507</v>
      </c>
      <c r="D622" s="3">
        <v>9</v>
      </c>
      <c r="E622" s="3" t="str">
        <f>INDEX(技能!E:E,MATCH(技能等级!S622,技能!T:T,0))</f>
        <v>南御夫技能1</v>
      </c>
      <c r="F622" s="4" t="s">
        <v>1164</v>
      </c>
      <c r="G622" s="3">
        <v>10</v>
      </c>
      <c r="H622" s="37" t="str">
        <f t="shared" si="1756"/>
        <v>130101201</v>
      </c>
      <c r="I622" s="3">
        <f t="shared" si="1757"/>
        <v>9</v>
      </c>
      <c r="J622" s="3" t="str">
        <f>IF(COUNTIF(技能效果!A:A,技能等级!B622&amp;"02")=1,技能等级!B622&amp;"02","")</f>
        <v>130101202</v>
      </c>
      <c r="K622" s="3">
        <f t="shared" si="1757"/>
        <v>9</v>
      </c>
      <c r="L622" s="3" t="str">
        <f>IF(COUNTIF(技能效果!A:A,技能等级!B622&amp;"03")=1,技能等级!B622&amp;"03","")</f>
        <v/>
      </c>
      <c r="M622" s="3" t="str">
        <f t="shared" ref="M622" si="1882">IF(L622="","",$D622)</f>
        <v/>
      </c>
      <c r="N622" s="3" t="str">
        <f>IF(COUNTIF(技能效果!A:A,技能等级!B622&amp;"04")=1,技能等级!B622&amp;"04","")</f>
        <v/>
      </c>
      <c r="O622" s="3" t="str">
        <f t="shared" ref="O622" si="1883">IF(N622="","",$D622)</f>
        <v/>
      </c>
      <c r="P622" s="3" t="str">
        <f>IF(COUNTIF(技能效果!A:A,技能等级!B622&amp;"05")=1,技能等级!B622&amp;"05","")</f>
        <v/>
      </c>
      <c r="Q622" s="3" t="str">
        <f t="shared" ref="Q622" si="1884">IF(P622="","",$D622)</f>
        <v/>
      </c>
      <c r="R622" s="36"/>
      <c r="S622" s="36">
        <f t="shared" si="1791"/>
        <v>62</v>
      </c>
    </row>
    <row r="623" spans="1:19" ht="16.5" x14ac:dyDescent="0.2">
      <c r="A623" s="3">
        <v>620</v>
      </c>
      <c r="B623" s="3">
        <f>INDEX(技能!B:B,MATCH(技能等级!S623,技能!T:T,0))</f>
        <v>1301012</v>
      </c>
      <c r="C623" s="4" t="s">
        <v>507</v>
      </c>
      <c r="D623" s="3">
        <v>10</v>
      </c>
      <c r="E623" s="3" t="str">
        <f>INDEX(技能!E:E,MATCH(技能等级!S623,技能!T:T,0))</f>
        <v>南御夫技能1</v>
      </c>
      <c r="F623" s="4" t="s">
        <v>1164</v>
      </c>
      <c r="G623" s="3">
        <v>10</v>
      </c>
      <c r="H623" s="37" t="str">
        <f t="shared" si="1756"/>
        <v>130101201</v>
      </c>
      <c r="I623" s="3">
        <f t="shared" si="1757"/>
        <v>10</v>
      </c>
      <c r="J623" s="3" t="str">
        <f>IF(COUNTIF(技能效果!A:A,技能等级!B623&amp;"02")=1,技能等级!B623&amp;"02","")</f>
        <v>130101202</v>
      </c>
      <c r="K623" s="3">
        <f t="shared" si="1757"/>
        <v>10</v>
      </c>
      <c r="L623" s="3" t="str">
        <f>IF(COUNTIF(技能效果!A:A,技能等级!B623&amp;"03")=1,技能等级!B623&amp;"03","")</f>
        <v/>
      </c>
      <c r="M623" s="3" t="str">
        <f t="shared" ref="M623" si="1885">IF(L623="","",$D623)</f>
        <v/>
      </c>
      <c r="N623" s="3" t="str">
        <f>IF(COUNTIF(技能效果!A:A,技能等级!B623&amp;"04")=1,技能等级!B623&amp;"04","")</f>
        <v/>
      </c>
      <c r="O623" s="3" t="str">
        <f t="shared" ref="O623" si="1886">IF(N623="","",$D623)</f>
        <v/>
      </c>
      <c r="P623" s="3" t="str">
        <f>IF(COUNTIF(技能效果!A:A,技能等级!B623&amp;"05")=1,技能等级!B623&amp;"05","")</f>
        <v/>
      </c>
      <c r="Q623" s="3" t="str">
        <f t="shared" ref="Q623" si="1887">IF(P623="","",$D623)</f>
        <v/>
      </c>
      <c r="R623" s="36"/>
      <c r="S623" s="36">
        <f t="shared" si="1791"/>
        <v>62</v>
      </c>
    </row>
    <row r="624" spans="1:19" ht="16.5" x14ac:dyDescent="0.2">
      <c r="A624" s="3">
        <v>621</v>
      </c>
      <c r="B624" s="3">
        <f>INDEX(技能!B:B,MATCH(技能等级!S624,技能!T:T,0))</f>
        <v>1302012</v>
      </c>
      <c r="C624" s="4" t="s">
        <v>507</v>
      </c>
      <c r="D624" s="3">
        <v>1</v>
      </c>
      <c r="E624" s="3" t="str">
        <f>INDEX(技能!E:E,MATCH(技能等级!S624,技能!T:T,0))</f>
        <v>南御夫技能2</v>
      </c>
      <c r="F624" s="4"/>
      <c r="G624" s="3"/>
      <c r="H624" s="37" t="str">
        <f t="shared" si="1756"/>
        <v>130201201</v>
      </c>
      <c r="I624" s="3">
        <f t="shared" si="1757"/>
        <v>1</v>
      </c>
      <c r="J624" s="3" t="str">
        <f>IF(COUNTIF(技能效果!A:A,技能等级!B624&amp;"02")=1,技能等级!B624&amp;"02","")</f>
        <v/>
      </c>
      <c r="K624" s="3" t="str">
        <f t="shared" si="1757"/>
        <v/>
      </c>
      <c r="L624" s="3" t="str">
        <f>IF(COUNTIF(技能效果!A:A,技能等级!B624&amp;"03")=1,技能等级!B624&amp;"03","")</f>
        <v/>
      </c>
      <c r="M624" s="3" t="str">
        <f t="shared" ref="M624" si="1888">IF(L624="","",$D624)</f>
        <v/>
      </c>
      <c r="N624" s="3" t="str">
        <f>IF(COUNTIF(技能效果!A:A,技能等级!B624&amp;"04")=1,技能等级!B624&amp;"04","")</f>
        <v/>
      </c>
      <c r="O624" s="3" t="str">
        <f t="shared" ref="O624" si="1889">IF(N624="","",$D624)</f>
        <v/>
      </c>
      <c r="P624" s="3" t="str">
        <f>IF(COUNTIF(技能效果!A:A,技能等级!B624&amp;"05")=1,技能等级!B624&amp;"05","")</f>
        <v/>
      </c>
      <c r="Q624" s="3" t="str">
        <f t="shared" ref="Q624" si="1890">IF(P624="","",$D624)</f>
        <v/>
      </c>
      <c r="R624" s="36"/>
      <c r="S624" s="36">
        <f t="shared" si="1791"/>
        <v>63</v>
      </c>
    </row>
    <row r="625" spans="1:19" ht="16.5" x14ac:dyDescent="0.2">
      <c r="A625" s="3">
        <v>622</v>
      </c>
      <c r="B625" s="3">
        <f>INDEX(技能!B:B,MATCH(技能等级!S625,技能!T:T,0))</f>
        <v>1302012</v>
      </c>
      <c r="C625" s="4" t="s">
        <v>507</v>
      </c>
      <c r="D625" s="3">
        <v>2</v>
      </c>
      <c r="E625" s="3" t="str">
        <f>INDEX(技能!E:E,MATCH(技能等级!S625,技能!T:T,0))</f>
        <v>南御夫技能2</v>
      </c>
      <c r="F625" s="4" t="s">
        <v>1164</v>
      </c>
      <c r="G625" s="3">
        <v>10</v>
      </c>
      <c r="H625" s="37" t="str">
        <f t="shared" si="1756"/>
        <v>130201201</v>
      </c>
      <c r="I625" s="3">
        <f t="shared" si="1757"/>
        <v>2</v>
      </c>
      <c r="J625" s="3" t="str">
        <f>IF(COUNTIF(技能效果!A:A,技能等级!B625&amp;"02")=1,技能等级!B625&amp;"02","")</f>
        <v/>
      </c>
      <c r="K625" s="3" t="str">
        <f t="shared" si="1757"/>
        <v/>
      </c>
      <c r="L625" s="3" t="str">
        <f>IF(COUNTIF(技能效果!A:A,技能等级!B625&amp;"03")=1,技能等级!B625&amp;"03","")</f>
        <v/>
      </c>
      <c r="M625" s="3" t="str">
        <f t="shared" ref="M625" si="1891">IF(L625="","",$D625)</f>
        <v/>
      </c>
      <c r="N625" s="3" t="str">
        <f>IF(COUNTIF(技能效果!A:A,技能等级!B625&amp;"04")=1,技能等级!B625&amp;"04","")</f>
        <v/>
      </c>
      <c r="O625" s="3" t="str">
        <f t="shared" ref="O625" si="1892">IF(N625="","",$D625)</f>
        <v/>
      </c>
      <c r="P625" s="3" t="str">
        <f>IF(COUNTIF(技能效果!A:A,技能等级!B625&amp;"05")=1,技能等级!B625&amp;"05","")</f>
        <v/>
      </c>
      <c r="Q625" s="3" t="str">
        <f t="shared" ref="Q625" si="1893">IF(P625="","",$D625)</f>
        <v/>
      </c>
      <c r="R625" s="36"/>
      <c r="S625" s="36">
        <f t="shared" si="1791"/>
        <v>63</v>
      </c>
    </row>
    <row r="626" spans="1:19" ht="16.5" x14ac:dyDescent="0.2">
      <c r="A626" s="3">
        <v>623</v>
      </c>
      <c r="B626" s="3">
        <f>INDEX(技能!B:B,MATCH(技能等级!S626,技能!T:T,0))</f>
        <v>1302012</v>
      </c>
      <c r="C626" s="4" t="s">
        <v>507</v>
      </c>
      <c r="D626" s="3">
        <v>3</v>
      </c>
      <c r="E626" s="3" t="str">
        <f>INDEX(技能!E:E,MATCH(技能等级!S626,技能!T:T,0))</f>
        <v>南御夫技能2</v>
      </c>
      <c r="F626" s="4" t="s">
        <v>1164</v>
      </c>
      <c r="G626" s="3">
        <v>10</v>
      </c>
      <c r="H626" s="37" t="str">
        <f t="shared" si="1756"/>
        <v>130201201</v>
      </c>
      <c r="I626" s="3">
        <f t="shared" si="1757"/>
        <v>3</v>
      </c>
      <c r="J626" s="3" t="str">
        <f>IF(COUNTIF(技能效果!A:A,技能等级!B626&amp;"02")=1,技能等级!B626&amp;"02","")</f>
        <v/>
      </c>
      <c r="K626" s="3" t="str">
        <f t="shared" si="1757"/>
        <v/>
      </c>
      <c r="L626" s="3" t="str">
        <f>IF(COUNTIF(技能效果!A:A,技能等级!B626&amp;"03")=1,技能等级!B626&amp;"03","")</f>
        <v/>
      </c>
      <c r="M626" s="3" t="str">
        <f t="shared" ref="M626" si="1894">IF(L626="","",$D626)</f>
        <v/>
      </c>
      <c r="N626" s="3" t="str">
        <f>IF(COUNTIF(技能效果!A:A,技能等级!B626&amp;"04")=1,技能等级!B626&amp;"04","")</f>
        <v/>
      </c>
      <c r="O626" s="3" t="str">
        <f t="shared" ref="O626" si="1895">IF(N626="","",$D626)</f>
        <v/>
      </c>
      <c r="P626" s="3" t="str">
        <f>IF(COUNTIF(技能效果!A:A,技能等级!B626&amp;"05")=1,技能等级!B626&amp;"05","")</f>
        <v/>
      </c>
      <c r="Q626" s="3" t="str">
        <f t="shared" ref="Q626" si="1896">IF(P626="","",$D626)</f>
        <v/>
      </c>
      <c r="R626" s="36"/>
      <c r="S626" s="36">
        <f t="shared" si="1791"/>
        <v>63</v>
      </c>
    </row>
    <row r="627" spans="1:19" ht="16.5" x14ac:dyDescent="0.2">
      <c r="A627" s="3">
        <v>624</v>
      </c>
      <c r="B627" s="3">
        <f>INDEX(技能!B:B,MATCH(技能等级!S627,技能!T:T,0))</f>
        <v>1302012</v>
      </c>
      <c r="C627" s="4" t="s">
        <v>507</v>
      </c>
      <c r="D627" s="3">
        <v>4</v>
      </c>
      <c r="E627" s="3" t="str">
        <f>INDEX(技能!E:E,MATCH(技能等级!S627,技能!T:T,0))</f>
        <v>南御夫技能2</v>
      </c>
      <c r="F627" s="4" t="s">
        <v>1164</v>
      </c>
      <c r="G627" s="3">
        <v>10</v>
      </c>
      <c r="H627" s="37" t="str">
        <f t="shared" si="1756"/>
        <v>130201201</v>
      </c>
      <c r="I627" s="3">
        <f t="shared" si="1757"/>
        <v>4</v>
      </c>
      <c r="J627" s="3" t="str">
        <f>IF(COUNTIF(技能效果!A:A,技能等级!B627&amp;"02")=1,技能等级!B627&amp;"02","")</f>
        <v/>
      </c>
      <c r="K627" s="3" t="str">
        <f t="shared" si="1757"/>
        <v/>
      </c>
      <c r="L627" s="3" t="str">
        <f>IF(COUNTIF(技能效果!A:A,技能等级!B627&amp;"03")=1,技能等级!B627&amp;"03","")</f>
        <v/>
      </c>
      <c r="M627" s="3" t="str">
        <f t="shared" ref="M627" si="1897">IF(L627="","",$D627)</f>
        <v/>
      </c>
      <c r="N627" s="3" t="str">
        <f>IF(COUNTIF(技能效果!A:A,技能等级!B627&amp;"04")=1,技能等级!B627&amp;"04","")</f>
        <v/>
      </c>
      <c r="O627" s="3" t="str">
        <f t="shared" ref="O627" si="1898">IF(N627="","",$D627)</f>
        <v/>
      </c>
      <c r="P627" s="3" t="str">
        <f>IF(COUNTIF(技能效果!A:A,技能等级!B627&amp;"05")=1,技能等级!B627&amp;"05","")</f>
        <v/>
      </c>
      <c r="Q627" s="3" t="str">
        <f t="shared" ref="Q627" si="1899">IF(P627="","",$D627)</f>
        <v/>
      </c>
      <c r="R627" s="36"/>
      <c r="S627" s="36">
        <f t="shared" si="1791"/>
        <v>63</v>
      </c>
    </row>
    <row r="628" spans="1:19" ht="16.5" x14ac:dyDescent="0.2">
      <c r="A628" s="3">
        <v>625</v>
      </c>
      <c r="B628" s="3">
        <f>INDEX(技能!B:B,MATCH(技能等级!S628,技能!T:T,0))</f>
        <v>1302012</v>
      </c>
      <c r="C628" s="4" t="s">
        <v>507</v>
      </c>
      <c r="D628" s="3">
        <v>5</v>
      </c>
      <c r="E628" s="3" t="str">
        <f>INDEX(技能!E:E,MATCH(技能等级!S628,技能!T:T,0))</f>
        <v>南御夫技能2</v>
      </c>
      <c r="F628" s="4" t="s">
        <v>1164</v>
      </c>
      <c r="G628" s="3">
        <v>10</v>
      </c>
      <c r="H628" s="37" t="str">
        <f t="shared" si="1756"/>
        <v>130201201</v>
      </c>
      <c r="I628" s="3">
        <f t="shared" si="1757"/>
        <v>5</v>
      </c>
      <c r="J628" s="3" t="str">
        <f>IF(COUNTIF(技能效果!A:A,技能等级!B628&amp;"02")=1,技能等级!B628&amp;"02","")</f>
        <v/>
      </c>
      <c r="K628" s="3" t="str">
        <f t="shared" si="1757"/>
        <v/>
      </c>
      <c r="L628" s="3" t="str">
        <f>IF(COUNTIF(技能效果!A:A,技能等级!B628&amp;"03")=1,技能等级!B628&amp;"03","")</f>
        <v/>
      </c>
      <c r="M628" s="3" t="str">
        <f t="shared" ref="M628" si="1900">IF(L628="","",$D628)</f>
        <v/>
      </c>
      <c r="N628" s="3" t="str">
        <f>IF(COUNTIF(技能效果!A:A,技能等级!B628&amp;"04")=1,技能等级!B628&amp;"04","")</f>
        <v/>
      </c>
      <c r="O628" s="3" t="str">
        <f t="shared" ref="O628" si="1901">IF(N628="","",$D628)</f>
        <v/>
      </c>
      <c r="P628" s="3" t="str">
        <f>IF(COUNTIF(技能效果!A:A,技能等级!B628&amp;"05")=1,技能等级!B628&amp;"05","")</f>
        <v/>
      </c>
      <c r="Q628" s="3" t="str">
        <f t="shared" ref="Q628" si="1902">IF(P628="","",$D628)</f>
        <v/>
      </c>
      <c r="R628" s="36"/>
      <c r="S628" s="36">
        <f t="shared" si="1791"/>
        <v>63</v>
      </c>
    </row>
    <row r="629" spans="1:19" ht="16.5" x14ac:dyDescent="0.2">
      <c r="A629" s="3">
        <v>626</v>
      </c>
      <c r="B629" s="3">
        <f>INDEX(技能!B:B,MATCH(技能等级!S629,技能!T:T,0))</f>
        <v>1302012</v>
      </c>
      <c r="C629" s="4" t="s">
        <v>507</v>
      </c>
      <c r="D629" s="3">
        <v>6</v>
      </c>
      <c r="E629" s="3" t="str">
        <f>INDEX(技能!E:E,MATCH(技能等级!S629,技能!T:T,0))</f>
        <v>南御夫技能2</v>
      </c>
      <c r="F629" s="4" t="s">
        <v>1164</v>
      </c>
      <c r="G629" s="3">
        <v>10</v>
      </c>
      <c r="H629" s="37" t="str">
        <f t="shared" si="1756"/>
        <v>130201201</v>
      </c>
      <c r="I629" s="3">
        <f t="shared" si="1757"/>
        <v>6</v>
      </c>
      <c r="J629" s="3" t="str">
        <f>IF(COUNTIF(技能效果!A:A,技能等级!B629&amp;"02")=1,技能等级!B629&amp;"02","")</f>
        <v/>
      </c>
      <c r="K629" s="3" t="str">
        <f t="shared" si="1757"/>
        <v/>
      </c>
      <c r="L629" s="3" t="str">
        <f>IF(COUNTIF(技能效果!A:A,技能等级!B629&amp;"03")=1,技能等级!B629&amp;"03","")</f>
        <v/>
      </c>
      <c r="M629" s="3" t="str">
        <f t="shared" ref="M629" si="1903">IF(L629="","",$D629)</f>
        <v/>
      </c>
      <c r="N629" s="3" t="str">
        <f>IF(COUNTIF(技能效果!A:A,技能等级!B629&amp;"04")=1,技能等级!B629&amp;"04","")</f>
        <v/>
      </c>
      <c r="O629" s="3" t="str">
        <f t="shared" ref="O629" si="1904">IF(N629="","",$D629)</f>
        <v/>
      </c>
      <c r="P629" s="3" t="str">
        <f>IF(COUNTIF(技能效果!A:A,技能等级!B629&amp;"05")=1,技能等级!B629&amp;"05","")</f>
        <v/>
      </c>
      <c r="Q629" s="3" t="str">
        <f t="shared" ref="Q629" si="1905">IF(P629="","",$D629)</f>
        <v/>
      </c>
      <c r="R629" s="36"/>
      <c r="S629" s="36">
        <f t="shared" si="1791"/>
        <v>63</v>
      </c>
    </row>
    <row r="630" spans="1:19" ht="16.5" x14ac:dyDescent="0.2">
      <c r="A630" s="3">
        <v>627</v>
      </c>
      <c r="B630" s="3">
        <f>INDEX(技能!B:B,MATCH(技能等级!S630,技能!T:T,0))</f>
        <v>1302012</v>
      </c>
      <c r="C630" s="4" t="s">
        <v>507</v>
      </c>
      <c r="D630" s="3">
        <v>7</v>
      </c>
      <c r="E630" s="3" t="str">
        <f>INDEX(技能!E:E,MATCH(技能等级!S630,技能!T:T,0))</f>
        <v>南御夫技能2</v>
      </c>
      <c r="F630" s="4" t="s">
        <v>1164</v>
      </c>
      <c r="G630" s="3">
        <v>10</v>
      </c>
      <c r="H630" s="37" t="str">
        <f t="shared" si="1756"/>
        <v>130201201</v>
      </c>
      <c r="I630" s="3">
        <f t="shared" si="1757"/>
        <v>7</v>
      </c>
      <c r="J630" s="3" t="str">
        <f>IF(COUNTIF(技能效果!A:A,技能等级!B630&amp;"02")=1,技能等级!B630&amp;"02","")</f>
        <v/>
      </c>
      <c r="K630" s="3" t="str">
        <f t="shared" si="1757"/>
        <v/>
      </c>
      <c r="L630" s="3" t="str">
        <f>IF(COUNTIF(技能效果!A:A,技能等级!B630&amp;"03")=1,技能等级!B630&amp;"03","")</f>
        <v/>
      </c>
      <c r="M630" s="3" t="str">
        <f t="shared" ref="M630" si="1906">IF(L630="","",$D630)</f>
        <v/>
      </c>
      <c r="N630" s="3" t="str">
        <f>IF(COUNTIF(技能效果!A:A,技能等级!B630&amp;"04")=1,技能等级!B630&amp;"04","")</f>
        <v/>
      </c>
      <c r="O630" s="3" t="str">
        <f t="shared" ref="O630" si="1907">IF(N630="","",$D630)</f>
        <v/>
      </c>
      <c r="P630" s="3" t="str">
        <f>IF(COUNTIF(技能效果!A:A,技能等级!B630&amp;"05")=1,技能等级!B630&amp;"05","")</f>
        <v/>
      </c>
      <c r="Q630" s="3" t="str">
        <f t="shared" ref="Q630" si="1908">IF(P630="","",$D630)</f>
        <v/>
      </c>
      <c r="R630" s="36"/>
      <c r="S630" s="36">
        <f t="shared" si="1791"/>
        <v>63</v>
      </c>
    </row>
    <row r="631" spans="1:19" ht="16.5" x14ac:dyDescent="0.2">
      <c r="A631" s="3">
        <v>628</v>
      </c>
      <c r="B631" s="3">
        <f>INDEX(技能!B:B,MATCH(技能等级!S631,技能!T:T,0))</f>
        <v>1302012</v>
      </c>
      <c r="C631" s="4" t="s">
        <v>507</v>
      </c>
      <c r="D631" s="3">
        <v>8</v>
      </c>
      <c r="E631" s="3" t="str">
        <f>INDEX(技能!E:E,MATCH(技能等级!S631,技能!T:T,0))</f>
        <v>南御夫技能2</v>
      </c>
      <c r="F631" s="4" t="s">
        <v>1164</v>
      </c>
      <c r="G631" s="3">
        <v>10</v>
      </c>
      <c r="H631" s="37" t="str">
        <f t="shared" si="1756"/>
        <v>130201201</v>
      </c>
      <c r="I631" s="3">
        <f t="shared" si="1757"/>
        <v>8</v>
      </c>
      <c r="J631" s="3" t="str">
        <f>IF(COUNTIF(技能效果!A:A,技能等级!B631&amp;"02")=1,技能等级!B631&amp;"02","")</f>
        <v/>
      </c>
      <c r="K631" s="3" t="str">
        <f t="shared" si="1757"/>
        <v/>
      </c>
      <c r="L631" s="3" t="str">
        <f>IF(COUNTIF(技能效果!A:A,技能等级!B631&amp;"03")=1,技能等级!B631&amp;"03","")</f>
        <v/>
      </c>
      <c r="M631" s="3" t="str">
        <f t="shared" ref="M631" si="1909">IF(L631="","",$D631)</f>
        <v/>
      </c>
      <c r="N631" s="3" t="str">
        <f>IF(COUNTIF(技能效果!A:A,技能等级!B631&amp;"04")=1,技能等级!B631&amp;"04","")</f>
        <v/>
      </c>
      <c r="O631" s="3" t="str">
        <f t="shared" ref="O631" si="1910">IF(N631="","",$D631)</f>
        <v/>
      </c>
      <c r="P631" s="3" t="str">
        <f>IF(COUNTIF(技能效果!A:A,技能等级!B631&amp;"05")=1,技能等级!B631&amp;"05","")</f>
        <v/>
      </c>
      <c r="Q631" s="3" t="str">
        <f t="shared" ref="Q631" si="1911">IF(P631="","",$D631)</f>
        <v/>
      </c>
      <c r="R631" s="36"/>
      <c r="S631" s="36">
        <f t="shared" si="1791"/>
        <v>63</v>
      </c>
    </row>
    <row r="632" spans="1:19" ht="16.5" x14ac:dyDescent="0.2">
      <c r="A632" s="3">
        <v>629</v>
      </c>
      <c r="B632" s="3">
        <f>INDEX(技能!B:B,MATCH(技能等级!S632,技能!T:T,0))</f>
        <v>1302012</v>
      </c>
      <c r="C632" s="4" t="s">
        <v>507</v>
      </c>
      <c r="D632" s="3">
        <v>9</v>
      </c>
      <c r="E632" s="3" t="str">
        <f>INDEX(技能!E:E,MATCH(技能等级!S632,技能!T:T,0))</f>
        <v>南御夫技能2</v>
      </c>
      <c r="F632" s="4" t="s">
        <v>1164</v>
      </c>
      <c r="G632" s="3">
        <v>10</v>
      </c>
      <c r="H632" s="37" t="str">
        <f t="shared" si="1756"/>
        <v>130201201</v>
      </c>
      <c r="I632" s="3">
        <f t="shared" si="1757"/>
        <v>9</v>
      </c>
      <c r="J632" s="3" t="str">
        <f>IF(COUNTIF(技能效果!A:A,技能等级!B632&amp;"02")=1,技能等级!B632&amp;"02","")</f>
        <v/>
      </c>
      <c r="K632" s="3" t="str">
        <f t="shared" si="1757"/>
        <v/>
      </c>
      <c r="L632" s="3" t="str">
        <f>IF(COUNTIF(技能效果!A:A,技能等级!B632&amp;"03")=1,技能等级!B632&amp;"03","")</f>
        <v/>
      </c>
      <c r="M632" s="3" t="str">
        <f t="shared" ref="M632" si="1912">IF(L632="","",$D632)</f>
        <v/>
      </c>
      <c r="N632" s="3" t="str">
        <f>IF(COUNTIF(技能效果!A:A,技能等级!B632&amp;"04")=1,技能等级!B632&amp;"04","")</f>
        <v/>
      </c>
      <c r="O632" s="3" t="str">
        <f t="shared" ref="O632" si="1913">IF(N632="","",$D632)</f>
        <v/>
      </c>
      <c r="P632" s="3" t="str">
        <f>IF(COUNTIF(技能效果!A:A,技能等级!B632&amp;"05")=1,技能等级!B632&amp;"05","")</f>
        <v/>
      </c>
      <c r="Q632" s="3" t="str">
        <f t="shared" ref="Q632" si="1914">IF(P632="","",$D632)</f>
        <v/>
      </c>
      <c r="R632" s="36"/>
      <c r="S632" s="36">
        <f t="shared" si="1791"/>
        <v>63</v>
      </c>
    </row>
    <row r="633" spans="1:19" ht="16.5" x14ac:dyDescent="0.2">
      <c r="A633" s="3">
        <v>630</v>
      </c>
      <c r="B633" s="3">
        <f>INDEX(技能!B:B,MATCH(技能等级!S633,技能!T:T,0))</f>
        <v>1302012</v>
      </c>
      <c r="C633" s="4" t="s">
        <v>507</v>
      </c>
      <c r="D633" s="3">
        <v>10</v>
      </c>
      <c r="E633" s="3" t="str">
        <f>INDEX(技能!E:E,MATCH(技能等级!S633,技能!T:T,0))</f>
        <v>南御夫技能2</v>
      </c>
      <c r="F633" s="4" t="s">
        <v>1164</v>
      </c>
      <c r="G633" s="3">
        <v>10</v>
      </c>
      <c r="H633" s="37" t="str">
        <f t="shared" si="1756"/>
        <v>130201201</v>
      </c>
      <c r="I633" s="3">
        <f t="shared" si="1757"/>
        <v>10</v>
      </c>
      <c r="J633" s="3" t="str">
        <f>IF(COUNTIF(技能效果!A:A,技能等级!B633&amp;"02")=1,技能等级!B633&amp;"02","")</f>
        <v/>
      </c>
      <c r="K633" s="3" t="str">
        <f t="shared" si="1757"/>
        <v/>
      </c>
      <c r="L633" s="3" t="str">
        <f>IF(COUNTIF(技能效果!A:A,技能等级!B633&amp;"03")=1,技能等级!B633&amp;"03","")</f>
        <v/>
      </c>
      <c r="M633" s="3" t="str">
        <f t="shared" ref="M633" si="1915">IF(L633="","",$D633)</f>
        <v/>
      </c>
      <c r="N633" s="3" t="str">
        <f>IF(COUNTIF(技能效果!A:A,技能等级!B633&amp;"04")=1,技能等级!B633&amp;"04","")</f>
        <v/>
      </c>
      <c r="O633" s="3" t="str">
        <f t="shared" ref="O633" si="1916">IF(N633="","",$D633)</f>
        <v/>
      </c>
      <c r="P633" s="3" t="str">
        <f>IF(COUNTIF(技能效果!A:A,技能等级!B633&amp;"05")=1,技能等级!B633&amp;"05","")</f>
        <v/>
      </c>
      <c r="Q633" s="3" t="str">
        <f t="shared" ref="Q633" si="1917">IF(P633="","",$D633)</f>
        <v/>
      </c>
      <c r="R633" s="36"/>
      <c r="S633" s="36">
        <f t="shared" si="1791"/>
        <v>63</v>
      </c>
    </row>
    <row r="634" spans="1:19" ht="16.5" x14ac:dyDescent="0.2">
      <c r="A634" s="3">
        <v>631</v>
      </c>
      <c r="B634" s="3">
        <f>INDEX(技能!B:B,MATCH(技能等级!S634,技能!T:T,0))</f>
        <v>1301013</v>
      </c>
      <c r="C634" s="4" t="s">
        <v>507</v>
      </c>
      <c r="D634" s="3">
        <v>1</v>
      </c>
      <c r="E634" s="3" t="str">
        <f>INDEX(技能!E:E,MATCH(技能等级!S634,技能!T:T,0))</f>
        <v>吉拉技能1</v>
      </c>
      <c r="F634" s="4"/>
      <c r="G634" s="3"/>
      <c r="H634" s="37" t="str">
        <f t="shared" si="1756"/>
        <v>130101301</v>
      </c>
      <c r="I634" s="3">
        <f t="shared" si="1757"/>
        <v>1</v>
      </c>
      <c r="J634" s="3" t="str">
        <f>IF(COUNTIF(技能效果!A:A,技能等级!B634&amp;"02")=1,技能等级!B634&amp;"02","")</f>
        <v>130101302</v>
      </c>
      <c r="K634" s="3">
        <f t="shared" si="1757"/>
        <v>1</v>
      </c>
      <c r="L634" s="3" t="str">
        <f>IF(COUNTIF(技能效果!A:A,技能等级!B634&amp;"03")=1,技能等级!B634&amp;"03","")</f>
        <v/>
      </c>
      <c r="M634" s="3" t="str">
        <f t="shared" ref="M634" si="1918">IF(L634="","",$D634)</f>
        <v/>
      </c>
      <c r="N634" s="3" t="str">
        <f>IF(COUNTIF(技能效果!A:A,技能等级!B634&amp;"04")=1,技能等级!B634&amp;"04","")</f>
        <v/>
      </c>
      <c r="O634" s="3" t="str">
        <f t="shared" ref="O634" si="1919">IF(N634="","",$D634)</f>
        <v/>
      </c>
      <c r="P634" s="3" t="str">
        <f>IF(COUNTIF(技能效果!A:A,技能等级!B634&amp;"05")=1,技能等级!B634&amp;"05","")</f>
        <v/>
      </c>
      <c r="Q634" s="3" t="str">
        <f t="shared" ref="Q634" si="1920">IF(P634="","",$D634)</f>
        <v/>
      </c>
      <c r="R634" s="36"/>
      <c r="S634" s="36">
        <f t="shared" si="1791"/>
        <v>64</v>
      </c>
    </row>
    <row r="635" spans="1:19" ht="16.5" x14ac:dyDescent="0.2">
      <c r="A635" s="3">
        <v>632</v>
      </c>
      <c r="B635" s="3">
        <f>INDEX(技能!B:B,MATCH(技能等级!S635,技能!T:T,0))</f>
        <v>1301013</v>
      </c>
      <c r="C635" s="4" t="s">
        <v>507</v>
      </c>
      <c r="D635" s="3">
        <v>2</v>
      </c>
      <c r="E635" s="3" t="str">
        <f>INDEX(技能!E:E,MATCH(技能等级!S635,技能!T:T,0))</f>
        <v>吉拉技能1</v>
      </c>
      <c r="F635" s="4" t="s">
        <v>1164</v>
      </c>
      <c r="G635" s="3">
        <v>10</v>
      </c>
      <c r="H635" s="37" t="str">
        <f t="shared" si="1756"/>
        <v>130101301</v>
      </c>
      <c r="I635" s="3">
        <f t="shared" si="1757"/>
        <v>2</v>
      </c>
      <c r="J635" s="3" t="str">
        <f>IF(COUNTIF(技能效果!A:A,技能等级!B635&amp;"02")=1,技能等级!B635&amp;"02","")</f>
        <v>130101302</v>
      </c>
      <c r="K635" s="3">
        <f t="shared" si="1757"/>
        <v>2</v>
      </c>
      <c r="L635" s="3" t="str">
        <f>IF(COUNTIF(技能效果!A:A,技能等级!B635&amp;"03")=1,技能等级!B635&amp;"03","")</f>
        <v/>
      </c>
      <c r="M635" s="3" t="str">
        <f t="shared" ref="M635" si="1921">IF(L635="","",$D635)</f>
        <v/>
      </c>
      <c r="N635" s="3" t="str">
        <f>IF(COUNTIF(技能效果!A:A,技能等级!B635&amp;"04")=1,技能等级!B635&amp;"04","")</f>
        <v/>
      </c>
      <c r="O635" s="3" t="str">
        <f t="shared" ref="O635" si="1922">IF(N635="","",$D635)</f>
        <v/>
      </c>
      <c r="P635" s="3" t="str">
        <f>IF(COUNTIF(技能效果!A:A,技能等级!B635&amp;"05")=1,技能等级!B635&amp;"05","")</f>
        <v/>
      </c>
      <c r="Q635" s="3" t="str">
        <f t="shared" ref="Q635" si="1923">IF(P635="","",$D635)</f>
        <v/>
      </c>
      <c r="R635" s="36"/>
      <c r="S635" s="36">
        <f t="shared" si="1791"/>
        <v>64</v>
      </c>
    </row>
    <row r="636" spans="1:19" ht="16.5" x14ac:dyDescent="0.2">
      <c r="A636" s="3">
        <v>633</v>
      </c>
      <c r="B636" s="3">
        <f>INDEX(技能!B:B,MATCH(技能等级!S636,技能!T:T,0))</f>
        <v>1301013</v>
      </c>
      <c r="C636" s="4" t="s">
        <v>507</v>
      </c>
      <c r="D636" s="3">
        <v>3</v>
      </c>
      <c r="E636" s="3" t="str">
        <f>INDEX(技能!E:E,MATCH(技能等级!S636,技能!T:T,0))</f>
        <v>吉拉技能1</v>
      </c>
      <c r="F636" s="4" t="s">
        <v>1164</v>
      </c>
      <c r="G636" s="3">
        <v>10</v>
      </c>
      <c r="H636" s="37" t="str">
        <f t="shared" si="1756"/>
        <v>130101301</v>
      </c>
      <c r="I636" s="3">
        <f t="shared" si="1757"/>
        <v>3</v>
      </c>
      <c r="J636" s="3" t="str">
        <f>IF(COUNTIF(技能效果!A:A,技能等级!B636&amp;"02")=1,技能等级!B636&amp;"02","")</f>
        <v>130101302</v>
      </c>
      <c r="K636" s="3">
        <f t="shared" si="1757"/>
        <v>3</v>
      </c>
      <c r="L636" s="3" t="str">
        <f>IF(COUNTIF(技能效果!A:A,技能等级!B636&amp;"03")=1,技能等级!B636&amp;"03","")</f>
        <v/>
      </c>
      <c r="M636" s="3" t="str">
        <f t="shared" ref="M636" si="1924">IF(L636="","",$D636)</f>
        <v/>
      </c>
      <c r="N636" s="3" t="str">
        <f>IF(COUNTIF(技能效果!A:A,技能等级!B636&amp;"04")=1,技能等级!B636&amp;"04","")</f>
        <v/>
      </c>
      <c r="O636" s="3" t="str">
        <f t="shared" ref="O636" si="1925">IF(N636="","",$D636)</f>
        <v/>
      </c>
      <c r="P636" s="3" t="str">
        <f>IF(COUNTIF(技能效果!A:A,技能等级!B636&amp;"05")=1,技能等级!B636&amp;"05","")</f>
        <v/>
      </c>
      <c r="Q636" s="3" t="str">
        <f t="shared" ref="Q636" si="1926">IF(P636="","",$D636)</f>
        <v/>
      </c>
      <c r="R636" s="36"/>
      <c r="S636" s="36">
        <f t="shared" si="1791"/>
        <v>64</v>
      </c>
    </row>
    <row r="637" spans="1:19" ht="16.5" x14ac:dyDescent="0.2">
      <c r="A637" s="3">
        <v>634</v>
      </c>
      <c r="B637" s="3">
        <f>INDEX(技能!B:B,MATCH(技能等级!S637,技能!T:T,0))</f>
        <v>1301013</v>
      </c>
      <c r="C637" s="4" t="s">
        <v>507</v>
      </c>
      <c r="D637" s="3">
        <v>4</v>
      </c>
      <c r="E637" s="3" t="str">
        <f>INDEX(技能!E:E,MATCH(技能等级!S637,技能!T:T,0))</f>
        <v>吉拉技能1</v>
      </c>
      <c r="F637" s="4" t="s">
        <v>1164</v>
      </c>
      <c r="G637" s="3">
        <v>10</v>
      </c>
      <c r="H637" s="37" t="str">
        <f t="shared" si="1756"/>
        <v>130101301</v>
      </c>
      <c r="I637" s="3">
        <f t="shared" si="1757"/>
        <v>4</v>
      </c>
      <c r="J637" s="3" t="str">
        <f>IF(COUNTIF(技能效果!A:A,技能等级!B637&amp;"02")=1,技能等级!B637&amp;"02","")</f>
        <v>130101302</v>
      </c>
      <c r="K637" s="3">
        <f t="shared" si="1757"/>
        <v>4</v>
      </c>
      <c r="L637" s="3" t="str">
        <f>IF(COUNTIF(技能效果!A:A,技能等级!B637&amp;"03")=1,技能等级!B637&amp;"03","")</f>
        <v/>
      </c>
      <c r="M637" s="3" t="str">
        <f t="shared" ref="M637" si="1927">IF(L637="","",$D637)</f>
        <v/>
      </c>
      <c r="N637" s="3" t="str">
        <f>IF(COUNTIF(技能效果!A:A,技能等级!B637&amp;"04")=1,技能等级!B637&amp;"04","")</f>
        <v/>
      </c>
      <c r="O637" s="3" t="str">
        <f t="shared" ref="O637" si="1928">IF(N637="","",$D637)</f>
        <v/>
      </c>
      <c r="P637" s="3" t="str">
        <f>IF(COUNTIF(技能效果!A:A,技能等级!B637&amp;"05")=1,技能等级!B637&amp;"05","")</f>
        <v/>
      </c>
      <c r="Q637" s="3" t="str">
        <f t="shared" ref="Q637" si="1929">IF(P637="","",$D637)</f>
        <v/>
      </c>
      <c r="R637" s="36"/>
      <c r="S637" s="36">
        <f t="shared" si="1791"/>
        <v>64</v>
      </c>
    </row>
    <row r="638" spans="1:19" ht="16.5" x14ac:dyDescent="0.2">
      <c r="A638" s="3">
        <v>635</v>
      </c>
      <c r="B638" s="3">
        <f>INDEX(技能!B:B,MATCH(技能等级!S638,技能!T:T,0))</f>
        <v>1301013</v>
      </c>
      <c r="C638" s="4" t="s">
        <v>507</v>
      </c>
      <c r="D638" s="3">
        <v>5</v>
      </c>
      <c r="E638" s="3" t="str">
        <f>INDEX(技能!E:E,MATCH(技能等级!S638,技能!T:T,0))</f>
        <v>吉拉技能1</v>
      </c>
      <c r="F638" s="4" t="s">
        <v>1164</v>
      </c>
      <c r="G638" s="3">
        <v>10</v>
      </c>
      <c r="H638" s="37" t="str">
        <f t="shared" si="1756"/>
        <v>130101301</v>
      </c>
      <c r="I638" s="3">
        <f t="shared" si="1757"/>
        <v>5</v>
      </c>
      <c r="J638" s="3" t="str">
        <f>IF(COUNTIF(技能效果!A:A,技能等级!B638&amp;"02")=1,技能等级!B638&amp;"02","")</f>
        <v>130101302</v>
      </c>
      <c r="K638" s="3">
        <f t="shared" si="1757"/>
        <v>5</v>
      </c>
      <c r="L638" s="3" t="str">
        <f>IF(COUNTIF(技能效果!A:A,技能等级!B638&amp;"03")=1,技能等级!B638&amp;"03","")</f>
        <v/>
      </c>
      <c r="M638" s="3" t="str">
        <f t="shared" ref="M638" si="1930">IF(L638="","",$D638)</f>
        <v/>
      </c>
      <c r="N638" s="3" t="str">
        <f>IF(COUNTIF(技能效果!A:A,技能等级!B638&amp;"04")=1,技能等级!B638&amp;"04","")</f>
        <v/>
      </c>
      <c r="O638" s="3" t="str">
        <f t="shared" ref="O638" si="1931">IF(N638="","",$D638)</f>
        <v/>
      </c>
      <c r="P638" s="3" t="str">
        <f>IF(COUNTIF(技能效果!A:A,技能等级!B638&amp;"05")=1,技能等级!B638&amp;"05","")</f>
        <v/>
      </c>
      <c r="Q638" s="3" t="str">
        <f t="shared" ref="Q638" si="1932">IF(P638="","",$D638)</f>
        <v/>
      </c>
      <c r="R638" s="36"/>
      <c r="S638" s="36">
        <f t="shared" si="1791"/>
        <v>64</v>
      </c>
    </row>
    <row r="639" spans="1:19" ht="16.5" x14ac:dyDescent="0.2">
      <c r="A639" s="3">
        <v>636</v>
      </c>
      <c r="B639" s="3">
        <f>INDEX(技能!B:B,MATCH(技能等级!S639,技能!T:T,0))</f>
        <v>1301013</v>
      </c>
      <c r="C639" s="4" t="s">
        <v>507</v>
      </c>
      <c r="D639" s="3">
        <v>6</v>
      </c>
      <c r="E639" s="3" t="str">
        <f>INDEX(技能!E:E,MATCH(技能等级!S639,技能!T:T,0))</f>
        <v>吉拉技能1</v>
      </c>
      <c r="F639" s="4" t="s">
        <v>1164</v>
      </c>
      <c r="G639" s="3">
        <v>10</v>
      </c>
      <c r="H639" s="37" t="str">
        <f t="shared" si="1756"/>
        <v>130101301</v>
      </c>
      <c r="I639" s="3">
        <f t="shared" si="1757"/>
        <v>6</v>
      </c>
      <c r="J639" s="3" t="str">
        <f>IF(COUNTIF(技能效果!A:A,技能等级!B639&amp;"02")=1,技能等级!B639&amp;"02","")</f>
        <v>130101302</v>
      </c>
      <c r="K639" s="3">
        <f t="shared" si="1757"/>
        <v>6</v>
      </c>
      <c r="L639" s="3" t="str">
        <f>IF(COUNTIF(技能效果!A:A,技能等级!B639&amp;"03")=1,技能等级!B639&amp;"03","")</f>
        <v/>
      </c>
      <c r="M639" s="3" t="str">
        <f t="shared" ref="M639" si="1933">IF(L639="","",$D639)</f>
        <v/>
      </c>
      <c r="N639" s="3" t="str">
        <f>IF(COUNTIF(技能效果!A:A,技能等级!B639&amp;"04")=1,技能等级!B639&amp;"04","")</f>
        <v/>
      </c>
      <c r="O639" s="3" t="str">
        <f t="shared" ref="O639" si="1934">IF(N639="","",$D639)</f>
        <v/>
      </c>
      <c r="P639" s="3" t="str">
        <f>IF(COUNTIF(技能效果!A:A,技能等级!B639&amp;"05")=1,技能等级!B639&amp;"05","")</f>
        <v/>
      </c>
      <c r="Q639" s="3" t="str">
        <f t="shared" ref="Q639" si="1935">IF(P639="","",$D639)</f>
        <v/>
      </c>
      <c r="R639" s="36"/>
      <c r="S639" s="36">
        <f t="shared" si="1791"/>
        <v>64</v>
      </c>
    </row>
    <row r="640" spans="1:19" ht="16.5" x14ac:dyDescent="0.2">
      <c r="A640" s="3">
        <v>637</v>
      </c>
      <c r="B640" s="3">
        <f>INDEX(技能!B:B,MATCH(技能等级!S640,技能!T:T,0))</f>
        <v>1301013</v>
      </c>
      <c r="C640" s="4" t="s">
        <v>507</v>
      </c>
      <c r="D640" s="3">
        <v>7</v>
      </c>
      <c r="E640" s="3" t="str">
        <f>INDEX(技能!E:E,MATCH(技能等级!S640,技能!T:T,0))</f>
        <v>吉拉技能1</v>
      </c>
      <c r="F640" s="4" t="s">
        <v>1164</v>
      </c>
      <c r="G640" s="3">
        <v>10</v>
      </c>
      <c r="H640" s="37" t="str">
        <f t="shared" si="1756"/>
        <v>130101301</v>
      </c>
      <c r="I640" s="3">
        <f t="shared" si="1757"/>
        <v>7</v>
      </c>
      <c r="J640" s="3" t="str">
        <f>IF(COUNTIF(技能效果!A:A,技能等级!B640&amp;"02")=1,技能等级!B640&amp;"02","")</f>
        <v>130101302</v>
      </c>
      <c r="K640" s="3">
        <f t="shared" si="1757"/>
        <v>7</v>
      </c>
      <c r="L640" s="3" t="str">
        <f>IF(COUNTIF(技能效果!A:A,技能等级!B640&amp;"03")=1,技能等级!B640&amp;"03","")</f>
        <v/>
      </c>
      <c r="M640" s="3" t="str">
        <f t="shared" ref="M640" si="1936">IF(L640="","",$D640)</f>
        <v/>
      </c>
      <c r="N640" s="3" t="str">
        <f>IF(COUNTIF(技能效果!A:A,技能等级!B640&amp;"04")=1,技能等级!B640&amp;"04","")</f>
        <v/>
      </c>
      <c r="O640" s="3" t="str">
        <f t="shared" ref="O640" si="1937">IF(N640="","",$D640)</f>
        <v/>
      </c>
      <c r="P640" s="3" t="str">
        <f>IF(COUNTIF(技能效果!A:A,技能等级!B640&amp;"05")=1,技能等级!B640&amp;"05","")</f>
        <v/>
      </c>
      <c r="Q640" s="3" t="str">
        <f t="shared" ref="Q640" si="1938">IF(P640="","",$D640)</f>
        <v/>
      </c>
      <c r="R640" s="36"/>
      <c r="S640" s="36">
        <f t="shared" si="1791"/>
        <v>64</v>
      </c>
    </row>
    <row r="641" spans="1:19" ht="16.5" x14ac:dyDescent="0.2">
      <c r="A641" s="3">
        <v>638</v>
      </c>
      <c r="B641" s="3">
        <f>INDEX(技能!B:B,MATCH(技能等级!S641,技能!T:T,0))</f>
        <v>1301013</v>
      </c>
      <c r="C641" s="4" t="s">
        <v>507</v>
      </c>
      <c r="D641" s="3">
        <v>8</v>
      </c>
      <c r="E641" s="3" t="str">
        <f>INDEX(技能!E:E,MATCH(技能等级!S641,技能!T:T,0))</f>
        <v>吉拉技能1</v>
      </c>
      <c r="F641" s="4" t="s">
        <v>1164</v>
      </c>
      <c r="G641" s="3">
        <v>10</v>
      </c>
      <c r="H641" s="37" t="str">
        <f t="shared" si="1756"/>
        <v>130101301</v>
      </c>
      <c r="I641" s="3">
        <f t="shared" si="1757"/>
        <v>8</v>
      </c>
      <c r="J641" s="3" t="str">
        <f>IF(COUNTIF(技能效果!A:A,技能等级!B641&amp;"02")=1,技能等级!B641&amp;"02","")</f>
        <v>130101302</v>
      </c>
      <c r="K641" s="3">
        <f t="shared" si="1757"/>
        <v>8</v>
      </c>
      <c r="L641" s="3" t="str">
        <f>IF(COUNTIF(技能效果!A:A,技能等级!B641&amp;"03")=1,技能等级!B641&amp;"03","")</f>
        <v/>
      </c>
      <c r="M641" s="3" t="str">
        <f t="shared" ref="M641" si="1939">IF(L641="","",$D641)</f>
        <v/>
      </c>
      <c r="N641" s="3" t="str">
        <f>IF(COUNTIF(技能效果!A:A,技能等级!B641&amp;"04")=1,技能等级!B641&amp;"04","")</f>
        <v/>
      </c>
      <c r="O641" s="3" t="str">
        <f t="shared" ref="O641" si="1940">IF(N641="","",$D641)</f>
        <v/>
      </c>
      <c r="P641" s="3" t="str">
        <f>IF(COUNTIF(技能效果!A:A,技能等级!B641&amp;"05")=1,技能等级!B641&amp;"05","")</f>
        <v/>
      </c>
      <c r="Q641" s="3" t="str">
        <f t="shared" ref="Q641" si="1941">IF(P641="","",$D641)</f>
        <v/>
      </c>
      <c r="R641" s="36"/>
      <c r="S641" s="36">
        <f t="shared" si="1791"/>
        <v>64</v>
      </c>
    </row>
    <row r="642" spans="1:19" ht="16.5" x14ac:dyDescent="0.2">
      <c r="A642" s="3">
        <v>639</v>
      </c>
      <c r="B642" s="3">
        <f>INDEX(技能!B:B,MATCH(技能等级!S642,技能!T:T,0))</f>
        <v>1301013</v>
      </c>
      <c r="C642" s="4" t="s">
        <v>507</v>
      </c>
      <c r="D642" s="3">
        <v>9</v>
      </c>
      <c r="E642" s="3" t="str">
        <f>INDEX(技能!E:E,MATCH(技能等级!S642,技能!T:T,0))</f>
        <v>吉拉技能1</v>
      </c>
      <c r="F642" s="4" t="s">
        <v>1164</v>
      </c>
      <c r="G642" s="3">
        <v>10</v>
      </c>
      <c r="H642" s="37" t="str">
        <f t="shared" si="1756"/>
        <v>130101301</v>
      </c>
      <c r="I642" s="3">
        <f t="shared" si="1757"/>
        <v>9</v>
      </c>
      <c r="J642" s="3" t="str">
        <f>IF(COUNTIF(技能效果!A:A,技能等级!B642&amp;"02")=1,技能等级!B642&amp;"02","")</f>
        <v>130101302</v>
      </c>
      <c r="K642" s="3">
        <f t="shared" si="1757"/>
        <v>9</v>
      </c>
      <c r="L642" s="3" t="str">
        <f>IF(COUNTIF(技能效果!A:A,技能等级!B642&amp;"03")=1,技能等级!B642&amp;"03","")</f>
        <v/>
      </c>
      <c r="M642" s="3" t="str">
        <f t="shared" ref="M642" si="1942">IF(L642="","",$D642)</f>
        <v/>
      </c>
      <c r="N642" s="3" t="str">
        <f>IF(COUNTIF(技能效果!A:A,技能等级!B642&amp;"04")=1,技能等级!B642&amp;"04","")</f>
        <v/>
      </c>
      <c r="O642" s="3" t="str">
        <f t="shared" ref="O642" si="1943">IF(N642="","",$D642)</f>
        <v/>
      </c>
      <c r="P642" s="3" t="str">
        <f>IF(COUNTIF(技能效果!A:A,技能等级!B642&amp;"05")=1,技能等级!B642&amp;"05","")</f>
        <v/>
      </c>
      <c r="Q642" s="3" t="str">
        <f t="shared" ref="Q642" si="1944">IF(P642="","",$D642)</f>
        <v/>
      </c>
      <c r="R642" s="36"/>
      <c r="S642" s="36">
        <f t="shared" si="1791"/>
        <v>64</v>
      </c>
    </row>
    <row r="643" spans="1:19" ht="16.5" x14ac:dyDescent="0.2">
      <c r="A643" s="3">
        <v>640</v>
      </c>
      <c r="B643" s="3">
        <f>INDEX(技能!B:B,MATCH(技能等级!S643,技能!T:T,0))</f>
        <v>1301013</v>
      </c>
      <c r="C643" s="4" t="s">
        <v>507</v>
      </c>
      <c r="D643" s="3">
        <v>10</v>
      </c>
      <c r="E643" s="3" t="str">
        <f>INDEX(技能!E:E,MATCH(技能等级!S643,技能!T:T,0))</f>
        <v>吉拉技能1</v>
      </c>
      <c r="F643" s="4" t="s">
        <v>1164</v>
      </c>
      <c r="G643" s="3">
        <v>10</v>
      </c>
      <c r="H643" s="37" t="str">
        <f t="shared" si="1756"/>
        <v>130101301</v>
      </c>
      <c r="I643" s="3">
        <f t="shared" si="1757"/>
        <v>10</v>
      </c>
      <c r="J643" s="3" t="str">
        <f>IF(COUNTIF(技能效果!A:A,技能等级!B643&amp;"02")=1,技能等级!B643&amp;"02","")</f>
        <v>130101302</v>
      </c>
      <c r="K643" s="3">
        <f t="shared" si="1757"/>
        <v>10</v>
      </c>
      <c r="L643" s="3" t="str">
        <f>IF(COUNTIF(技能效果!A:A,技能等级!B643&amp;"03")=1,技能等级!B643&amp;"03","")</f>
        <v/>
      </c>
      <c r="M643" s="3" t="str">
        <f t="shared" ref="M643" si="1945">IF(L643="","",$D643)</f>
        <v/>
      </c>
      <c r="N643" s="3" t="str">
        <f>IF(COUNTIF(技能效果!A:A,技能等级!B643&amp;"04")=1,技能等级!B643&amp;"04","")</f>
        <v/>
      </c>
      <c r="O643" s="3" t="str">
        <f t="shared" ref="O643" si="1946">IF(N643="","",$D643)</f>
        <v/>
      </c>
      <c r="P643" s="3" t="str">
        <f>IF(COUNTIF(技能效果!A:A,技能等级!B643&amp;"05")=1,技能等级!B643&amp;"05","")</f>
        <v/>
      </c>
      <c r="Q643" s="3" t="str">
        <f t="shared" ref="Q643" si="1947">IF(P643="","",$D643)</f>
        <v/>
      </c>
      <c r="R643" s="36"/>
      <c r="S643" s="36">
        <f t="shared" si="1791"/>
        <v>64</v>
      </c>
    </row>
    <row r="644" spans="1:19" ht="16.5" x14ac:dyDescent="0.2">
      <c r="A644" s="3">
        <v>641</v>
      </c>
      <c r="B644" s="3">
        <f>INDEX(技能!B:B,MATCH(技能等级!S644,技能!T:T,0))</f>
        <v>1302013</v>
      </c>
      <c r="C644" s="4" t="s">
        <v>507</v>
      </c>
      <c r="D644" s="3">
        <v>1</v>
      </c>
      <c r="E644" s="3" t="str">
        <f>INDEX(技能!E:E,MATCH(技能等级!S644,技能!T:T,0))</f>
        <v>吉拉技能2</v>
      </c>
      <c r="F644" s="4"/>
      <c r="G644" s="3"/>
      <c r="H644" s="37" t="str">
        <f t="shared" si="1756"/>
        <v>130201301</v>
      </c>
      <c r="I644" s="3">
        <f t="shared" si="1757"/>
        <v>1</v>
      </c>
      <c r="J644" s="3" t="str">
        <f>IF(COUNTIF(技能效果!A:A,技能等级!B644&amp;"02")=1,技能等级!B644&amp;"02","")</f>
        <v/>
      </c>
      <c r="K644" s="3" t="str">
        <f t="shared" si="1757"/>
        <v/>
      </c>
      <c r="L644" s="3" t="str">
        <f>IF(COUNTIF(技能效果!A:A,技能等级!B644&amp;"03")=1,技能等级!B644&amp;"03","")</f>
        <v/>
      </c>
      <c r="M644" s="3" t="str">
        <f t="shared" ref="M644" si="1948">IF(L644="","",$D644)</f>
        <v/>
      </c>
      <c r="N644" s="3" t="str">
        <f>IF(COUNTIF(技能效果!A:A,技能等级!B644&amp;"04")=1,技能等级!B644&amp;"04","")</f>
        <v/>
      </c>
      <c r="O644" s="3" t="str">
        <f t="shared" ref="O644" si="1949">IF(N644="","",$D644)</f>
        <v/>
      </c>
      <c r="P644" s="3" t="str">
        <f>IF(COUNTIF(技能效果!A:A,技能等级!B644&amp;"05")=1,技能等级!B644&amp;"05","")</f>
        <v/>
      </c>
      <c r="Q644" s="3" t="str">
        <f t="shared" ref="Q644" si="1950">IF(P644="","",$D644)</f>
        <v/>
      </c>
      <c r="R644" s="36"/>
      <c r="S644" s="36">
        <f t="shared" si="1791"/>
        <v>65</v>
      </c>
    </row>
    <row r="645" spans="1:19" ht="16.5" x14ac:dyDescent="0.2">
      <c r="A645" s="3">
        <v>642</v>
      </c>
      <c r="B645" s="3">
        <f>INDEX(技能!B:B,MATCH(技能等级!S645,技能!T:T,0))</f>
        <v>1302013</v>
      </c>
      <c r="C645" s="4" t="s">
        <v>507</v>
      </c>
      <c r="D645" s="3">
        <v>2</v>
      </c>
      <c r="E645" s="3" t="str">
        <f>INDEX(技能!E:E,MATCH(技能等级!S645,技能!T:T,0))</f>
        <v>吉拉技能2</v>
      </c>
      <c r="F645" s="4" t="s">
        <v>1164</v>
      </c>
      <c r="G645" s="3">
        <v>10</v>
      </c>
      <c r="H645" s="37" t="str">
        <f t="shared" ref="H645:H693" si="1951">B645&amp;"01"</f>
        <v>130201301</v>
      </c>
      <c r="I645" s="3">
        <f t="shared" ref="I645:K708" si="1952">IF(H645="","",$D645)</f>
        <v>2</v>
      </c>
      <c r="J645" s="3" t="str">
        <f>IF(COUNTIF(技能效果!A:A,技能等级!B645&amp;"02")=1,技能等级!B645&amp;"02","")</f>
        <v/>
      </c>
      <c r="K645" s="3" t="str">
        <f t="shared" si="1952"/>
        <v/>
      </c>
      <c r="L645" s="3" t="str">
        <f>IF(COUNTIF(技能效果!A:A,技能等级!B645&amp;"03")=1,技能等级!B645&amp;"03","")</f>
        <v/>
      </c>
      <c r="M645" s="3" t="str">
        <f t="shared" ref="M645" si="1953">IF(L645="","",$D645)</f>
        <v/>
      </c>
      <c r="N645" s="3" t="str">
        <f>IF(COUNTIF(技能效果!A:A,技能等级!B645&amp;"04")=1,技能等级!B645&amp;"04","")</f>
        <v/>
      </c>
      <c r="O645" s="3" t="str">
        <f t="shared" ref="O645" si="1954">IF(N645="","",$D645)</f>
        <v/>
      </c>
      <c r="P645" s="3" t="str">
        <f>IF(COUNTIF(技能效果!A:A,技能等级!B645&amp;"05")=1,技能等级!B645&amp;"05","")</f>
        <v/>
      </c>
      <c r="Q645" s="3" t="str">
        <f t="shared" ref="Q645" si="1955">IF(P645="","",$D645)</f>
        <v/>
      </c>
      <c r="R645" s="36"/>
      <c r="S645" s="36">
        <f t="shared" si="1791"/>
        <v>65</v>
      </c>
    </row>
    <row r="646" spans="1:19" ht="16.5" x14ac:dyDescent="0.2">
      <c r="A646" s="3">
        <v>643</v>
      </c>
      <c r="B646" s="3">
        <f>INDEX(技能!B:B,MATCH(技能等级!S646,技能!T:T,0))</f>
        <v>1302013</v>
      </c>
      <c r="C646" s="4" t="s">
        <v>507</v>
      </c>
      <c r="D646" s="3">
        <v>3</v>
      </c>
      <c r="E646" s="3" t="str">
        <f>INDEX(技能!E:E,MATCH(技能等级!S646,技能!T:T,0))</f>
        <v>吉拉技能2</v>
      </c>
      <c r="F646" s="4" t="s">
        <v>1164</v>
      </c>
      <c r="G646" s="3">
        <v>10</v>
      </c>
      <c r="H646" s="37" t="str">
        <f t="shared" si="1951"/>
        <v>130201301</v>
      </c>
      <c r="I646" s="3">
        <f t="shared" si="1952"/>
        <v>3</v>
      </c>
      <c r="J646" s="3" t="str">
        <f>IF(COUNTIF(技能效果!A:A,技能等级!B646&amp;"02")=1,技能等级!B646&amp;"02","")</f>
        <v/>
      </c>
      <c r="K646" s="3" t="str">
        <f t="shared" si="1952"/>
        <v/>
      </c>
      <c r="L646" s="3" t="str">
        <f>IF(COUNTIF(技能效果!A:A,技能等级!B646&amp;"03")=1,技能等级!B646&amp;"03","")</f>
        <v/>
      </c>
      <c r="M646" s="3" t="str">
        <f t="shared" ref="M646" si="1956">IF(L646="","",$D646)</f>
        <v/>
      </c>
      <c r="N646" s="3" t="str">
        <f>IF(COUNTIF(技能效果!A:A,技能等级!B646&amp;"04")=1,技能等级!B646&amp;"04","")</f>
        <v/>
      </c>
      <c r="O646" s="3" t="str">
        <f t="shared" ref="O646" si="1957">IF(N646="","",$D646)</f>
        <v/>
      </c>
      <c r="P646" s="3" t="str">
        <f>IF(COUNTIF(技能效果!A:A,技能等级!B646&amp;"05")=1,技能等级!B646&amp;"05","")</f>
        <v/>
      </c>
      <c r="Q646" s="3" t="str">
        <f t="shared" ref="Q646" si="1958">IF(P646="","",$D646)</f>
        <v/>
      </c>
      <c r="R646" s="36"/>
      <c r="S646" s="36">
        <f t="shared" si="1791"/>
        <v>65</v>
      </c>
    </row>
    <row r="647" spans="1:19" ht="16.5" x14ac:dyDescent="0.2">
      <c r="A647" s="3">
        <v>644</v>
      </c>
      <c r="B647" s="3">
        <f>INDEX(技能!B:B,MATCH(技能等级!S647,技能!T:T,0))</f>
        <v>1302013</v>
      </c>
      <c r="C647" s="4" t="s">
        <v>507</v>
      </c>
      <c r="D647" s="3">
        <v>4</v>
      </c>
      <c r="E647" s="3" t="str">
        <f>INDEX(技能!E:E,MATCH(技能等级!S647,技能!T:T,0))</f>
        <v>吉拉技能2</v>
      </c>
      <c r="F647" s="4" t="s">
        <v>1164</v>
      </c>
      <c r="G647" s="3">
        <v>10</v>
      </c>
      <c r="H647" s="37" t="str">
        <f t="shared" si="1951"/>
        <v>130201301</v>
      </c>
      <c r="I647" s="3">
        <f t="shared" si="1952"/>
        <v>4</v>
      </c>
      <c r="J647" s="3" t="str">
        <f>IF(COUNTIF(技能效果!A:A,技能等级!B647&amp;"02")=1,技能等级!B647&amp;"02","")</f>
        <v/>
      </c>
      <c r="K647" s="3" t="str">
        <f t="shared" si="1952"/>
        <v/>
      </c>
      <c r="L647" s="3" t="str">
        <f>IF(COUNTIF(技能效果!A:A,技能等级!B647&amp;"03")=1,技能等级!B647&amp;"03","")</f>
        <v/>
      </c>
      <c r="M647" s="3" t="str">
        <f t="shared" ref="M647" si="1959">IF(L647="","",$D647)</f>
        <v/>
      </c>
      <c r="N647" s="3" t="str">
        <f>IF(COUNTIF(技能效果!A:A,技能等级!B647&amp;"04")=1,技能等级!B647&amp;"04","")</f>
        <v/>
      </c>
      <c r="O647" s="3" t="str">
        <f t="shared" ref="O647" si="1960">IF(N647="","",$D647)</f>
        <v/>
      </c>
      <c r="P647" s="3" t="str">
        <f>IF(COUNTIF(技能效果!A:A,技能等级!B647&amp;"05")=1,技能等级!B647&amp;"05","")</f>
        <v/>
      </c>
      <c r="Q647" s="3" t="str">
        <f t="shared" ref="Q647" si="1961">IF(P647="","",$D647)</f>
        <v/>
      </c>
      <c r="R647" s="36"/>
      <c r="S647" s="36">
        <f t="shared" si="1791"/>
        <v>65</v>
      </c>
    </row>
    <row r="648" spans="1:19" ht="16.5" x14ac:dyDescent="0.2">
      <c r="A648" s="3">
        <v>645</v>
      </c>
      <c r="B648" s="3">
        <f>INDEX(技能!B:B,MATCH(技能等级!S648,技能!T:T,0))</f>
        <v>1302013</v>
      </c>
      <c r="C648" s="4" t="s">
        <v>507</v>
      </c>
      <c r="D648" s="3">
        <v>5</v>
      </c>
      <c r="E648" s="3" t="str">
        <f>INDEX(技能!E:E,MATCH(技能等级!S648,技能!T:T,0))</f>
        <v>吉拉技能2</v>
      </c>
      <c r="F648" s="4" t="s">
        <v>1164</v>
      </c>
      <c r="G648" s="3">
        <v>10</v>
      </c>
      <c r="H648" s="37" t="str">
        <f t="shared" si="1951"/>
        <v>130201301</v>
      </c>
      <c r="I648" s="3">
        <f t="shared" si="1952"/>
        <v>5</v>
      </c>
      <c r="J648" s="3" t="str">
        <f>IF(COUNTIF(技能效果!A:A,技能等级!B648&amp;"02")=1,技能等级!B648&amp;"02","")</f>
        <v/>
      </c>
      <c r="K648" s="3" t="str">
        <f t="shared" si="1952"/>
        <v/>
      </c>
      <c r="L648" s="3" t="str">
        <f>IF(COUNTIF(技能效果!A:A,技能等级!B648&amp;"03")=1,技能等级!B648&amp;"03","")</f>
        <v/>
      </c>
      <c r="M648" s="3" t="str">
        <f t="shared" ref="M648" si="1962">IF(L648="","",$D648)</f>
        <v/>
      </c>
      <c r="N648" s="3" t="str">
        <f>IF(COUNTIF(技能效果!A:A,技能等级!B648&amp;"04")=1,技能等级!B648&amp;"04","")</f>
        <v/>
      </c>
      <c r="O648" s="3" t="str">
        <f t="shared" ref="O648" si="1963">IF(N648="","",$D648)</f>
        <v/>
      </c>
      <c r="P648" s="3" t="str">
        <f>IF(COUNTIF(技能效果!A:A,技能等级!B648&amp;"05")=1,技能等级!B648&amp;"05","")</f>
        <v/>
      </c>
      <c r="Q648" s="3" t="str">
        <f t="shared" ref="Q648" si="1964">IF(P648="","",$D648)</f>
        <v/>
      </c>
      <c r="R648" s="36"/>
      <c r="S648" s="36">
        <f t="shared" si="1791"/>
        <v>65</v>
      </c>
    </row>
    <row r="649" spans="1:19" ht="16.5" x14ac:dyDescent="0.2">
      <c r="A649" s="3">
        <v>646</v>
      </c>
      <c r="B649" s="3">
        <f>INDEX(技能!B:B,MATCH(技能等级!S649,技能!T:T,0))</f>
        <v>1302013</v>
      </c>
      <c r="C649" s="4" t="s">
        <v>507</v>
      </c>
      <c r="D649" s="3">
        <v>6</v>
      </c>
      <c r="E649" s="3" t="str">
        <f>INDEX(技能!E:E,MATCH(技能等级!S649,技能!T:T,0))</f>
        <v>吉拉技能2</v>
      </c>
      <c r="F649" s="4" t="s">
        <v>1164</v>
      </c>
      <c r="G649" s="3">
        <v>10</v>
      </c>
      <c r="H649" s="37" t="str">
        <f t="shared" si="1951"/>
        <v>130201301</v>
      </c>
      <c r="I649" s="3">
        <f t="shared" si="1952"/>
        <v>6</v>
      </c>
      <c r="J649" s="3" t="str">
        <f>IF(COUNTIF(技能效果!A:A,技能等级!B649&amp;"02")=1,技能等级!B649&amp;"02","")</f>
        <v/>
      </c>
      <c r="K649" s="3" t="str">
        <f t="shared" si="1952"/>
        <v/>
      </c>
      <c r="L649" s="3" t="str">
        <f>IF(COUNTIF(技能效果!A:A,技能等级!B649&amp;"03")=1,技能等级!B649&amp;"03","")</f>
        <v/>
      </c>
      <c r="M649" s="3" t="str">
        <f t="shared" ref="M649" si="1965">IF(L649="","",$D649)</f>
        <v/>
      </c>
      <c r="N649" s="3" t="str">
        <f>IF(COUNTIF(技能效果!A:A,技能等级!B649&amp;"04")=1,技能等级!B649&amp;"04","")</f>
        <v/>
      </c>
      <c r="O649" s="3" t="str">
        <f t="shared" ref="O649" si="1966">IF(N649="","",$D649)</f>
        <v/>
      </c>
      <c r="P649" s="3" t="str">
        <f>IF(COUNTIF(技能效果!A:A,技能等级!B649&amp;"05")=1,技能等级!B649&amp;"05","")</f>
        <v/>
      </c>
      <c r="Q649" s="3" t="str">
        <f t="shared" ref="Q649" si="1967">IF(P649="","",$D649)</f>
        <v/>
      </c>
      <c r="R649" s="36"/>
      <c r="S649" s="36">
        <f t="shared" si="1791"/>
        <v>65</v>
      </c>
    </row>
    <row r="650" spans="1:19" ht="16.5" x14ac:dyDescent="0.2">
      <c r="A650" s="3">
        <v>647</v>
      </c>
      <c r="B650" s="3">
        <f>INDEX(技能!B:B,MATCH(技能等级!S650,技能!T:T,0))</f>
        <v>1302013</v>
      </c>
      <c r="C650" s="4" t="s">
        <v>507</v>
      </c>
      <c r="D650" s="3">
        <v>7</v>
      </c>
      <c r="E650" s="3" t="str">
        <f>INDEX(技能!E:E,MATCH(技能等级!S650,技能!T:T,0))</f>
        <v>吉拉技能2</v>
      </c>
      <c r="F650" s="4" t="s">
        <v>1164</v>
      </c>
      <c r="G650" s="3">
        <v>10</v>
      </c>
      <c r="H650" s="37" t="str">
        <f t="shared" si="1951"/>
        <v>130201301</v>
      </c>
      <c r="I650" s="3">
        <f t="shared" si="1952"/>
        <v>7</v>
      </c>
      <c r="J650" s="3" t="str">
        <f>IF(COUNTIF(技能效果!A:A,技能等级!B650&amp;"02")=1,技能等级!B650&amp;"02","")</f>
        <v/>
      </c>
      <c r="K650" s="3" t="str">
        <f t="shared" si="1952"/>
        <v/>
      </c>
      <c r="L650" s="3" t="str">
        <f>IF(COUNTIF(技能效果!A:A,技能等级!B650&amp;"03")=1,技能等级!B650&amp;"03","")</f>
        <v/>
      </c>
      <c r="M650" s="3" t="str">
        <f t="shared" ref="M650" si="1968">IF(L650="","",$D650)</f>
        <v/>
      </c>
      <c r="N650" s="3" t="str">
        <f>IF(COUNTIF(技能效果!A:A,技能等级!B650&amp;"04")=1,技能等级!B650&amp;"04","")</f>
        <v/>
      </c>
      <c r="O650" s="3" t="str">
        <f t="shared" ref="O650" si="1969">IF(N650="","",$D650)</f>
        <v/>
      </c>
      <c r="P650" s="3" t="str">
        <f>IF(COUNTIF(技能效果!A:A,技能等级!B650&amp;"05")=1,技能等级!B650&amp;"05","")</f>
        <v/>
      </c>
      <c r="Q650" s="3" t="str">
        <f t="shared" ref="Q650" si="1970">IF(P650="","",$D650)</f>
        <v/>
      </c>
      <c r="R650" s="36"/>
      <c r="S650" s="36">
        <f t="shared" si="1791"/>
        <v>65</v>
      </c>
    </row>
    <row r="651" spans="1:19" ht="16.5" x14ac:dyDescent="0.2">
      <c r="A651" s="3">
        <v>648</v>
      </c>
      <c r="B651" s="3">
        <f>INDEX(技能!B:B,MATCH(技能等级!S651,技能!T:T,0))</f>
        <v>1302013</v>
      </c>
      <c r="C651" s="4" t="s">
        <v>507</v>
      </c>
      <c r="D651" s="3">
        <v>8</v>
      </c>
      <c r="E651" s="3" t="str">
        <f>INDEX(技能!E:E,MATCH(技能等级!S651,技能!T:T,0))</f>
        <v>吉拉技能2</v>
      </c>
      <c r="F651" s="4" t="s">
        <v>1164</v>
      </c>
      <c r="G651" s="3">
        <v>10</v>
      </c>
      <c r="H651" s="37" t="str">
        <f t="shared" si="1951"/>
        <v>130201301</v>
      </c>
      <c r="I651" s="3">
        <f t="shared" si="1952"/>
        <v>8</v>
      </c>
      <c r="J651" s="3" t="str">
        <f>IF(COUNTIF(技能效果!A:A,技能等级!B651&amp;"02")=1,技能等级!B651&amp;"02","")</f>
        <v/>
      </c>
      <c r="K651" s="3" t="str">
        <f t="shared" si="1952"/>
        <v/>
      </c>
      <c r="L651" s="3" t="str">
        <f>IF(COUNTIF(技能效果!A:A,技能等级!B651&amp;"03")=1,技能等级!B651&amp;"03","")</f>
        <v/>
      </c>
      <c r="M651" s="3" t="str">
        <f t="shared" ref="M651" si="1971">IF(L651="","",$D651)</f>
        <v/>
      </c>
      <c r="N651" s="3" t="str">
        <f>IF(COUNTIF(技能效果!A:A,技能等级!B651&amp;"04")=1,技能等级!B651&amp;"04","")</f>
        <v/>
      </c>
      <c r="O651" s="3" t="str">
        <f t="shared" ref="O651" si="1972">IF(N651="","",$D651)</f>
        <v/>
      </c>
      <c r="P651" s="3" t="str">
        <f>IF(COUNTIF(技能效果!A:A,技能等级!B651&amp;"05")=1,技能等级!B651&amp;"05","")</f>
        <v/>
      </c>
      <c r="Q651" s="3" t="str">
        <f t="shared" ref="Q651" si="1973">IF(P651="","",$D651)</f>
        <v/>
      </c>
      <c r="R651" s="36"/>
      <c r="S651" s="36">
        <f t="shared" si="1791"/>
        <v>65</v>
      </c>
    </row>
    <row r="652" spans="1:19" ht="16.5" x14ac:dyDescent="0.2">
      <c r="A652" s="3">
        <v>649</v>
      </c>
      <c r="B652" s="3">
        <f>INDEX(技能!B:B,MATCH(技能等级!S652,技能!T:T,0))</f>
        <v>1302013</v>
      </c>
      <c r="C652" s="4" t="s">
        <v>507</v>
      </c>
      <c r="D652" s="3">
        <v>9</v>
      </c>
      <c r="E652" s="3" t="str">
        <f>INDEX(技能!E:E,MATCH(技能等级!S652,技能!T:T,0))</f>
        <v>吉拉技能2</v>
      </c>
      <c r="F652" s="4" t="s">
        <v>1164</v>
      </c>
      <c r="G652" s="3">
        <v>10</v>
      </c>
      <c r="H652" s="37" t="str">
        <f t="shared" si="1951"/>
        <v>130201301</v>
      </c>
      <c r="I652" s="3">
        <f t="shared" si="1952"/>
        <v>9</v>
      </c>
      <c r="J652" s="3" t="str">
        <f>IF(COUNTIF(技能效果!A:A,技能等级!B652&amp;"02")=1,技能等级!B652&amp;"02","")</f>
        <v/>
      </c>
      <c r="K652" s="3" t="str">
        <f t="shared" si="1952"/>
        <v/>
      </c>
      <c r="L652" s="3" t="str">
        <f>IF(COUNTIF(技能效果!A:A,技能等级!B652&amp;"03")=1,技能等级!B652&amp;"03","")</f>
        <v/>
      </c>
      <c r="M652" s="3" t="str">
        <f t="shared" ref="M652" si="1974">IF(L652="","",$D652)</f>
        <v/>
      </c>
      <c r="N652" s="3" t="str">
        <f>IF(COUNTIF(技能效果!A:A,技能等级!B652&amp;"04")=1,技能等级!B652&amp;"04","")</f>
        <v/>
      </c>
      <c r="O652" s="3" t="str">
        <f t="shared" ref="O652" si="1975">IF(N652="","",$D652)</f>
        <v/>
      </c>
      <c r="P652" s="3" t="str">
        <f>IF(COUNTIF(技能效果!A:A,技能等级!B652&amp;"05")=1,技能等级!B652&amp;"05","")</f>
        <v/>
      </c>
      <c r="Q652" s="3" t="str">
        <f t="shared" ref="Q652" si="1976">IF(P652="","",$D652)</f>
        <v/>
      </c>
      <c r="R652" s="36"/>
      <c r="S652" s="36">
        <f t="shared" si="1791"/>
        <v>65</v>
      </c>
    </row>
    <row r="653" spans="1:19" ht="16.5" x14ac:dyDescent="0.2">
      <c r="A653" s="3">
        <v>650</v>
      </c>
      <c r="B653" s="3">
        <f>INDEX(技能!B:B,MATCH(技能等级!S653,技能!T:T,0))</f>
        <v>1302013</v>
      </c>
      <c r="C653" s="4" t="s">
        <v>507</v>
      </c>
      <c r="D653" s="3">
        <v>10</v>
      </c>
      <c r="E653" s="3" t="str">
        <f>INDEX(技能!E:E,MATCH(技能等级!S653,技能!T:T,0))</f>
        <v>吉拉技能2</v>
      </c>
      <c r="F653" s="4" t="s">
        <v>1164</v>
      </c>
      <c r="G653" s="3">
        <v>10</v>
      </c>
      <c r="H653" s="37" t="str">
        <f t="shared" si="1951"/>
        <v>130201301</v>
      </c>
      <c r="I653" s="3">
        <f t="shared" si="1952"/>
        <v>10</v>
      </c>
      <c r="J653" s="3" t="str">
        <f>IF(COUNTIF(技能效果!A:A,技能等级!B653&amp;"02")=1,技能等级!B653&amp;"02","")</f>
        <v/>
      </c>
      <c r="K653" s="3" t="str">
        <f t="shared" si="1952"/>
        <v/>
      </c>
      <c r="L653" s="3" t="str">
        <f>IF(COUNTIF(技能效果!A:A,技能等级!B653&amp;"03")=1,技能等级!B653&amp;"03","")</f>
        <v/>
      </c>
      <c r="M653" s="3" t="str">
        <f t="shared" ref="M653" si="1977">IF(L653="","",$D653)</f>
        <v/>
      </c>
      <c r="N653" s="3" t="str">
        <f>IF(COUNTIF(技能效果!A:A,技能等级!B653&amp;"04")=1,技能等级!B653&amp;"04","")</f>
        <v/>
      </c>
      <c r="O653" s="3" t="str">
        <f t="shared" ref="O653" si="1978">IF(N653="","",$D653)</f>
        <v/>
      </c>
      <c r="P653" s="3" t="str">
        <f>IF(COUNTIF(技能效果!A:A,技能等级!B653&amp;"05")=1,技能等级!B653&amp;"05","")</f>
        <v/>
      </c>
      <c r="Q653" s="3" t="str">
        <f t="shared" ref="Q653" si="1979">IF(P653="","",$D653)</f>
        <v/>
      </c>
      <c r="R653" s="36"/>
      <c r="S653" s="36">
        <f t="shared" si="1791"/>
        <v>65</v>
      </c>
    </row>
    <row r="654" spans="1:19" ht="16.5" x14ac:dyDescent="0.2">
      <c r="A654" s="3">
        <v>651</v>
      </c>
      <c r="B654" s="3">
        <f>INDEX(技能!B:B,MATCH(技能等级!S654,技能!T:T,0))</f>
        <v>1301014</v>
      </c>
      <c r="C654" s="4" t="s">
        <v>507</v>
      </c>
      <c r="D654" s="3">
        <v>1</v>
      </c>
      <c r="E654" s="3" t="str">
        <f>INDEX(技能!E:E,MATCH(技能等级!S654,技能!T:T,0))</f>
        <v>吕仙宫技能1</v>
      </c>
      <c r="F654" s="4"/>
      <c r="G654" s="3"/>
      <c r="H654" s="37" t="str">
        <f t="shared" si="1951"/>
        <v>130101401</v>
      </c>
      <c r="I654" s="3">
        <f t="shared" si="1952"/>
        <v>1</v>
      </c>
      <c r="J654" s="3" t="str">
        <f>IF(COUNTIF(技能效果!A:A,技能等级!B654&amp;"02")=1,技能等级!B654&amp;"02","")</f>
        <v>130101402</v>
      </c>
      <c r="K654" s="3">
        <f t="shared" si="1952"/>
        <v>1</v>
      </c>
      <c r="L654" s="3" t="str">
        <f>IF(COUNTIF(技能效果!A:A,技能等级!B654&amp;"03")=1,技能等级!B654&amp;"03","")</f>
        <v/>
      </c>
      <c r="M654" s="3" t="str">
        <f t="shared" ref="M654" si="1980">IF(L654="","",$D654)</f>
        <v/>
      </c>
      <c r="N654" s="3" t="str">
        <f>IF(COUNTIF(技能效果!A:A,技能等级!B654&amp;"04")=1,技能等级!B654&amp;"04","")</f>
        <v/>
      </c>
      <c r="O654" s="3" t="str">
        <f t="shared" ref="O654" si="1981">IF(N654="","",$D654)</f>
        <v/>
      </c>
      <c r="P654" s="3" t="str">
        <f>IF(COUNTIF(技能效果!A:A,技能等级!B654&amp;"05")=1,技能等级!B654&amp;"05","")</f>
        <v/>
      </c>
      <c r="Q654" s="3" t="str">
        <f t="shared" ref="Q654" si="1982">IF(P654="","",$D654)</f>
        <v/>
      </c>
      <c r="R654" s="36"/>
      <c r="S654" s="36">
        <f t="shared" si="1791"/>
        <v>66</v>
      </c>
    </row>
    <row r="655" spans="1:19" ht="16.5" x14ac:dyDescent="0.2">
      <c r="A655" s="3">
        <v>652</v>
      </c>
      <c r="B655" s="3">
        <f>INDEX(技能!B:B,MATCH(技能等级!S655,技能!T:T,0))</f>
        <v>1301014</v>
      </c>
      <c r="C655" s="4" t="s">
        <v>507</v>
      </c>
      <c r="D655" s="3">
        <v>2</v>
      </c>
      <c r="E655" s="3" t="str">
        <f>INDEX(技能!E:E,MATCH(技能等级!S655,技能!T:T,0))</f>
        <v>吕仙宫技能1</v>
      </c>
      <c r="F655" s="4" t="s">
        <v>1164</v>
      </c>
      <c r="G655" s="3">
        <v>10</v>
      </c>
      <c r="H655" s="37" t="str">
        <f t="shared" si="1951"/>
        <v>130101401</v>
      </c>
      <c r="I655" s="3">
        <f t="shared" si="1952"/>
        <v>2</v>
      </c>
      <c r="J655" s="3" t="str">
        <f>IF(COUNTIF(技能效果!A:A,技能等级!B655&amp;"02")=1,技能等级!B655&amp;"02","")</f>
        <v>130101402</v>
      </c>
      <c r="K655" s="3">
        <f t="shared" si="1952"/>
        <v>2</v>
      </c>
      <c r="L655" s="3" t="str">
        <f>IF(COUNTIF(技能效果!A:A,技能等级!B655&amp;"03")=1,技能等级!B655&amp;"03","")</f>
        <v/>
      </c>
      <c r="M655" s="3" t="str">
        <f t="shared" ref="M655" si="1983">IF(L655="","",$D655)</f>
        <v/>
      </c>
      <c r="N655" s="3" t="str">
        <f>IF(COUNTIF(技能效果!A:A,技能等级!B655&amp;"04")=1,技能等级!B655&amp;"04","")</f>
        <v/>
      </c>
      <c r="O655" s="3" t="str">
        <f t="shared" ref="O655" si="1984">IF(N655="","",$D655)</f>
        <v/>
      </c>
      <c r="P655" s="3" t="str">
        <f>IF(COUNTIF(技能效果!A:A,技能等级!B655&amp;"05")=1,技能等级!B655&amp;"05","")</f>
        <v/>
      </c>
      <c r="Q655" s="3" t="str">
        <f t="shared" ref="Q655" si="1985">IF(P655="","",$D655)</f>
        <v/>
      </c>
      <c r="R655" s="36"/>
      <c r="S655" s="36">
        <f t="shared" ref="S655:S718" si="1986">S645+1</f>
        <v>66</v>
      </c>
    </row>
    <row r="656" spans="1:19" ht="16.5" x14ac:dyDescent="0.2">
      <c r="A656" s="3">
        <v>653</v>
      </c>
      <c r="B656" s="3">
        <f>INDEX(技能!B:B,MATCH(技能等级!S656,技能!T:T,0))</f>
        <v>1301014</v>
      </c>
      <c r="C656" s="4" t="s">
        <v>507</v>
      </c>
      <c r="D656" s="3">
        <v>3</v>
      </c>
      <c r="E656" s="3" t="str">
        <f>INDEX(技能!E:E,MATCH(技能等级!S656,技能!T:T,0))</f>
        <v>吕仙宫技能1</v>
      </c>
      <c r="F656" s="4" t="s">
        <v>1164</v>
      </c>
      <c r="G656" s="3">
        <v>10</v>
      </c>
      <c r="H656" s="37" t="str">
        <f t="shared" si="1951"/>
        <v>130101401</v>
      </c>
      <c r="I656" s="3">
        <f t="shared" si="1952"/>
        <v>3</v>
      </c>
      <c r="J656" s="3" t="str">
        <f>IF(COUNTIF(技能效果!A:A,技能等级!B656&amp;"02")=1,技能等级!B656&amp;"02","")</f>
        <v>130101402</v>
      </c>
      <c r="K656" s="3">
        <f t="shared" si="1952"/>
        <v>3</v>
      </c>
      <c r="L656" s="3" t="str">
        <f>IF(COUNTIF(技能效果!A:A,技能等级!B656&amp;"03")=1,技能等级!B656&amp;"03","")</f>
        <v/>
      </c>
      <c r="M656" s="3" t="str">
        <f t="shared" ref="M656" si="1987">IF(L656="","",$D656)</f>
        <v/>
      </c>
      <c r="N656" s="3" t="str">
        <f>IF(COUNTIF(技能效果!A:A,技能等级!B656&amp;"04")=1,技能等级!B656&amp;"04","")</f>
        <v/>
      </c>
      <c r="O656" s="3" t="str">
        <f t="shared" ref="O656" si="1988">IF(N656="","",$D656)</f>
        <v/>
      </c>
      <c r="P656" s="3" t="str">
        <f>IF(COUNTIF(技能效果!A:A,技能等级!B656&amp;"05")=1,技能等级!B656&amp;"05","")</f>
        <v/>
      </c>
      <c r="Q656" s="3" t="str">
        <f t="shared" ref="Q656" si="1989">IF(P656="","",$D656)</f>
        <v/>
      </c>
      <c r="R656" s="36"/>
      <c r="S656" s="36">
        <f t="shared" si="1986"/>
        <v>66</v>
      </c>
    </row>
    <row r="657" spans="1:19" ht="16.5" x14ac:dyDescent="0.2">
      <c r="A657" s="3">
        <v>654</v>
      </c>
      <c r="B657" s="3">
        <f>INDEX(技能!B:B,MATCH(技能等级!S657,技能!T:T,0))</f>
        <v>1301014</v>
      </c>
      <c r="C657" s="4" t="s">
        <v>507</v>
      </c>
      <c r="D657" s="3">
        <v>4</v>
      </c>
      <c r="E657" s="3" t="str">
        <f>INDEX(技能!E:E,MATCH(技能等级!S657,技能!T:T,0))</f>
        <v>吕仙宫技能1</v>
      </c>
      <c r="F657" s="4" t="s">
        <v>1164</v>
      </c>
      <c r="G657" s="3">
        <v>10</v>
      </c>
      <c r="H657" s="37" t="str">
        <f t="shared" si="1951"/>
        <v>130101401</v>
      </c>
      <c r="I657" s="3">
        <f t="shared" si="1952"/>
        <v>4</v>
      </c>
      <c r="J657" s="3" t="str">
        <f>IF(COUNTIF(技能效果!A:A,技能等级!B657&amp;"02")=1,技能等级!B657&amp;"02","")</f>
        <v>130101402</v>
      </c>
      <c r="K657" s="3">
        <f t="shared" si="1952"/>
        <v>4</v>
      </c>
      <c r="L657" s="3" t="str">
        <f>IF(COUNTIF(技能效果!A:A,技能等级!B657&amp;"03")=1,技能等级!B657&amp;"03","")</f>
        <v/>
      </c>
      <c r="M657" s="3" t="str">
        <f t="shared" ref="M657" si="1990">IF(L657="","",$D657)</f>
        <v/>
      </c>
      <c r="N657" s="3" t="str">
        <f>IF(COUNTIF(技能效果!A:A,技能等级!B657&amp;"04")=1,技能等级!B657&amp;"04","")</f>
        <v/>
      </c>
      <c r="O657" s="3" t="str">
        <f t="shared" ref="O657" si="1991">IF(N657="","",$D657)</f>
        <v/>
      </c>
      <c r="P657" s="3" t="str">
        <f>IF(COUNTIF(技能效果!A:A,技能等级!B657&amp;"05")=1,技能等级!B657&amp;"05","")</f>
        <v/>
      </c>
      <c r="Q657" s="3" t="str">
        <f t="shared" ref="Q657" si="1992">IF(P657="","",$D657)</f>
        <v/>
      </c>
      <c r="R657" s="36"/>
      <c r="S657" s="36">
        <f t="shared" si="1986"/>
        <v>66</v>
      </c>
    </row>
    <row r="658" spans="1:19" ht="16.5" x14ac:dyDescent="0.2">
      <c r="A658" s="3">
        <v>655</v>
      </c>
      <c r="B658" s="3">
        <f>INDEX(技能!B:B,MATCH(技能等级!S658,技能!T:T,0))</f>
        <v>1301014</v>
      </c>
      <c r="C658" s="4" t="s">
        <v>507</v>
      </c>
      <c r="D658" s="3">
        <v>5</v>
      </c>
      <c r="E658" s="3" t="str">
        <f>INDEX(技能!E:E,MATCH(技能等级!S658,技能!T:T,0))</f>
        <v>吕仙宫技能1</v>
      </c>
      <c r="F658" s="4" t="s">
        <v>1164</v>
      </c>
      <c r="G658" s="3">
        <v>10</v>
      </c>
      <c r="H658" s="37" t="str">
        <f t="shared" si="1951"/>
        <v>130101401</v>
      </c>
      <c r="I658" s="3">
        <f t="shared" si="1952"/>
        <v>5</v>
      </c>
      <c r="J658" s="3" t="str">
        <f>IF(COUNTIF(技能效果!A:A,技能等级!B658&amp;"02")=1,技能等级!B658&amp;"02","")</f>
        <v>130101402</v>
      </c>
      <c r="K658" s="3">
        <f t="shared" si="1952"/>
        <v>5</v>
      </c>
      <c r="L658" s="3" t="str">
        <f>IF(COUNTIF(技能效果!A:A,技能等级!B658&amp;"03")=1,技能等级!B658&amp;"03","")</f>
        <v/>
      </c>
      <c r="M658" s="3" t="str">
        <f t="shared" ref="M658" si="1993">IF(L658="","",$D658)</f>
        <v/>
      </c>
      <c r="N658" s="3" t="str">
        <f>IF(COUNTIF(技能效果!A:A,技能等级!B658&amp;"04")=1,技能等级!B658&amp;"04","")</f>
        <v/>
      </c>
      <c r="O658" s="3" t="str">
        <f t="shared" ref="O658" si="1994">IF(N658="","",$D658)</f>
        <v/>
      </c>
      <c r="P658" s="3" t="str">
        <f>IF(COUNTIF(技能效果!A:A,技能等级!B658&amp;"05")=1,技能等级!B658&amp;"05","")</f>
        <v/>
      </c>
      <c r="Q658" s="3" t="str">
        <f t="shared" ref="Q658" si="1995">IF(P658="","",$D658)</f>
        <v/>
      </c>
      <c r="R658" s="36"/>
      <c r="S658" s="36">
        <f t="shared" si="1986"/>
        <v>66</v>
      </c>
    </row>
    <row r="659" spans="1:19" ht="16.5" x14ac:dyDescent="0.2">
      <c r="A659" s="3">
        <v>656</v>
      </c>
      <c r="B659" s="3">
        <f>INDEX(技能!B:B,MATCH(技能等级!S659,技能!T:T,0))</f>
        <v>1301014</v>
      </c>
      <c r="C659" s="4" t="s">
        <v>507</v>
      </c>
      <c r="D659" s="3">
        <v>6</v>
      </c>
      <c r="E659" s="3" t="str">
        <f>INDEX(技能!E:E,MATCH(技能等级!S659,技能!T:T,0))</f>
        <v>吕仙宫技能1</v>
      </c>
      <c r="F659" s="4" t="s">
        <v>1164</v>
      </c>
      <c r="G659" s="3">
        <v>10</v>
      </c>
      <c r="H659" s="37" t="str">
        <f t="shared" si="1951"/>
        <v>130101401</v>
      </c>
      <c r="I659" s="3">
        <f t="shared" si="1952"/>
        <v>6</v>
      </c>
      <c r="J659" s="3" t="str">
        <f>IF(COUNTIF(技能效果!A:A,技能等级!B659&amp;"02")=1,技能等级!B659&amp;"02","")</f>
        <v>130101402</v>
      </c>
      <c r="K659" s="3">
        <f t="shared" si="1952"/>
        <v>6</v>
      </c>
      <c r="L659" s="3" t="str">
        <f>IF(COUNTIF(技能效果!A:A,技能等级!B659&amp;"03")=1,技能等级!B659&amp;"03","")</f>
        <v/>
      </c>
      <c r="M659" s="3" t="str">
        <f t="shared" ref="M659" si="1996">IF(L659="","",$D659)</f>
        <v/>
      </c>
      <c r="N659" s="3" t="str">
        <f>IF(COUNTIF(技能效果!A:A,技能等级!B659&amp;"04")=1,技能等级!B659&amp;"04","")</f>
        <v/>
      </c>
      <c r="O659" s="3" t="str">
        <f t="shared" ref="O659" si="1997">IF(N659="","",$D659)</f>
        <v/>
      </c>
      <c r="P659" s="3" t="str">
        <f>IF(COUNTIF(技能效果!A:A,技能等级!B659&amp;"05")=1,技能等级!B659&amp;"05","")</f>
        <v/>
      </c>
      <c r="Q659" s="3" t="str">
        <f t="shared" ref="Q659" si="1998">IF(P659="","",$D659)</f>
        <v/>
      </c>
      <c r="R659" s="36"/>
      <c r="S659" s="36">
        <f t="shared" si="1986"/>
        <v>66</v>
      </c>
    </row>
    <row r="660" spans="1:19" ht="16.5" x14ac:dyDescent="0.2">
      <c r="A660" s="3">
        <v>657</v>
      </c>
      <c r="B660" s="3">
        <f>INDEX(技能!B:B,MATCH(技能等级!S660,技能!T:T,0))</f>
        <v>1301014</v>
      </c>
      <c r="C660" s="4" t="s">
        <v>507</v>
      </c>
      <c r="D660" s="3">
        <v>7</v>
      </c>
      <c r="E660" s="3" t="str">
        <f>INDEX(技能!E:E,MATCH(技能等级!S660,技能!T:T,0))</f>
        <v>吕仙宫技能1</v>
      </c>
      <c r="F660" s="4" t="s">
        <v>1164</v>
      </c>
      <c r="G660" s="3">
        <v>10</v>
      </c>
      <c r="H660" s="37" t="str">
        <f t="shared" si="1951"/>
        <v>130101401</v>
      </c>
      <c r="I660" s="3">
        <f t="shared" si="1952"/>
        <v>7</v>
      </c>
      <c r="J660" s="3" t="str">
        <f>IF(COUNTIF(技能效果!A:A,技能等级!B660&amp;"02")=1,技能等级!B660&amp;"02","")</f>
        <v>130101402</v>
      </c>
      <c r="K660" s="3">
        <f t="shared" si="1952"/>
        <v>7</v>
      </c>
      <c r="L660" s="3" t="str">
        <f>IF(COUNTIF(技能效果!A:A,技能等级!B660&amp;"03")=1,技能等级!B660&amp;"03","")</f>
        <v/>
      </c>
      <c r="M660" s="3" t="str">
        <f t="shared" ref="M660" si="1999">IF(L660="","",$D660)</f>
        <v/>
      </c>
      <c r="N660" s="3" t="str">
        <f>IF(COUNTIF(技能效果!A:A,技能等级!B660&amp;"04")=1,技能等级!B660&amp;"04","")</f>
        <v/>
      </c>
      <c r="O660" s="3" t="str">
        <f t="shared" ref="O660" si="2000">IF(N660="","",$D660)</f>
        <v/>
      </c>
      <c r="P660" s="3" t="str">
        <f>IF(COUNTIF(技能效果!A:A,技能等级!B660&amp;"05")=1,技能等级!B660&amp;"05","")</f>
        <v/>
      </c>
      <c r="Q660" s="3" t="str">
        <f t="shared" ref="Q660" si="2001">IF(P660="","",$D660)</f>
        <v/>
      </c>
      <c r="R660" s="36"/>
      <c r="S660" s="36">
        <f t="shared" si="1986"/>
        <v>66</v>
      </c>
    </row>
    <row r="661" spans="1:19" ht="16.5" x14ac:dyDescent="0.2">
      <c r="A661" s="3">
        <v>658</v>
      </c>
      <c r="B661" s="3">
        <f>INDEX(技能!B:B,MATCH(技能等级!S661,技能!T:T,0))</f>
        <v>1301014</v>
      </c>
      <c r="C661" s="4" t="s">
        <v>507</v>
      </c>
      <c r="D661" s="3">
        <v>8</v>
      </c>
      <c r="E661" s="3" t="str">
        <f>INDEX(技能!E:E,MATCH(技能等级!S661,技能!T:T,0))</f>
        <v>吕仙宫技能1</v>
      </c>
      <c r="F661" s="4" t="s">
        <v>1164</v>
      </c>
      <c r="G661" s="3">
        <v>10</v>
      </c>
      <c r="H661" s="37" t="str">
        <f t="shared" si="1951"/>
        <v>130101401</v>
      </c>
      <c r="I661" s="3">
        <f t="shared" si="1952"/>
        <v>8</v>
      </c>
      <c r="J661" s="3" t="str">
        <f>IF(COUNTIF(技能效果!A:A,技能等级!B661&amp;"02")=1,技能等级!B661&amp;"02","")</f>
        <v>130101402</v>
      </c>
      <c r="K661" s="3">
        <f t="shared" si="1952"/>
        <v>8</v>
      </c>
      <c r="L661" s="3" t="str">
        <f>IF(COUNTIF(技能效果!A:A,技能等级!B661&amp;"03")=1,技能等级!B661&amp;"03","")</f>
        <v/>
      </c>
      <c r="M661" s="3" t="str">
        <f t="shared" ref="M661" si="2002">IF(L661="","",$D661)</f>
        <v/>
      </c>
      <c r="N661" s="3" t="str">
        <f>IF(COUNTIF(技能效果!A:A,技能等级!B661&amp;"04")=1,技能等级!B661&amp;"04","")</f>
        <v/>
      </c>
      <c r="O661" s="3" t="str">
        <f t="shared" ref="O661" si="2003">IF(N661="","",$D661)</f>
        <v/>
      </c>
      <c r="P661" s="3" t="str">
        <f>IF(COUNTIF(技能效果!A:A,技能等级!B661&amp;"05")=1,技能等级!B661&amp;"05","")</f>
        <v/>
      </c>
      <c r="Q661" s="3" t="str">
        <f t="shared" ref="Q661" si="2004">IF(P661="","",$D661)</f>
        <v/>
      </c>
      <c r="R661" s="36"/>
      <c r="S661" s="36">
        <f t="shared" si="1986"/>
        <v>66</v>
      </c>
    </row>
    <row r="662" spans="1:19" ht="16.5" x14ac:dyDescent="0.2">
      <c r="A662" s="3">
        <v>659</v>
      </c>
      <c r="B662" s="3">
        <f>INDEX(技能!B:B,MATCH(技能等级!S662,技能!T:T,0))</f>
        <v>1301014</v>
      </c>
      <c r="C662" s="4" t="s">
        <v>507</v>
      </c>
      <c r="D662" s="3">
        <v>9</v>
      </c>
      <c r="E662" s="3" t="str">
        <f>INDEX(技能!E:E,MATCH(技能等级!S662,技能!T:T,0))</f>
        <v>吕仙宫技能1</v>
      </c>
      <c r="F662" s="4" t="s">
        <v>1164</v>
      </c>
      <c r="G662" s="3">
        <v>10</v>
      </c>
      <c r="H662" s="37" t="str">
        <f t="shared" si="1951"/>
        <v>130101401</v>
      </c>
      <c r="I662" s="3">
        <f t="shared" si="1952"/>
        <v>9</v>
      </c>
      <c r="J662" s="3" t="str">
        <f>IF(COUNTIF(技能效果!A:A,技能等级!B662&amp;"02")=1,技能等级!B662&amp;"02","")</f>
        <v>130101402</v>
      </c>
      <c r="K662" s="3">
        <f t="shared" si="1952"/>
        <v>9</v>
      </c>
      <c r="L662" s="3" t="str">
        <f>IF(COUNTIF(技能效果!A:A,技能等级!B662&amp;"03")=1,技能等级!B662&amp;"03","")</f>
        <v/>
      </c>
      <c r="M662" s="3" t="str">
        <f t="shared" ref="M662" si="2005">IF(L662="","",$D662)</f>
        <v/>
      </c>
      <c r="N662" s="3" t="str">
        <f>IF(COUNTIF(技能效果!A:A,技能等级!B662&amp;"04")=1,技能等级!B662&amp;"04","")</f>
        <v/>
      </c>
      <c r="O662" s="3" t="str">
        <f t="shared" ref="O662" si="2006">IF(N662="","",$D662)</f>
        <v/>
      </c>
      <c r="P662" s="3" t="str">
        <f>IF(COUNTIF(技能效果!A:A,技能等级!B662&amp;"05")=1,技能等级!B662&amp;"05","")</f>
        <v/>
      </c>
      <c r="Q662" s="3" t="str">
        <f t="shared" ref="Q662" si="2007">IF(P662="","",$D662)</f>
        <v/>
      </c>
      <c r="R662" s="36"/>
      <c r="S662" s="36">
        <f t="shared" si="1986"/>
        <v>66</v>
      </c>
    </row>
    <row r="663" spans="1:19" ht="16.5" x14ac:dyDescent="0.2">
      <c r="A663" s="3">
        <v>660</v>
      </c>
      <c r="B663" s="3">
        <f>INDEX(技能!B:B,MATCH(技能等级!S663,技能!T:T,0))</f>
        <v>1301014</v>
      </c>
      <c r="C663" s="4" t="s">
        <v>507</v>
      </c>
      <c r="D663" s="3">
        <v>10</v>
      </c>
      <c r="E663" s="3" t="str">
        <f>INDEX(技能!E:E,MATCH(技能等级!S663,技能!T:T,0))</f>
        <v>吕仙宫技能1</v>
      </c>
      <c r="F663" s="4" t="s">
        <v>1164</v>
      </c>
      <c r="G663" s="3">
        <v>10</v>
      </c>
      <c r="H663" s="37" t="str">
        <f t="shared" si="1951"/>
        <v>130101401</v>
      </c>
      <c r="I663" s="3">
        <f t="shared" si="1952"/>
        <v>10</v>
      </c>
      <c r="J663" s="3" t="str">
        <f>IF(COUNTIF(技能效果!A:A,技能等级!B663&amp;"02")=1,技能等级!B663&amp;"02","")</f>
        <v>130101402</v>
      </c>
      <c r="K663" s="3">
        <f t="shared" si="1952"/>
        <v>10</v>
      </c>
      <c r="L663" s="3" t="str">
        <f>IF(COUNTIF(技能效果!A:A,技能等级!B663&amp;"03")=1,技能等级!B663&amp;"03","")</f>
        <v/>
      </c>
      <c r="M663" s="3" t="str">
        <f t="shared" ref="M663" si="2008">IF(L663="","",$D663)</f>
        <v/>
      </c>
      <c r="N663" s="3" t="str">
        <f>IF(COUNTIF(技能效果!A:A,技能等级!B663&amp;"04")=1,技能等级!B663&amp;"04","")</f>
        <v/>
      </c>
      <c r="O663" s="3" t="str">
        <f t="shared" ref="O663" si="2009">IF(N663="","",$D663)</f>
        <v/>
      </c>
      <c r="P663" s="3" t="str">
        <f>IF(COUNTIF(技能效果!A:A,技能等级!B663&amp;"05")=1,技能等级!B663&amp;"05","")</f>
        <v/>
      </c>
      <c r="Q663" s="3" t="str">
        <f t="shared" ref="Q663" si="2010">IF(P663="","",$D663)</f>
        <v/>
      </c>
      <c r="R663" s="36"/>
      <c r="S663" s="36">
        <f t="shared" si="1986"/>
        <v>66</v>
      </c>
    </row>
    <row r="664" spans="1:19" ht="16.5" x14ac:dyDescent="0.2">
      <c r="A664" s="3">
        <v>661</v>
      </c>
      <c r="B664" s="3">
        <f>INDEX(技能!B:B,MATCH(技能等级!S664,技能!T:T,0))</f>
        <v>1302014</v>
      </c>
      <c r="C664" s="4" t="s">
        <v>507</v>
      </c>
      <c r="D664" s="3">
        <v>1</v>
      </c>
      <c r="E664" s="3" t="str">
        <f>INDEX(技能!E:E,MATCH(技能等级!S664,技能!T:T,0))</f>
        <v>吕仙宫技能2</v>
      </c>
      <c r="F664" s="4"/>
      <c r="G664" s="3"/>
      <c r="H664" s="37" t="str">
        <f t="shared" si="1951"/>
        <v>130201401</v>
      </c>
      <c r="I664" s="3">
        <f t="shared" si="1952"/>
        <v>1</v>
      </c>
      <c r="J664" s="3" t="str">
        <f>IF(COUNTIF(技能效果!A:A,技能等级!B664&amp;"02")=1,技能等级!B664&amp;"02","")</f>
        <v/>
      </c>
      <c r="K664" s="3" t="str">
        <f t="shared" si="1952"/>
        <v/>
      </c>
      <c r="L664" s="3" t="str">
        <f>IF(COUNTIF(技能效果!A:A,技能等级!B664&amp;"03")=1,技能等级!B664&amp;"03","")</f>
        <v/>
      </c>
      <c r="M664" s="3" t="str">
        <f t="shared" ref="M664" si="2011">IF(L664="","",$D664)</f>
        <v/>
      </c>
      <c r="N664" s="3" t="str">
        <f>IF(COUNTIF(技能效果!A:A,技能等级!B664&amp;"04")=1,技能等级!B664&amp;"04","")</f>
        <v/>
      </c>
      <c r="O664" s="3" t="str">
        <f t="shared" ref="O664" si="2012">IF(N664="","",$D664)</f>
        <v/>
      </c>
      <c r="P664" s="3" t="str">
        <f>IF(COUNTIF(技能效果!A:A,技能等级!B664&amp;"05")=1,技能等级!B664&amp;"05","")</f>
        <v/>
      </c>
      <c r="Q664" s="3" t="str">
        <f t="shared" ref="Q664" si="2013">IF(P664="","",$D664)</f>
        <v/>
      </c>
      <c r="R664" s="36"/>
      <c r="S664" s="36">
        <f t="shared" si="1986"/>
        <v>67</v>
      </c>
    </row>
    <row r="665" spans="1:19" ht="16.5" x14ac:dyDescent="0.2">
      <c r="A665" s="3">
        <v>662</v>
      </c>
      <c r="B665" s="3">
        <f>INDEX(技能!B:B,MATCH(技能等级!S665,技能!T:T,0))</f>
        <v>1302014</v>
      </c>
      <c r="C665" s="4" t="s">
        <v>507</v>
      </c>
      <c r="D665" s="3">
        <v>2</v>
      </c>
      <c r="E665" s="3" t="str">
        <f>INDEX(技能!E:E,MATCH(技能等级!S665,技能!T:T,0))</f>
        <v>吕仙宫技能2</v>
      </c>
      <c r="F665" s="4" t="s">
        <v>1164</v>
      </c>
      <c r="G665" s="3">
        <v>10</v>
      </c>
      <c r="H665" s="37" t="str">
        <f t="shared" si="1951"/>
        <v>130201401</v>
      </c>
      <c r="I665" s="3">
        <f t="shared" si="1952"/>
        <v>2</v>
      </c>
      <c r="J665" s="3" t="str">
        <f>IF(COUNTIF(技能效果!A:A,技能等级!B665&amp;"02")=1,技能等级!B665&amp;"02","")</f>
        <v/>
      </c>
      <c r="K665" s="3" t="str">
        <f t="shared" si="1952"/>
        <v/>
      </c>
      <c r="L665" s="3" t="str">
        <f>IF(COUNTIF(技能效果!A:A,技能等级!B665&amp;"03")=1,技能等级!B665&amp;"03","")</f>
        <v/>
      </c>
      <c r="M665" s="3" t="str">
        <f t="shared" ref="M665" si="2014">IF(L665="","",$D665)</f>
        <v/>
      </c>
      <c r="N665" s="3" t="str">
        <f>IF(COUNTIF(技能效果!A:A,技能等级!B665&amp;"04")=1,技能等级!B665&amp;"04","")</f>
        <v/>
      </c>
      <c r="O665" s="3" t="str">
        <f t="shared" ref="O665" si="2015">IF(N665="","",$D665)</f>
        <v/>
      </c>
      <c r="P665" s="3" t="str">
        <f>IF(COUNTIF(技能效果!A:A,技能等级!B665&amp;"05")=1,技能等级!B665&amp;"05","")</f>
        <v/>
      </c>
      <c r="Q665" s="3" t="str">
        <f t="shared" ref="Q665" si="2016">IF(P665="","",$D665)</f>
        <v/>
      </c>
      <c r="R665" s="36"/>
      <c r="S665" s="36">
        <f t="shared" si="1986"/>
        <v>67</v>
      </c>
    </row>
    <row r="666" spans="1:19" ht="16.5" x14ac:dyDescent="0.2">
      <c r="A666" s="3">
        <v>663</v>
      </c>
      <c r="B666" s="3">
        <f>INDEX(技能!B:B,MATCH(技能等级!S666,技能!T:T,0))</f>
        <v>1302014</v>
      </c>
      <c r="C666" s="4" t="s">
        <v>507</v>
      </c>
      <c r="D666" s="3">
        <v>3</v>
      </c>
      <c r="E666" s="3" t="str">
        <f>INDEX(技能!E:E,MATCH(技能等级!S666,技能!T:T,0))</f>
        <v>吕仙宫技能2</v>
      </c>
      <c r="F666" s="4" t="s">
        <v>1164</v>
      </c>
      <c r="G666" s="3">
        <v>10</v>
      </c>
      <c r="H666" s="37" t="str">
        <f t="shared" si="1951"/>
        <v>130201401</v>
      </c>
      <c r="I666" s="3">
        <f t="shared" si="1952"/>
        <v>3</v>
      </c>
      <c r="J666" s="3" t="str">
        <f>IF(COUNTIF(技能效果!A:A,技能等级!B666&amp;"02")=1,技能等级!B666&amp;"02","")</f>
        <v/>
      </c>
      <c r="K666" s="3" t="str">
        <f t="shared" si="1952"/>
        <v/>
      </c>
      <c r="L666" s="3" t="str">
        <f>IF(COUNTIF(技能效果!A:A,技能等级!B666&amp;"03")=1,技能等级!B666&amp;"03","")</f>
        <v/>
      </c>
      <c r="M666" s="3" t="str">
        <f t="shared" ref="M666" si="2017">IF(L666="","",$D666)</f>
        <v/>
      </c>
      <c r="N666" s="3" t="str">
        <f>IF(COUNTIF(技能效果!A:A,技能等级!B666&amp;"04")=1,技能等级!B666&amp;"04","")</f>
        <v/>
      </c>
      <c r="O666" s="3" t="str">
        <f t="shared" ref="O666" si="2018">IF(N666="","",$D666)</f>
        <v/>
      </c>
      <c r="P666" s="3" t="str">
        <f>IF(COUNTIF(技能效果!A:A,技能等级!B666&amp;"05")=1,技能等级!B666&amp;"05","")</f>
        <v/>
      </c>
      <c r="Q666" s="3" t="str">
        <f t="shared" ref="Q666" si="2019">IF(P666="","",$D666)</f>
        <v/>
      </c>
      <c r="R666" s="36"/>
      <c r="S666" s="36">
        <f t="shared" si="1986"/>
        <v>67</v>
      </c>
    </row>
    <row r="667" spans="1:19" ht="16.5" x14ac:dyDescent="0.2">
      <c r="A667" s="3">
        <v>664</v>
      </c>
      <c r="B667" s="3">
        <f>INDEX(技能!B:B,MATCH(技能等级!S667,技能!T:T,0))</f>
        <v>1302014</v>
      </c>
      <c r="C667" s="4" t="s">
        <v>507</v>
      </c>
      <c r="D667" s="3">
        <v>4</v>
      </c>
      <c r="E667" s="3" t="str">
        <f>INDEX(技能!E:E,MATCH(技能等级!S667,技能!T:T,0))</f>
        <v>吕仙宫技能2</v>
      </c>
      <c r="F667" s="4" t="s">
        <v>1164</v>
      </c>
      <c r="G667" s="3">
        <v>10</v>
      </c>
      <c r="H667" s="37" t="str">
        <f t="shared" si="1951"/>
        <v>130201401</v>
      </c>
      <c r="I667" s="3">
        <f t="shared" si="1952"/>
        <v>4</v>
      </c>
      <c r="J667" s="3" t="str">
        <f>IF(COUNTIF(技能效果!A:A,技能等级!B667&amp;"02")=1,技能等级!B667&amp;"02","")</f>
        <v/>
      </c>
      <c r="K667" s="3" t="str">
        <f t="shared" si="1952"/>
        <v/>
      </c>
      <c r="L667" s="3" t="str">
        <f>IF(COUNTIF(技能效果!A:A,技能等级!B667&amp;"03")=1,技能等级!B667&amp;"03","")</f>
        <v/>
      </c>
      <c r="M667" s="3" t="str">
        <f t="shared" ref="M667" si="2020">IF(L667="","",$D667)</f>
        <v/>
      </c>
      <c r="N667" s="3" t="str">
        <f>IF(COUNTIF(技能效果!A:A,技能等级!B667&amp;"04")=1,技能等级!B667&amp;"04","")</f>
        <v/>
      </c>
      <c r="O667" s="3" t="str">
        <f t="shared" ref="O667" si="2021">IF(N667="","",$D667)</f>
        <v/>
      </c>
      <c r="P667" s="3" t="str">
        <f>IF(COUNTIF(技能效果!A:A,技能等级!B667&amp;"05")=1,技能等级!B667&amp;"05","")</f>
        <v/>
      </c>
      <c r="Q667" s="3" t="str">
        <f t="shared" ref="Q667" si="2022">IF(P667="","",$D667)</f>
        <v/>
      </c>
      <c r="R667" s="36"/>
      <c r="S667" s="36">
        <f t="shared" si="1986"/>
        <v>67</v>
      </c>
    </row>
    <row r="668" spans="1:19" ht="16.5" x14ac:dyDescent="0.2">
      <c r="A668" s="3">
        <v>665</v>
      </c>
      <c r="B668" s="3">
        <f>INDEX(技能!B:B,MATCH(技能等级!S668,技能!T:T,0))</f>
        <v>1302014</v>
      </c>
      <c r="C668" s="4" t="s">
        <v>507</v>
      </c>
      <c r="D668" s="3">
        <v>5</v>
      </c>
      <c r="E668" s="3" t="str">
        <f>INDEX(技能!E:E,MATCH(技能等级!S668,技能!T:T,0))</f>
        <v>吕仙宫技能2</v>
      </c>
      <c r="F668" s="4" t="s">
        <v>1164</v>
      </c>
      <c r="G668" s="3">
        <v>10</v>
      </c>
      <c r="H668" s="37" t="str">
        <f t="shared" si="1951"/>
        <v>130201401</v>
      </c>
      <c r="I668" s="3">
        <f t="shared" si="1952"/>
        <v>5</v>
      </c>
      <c r="J668" s="3" t="str">
        <f>IF(COUNTIF(技能效果!A:A,技能等级!B668&amp;"02")=1,技能等级!B668&amp;"02","")</f>
        <v/>
      </c>
      <c r="K668" s="3" t="str">
        <f t="shared" si="1952"/>
        <v/>
      </c>
      <c r="L668" s="3" t="str">
        <f>IF(COUNTIF(技能效果!A:A,技能等级!B668&amp;"03")=1,技能等级!B668&amp;"03","")</f>
        <v/>
      </c>
      <c r="M668" s="3" t="str">
        <f t="shared" ref="M668" si="2023">IF(L668="","",$D668)</f>
        <v/>
      </c>
      <c r="N668" s="3" t="str">
        <f>IF(COUNTIF(技能效果!A:A,技能等级!B668&amp;"04")=1,技能等级!B668&amp;"04","")</f>
        <v/>
      </c>
      <c r="O668" s="3" t="str">
        <f t="shared" ref="O668" si="2024">IF(N668="","",$D668)</f>
        <v/>
      </c>
      <c r="P668" s="3" t="str">
        <f>IF(COUNTIF(技能效果!A:A,技能等级!B668&amp;"05")=1,技能等级!B668&amp;"05","")</f>
        <v/>
      </c>
      <c r="Q668" s="3" t="str">
        <f t="shared" ref="Q668" si="2025">IF(P668="","",$D668)</f>
        <v/>
      </c>
      <c r="R668" s="36"/>
      <c r="S668" s="36">
        <f t="shared" si="1986"/>
        <v>67</v>
      </c>
    </row>
    <row r="669" spans="1:19" ht="16.5" x14ac:dyDescent="0.2">
      <c r="A669" s="3">
        <v>666</v>
      </c>
      <c r="B669" s="3">
        <f>INDEX(技能!B:B,MATCH(技能等级!S669,技能!T:T,0))</f>
        <v>1302014</v>
      </c>
      <c r="C669" s="4" t="s">
        <v>507</v>
      </c>
      <c r="D669" s="3">
        <v>6</v>
      </c>
      <c r="E669" s="3" t="str">
        <f>INDEX(技能!E:E,MATCH(技能等级!S669,技能!T:T,0))</f>
        <v>吕仙宫技能2</v>
      </c>
      <c r="F669" s="4" t="s">
        <v>1164</v>
      </c>
      <c r="G669" s="3">
        <v>10</v>
      </c>
      <c r="H669" s="37" t="str">
        <f t="shared" si="1951"/>
        <v>130201401</v>
      </c>
      <c r="I669" s="3">
        <f t="shared" si="1952"/>
        <v>6</v>
      </c>
      <c r="J669" s="3" t="str">
        <f>IF(COUNTIF(技能效果!A:A,技能等级!B669&amp;"02")=1,技能等级!B669&amp;"02","")</f>
        <v/>
      </c>
      <c r="K669" s="3" t="str">
        <f t="shared" si="1952"/>
        <v/>
      </c>
      <c r="L669" s="3" t="str">
        <f>IF(COUNTIF(技能效果!A:A,技能等级!B669&amp;"03")=1,技能等级!B669&amp;"03","")</f>
        <v/>
      </c>
      <c r="M669" s="3" t="str">
        <f t="shared" ref="M669" si="2026">IF(L669="","",$D669)</f>
        <v/>
      </c>
      <c r="N669" s="3" t="str">
        <f>IF(COUNTIF(技能效果!A:A,技能等级!B669&amp;"04")=1,技能等级!B669&amp;"04","")</f>
        <v/>
      </c>
      <c r="O669" s="3" t="str">
        <f t="shared" ref="O669" si="2027">IF(N669="","",$D669)</f>
        <v/>
      </c>
      <c r="P669" s="3" t="str">
        <f>IF(COUNTIF(技能效果!A:A,技能等级!B669&amp;"05")=1,技能等级!B669&amp;"05","")</f>
        <v/>
      </c>
      <c r="Q669" s="3" t="str">
        <f t="shared" ref="Q669" si="2028">IF(P669="","",$D669)</f>
        <v/>
      </c>
      <c r="R669" s="36"/>
      <c r="S669" s="36">
        <f t="shared" si="1986"/>
        <v>67</v>
      </c>
    </row>
    <row r="670" spans="1:19" ht="16.5" x14ac:dyDescent="0.2">
      <c r="A670" s="3">
        <v>667</v>
      </c>
      <c r="B670" s="3">
        <f>INDEX(技能!B:B,MATCH(技能等级!S670,技能!T:T,0))</f>
        <v>1302014</v>
      </c>
      <c r="C670" s="4" t="s">
        <v>507</v>
      </c>
      <c r="D670" s="3">
        <v>7</v>
      </c>
      <c r="E670" s="3" t="str">
        <f>INDEX(技能!E:E,MATCH(技能等级!S670,技能!T:T,0))</f>
        <v>吕仙宫技能2</v>
      </c>
      <c r="F670" s="4" t="s">
        <v>1164</v>
      </c>
      <c r="G670" s="3">
        <v>10</v>
      </c>
      <c r="H670" s="37" t="str">
        <f t="shared" si="1951"/>
        <v>130201401</v>
      </c>
      <c r="I670" s="3">
        <f t="shared" si="1952"/>
        <v>7</v>
      </c>
      <c r="J670" s="3" t="str">
        <f>IF(COUNTIF(技能效果!A:A,技能等级!B670&amp;"02")=1,技能等级!B670&amp;"02","")</f>
        <v/>
      </c>
      <c r="K670" s="3" t="str">
        <f t="shared" si="1952"/>
        <v/>
      </c>
      <c r="L670" s="3" t="str">
        <f>IF(COUNTIF(技能效果!A:A,技能等级!B670&amp;"03")=1,技能等级!B670&amp;"03","")</f>
        <v/>
      </c>
      <c r="M670" s="3" t="str">
        <f t="shared" ref="M670" si="2029">IF(L670="","",$D670)</f>
        <v/>
      </c>
      <c r="N670" s="3" t="str">
        <f>IF(COUNTIF(技能效果!A:A,技能等级!B670&amp;"04")=1,技能等级!B670&amp;"04","")</f>
        <v/>
      </c>
      <c r="O670" s="3" t="str">
        <f t="shared" ref="O670" si="2030">IF(N670="","",$D670)</f>
        <v/>
      </c>
      <c r="P670" s="3" t="str">
        <f>IF(COUNTIF(技能效果!A:A,技能等级!B670&amp;"05")=1,技能等级!B670&amp;"05","")</f>
        <v/>
      </c>
      <c r="Q670" s="3" t="str">
        <f t="shared" ref="Q670" si="2031">IF(P670="","",$D670)</f>
        <v/>
      </c>
      <c r="R670" s="36"/>
      <c r="S670" s="36">
        <f t="shared" si="1986"/>
        <v>67</v>
      </c>
    </row>
    <row r="671" spans="1:19" ht="16.5" x14ac:dyDescent="0.2">
      <c r="A671" s="3">
        <v>668</v>
      </c>
      <c r="B671" s="3">
        <f>INDEX(技能!B:B,MATCH(技能等级!S671,技能!T:T,0))</f>
        <v>1302014</v>
      </c>
      <c r="C671" s="4" t="s">
        <v>507</v>
      </c>
      <c r="D671" s="3">
        <v>8</v>
      </c>
      <c r="E671" s="3" t="str">
        <f>INDEX(技能!E:E,MATCH(技能等级!S671,技能!T:T,0))</f>
        <v>吕仙宫技能2</v>
      </c>
      <c r="F671" s="4" t="s">
        <v>1164</v>
      </c>
      <c r="G671" s="3">
        <v>10</v>
      </c>
      <c r="H671" s="37" t="str">
        <f t="shared" si="1951"/>
        <v>130201401</v>
      </c>
      <c r="I671" s="3">
        <f t="shared" si="1952"/>
        <v>8</v>
      </c>
      <c r="J671" s="3" t="str">
        <f>IF(COUNTIF(技能效果!A:A,技能等级!B671&amp;"02")=1,技能等级!B671&amp;"02","")</f>
        <v/>
      </c>
      <c r="K671" s="3" t="str">
        <f t="shared" si="1952"/>
        <v/>
      </c>
      <c r="L671" s="3" t="str">
        <f>IF(COUNTIF(技能效果!A:A,技能等级!B671&amp;"03")=1,技能等级!B671&amp;"03","")</f>
        <v/>
      </c>
      <c r="M671" s="3" t="str">
        <f t="shared" ref="M671" si="2032">IF(L671="","",$D671)</f>
        <v/>
      </c>
      <c r="N671" s="3" t="str">
        <f>IF(COUNTIF(技能效果!A:A,技能等级!B671&amp;"04")=1,技能等级!B671&amp;"04","")</f>
        <v/>
      </c>
      <c r="O671" s="3" t="str">
        <f t="shared" ref="O671" si="2033">IF(N671="","",$D671)</f>
        <v/>
      </c>
      <c r="P671" s="3" t="str">
        <f>IF(COUNTIF(技能效果!A:A,技能等级!B671&amp;"05")=1,技能等级!B671&amp;"05","")</f>
        <v/>
      </c>
      <c r="Q671" s="3" t="str">
        <f t="shared" ref="Q671" si="2034">IF(P671="","",$D671)</f>
        <v/>
      </c>
      <c r="R671" s="36"/>
      <c r="S671" s="36">
        <f t="shared" si="1986"/>
        <v>67</v>
      </c>
    </row>
    <row r="672" spans="1:19" ht="16.5" x14ac:dyDescent="0.2">
      <c r="A672" s="3">
        <v>669</v>
      </c>
      <c r="B672" s="3">
        <f>INDEX(技能!B:B,MATCH(技能等级!S672,技能!T:T,0))</f>
        <v>1302014</v>
      </c>
      <c r="C672" s="4" t="s">
        <v>507</v>
      </c>
      <c r="D672" s="3">
        <v>9</v>
      </c>
      <c r="E672" s="3" t="str">
        <f>INDEX(技能!E:E,MATCH(技能等级!S672,技能!T:T,0))</f>
        <v>吕仙宫技能2</v>
      </c>
      <c r="F672" s="4" t="s">
        <v>1164</v>
      </c>
      <c r="G672" s="3">
        <v>10</v>
      </c>
      <c r="H672" s="37" t="str">
        <f t="shared" si="1951"/>
        <v>130201401</v>
      </c>
      <c r="I672" s="3">
        <f t="shared" si="1952"/>
        <v>9</v>
      </c>
      <c r="J672" s="3" t="str">
        <f>IF(COUNTIF(技能效果!A:A,技能等级!B672&amp;"02")=1,技能等级!B672&amp;"02","")</f>
        <v/>
      </c>
      <c r="K672" s="3" t="str">
        <f t="shared" si="1952"/>
        <v/>
      </c>
      <c r="L672" s="3" t="str">
        <f>IF(COUNTIF(技能效果!A:A,技能等级!B672&amp;"03")=1,技能等级!B672&amp;"03","")</f>
        <v/>
      </c>
      <c r="M672" s="3" t="str">
        <f t="shared" ref="M672" si="2035">IF(L672="","",$D672)</f>
        <v/>
      </c>
      <c r="N672" s="3" t="str">
        <f>IF(COUNTIF(技能效果!A:A,技能等级!B672&amp;"04")=1,技能等级!B672&amp;"04","")</f>
        <v/>
      </c>
      <c r="O672" s="3" t="str">
        <f t="shared" ref="O672" si="2036">IF(N672="","",$D672)</f>
        <v/>
      </c>
      <c r="P672" s="3" t="str">
        <f>IF(COUNTIF(技能效果!A:A,技能等级!B672&amp;"05")=1,技能等级!B672&amp;"05","")</f>
        <v/>
      </c>
      <c r="Q672" s="3" t="str">
        <f t="shared" ref="Q672" si="2037">IF(P672="","",$D672)</f>
        <v/>
      </c>
      <c r="R672" s="36"/>
      <c r="S672" s="36">
        <f t="shared" si="1986"/>
        <v>67</v>
      </c>
    </row>
    <row r="673" spans="1:19" ht="16.5" x14ac:dyDescent="0.2">
      <c r="A673" s="3">
        <v>670</v>
      </c>
      <c r="B673" s="3">
        <f>INDEX(技能!B:B,MATCH(技能等级!S673,技能!T:T,0))</f>
        <v>1302014</v>
      </c>
      <c r="C673" s="4" t="s">
        <v>507</v>
      </c>
      <c r="D673" s="3">
        <v>10</v>
      </c>
      <c r="E673" s="3" t="str">
        <f>INDEX(技能!E:E,MATCH(技能等级!S673,技能!T:T,0))</f>
        <v>吕仙宫技能2</v>
      </c>
      <c r="F673" s="4" t="s">
        <v>1164</v>
      </c>
      <c r="G673" s="3">
        <v>10</v>
      </c>
      <c r="H673" s="37" t="str">
        <f t="shared" si="1951"/>
        <v>130201401</v>
      </c>
      <c r="I673" s="3">
        <f t="shared" si="1952"/>
        <v>10</v>
      </c>
      <c r="J673" s="3" t="str">
        <f>IF(COUNTIF(技能效果!A:A,技能等级!B673&amp;"02")=1,技能等级!B673&amp;"02","")</f>
        <v/>
      </c>
      <c r="K673" s="3" t="str">
        <f t="shared" si="1952"/>
        <v/>
      </c>
      <c r="L673" s="3" t="str">
        <f>IF(COUNTIF(技能效果!A:A,技能等级!B673&amp;"03")=1,技能等级!B673&amp;"03","")</f>
        <v/>
      </c>
      <c r="M673" s="3" t="str">
        <f t="shared" ref="M673" si="2038">IF(L673="","",$D673)</f>
        <v/>
      </c>
      <c r="N673" s="3" t="str">
        <f>IF(COUNTIF(技能效果!A:A,技能等级!B673&amp;"04")=1,技能等级!B673&amp;"04","")</f>
        <v/>
      </c>
      <c r="O673" s="3" t="str">
        <f t="shared" ref="O673" si="2039">IF(N673="","",$D673)</f>
        <v/>
      </c>
      <c r="P673" s="3" t="str">
        <f>IF(COUNTIF(技能效果!A:A,技能等级!B673&amp;"05")=1,技能等级!B673&amp;"05","")</f>
        <v/>
      </c>
      <c r="Q673" s="3" t="str">
        <f t="shared" ref="Q673" si="2040">IF(P673="","",$D673)</f>
        <v/>
      </c>
      <c r="R673" s="36"/>
      <c r="S673" s="36">
        <f t="shared" si="1986"/>
        <v>67</v>
      </c>
    </row>
    <row r="674" spans="1:19" ht="16.5" x14ac:dyDescent="0.2">
      <c r="A674" s="3">
        <v>671</v>
      </c>
      <c r="B674" s="3">
        <f>INDEX(技能!B:B,MATCH(技能等级!S674,技能!T:T,0))</f>
        <v>1301015</v>
      </c>
      <c r="C674" s="4" t="s">
        <v>507</v>
      </c>
      <c r="D674" s="3">
        <v>1</v>
      </c>
      <c r="E674" s="3" t="str">
        <f>INDEX(技能!E:E,MATCH(技能等级!S674,技能!T:T,0))</f>
        <v>阎巧巧技能1</v>
      </c>
      <c r="F674" s="4"/>
      <c r="G674" s="3"/>
      <c r="H674" s="37" t="str">
        <f t="shared" si="1951"/>
        <v>130101501</v>
      </c>
      <c r="I674" s="3">
        <f t="shared" si="1952"/>
        <v>1</v>
      </c>
      <c r="J674" s="3" t="str">
        <f>IF(COUNTIF(技能效果!A:A,技能等级!B674&amp;"02")=1,技能等级!B674&amp;"02","")</f>
        <v>130101502</v>
      </c>
      <c r="K674" s="3">
        <f t="shared" si="1952"/>
        <v>1</v>
      </c>
      <c r="L674" s="3" t="str">
        <f>IF(COUNTIF(技能效果!A:A,技能等级!B674&amp;"03")=1,技能等级!B674&amp;"03","")</f>
        <v/>
      </c>
      <c r="M674" s="3" t="str">
        <f t="shared" ref="M674" si="2041">IF(L674="","",$D674)</f>
        <v/>
      </c>
      <c r="N674" s="3" t="str">
        <f>IF(COUNTIF(技能效果!A:A,技能等级!B674&amp;"04")=1,技能等级!B674&amp;"04","")</f>
        <v/>
      </c>
      <c r="O674" s="3" t="str">
        <f t="shared" ref="O674" si="2042">IF(N674="","",$D674)</f>
        <v/>
      </c>
      <c r="P674" s="3" t="str">
        <f>IF(COUNTIF(技能效果!A:A,技能等级!B674&amp;"05")=1,技能等级!B674&amp;"05","")</f>
        <v/>
      </c>
      <c r="Q674" s="3" t="str">
        <f t="shared" ref="Q674" si="2043">IF(P674="","",$D674)</f>
        <v/>
      </c>
      <c r="R674" s="36"/>
      <c r="S674" s="36">
        <f t="shared" si="1986"/>
        <v>68</v>
      </c>
    </row>
    <row r="675" spans="1:19" ht="16.5" x14ac:dyDescent="0.2">
      <c r="A675" s="3">
        <v>672</v>
      </c>
      <c r="B675" s="3">
        <f>INDEX(技能!B:B,MATCH(技能等级!S675,技能!T:T,0))</f>
        <v>1301015</v>
      </c>
      <c r="C675" s="4" t="s">
        <v>507</v>
      </c>
      <c r="D675" s="3">
        <v>2</v>
      </c>
      <c r="E675" s="3" t="str">
        <f>INDEX(技能!E:E,MATCH(技能等级!S675,技能!T:T,0))</f>
        <v>阎巧巧技能1</v>
      </c>
      <c r="F675" s="4" t="s">
        <v>1164</v>
      </c>
      <c r="G675" s="3">
        <v>10</v>
      </c>
      <c r="H675" s="37" t="str">
        <f t="shared" si="1951"/>
        <v>130101501</v>
      </c>
      <c r="I675" s="3">
        <f t="shared" si="1952"/>
        <v>2</v>
      </c>
      <c r="J675" s="3" t="str">
        <f>IF(COUNTIF(技能效果!A:A,技能等级!B675&amp;"02")=1,技能等级!B675&amp;"02","")</f>
        <v>130101502</v>
      </c>
      <c r="K675" s="3">
        <f t="shared" si="1952"/>
        <v>2</v>
      </c>
      <c r="L675" s="3" t="str">
        <f>IF(COUNTIF(技能效果!A:A,技能等级!B675&amp;"03")=1,技能等级!B675&amp;"03","")</f>
        <v/>
      </c>
      <c r="M675" s="3" t="str">
        <f t="shared" ref="M675" si="2044">IF(L675="","",$D675)</f>
        <v/>
      </c>
      <c r="N675" s="3" t="str">
        <f>IF(COUNTIF(技能效果!A:A,技能等级!B675&amp;"04")=1,技能等级!B675&amp;"04","")</f>
        <v/>
      </c>
      <c r="O675" s="3" t="str">
        <f t="shared" ref="O675" si="2045">IF(N675="","",$D675)</f>
        <v/>
      </c>
      <c r="P675" s="3" t="str">
        <f>IF(COUNTIF(技能效果!A:A,技能等级!B675&amp;"05")=1,技能等级!B675&amp;"05","")</f>
        <v/>
      </c>
      <c r="Q675" s="3" t="str">
        <f t="shared" ref="Q675" si="2046">IF(P675="","",$D675)</f>
        <v/>
      </c>
      <c r="R675" s="36"/>
      <c r="S675" s="36">
        <f t="shared" si="1986"/>
        <v>68</v>
      </c>
    </row>
    <row r="676" spans="1:19" ht="16.5" x14ac:dyDescent="0.2">
      <c r="A676" s="3">
        <v>673</v>
      </c>
      <c r="B676" s="3">
        <f>INDEX(技能!B:B,MATCH(技能等级!S676,技能!T:T,0))</f>
        <v>1301015</v>
      </c>
      <c r="C676" s="4" t="s">
        <v>507</v>
      </c>
      <c r="D676" s="3">
        <v>3</v>
      </c>
      <c r="E676" s="3" t="str">
        <f>INDEX(技能!E:E,MATCH(技能等级!S676,技能!T:T,0))</f>
        <v>阎巧巧技能1</v>
      </c>
      <c r="F676" s="4" t="s">
        <v>1164</v>
      </c>
      <c r="G676" s="3">
        <v>10</v>
      </c>
      <c r="H676" s="37" t="str">
        <f t="shared" si="1951"/>
        <v>130101501</v>
      </c>
      <c r="I676" s="3">
        <f t="shared" si="1952"/>
        <v>3</v>
      </c>
      <c r="J676" s="3" t="str">
        <f>IF(COUNTIF(技能效果!A:A,技能等级!B676&amp;"02")=1,技能等级!B676&amp;"02","")</f>
        <v>130101502</v>
      </c>
      <c r="K676" s="3">
        <f t="shared" si="1952"/>
        <v>3</v>
      </c>
      <c r="L676" s="3" t="str">
        <f>IF(COUNTIF(技能效果!A:A,技能等级!B676&amp;"03")=1,技能等级!B676&amp;"03","")</f>
        <v/>
      </c>
      <c r="M676" s="3" t="str">
        <f t="shared" ref="M676" si="2047">IF(L676="","",$D676)</f>
        <v/>
      </c>
      <c r="N676" s="3" t="str">
        <f>IF(COUNTIF(技能效果!A:A,技能等级!B676&amp;"04")=1,技能等级!B676&amp;"04","")</f>
        <v/>
      </c>
      <c r="O676" s="3" t="str">
        <f t="shared" ref="O676" si="2048">IF(N676="","",$D676)</f>
        <v/>
      </c>
      <c r="P676" s="3" t="str">
        <f>IF(COUNTIF(技能效果!A:A,技能等级!B676&amp;"05")=1,技能等级!B676&amp;"05","")</f>
        <v/>
      </c>
      <c r="Q676" s="3" t="str">
        <f t="shared" ref="Q676" si="2049">IF(P676="","",$D676)</f>
        <v/>
      </c>
      <c r="R676" s="36"/>
      <c r="S676" s="36">
        <f t="shared" si="1986"/>
        <v>68</v>
      </c>
    </row>
    <row r="677" spans="1:19" ht="16.5" x14ac:dyDescent="0.2">
      <c r="A677" s="3">
        <v>674</v>
      </c>
      <c r="B677" s="3">
        <f>INDEX(技能!B:B,MATCH(技能等级!S677,技能!T:T,0))</f>
        <v>1301015</v>
      </c>
      <c r="C677" s="4" t="s">
        <v>507</v>
      </c>
      <c r="D677" s="3">
        <v>4</v>
      </c>
      <c r="E677" s="3" t="str">
        <f>INDEX(技能!E:E,MATCH(技能等级!S677,技能!T:T,0))</f>
        <v>阎巧巧技能1</v>
      </c>
      <c r="F677" s="4" t="s">
        <v>1164</v>
      </c>
      <c r="G677" s="3">
        <v>10</v>
      </c>
      <c r="H677" s="37" t="str">
        <f t="shared" si="1951"/>
        <v>130101501</v>
      </c>
      <c r="I677" s="3">
        <f t="shared" si="1952"/>
        <v>4</v>
      </c>
      <c r="J677" s="3" t="str">
        <f>IF(COUNTIF(技能效果!A:A,技能等级!B677&amp;"02")=1,技能等级!B677&amp;"02","")</f>
        <v>130101502</v>
      </c>
      <c r="K677" s="3">
        <f t="shared" si="1952"/>
        <v>4</v>
      </c>
      <c r="L677" s="3" t="str">
        <f>IF(COUNTIF(技能效果!A:A,技能等级!B677&amp;"03")=1,技能等级!B677&amp;"03","")</f>
        <v/>
      </c>
      <c r="M677" s="3" t="str">
        <f t="shared" ref="M677" si="2050">IF(L677="","",$D677)</f>
        <v/>
      </c>
      <c r="N677" s="3" t="str">
        <f>IF(COUNTIF(技能效果!A:A,技能等级!B677&amp;"04")=1,技能等级!B677&amp;"04","")</f>
        <v/>
      </c>
      <c r="O677" s="3" t="str">
        <f t="shared" ref="O677" si="2051">IF(N677="","",$D677)</f>
        <v/>
      </c>
      <c r="P677" s="3" t="str">
        <f>IF(COUNTIF(技能效果!A:A,技能等级!B677&amp;"05")=1,技能等级!B677&amp;"05","")</f>
        <v/>
      </c>
      <c r="Q677" s="3" t="str">
        <f t="shared" ref="Q677" si="2052">IF(P677="","",$D677)</f>
        <v/>
      </c>
      <c r="R677" s="36"/>
      <c r="S677" s="36">
        <f t="shared" si="1986"/>
        <v>68</v>
      </c>
    </row>
    <row r="678" spans="1:19" ht="16.5" x14ac:dyDescent="0.2">
      <c r="A678" s="3">
        <v>675</v>
      </c>
      <c r="B678" s="3">
        <f>INDEX(技能!B:B,MATCH(技能等级!S678,技能!T:T,0))</f>
        <v>1301015</v>
      </c>
      <c r="C678" s="4" t="s">
        <v>507</v>
      </c>
      <c r="D678" s="3">
        <v>5</v>
      </c>
      <c r="E678" s="3" t="str">
        <f>INDEX(技能!E:E,MATCH(技能等级!S678,技能!T:T,0))</f>
        <v>阎巧巧技能1</v>
      </c>
      <c r="F678" s="4" t="s">
        <v>1164</v>
      </c>
      <c r="G678" s="3">
        <v>10</v>
      </c>
      <c r="H678" s="37" t="str">
        <f t="shared" si="1951"/>
        <v>130101501</v>
      </c>
      <c r="I678" s="3">
        <f t="shared" si="1952"/>
        <v>5</v>
      </c>
      <c r="J678" s="3" t="str">
        <f>IF(COUNTIF(技能效果!A:A,技能等级!B678&amp;"02")=1,技能等级!B678&amp;"02","")</f>
        <v>130101502</v>
      </c>
      <c r="K678" s="3">
        <f t="shared" si="1952"/>
        <v>5</v>
      </c>
      <c r="L678" s="3" t="str">
        <f>IF(COUNTIF(技能效果!A:A,技能等级!B678&amp;"03")=1,技能等级!B678&amp;"03","")</f>
        <v/>
      </c>
      <c r="M678" s="3" t="str">
        <f t="shared" ref="M678" si="2053">IF(L678="","",$D678)</f>
        <v/>
      </c>
      <c r="N678" s="3" t="str">
        <f>IF(COUNTIF(技能效果!A:A,技能等级!B678&amp;"04")=1,技能等级!B678&amp;"04","")</f>
        <v/>
      </c>
      <c r="O678" s="3" t="str">
        <f t="shared" ref="O678" si="2054">IF(N678="","",$D678)</f>
        <v/>
      </c>
      <c r="P678" s="3" t="str">
        <f>IF(COUNTIF(技能效果!A:A,技能等级!B678&amp;"05")=1,技能等级!B678&amp;"05","")</f>
        <v/>
      </c>
      <c r="Q678" s="3" t="str">
        <f t="shared" ref="Q678" si="2055">IF(P678="","",$D678)</f>
        <v/>
      </c>
      <c r="R678" s="36"/>
      <c r="S678" s="36">
        <f t="shared" si="1986"/>
        <v>68</v>
      </c>
    </row>
    <row r="679" spans="1:19" ht="16.5" x14ac:dyDescent="0.2">
      <c r="A679" s="3">
        <v>676</v>
      </c>
      <c r="B679" s="3">
        <f>INDEX(技能!B:B,MATCH(技能等级!S679,技能!T:T,0))</f>
        <v>1301015</v>
      </c>
      <c r="C679" s="4" t="s">
        <v>507</v>
      </c>
      <c r="D679" s="3">
        <v>6</v>
      </c>
      <c r="E679" s="3" t="str">
        <f>INDEX(技能!E:E,MATCH(技能等级!S679,技能!T:T,0))</f>
        <v>阎巧巧技能1</v>
      </c>
      <c r="F679" s="4" t="s">
        <v>1164</v>
      </c>
      <c r="G679" s="3">
        <v>10</v>
      </c>
      <c r="H679" s="37" t="str">
        <f t="shared" si="1951"/>
        <v>130101501</v>
      </c>
      <c r="I679" s="3">
        <f t="shared" si="1952"/>
        <v>6</v>
      </c>
      <c r="J679" s="3" t="str">
        <f>IF(COUNTIF(技能效果!A:A,技能等级!B679&amp;"02")=1,技能等级!B679&amp;"02","")</f>
        <v>130101502</v>
      </c>
      <c r="K679" s="3">
        <f t="shared" si="1952"/>
        <v>6</v>
      </c>
      <c r="L679" s="3" t="str">
        <f>IF(COUNTIF(技能效果!A:A,技能等级!B679&amp;"03")=1,技能等级!B679&amp;"03","")</f>
        <v/>
      </c>
      <c r="M679" s="3" t="str">
        <f t="shared" ref="M679" si="2056">IF(L679="","",$D679)</f>
        <v/>
      </c>
      <c r="N679" s="3" t="str">
        <f>IF(COUNTIF(技能效果!A:A,技能等级!B679&amp;"04")=1,技能等级!B679&amp;"04","")</f>
        <v/>
      </c>
      <c r="O679" s="3" t="str">
        <f t="shared" ref="O679" si="2057">IF(N679="","",$D679)</f>
        <v/>
      </c>
      <c r="P679" s="3" t="str">
        <f>IF(COUNTIF(技能效果!A:A,技能等级!B679&amp;"05")=1,技能等级!B679&amp;"05","")</f>
        <v/>
      </c>
      <c r="Q679" s="3" t="str">
        <f t="shared" ref="Q679" si="2058">IF(P679="","",$D679)</f>
        <v/>
      </c>
      <c r="R679" s="36"/>
      <c r="S679" s="36">
        <f t="shared" si="1986"/>
        <v>68</v>
      </c>
    </row>
    <row r="680" spans="1:19" ht="16.5" x14ac:dyDescent="0.2">
      <c r="A680" s="3">
        <v>677</v>
      </c>
      <c r="B680" s="3">
        <f>INDEX(技能!B:B,MATCH(技能等级!S680,技能!T:T,0))</f>
        <v>1301015</v>
      </c>
      <c r="C680" s="4" t="s">
        <v>507</v>
      </c>
      <c r="D680" s="3">
        <v>7</v>
      </c>
      <c r="E680" s="3" t="str">
        <f>INDEX(技能!E:E,MATCH(技能等级!S680,技能!T:T,0))</f>
        <v>阎巧巧技能1</v>
      </c>
      <c r="F680" s="4" t="s">
        <v>1164</v>
      </c>
      <c r="G680" s="3">
        <v>10</v>
      </c>
      <c r="H680" s="37" t="str">
        <f t="shared" si="1951"/>
        <v>130101501</v>
      </c>
      <c r="I680" s="3">
        <f t="shared" si="1952"/>
        <v>7</v>
      </c>
      <c r="J680" s="3" t="str">
        <f>IF(COUNTIF(技能效果!A:A,技能等级!B680&amp;"02")=1,技能等级!B680&amp;"02","")</f>
        <v>130101502</v>
      </c>
      <c r="K680" s="3">
        <f t="shared" si="1952"/>
        <v>7</v>
      </c>
      <c r="L680" s="3" t="str">
        <f>IF(COUNTIF(技能效果!A:A,技能等级!B680&amp;"03")=1,技能等级!B680&amp;"03","")</f>
        <v/>
      </c>
      <c r="M680" s="3" t="str">
        <f t="shared" ref="M680" si="2059">IF(L680="","",$D680)</f>
        <v/>
      </c>
      <c r="N680" s="3" t="str">
        <f>IF(COUNTIF(技能效果!A:A,技能等级!B680&amp;"04")=1,技能等级!B680&amp;"04","")</f>
        <v/>
      </c>
      <c r="O680" s="3" t="str">
        <f t="shared" ref="O680" si="2060">IF(N680="","",$D680)</f>
        <v/>
      </c>
      <c r="P680" s="3" t="str">
        <f>IF(COUNTIF(技能效果!A:A,技能等级!B680&amp;"05")=1,技能等级!B680&amp;"05","")</f>
        <v/>
      </c>
      <c r="Q680" s="3" t="str">
        <f t="shared" ref="Q680" si="2061">IF(P680="","",$D680)</f>
        <v/>
      </c>
      <c r="R680" s="36"/>
      <c r="S680" s="36">
        <f t="shared" si="1986"/>
        <v>68</v>
      </c>
    </row>
    <row r="681" spans="1:19" ht="16.5" x14ac:dyDescent="0.2">
      <c r="A681" s="3">
        <v>678</v>
      </c>
      <c r="B681" s="3">
        <f>INDEX(技能!B:B,MATCH(技能等级!S681,技能!T:T,0))</f>
        <v>1301015</v>
      </c>
      <c r="C681" s="4" t="s">
        <v>507</v>
      </c>
      <c r="D681" s="3">
        <v>8</v>
      </c>
      <c r="E681" s="3" t="str">
        <f>INDEX(技能!E:E,MATCH(技能等级!S681,技能!T:T,0))</f>
        <v>阎巧巧技能1</v>
      </c>
      <c r="F681" s="4" t="s">
        <v>1164</v>
      </c>
      <c r="G681" s="3">
        <v>10</v>
      </c>
      <c r="H681" s="37" t="str">
        <f t="shared" si="1951"/>
        <v>130101501</v>
      </c>
      <c r="I681" s="3">
        <f t="shared" si="1952"/>
        <v>8</v>
      </c>
      <c r="J681" s="3" t="str">
        <f>IF(COUNTIF(技能效果!A:A,技能等级!B681&amp;"02")=1,技能等级!B681&amp;"02","")</f>
        <v>130101502</v>
      </c>
      <c r="K681" s="3">
        <f t="shared" si="1952"/>
        <v>8</v>
      </c>
      <c r="L681" s="3" t="str">
        <f>IF(COUNTIF(技能效果!A:A,技能等级!B681&amp;"03")=1,技能等级!B681&amp;"03","")</f>
        <v/>
      </c>
      <c r="M681" s="3" t="str">
        <f t="shared" ref="M681" si="2062">IF(L681="","",$D681)</f>
        <v/>
      </c>
      <c r="N681" s="3" t="str">
        <f>IF(COUNTIF(技能效果!A:A,技能等级!B681&amp;"04")=1,技能等级!B681&amp;"04","")</f>
        <v/>
      </c>
      <c r="O681" s="3" t="str">
        <f t="shared" ref="O681" si="2063">IF(N681="","",$D681)</f>
        <v/>
      </c>
      <c r="P681" s="3" t="str">
        <f>IF(COUNTIF(技能效果!A:A,技能等级!B681&amp;"05")=1,技能等级!B681&amp;"05","")</f>
        <v/>
      </c>
      <c r="Q681" s="3" t="str">
        <f t="shared" ref="Q681" si="2064">IF(P681="","",$D681)</f>
        <v/>
      </c>
      <c r="R681" s="36"/>
      <c r="S681" s="36">
        <f t="shared" si="1986"/>
        <v>68</v>
      </c>
    </row>
    <row r="682" spans="1:19" ht="16.5" x14ac:dyDescent="0.2">
      <c r="A682" s="3">
        <v>679</v>
      </c>
      <c r="B682" s="3">
        <f>INDEX(技能!B:B,MATCH(技能等级!S682,技能!T:T,0))</f>
        <v>1301015</v>
      </c>
      <c r="C682" s="4" t="s">
        <v>507</v>
      </c>
      <c r="D682" s="3">
        <v>9</v>
      </c>
      <c r="E682" s="3" t="str">
        <f>INDEX(技能!E:E,MATCH(技能等级!S682,技能!T:T,0))</f>
        <v>阎巧巧技能1</v>
      </c>
      <c r="F682" s="4" t="s">
        <v>1164</v>
      </c>
      <c r="G682" s="3">
        <v>10</v>
      </c>
      <c r="H682" s="37" t="str">
        <f t="shared" si="1951"/>
        <v>130101501</v>
      </c>
      <c r="I682" s="3">
        <f t="shared" si="1952"/>
        <v>9</v>
      </c>
      <c r="J682" s="3" t="str">
        <f>IF(COUNTIF(技能效果!A:A,技能等级!B682&amp;"02")=1,技能等级!B682&amp;"02","")</f>
        <v>130101502</v>
      </c>
      <c r="K682" s="3">
        <f t="shared" si="1952"/>
        <v>9</v>
      </c>
      <c r="L682" s="3" t="str">
        <f>IF(COUNTIF(技能效果!A:A,技能等级!B682&amp;"03")=1,技能等级!B682&amp;"03","")</f>
        <v/>
      </c>
      <c r="M682" s="3" t="str">
        <f t="shared" ref="M682" si="2065">IF(L682="","",$D682)</f>
        <v/>
      </c>
      <c r="N682" s="3" t="str">
        <f>IF(COUNTIF(技能效果!A:A,技能等级!B682&amp;"04")=1,技能等级!B682&amp;"04","")</f>
        <v/>
      </c>
      <c r="O682" s="3" t="str">
        <f t="shared" ref="O682" si="2066">IF(N682="","",$D682)</f>
        <v/>
      </c>
      <c r="P682" s="3" t="str">
        <f>IF(COUNTIF(技能效果!A:A,技能等级!B682&amp;"05")=1,技能等级!B682&amp;"05","")</f>
        <v/>
      </c>
      <c r="Q682" s="3" t="str">
        <f t="shared" ref="Q682" si="2067">IF(P682="","",$D682)</f>
        <v/>
      </c>
      <c r="R682" s="36"/>
      <c r="S682" s="36">
        <f t="shared" si="1986"/>
        <v>68</v>
      </c>
    </row>
    <row r="683" spans="1:19" ht="16.5" x14ac:dyDescent="0.2">
      <c r="A683" s="3">
        <v>680</v>
      </c>
      <c r="B683" s="3">
        <f>INDEX(技能!B:B,MATCH(技能等级!S683,技能!T:T,0))</f>
        <v>1301015</v>
      </c>
      <c r="C683" s="4" t="s">
        <v>507</v>
      </c>
      <c r="D683" s="3">
        <v>10</v>
      </c>
      <c r="E683" s="3" t="str">
        <f>INDEX(技能!E:E,MATCH(技能等级!S683,技能!T:T,0))</f>
        <v>阎巧巧技能1</v>
      </c>
      <c r="F683" s="4" t="s">
        <v>1164</v>
      </c>
      <c r="G683" s="3">
        <v>10</v>
      </c>
      <c r="H683" s="37" t="str">
        <f t="shared" si="1951"/>
        <v>130101501</v>
      </c>
      <c r="I683" s="3">
        <f t="shared" si="1952"/>
        <v>10</v>
      </c>
      <c r="J683" s="3" t="str">
        <f>IF(COUNTIF(技能效果!A:A,技能等级!B683&amp;"02")=1,技能等级!B683&amp;"02","")</f>
        <v>130101502</v>
      </c>
      <c r="K683" s="3">
        <f t="shared" si="1952"/>
        <v>10</v>
      </c>
      <c r="L683" s="3" t="str">
        <f>IF(COUNTIF(技能效果!A:A,技能等级!B683&amp;"03")=1,技能等级!B683&amp;"03","")</f>
        <v/>
      </c>
      <c r="M683" s="3" t="str">
        <f t="shared" ref="M683" si="2068">IF(L683="","",$D683)</f>
        <v/>
      </c>
      <c r="N683" s="3" t="str">
        <f>IF(COUNTIF(技能效果!A:A,技能等级!B683&amp;"04")=1,技能等级!B683&amp;"04","")</f>
        <v/>
      </c>
      <c r="O683" s="3" t="str">
        <f t="shared" ref="O683" si="2069">IF(N683="","",$D683)</f>
        <v/>
      </c>
      <c r="P683" s="3" t="str">
        <f>IF(COUNTIF(技能效果!A:A,技能等级!B683&amp;"05")=1,技能等级!B683&amp;"05","")</f>
        <v/>
      </c>
      <c r="Q683" s="3" t="str">
        <f t="shared" ref="Q683" si="2070">IF(P683="","",$D683)</f>
        <v/>
      </c>
      <c r="R683" s="36"/>
      <c r="S683" s="36">
        <f t="shared" si="1986"/>
        <v>68</v>
      </c>
    </row>
    <row r="684" spans="1:19" ht="16.5" x14ac:dyDescent="0.2">
      <c r="A684" s="3">
        <v>681</v>
      </c>
      <c r="B684" s="3">
        <f>INDEX(技能!B:B,MATCH(技能等级!S684,技能!T:T,0))</f>
        <v>1302015</v>
      </c>
      <c r="C684" s="4" t="s">
        <v>507</v>
      </c>
      <c r="D684" s="3">
        <v>1</v>
      </c>
      <c r="E684" s="3" t="str">
        <f>INDEX(技能!E:E,MATCH(技能等级!S684,技能!T:T,0))</f>
        <v>阎巧巧技能2</v>
      </c>
      <c r="F684" s="4"/>
      <c r="G684" s="3"/>
      <c r="H684" s="37" t="str">
        <f t="shared" si="1951"/>
        <v>130201501</v>
      </c>
      <c r="I684" s="3">
        <f t="shared" si="1952"/>
        <v>1</v>
      </c>
      <c r="J684" s="3" t="str">
        <f>IF(COUNTIF(技能效果!A:A,技能等级!B684&amp;"02")=1,技能等级!B684&amp;"02","")</f>
        <v/>
      </c>
      <c r="K684" s="3" t="str">
        <f t="shared" si="1952"/>
        <v/>
      </c>
      <c r="L684" s="3" t="str">
        <f>IF(COUNTIF(技能效果!A:A,技能等级!B684&amp;"03")=1,技能等级!B684&amp;"03","")</f>
        <v/>
      </c>
      <c r="M684" s="3" t="str">
        <f t="shared" ref="M684" si="2071">IF(L684="","",$D684)</f>
        <v/>
      </c>
      <c r="N684" s="3" t="str">
        <f>IF(COUNTIF(技能效果!A:A,技能等级!B684&amp;"04")=1,技能等级!B684&amp;"04","")</f>
        <v/>
      </c>
      <c r="O684" s="3" t="str">
        <f t="shared" ref="O684" si="2072">IF(N684="","",$D684)</f>
        <v/>
      </c>
      <c r="P684" s="3" t="str">
        <f>IF(COUNTIF(技能效果!A:A,技能等级!B684&amp;"05")=1,技能等级!B684&amp;"05","")</f>
        <v/>
      </c>
      <c r="Q684" s="3" t="str">
        <f t="shared" ref="Q684" si="2073">IF(P684="","",$D684)</f>
        <v/>
      </c>
      <c r="R684" s="36"/>
      <c r="S684" s="36">
        <f t="shared" si="1986"/>
        <v>69</v>
      </c>
    </row>
    <row r="685" spans="1:19" ht="16.5" x14ac:dyDescent="0.2">
      <c r="A685" s="3">
        <v>682</v>
      </c>
      <c r="B685" s="3">
        <f>INDEX(技能!B:B,MATCH(技能等级!S685,技能!T:T,0))</f>
        <v>1302015</v>
      </c>
      <c r="C685" s="4" t="s">
        <v>507</v>
      </c>
      <c r="D685" s="3">
        <v>2</v>
      </c>
      <c r="E685" s="3" t="str">
        <f>INDEX(技能!E:E,MATCH(技能等级!S685,技能!T:T,0))</f>
        <v>阎巧巧技能2</v>
      </c>
      <c r="F685" s="4" t="s">
        <v>1164</v>
      </c>
      <c r="G685" s="3">
        <v>10</v>
      </c>
      <c r="H685" s="37" t="str">
        <f t="shared" si="1951"/>
        <v>130201501</v>
      </c>
      <c r="I685" s="3">
        <f t="shared" si="1952"/>
        <v>2</v>
      </c>
      <c r="J685" s="3" t="str">
        <f>IF(COUNTIF(技能效果!A:A,技能等级!B685&amp;"02")=1,技能等级!B685&amp;"02","")</f>
        <v/>
      </c>
      <c r="K685" s="3" t="str">
        <f t="shared" si="1952"/>
        <v/>
      </c>
      <c r="L685" s="3" t="str">
        <f>IF(COUNTIF(技能效果!A:A,技能等级!B685&amp;"03")=1,技能等级!B685&amp;"03","")</f>
        <v/>
      </c>
      <c r="M685" s="3" t="str">
        <f t="shared" ref="M685" si="2074">IF(L685="","",$D685)</f>
        <v/>
      </c>
      <c r="N685" s="3" t="str">
        <f>IF(COUNTIF(技能效果!A:A,技能等级!B685&amp;"04")=1,技能等级!B685&amp;"04","")</f>
        <v/>
      </c>
      <c r="O685" s="3" t="str">
        <f t="shared" ref="O685" si="2075">IF(N685="","",$D685)</f>
        <v/>
      </c>
      <c r="P685" s="3" t="str">
        <f>IF(COUNTIF(技能效果!A:A,技能等级!B685&amp;"05")=1,技能等级!B685&amp;"05","")</f>
        <v/>
      </c>
      <c r="Q685" s="3" t="str">
        <f t="shared" ref="Q685" si="2076">IF(P685="","",$D685)</f>
        <v/>
      </c>
      <c r="R685" s="36"/>
      <c r="S685" s="36">
        <f t="shared" si="1986"/>
        <v>69</v>
      </c>
    </row>
    <row r="686" spans="1:19" ht="16.5" x14ac:dyDescent="0.2">
      <c r="A686" s="3">
        <v>683</v>
      </c>
      <c r="B686" s="3">
        <f>INDEX(技能!B:B,MATCH(技能等级!S686,技能!T:T,0))</f>
        <v>1302015</v>
      </c>
      <c r="C686" s="4" t="s">
        <v>507</v>
      </c>
      <c r="D686" s="3">
        <v>3</v>
      </c>
      <c r="E686" s="3" t="str">
        <f>INDEX(技能!E:E,MATCH(技能等级!S686,技能!T:T,0))</f>
        <v>阎巧巧技能2</v>
      </c>
      <c r="F686" s="4" t="s">
        <v>1164</v>
      </c>
      <c r="G686" s="3">
        <v>10</v>
      </c>
      <c r="H686" s="37" t="str">
        <f t="shared" si="1951"/>
        <v>130201501</v>
      </c>
      <c r="I686" s="3">
        <f t="shared" si="1952"/>
        <v>3</v>
      </c>
      <c r="J686" s="3" t="str">
        <f>IF(COUNTIF(技能效果!A:A,技能等级!B686&amp;"02")=1,技能等级!B686&amp;"02","")</f>
        <v/>
      </c>
      <c r="K686" s="3" t="str">
        <f t="shared" si="1952"/>
        <v/>
      </c>
      <c r="L686" s="3" t="str">
        <f>IF(COUNTIF(技能效果!A:A,技能等级!B686&amp;"03")=1,技能等级!B686&amp;"03","")</f>
        <v/>
      </c>
      <c r="M686" s="3" t="str">
        <f t="shared" ref="M686" si="2077">IF(L686="","",$D686)</f>
        <v/>
      </c>
      <c r="N686" s="3" t="str">
        <f>IF(COUNTIF(技能效果!A:A,技能等级!B686&amp;"04")=1,技能等级!B686&amp;"04","")</f>
        <v/>
      </c>
      <c r="O686" s="3" t="str">
        <f t="shared" ref="O686" si="2078">IF(N686="","",$D686)</f>
        <v/>
      </c>
      <c r="P686" s="3" t="str">
        <f>IF(COUNTIF(技能效果!A:A,技能等级!B686&amp;"05")=1,技能等级!B686&amp;"05","")</f>
        <v/>
      </c>
      <c r="Q686" s="3" t="str">
        <f t="shared" ref="Q686" si="2079">IF(P686="","",$D686)</f>
        <v/>
      </c>
      <c r="R686" s="36"/>
      <c r="S686" s="36">
        <f t="shared" si="1986"/>
        <v>69</v>
      </c>
    </row>
    <row r="687" spans="1:19" ht="16.5" x14ac:dyDescent="0.2">
      <c r="A687" s="3">
        <v>684</v>
      </c>
      <c r="B687" s="3">
        <f>INDEX(技能!B:B,MATCH(技能等级!S687,技能!T:T,0))</f>
        <v>1302015</v>
      </c>
      <c r="C687" s="4" t="s">
        <v>507</v>
      </c>
      <c r="D687" s="3">
        <v>4</v>
      </c>
      <c r="E687" s="3" t="str">
        <f>INDEX(技能!E:E,MATCH(技能等级!S687,技能!T:T,0))</f>
        <v>阎巧巧技能2</v>
      </c>
      <c r="F687" s="4" t="s">
        <v>1164</v>
      </c>
      <c r="G687" s="3">
        <v>10</v>
      </c>
      <c r="H687" s="37" t="str">
        <f t="shared" si="1951"/>
        <v>130201501</v>
      </c>
      <c r="I687" s="3">
        <f t="shared" si="1952"/>
        <v>4</v>
      </c>
      <c r="J687" s="3" t="str">
        <f>IF(COUNTIF(技能效果!A:A,技能等级!B687&amp;"02")=1,技能等级!B687&amp;"02","")</f>
        <v/>
      </c>
      <c r="K687" s="3" t="str">
        <f t="shared" si="1952"/>
        <v/>
      </c>
      <c r="L687" s="3" t="str">
        <f>IF(COUNTIF(技能效果!A:A,技能等级!B687&amp;"03")=1,技能等级!B687&amp;"03","")</f>
        <v/>
      </c>
      <c r="M687" s="3" t="str">
        <f t="shared" ref="M687" si="2080">IF(L687="","",$D687)</f>
        <v/>
      </c>
      <c r="N687" s="3" t="str">
        <f>IF(COUNTIF(技能效果!A:A,技能等级!B687&amp;"04")=1,技能等级!B687&amp;"04","")</f>
        <v/>
      </c>
      <c r="O687" s="3" t="str">
        <f t="shared" ref="O687" si="2081">IF(N687="","",$D687)</f>
        <v/>
      </c>
      <c r="P687" s="3" t="str">
        <f>IF(COUNTIF(技能效果!A:A,技能等级!B687&amp;"05")=1,技能等级!B687&amp;"05","")</f>
        <v/>
      </c>
      <c r="Q687" s="3" t="str">
        <f t="shared" ref="Q687" si="2082">IF(P687="","",$D687)</f>
        <v/>
      </c>
      <c r="R687" s="36"/>
      <c r="S687" s="36">
        <f t="shared" si="1986"/>
        <v>69</v>
      </c>
    </row>
    <row r="688" spans="1:19" ht="16.5" x14ac:dyDescent="0.2">
      <c r="A688" s="3">
        <v>685</v>
      </c>
      <c r="B688" s="3">
        <f>INDEX(技能!B:B,MATCH(技能等级!S688,技能!T:T,0))</f>
        <v>1302015</v>
      </c>
      <c r="C688" s="4" t="s">
        <v>507</v>
      </c>
      <c r="D688" s="3">
        <v>5</v>
      </c>
      <c r="E688" s="3" t="str">
        <f>INDEX(技能!E:E,MATCH(技能等级!S688,技能!T:T,0))</f>
        <v>阎巧巧技能2</v>
      </c>
      <c r="F688" s="4" t="s">
        <v>1164</v>
      </c>
      <c r="G688" s="3">
        <v>10</v>
      </c>
      <c r="H688" s="37" t="str">
        <f t="shared" si="1951"/>
        <v>130201501</v>
      </c>
      <c r="I688" s="3">
        <f t="shared" si="1952"/>
        <v>5</v>
      </c>
      <c r="J688" s="3" t="str">
        <f>IF(COUNTIF(技能效果!A:A,技能等级!B688&amp;"02")=1,技能等级!B688&amp;"02","")</f>
        <v/>
      </c>
      <c r="K688" s="3" t="str">
        <f t="shared" si="1952"/>
        <v/>
      </c>
      <c r="L688" s="3" t="str">
        <f>IF(COUNTIF(技能效果!A:A,技能等级!B688&amp;"03")=1,技能等级!B688&amp;"03","")</f>
        <v/>
      </c>
      <c r="M688" s="3" t="str">
        <f t="shared" ref="M688" si="2083">IF(L688="","",$D688)</f>
        <v/>
      </c>
      <c r="N688" s="3" t="str">
        <f>IF(COUNTIF(技能效果!A:A,技能等级!B688&amp;"04")=1,技能等级!B688&amp;"04","")</f>
        <v/>
      </c>
      <c r="O688" s="3" t="str">
        <f t="shared" ref="O688" si="2084">IF(N688="","",$D688)</f>
        <v/>
      </c>
      <c r="P688" s="3" t="str">
        <f>IF(COUNTIF(技能效果!A:A,技能等级!B688&amp;"05")=1,技能等级!B688&amp;"05","")</f>
        <v/>
      </c>
      <c r="Q688" s="3" t="str">
        <f t="shared" ref="Q688" si="2085">IF(P688="","",$D688)</f>
        <v/>
      </c>
      <c r="R688" s="36"/>
      <c r="S688" s="36">
        <f t="shared" si="1986"/>
        <v>69</v>
      </c>
    </row>
    <row r="689" spans="1:19" ht="16.5" x14ac:dyDescent="0.2">
      <c r="A689" s="3">
        <v>686</v>
      </c>
      <c r="B689" s="3">
        <f>INDEX(技能!B:B,MATCH(技能等级!S689,技能!T:T,0))</f>
        <v>1302015</v>
      </c>
      <c r="C689" s="4" t="s">
        <v>507</v>
      </c>
      <c r="D689" s="3">
        <v>6</v>
      </c>
      <c r="E689" s="3" t="str">
        <f>INDEX(技能!E:E,MATCH(技能等级!S689,技能!T:T,0))</f>
        <v>阎巧巧技能2</v>
      </c>
      <c r="F689" s="4" t="s">
        <v>1164</v>
      </c>
      <c r="G689" s="3">
        <v>10</v>
      </c>
      <c r="H689" s="37" t="str">
        <f t="shared" si="1951"/>
        <v>130201501</v>
      </c>
      <c r="I689" s="3">
        <f t="shared" si="1952"/>
        <v>6</v>
      </c>
      <c r="J689" s="3" t="str">
        <f>IF(COUNTIF(技能效果!A:A,技能等级!B689&amp;"02")=1,技能等级!B689&amp;"02","")</f>
        <v/>
      </c>
      <c r="K689" s="3" t="str">
        <f t="shared" si="1952"/>
        <v/>
      </c>
      <c r="L689" s="3" t="str">
        <f>IF(COUNTIF(技能效果!A:A,技能等级!B689&amp;"03")=1,技能等级!B689&amp;"03","")</f>
        <v/>
      </c>
      <c r="M689" s="3" t="str">
        <f t="shared" ref="M689" si="2086">IF(L689="","",$D689)</f>
        <v/>
      </c>
      <c r="N689" s="3" t="str">
        <f>IF(COUNTIF(技能效果!A:A,技能等级!B689&amp;"04")=1,技能等级!B689&amp;"04","")</f>
        <v/>
      </c>
      <c r="O689" s="3" t="str">
        <f t="shared" ref="O689" si="2087">IF(N689="","",$D689)</f>
        <v/>
      </c>
      <c r="P689" s="3" t="str">
        <f>IF(COUNTIF(技能效果!A:A,技能等级!B689&amp;"05")=1,技能等级!B689&amp;"05","")</f>
        <v/>
      </c>
      <c r="Q689" s="3" t="str">
        <f t="shared" ref="Q689" si="2088">IF(P689="","",$D689)</f>
        <v/>
      </c>
      <c r="R689" s="36"/>
      <c r="S689" s="36">
        <f t="shared" si="1986"/>
        <v>69</v>
      </c>
    </row>
    <row r="690" spans="1:19" ht="16.5" x14ac:dyDescent="0.2">
      <c r="A690" s="3">
        <v>687</v>
      </c>
      <c r="B690" s="3">
        <f>INDEX(技能!B:B,MATCH(技能等级!S690,技能!T:T,0))</f>
        <v>1302015</v>
      </c>
      <c r="C690" s="4" t="s">
        <v>507</v>
      </c>
      <c r="D690" s="3">
        <v>7</v>
      </c>
      <c r="E690" s="3" t="str">
        <f>INDEX(技能!E:E,MATCH(技能等级!S690,技能!T:T,0))</f>
        <v>阎巧巧技能2</v>
      </c>
      <c r="F690" s="4" t="s">
        <v>1164</v>
      </c>
      <c r="G690" s="3">
        <v>10</v>
      </c>
      <c r="H690" s="37" t="str">
        <f t="shared" si="1951"/>
        <v>130201501</v>
      </c>
      <c r="I690" s="3">
        <f t="shared" si="1952"/>
        <v>7</v>
      </c>
      <c r="J690" s="3" t="str">
        <f>IF(COUNTIF(技能效果!A:A,技能等级!B690&amp;"02")=1,技能等级!B690&amp;"02","")</f>
        <v/>
      </c>
      <c r="K690" s="3" t="str">
        <f t="shared" si="1952"/>
        <v/>
      </c>
      <c r="L690" s="3" t="str">
        <f>IF(COUNTIF(技能效果!A:A,技能等级!B690&amp;"03")=1,技能等级!B690&amp;"03","")</f>
        <v/>
      </c>
      <c r="M690" s="3" t="str">
        <f t="shared" ref="M690" si="2089">IF(L690="","",$D690)</f>
        <v/>
      </c>
      <c r="N690" s="3" t="str">
        <f>IF(COUNTIF(技能效果!A:A,技能等级!B690&amp;"04")=1,技能等级!B690&amp;"04","")</f>
        <v/>
      </c>
      <c r="O690" s="3" t="str">
        <f t="shared" ref="O690" si="2090">IF(N690="","",$D690)</f>
        <v/>
      </c>
      <c r="P690" s="3" t="str">
        <f>IF(COUNTIF(技能效果!A:A,技能等级!B690&amp;"05")=1,技能等级!B690&amp;"05","")</f>
        <v/>
      </c>
      <c r="Q690" s="3" t="str">
        <f t="shared" ref="Q690" si="2091">IF(P690="","",$D690)</f>
        <v/>
      </c>
      <c r="R690" s="36"/>
      <c r="S690" s="36">
        <f t="shared" si="1986"/>
        <v>69</v>
      </c>
    </row>
    <row r="691" spans="1:19" ht="16.5" x14ac:dyDescent="0.2">
      <c r="A691" s="3">
        <v>688</v>
      </c>
      <c r="B691" s="3">
        <f>INDEX(技能!B:B,MATCH(技能等级!S691,技能!T:T,0))</f>
        <v>1302015</v>
      </c>
      <c r="C691" s="4" t="s">
        <v>507</v>
      </c>
      <c r="D691" s="3">
        <v>8</v>
      </c>
      <c r="E691" s="3" t="str">
        <f>INDEX(技能!E:E,MATCH(技能等级!S691,技能!T:T,0))</f>
        <v>阎巧巧技能2</v>
      </c>
      <c r="F691" s="4" t="s">
        <v>1164</v>
      </c>
      <c r="G691" s="3">
        <v>10</v>
      </c>
      <c r="H691" s="37" t="str">
        <f t="shared" si="1951"/>
        <v>130201501</v>
      </c>
      <c r="I691" s="3">
        <f t="shared" si="1952"/>
        <v>8</v>
      </c>
      <c r="J691" s="3" t="str">
        <f>IF(COUNTIF(技能效果!A:A,技能等级!B691&amp;"02")=1,技能等级!B691&amp;"02","")</f>
        <v/>
      </c>
      <c r="K691" s="3" t="str">
        <f t="shared" si="1952"/>
        <v/>
      </c>
      <c r="L691" s="3" t="str">
        <f>IF(COUNTIF(技能效果!A:A,技能等级!B691&amp;"03")=1,技能等级!B691&amp;"03","")</f>
        <v/>
      </c>
      <c r="M691" s="3" t="str">
        <f t="shared" ref="M691" si="2092">IF(L691="","",$D691)</f>
        <v/>
      </c>
      <c r="N691" s="3" t="str">
        <f>IF(COUNTIF(技能效果!A:A,技能等级!B691&amp;"04")=1,技能等级!B691&amp;"04","")</f>
        <v/>
      </c>
      <c r="O691" s="3" t="str">
        <f t="shared" ref="O691" si="2093">IF(N691="","",$D691)</f>
        <v/>
      </c>
      <c r="P691" s="3" t="str">
        <f>IF(COUNTIF(技能效果!A:A,技能等级!B691&amp;"05")=1,技能等级!B691&amp;"05","")</f>
        <v/>
      </c>
      <c r="Q691" s="3" t="str">
        <f t="shared" ref="Q691" si="2094">IF(P691="","",$D691)</f>
        <v/>
      </c>
      <c r="R691" s="36"/>
      <c r="S691" s="36">
        <f t="shared" si="1986"/>
        <v>69</v>
      </c>
    </row>
    <row r="692" spans="1:19" ht="16.5" x14ac:dyDescent="0.2">
      <c r="A692" s="3">
        <v>689</v>
      </c>
      <c r="B692" s="3">
        <f>INDEX(技能!B:B,MATCH(技能等级!S692,技能!T:T,0))</f>
        <v>1302015</v>
      </c>
      <c r="C692" s="4" t="s">
        <v>507</v>
      </c>
      <c r="D692" s="3">
        <v>9</v>
      </c>
      <c r="E692" s="3" t="str">
        <f>INDEX(技能!E:E,MATCH(技能等级!S692,技能!T:T,0))</f>
        <v>阎巧巧技能2</v>
      </c>
      <c r="F692" s="4" t="s">
        <v>1164</v>
      </c>
      <c r="G692" s="3">
        <v>10</v>
      </c>
      <c r="H692" s="37" t="str">
        <f t="shared" si="1951"/>
        <v>130201501</v>
      </c>
      <c r="I692" s="3">
        <f t="shared" si="1952"/>
        <v>9</v>
      </c>
      <c r="J692" s="3" t="str">
        <f>IF(COUNTIF(技能效果!A:A,技能等级!B692&amp;"02")=1,技能等级!B692&amp;"02","")</f>
        <v/>
      </c>
      <c r="K692" s="3" t="str">
        <f t="shared" si="1952"/>
        <v/>
      </c>
      <c r="L692" s="3" t="str">
        <f>IF(COUNTIF(技能效果!A:A,技能等级!B692&amp;"03")=1,技能等级!B692&amp;"03","")</f>
        <v/>
      </c>
      <c r="M692" s="3" t="str">
        <f t="shared" ref="M692" si="2095">IF(L692="","",$D692)</f>
        <v/>
      </c>
      <c r="N692" s="3" t="str">
        <f>IF(COUNTIF(技能效果!A:A,技能等级!B692&amp;"04")=1,技能等级!B692&amp;"04","")</f>
        <v/>
      </c>
      <c r="O692" s="3" t="str">
        <f t="shared" ref="O692" si="2096">IF(N692="","",$D692)</f>
        <v/>
      </c>
      <c r="P692" s="3" t="str">
        <f>IF(COUNTIF(技能效果!A:A,技能等级!B692&amp;"05")=1,技能等级!B692&amp;"05","")</f>
        <v/>
      </c>
      <c r="Q692" s="3" t="str">
        <f t="shared" ref="Q692" si="2097">IF(P692="","",$D692)</f>
        <v/>
      </c>
      <c r="R692" s="36"/>
      <c r="S692" s="36">
        <f t="shared" si="1986"/>
        <v>69</v>
      </c>
    </row>
    <row r="693" spans="1:19" ht="16.5" x14ac:dyDescent="0.2">
      <c r="A693" s="3">
        <v>690</v>
      </c>
      <c r="B693" s="3">
        <f>INDEX(技能!B:B,MATCH(技能等级!S693,技能!T:T,0))</f>
        <v>1302015</v>
      </c>
      <c r="C693" s="4" t="s">
        <v>507</v>
      </c>
      <c r="D693" s="3">
        <v>10</v>
      </c>
      <c r="E693" s="3" t="str">
        <f>INDEX(技能!E:E,MATCH(技能等级!S693,技能!T:T,0))</f>
        <v>阎巧巧技能2</v>
      </c>
      <c r="F693" s="4" t="s">
        <v>1164</v>
      </c>
      <c r="G693" s="3">
        <v>10</v>
      </c>
      <c r="H693" s="37" t="str">
        <f t="shared" si="1951"/>
        <v>130201501</v>
      </c>
      <c r="I693" s="3">
        <f t="shared" si="1952"/>
        <v>10</v>
      </c>
      <c r="J693" s="3" t="str">
        <f>IF(COUNTIF(技能效果!A:A,技能等级!B693&amp;"02")=1,技能等级!B693&amp;"02","")</f>
        <v/>
      </c>
      <c r="K693" s="3" t="str">
        <f t="shared" si="1952"/>
        <v/>
      </c>
      <c r="L693" s="3" t="str">
        <f>IF(COUNTIF(技能效果!A:A,技能等级!B693&amp;"03")=1,技能等级!B693&amp;"03","")</f>
        <v/>
      </c>
      <c r="M693" s="3" t="str">
        <f t="shared" ref="M693" si="2098">IF(L693="","",$D693)</f>
        <v/>
      </c>
      <c r="N693" s="3" t="str">
        <f>IF(COUNTIF(技能效果!A:A,技能等级!B693&amp;"04")=1,技能等级!B693&amp;"04","")</f>
        <v/>
      </c>
      <c r="O693" s="3" t="str">
        <f t="shared" ref="O693" si="2099">IF(N693="","",$D693)</f>
        <v/>
      </c>
      <c r="P693" s="3" t="str">
        <f>IF(COUNTIF(技能效果!A:A,技能等级!B693&amp;"05")=1,技能等级!B693&amp;"05","")</f>
        <v/>
      </c>
      <c r="Q693" s="3" t="str">
        <f t="shared" ref="Q693" si="2100">IF(P693="","",$D693)</f>
        <v/>
      </c>
      <c r="R693" s="36"/>
      <c r="S693" s="36">
        <f t="shared" si="1986"/>
        <v>69</v>
      </c>
    </row>
    <row r="694" spans="1:19" ht="16.5" x14ac:dyDescent="0.2">
      <c r="A694" s="3">
        <v>691</v>
      </c>
      <c r="B694" s="3">
        <f>INDEX(技能!B:B,MATCH(技能等级!S694,技能!T:T,0))</f>
        <v>1301017</v>
      </c>
      <c r="C694" s="4" t="s">
        <v>507</v>
      </c>
      <c r="D694" s="3">
        <v>1</v>
      </c>
      <c r="E694" s="3" t="str">
        <f>INDEX(技能!E:E,MATCH(技能等级!S694,技能!T:T,0))</f>
        <v>诸葛一心技能1</v>
      </c>
      <c r="F694" s="4"/>
      <c r="G694" s="3"/>
      <c r="H694" s="3" t="s">
        <v>1167</v>
      </c>
      <c r="I694" s="3">
        <f t="shared" si="1952"/>
        <v>1</v>
      </c>
      <c r="J694" s="3" t="str">
        <f>IF(COUNTIF(技能效果!A:A,技能等级!B694&amp;"02")=1,技能等级!B694&amp;"02","")</f>
        <v/>
      </c>
      <c r="K694" s="3" t="str">
        <f t="shared" si="1952"/>
        <v/>
      </c>
      <c r="L694" s="3" t="str">
        <f>IF(COUNTIF(技能效果!A:A,技能等级!B694&amp;"03")=1,技能等级!B694&amp;"03","")</f>
        <v/>
      </c>
      <c r="M694" s="3" t="str">
        <f t="shared" ref="M694" si="2101">IF(L694="","",$D694)</f>
        <v/>
      </c>
      <c r="N694" s="3" t="str">
        <f>IF(COUNTIF(技能效果!A:A,技能等级!B694&amp;"04")=1,技能等级!B694&amp;"04","")</f>
        <v/>
      </c>
      <c r="O694" s="3" t="str">
        <f t="shared" ref="O694" si="2102">IF(N694="","",$D694)</f>
        <v/>
      </c>
      <c r="P694" s="3" t="str">
        <f>IF(COUNTIF(技能效果!A:A,技能等级!B694&amp;"05")=1,技能等级!B694&amp;"05","")</f>
        <v/>
      </c>
      <c r="Q694" s="3" t="str">
        <f t="shared" ref="Q694" si="2103">IF(P694="","",$D694)</f>
        <v/>
      </c>
      <c r="R694" s="36"/>
      <c r="S694" s="36">
        <f t="shared" si="1986"/>
        <v>70</v>
      </c>
    </row>
    <row r="695" spans="1:19" ht="16.5" x14ac:dyDescent="0.2">
      <c r="A695" s="3">
        <v>692</v>
      </c>
      <c r="B695" s="3">
        <f>INDEX(技能!B:B,MATCH(技能等级!S695,技能!T:T,0))</f>
        <v>1301017</v>
      </c>
      <c r="C695" s="4" t="s">
        <v>507</v>
      </c>
      <c r="D695" s="3">
        <v>2</v>
      </c>
      <c r="E695" s="3" t="str">
        <f>INDEX(技能!E:E,MATCH(技能等级!S695,技能!T:T,0))</f>
        <v>诸葛一心技能1</v>
      </c>
      <c r="F695" s="4" t="s">
        <v>1164</v>
      </c>
      <c r="G695" s="3">
        <v>10</v>
      </c>
      <c r="H695" s="3" t="s">
        <v>1167</v>
      </c>
      <c r="I695" s="3">
        <f t="shared" si="1952"/>
        <v>2</v>
      </c>
      <c r="J695" s="3" t="str">
        <f>IF(COUNTIF(技能效果!A:A,技能等级!B695&amp;"02")=1,技能等级!B695&amp;"02","")</f>
        <v/>
      </c>
      <c r="K695" s="3" t="str">
        <f t="shared" si="1952"/>
        <v/>
      </c>
      <c r="L695" s="3" t="str">
        <f>IF(COUNTIF(技能效果!A:A,技能等级!B695&amp;"03")=1,技能等级!B695&amp;"03","")</f>
        <v/>
      </c>
      <c r="M695" s="3" t="str">
        <f t="shared" ref="M695" si="2104">IF(L695="","",$D695)</f>
        <v/>
      </c>
      <c r="N695" s="3" t="str">
        <f>IF(COUNTIF(技能效果!A:A,技能等级!B695&amp;"04")=1,技能等级!B695&amp;"04","")</f>
        <v/>
      </c>
      <c r="O695" s="3" t="str">
        <f t="shared" ref="O695" si="2105">IF(N695="","",$D695)</f>
        <v/>
      </c>
      <c r="P695" s="3" t="str">
        <f>IF(COUNTIF(技能效果!A:A,技能等级!B695&amp;"05")=1,技能等级!B695&amp;"05","")</f>
        <v/>
      </c>
      <c r="Q695" s="3" t="str">
        <f t="shared" ref="Q695" si="2106">IF(P695="","",$D695)</f>
        <v/>
      </c>
      <c r="R695" s="36"/>
      <c r="S695" s="36">
        <f t="shared" si="1986"/>
        <v>70</v>
      </c>
    </row>
    <row r="696" spans="1:19" ht="16.5" x14ac:dyDescent="0.2">
      <c r="A696" s="3">
        <v>693</v>
      </c>
      <c r="B696" s="3">
        <f>INDEX(技能!B:B,MATCH(技能等级!S696,技能!T:T,0))</f>
        <v>1301017</v>
      </c>
      <c r="C696" s="4" t="s">
        <v>507</v>
      </c>
      <c r="D696" s="3">
        <v>3</v>
      </c>
      <c r="E696" s="3" t="str">
        <f>INDEX(技能!E:E,MATCH(技能等级!S696,技能!T:T,0))</f>
        <v>诸葛一心技能1</v>
      </c>
      <c r="F696" s="4" t="s">
        <v>1164</v>
      </c>
      <c r="G696" s="3">
        <v>10</v>
      </c>
      <c r="H696" s="3" t="s">
        <v>1167</v>
      </c>
      <c r="I696" s="3">
        <f t="shared" si="1952"/>
        <v>3</v>
      </c>
      <c r="J696" s="3" t="str">
        <f>IF(COUNTIF(技能效果!A:A,技能等级!B696&amp;"02")=1,技能等级!B696&amp;"02","")</f>
        <v/>
      </c>
      <c r="K696" s="3" t="str">
        <f t="shared" si="1952"/>
        <v/>
      </c>
      <c r="L696" s="3" t="str">
        <f>IF(COUNTIF(技能效果!A:A,技能等级!B696&amp;"03")=1,技能等级!B696&amp;"03","")</f>
        <v/>
      </c>
      <c r="M696" s="3" t="str">
        <f t="shared" ref="M696" si="2107">IF(L696="","",$D696)</f>
        <v/>
      </c>
      <c r="N696" s="3" t="str">
        <f>IF(COUNTIF(技能效果!A:A,技能等级!B696&amp;"04")=1,技能等级!B696&amp;"04","")</f>
        <v/>
      </c>
      <c r="O696" s="3" t="str">
        <f t="shared" ref="O696" si="2108">IF(N696="","",$D696)</f>
        <v/>
      </c>
      <c r="P696" s="3" t="str">
        <f>IF(COUNTIF(技能效果!A:A,技能等级!B696&amp;"05")=1,技能等级!B696&amp;"05","")</f>
        <v/>
      </c>
      <c r="Q696" s="3" t="str">
        <f t="shared" ref="Q696" si="2109">IF(P696="","",$D696)</f>
        <v/>
      </c>
      <c r="R696" s="36"/>
      <c r="S696" s="36">
        <f t="shared" si="1986"/>
        <v>70</v>
      </c>
    </row>
    <row r="697" spans="1:19" ht="16.5" x14ac:dyDescent="0.2">
      <c r="A697" s="3">
        <v>694</v>
      </c>
      <c r="B697" s="3">
        <f>INDEX(技能!B:B,MATCH(技能等级!S697,技能!T:T,0))</f>
        <v>1301017</v>
      </c>
      <c r="C697" s="4" t="s">
        <v>507</v>
      </c>
      <c r="D697" s="3">
        <v>4</v>
      </c>
      <c r="E697" s="3" t="str">
        <f>INDEX(技能!E:E,MATCH(技能等级!S697,技能!T:T,0))</f>
        <v>诸葛一心技能1</v>
      </c>
      <c r="F697" s="4" t="s">
        <v>1164</v>
      </c>
      <c r="G697" s="3">
        <v>10</v>
      </c>
      <c r="H697" s="3" t="s">
        <v>1167</v>
      </c>
      <c r="I697" s="3">
        <f t="shared" si="1952"/>
        <v>4</v>
      </c>
      <c r="J697" s="3" t="str">
        <f>IF(COUNTIF(技能效果!A:A,技能等级!B697&amp;"02")=1,技能等级!B697&amp;"02","")</f>
        <v/>
      </c>
      <c r="K697" s="3" t="str">
        <f t="shared" si="1952"/>
        <v/>
      </c>
      <c r="L697" s="3" t="str">
        <f>IF(COUNTIF(技能效果!A:A,技能等级!B697&amp;"03")=1,技能等级!B697&amp;"03","")</f>
        <v/>
      </c>
      <c r="M697" s="3" t="str">
        <f t="shared" ref="M697" si="2110">IF(L697="","",$D697)</f>
        <v/>
      </c>
      <c r="N697" s="3" t="str">
        <f>IF(COUNTIF(技能效果!A:A,技能等级!B697&amp;"04")=1,技能等级!B697&amp;"04","")</f>
        <v/>
      </c>
      <c r="O697" s="3" t="str">
        <f t="shared" ref="O697" si="2111">IF(N697="","",$D697)</f>
        <v/>
      </c>
      <c r="P697" s="3" t="str">
        <f>IF(COUNTIF(技能效果!A:A,技能等级!B697&amp;"05")=1,技能等级!B697&amp;"05","")</f>
        <v/>
      </c>
      <c r="Q697" s="3" t="str">
        <f t="shared" ref="Q697" si="2112">IF(P697="","",$D697)</f>
        <v/>
      </c>
      <c r="R697" s="36"/>
      <c r="S697" s="36">
        <f t="shared" si="1986"/>
        <v>70</v>
      </c>
    </row>
    <row r="698" spans="1:19" ht="16.5" x14ac:dyDescent="0.2">
      <c r="A698" s="3">
        <v>695</v>
      </c>
      <c r="B698" s="3">
        <f>INDEX(技能!B:B,MATCH(技能等级!S698,技能!T:T,0))</f>
        <v>1301017</v>
      </c>
      <c r="C698" s="4" t="s">
        <v>507</v>
      </c>
      <c r="D698" s="3">
        <v>5</v>
      </c>
      <c r="E698" s="3" t="str">
        <f>INDEX(技能!E:E,MATCH(技能等级!S698,技能!T:T,0))</f>
        <v>诸葛一心技能1</v>
      </c>
      <c r="F698" s="4" t="s">
        <v>1164</v>
      </c>
      <c r="G698" s="3">
        <v>10</v>
      </c>
      <c r="H698" s="3" t="s">
        <v>1167</v>
      </c>
      <c r="I698" s="3">
        <f t="shared" si="1952"/>
        <v>5</v>
      </c>
      <c r="J698" s="3" t="str">
        <f>IF(COUNTIF(技能效果!A:A,技能等级!B698&amp;"02")=1,技能等级!B698&amp;"02","")</f>
        <v/>
      </c>
      <c r="K698" s="3" t="str">
        <f t="shared" si="1952"/>
        <v/>
      </c>
      <c r="L698" s="3" t="str">
        <f>IF(COUNTIF(技能效果!A:A,技能等级!B698&amp;"03")=1,技能等级!B698&amp;"03","")</f>
        <v/>
      </c>
      <c r="M698" s="3" t="str">
        <f t="shared" ref="M698" si="2113">IF(L698="","",$D698)</f>
        <v/>
      </c>
      <c r="N698" s="3" t="str">
        <f>IF(COUNTIF(技能效果!A:A,技能等级!B698&amp;"04")=1,技能等级!B698&amp;"04","")</f>
        <v/>
      </c>
      <c r="O698" s="3" t="str">
        <f t="shared" ref="O698" si="2114">IF(N698="","",$D698)</f>
        <v/>
      </c>
      <c r="P698" s="3" t="str">
        <f>IF(COUNTIF(技能效果!A:A,技能等级!B698&amp;"05")=1,技能等级!B698&amp;"05","")</f>
        <v/>
      </c>
      <c r="Q698" s="3" t="str">
        <f t="shared" ref="Q698" si="2115">IF(P698="","",$D698)</f>
        <v/>
      </c>
      <c r="R698" s="36"/>
      <c r="S698" s="36">
        <f t="shared" si="1986"/>
        <v>70</v>
      </c>
    </row>
    <row r="699" spans="1:19" ht="16.5" x14ac:dyDescent="0.2">
      <c r="A699" s="3">
        <v>696</v>
      </c>
      <c r="B699" s="3">
        <f>INDEX(技能!B:B,MATCH(技能等级!S699,技能!T:T,0))</f>
        <v>1301017</v>
      </c>
      <c r="C699" s="4" t="s">
        <v>507</v>
      </c>
      <c r="D699" s="3">
        <v>6</v>
      </c>
      <c r="E699" s="3" t="str">
        <f>INDEX(技能!E:E,MATCH(技能等级!S699,技能!T:T,0))</f>
        <v>诸葛一心技能1</v>
      </c>
      <c r="F699" s="4" t="s">
        <v>1164</v>
      </c>
      <c r="G699" s="3">
        <v>10</v>
      </c>
      <c r="H699" s="3" t="s">
        <v>1167</v>
      </c>
      <c r="I699" s="3">
        <f t="shared" si="1952"/>
        <v>6</v>
      </c>
      <c r="J699" s="3" t="str">
        <f>IF(COUNTIF(技能效果!A:A,技能等级!B699&amp;"02")=1,技能等级!B699&amp;"02","")</f>
        <v/>
      </c>
      <c r="K699" s="3" t="str">
        <f t="shared" si="1952"/>
        <v/>
      </c>
      <c r="L699" s="3" t="str">
        <f>IF(COUNTIF(技能效果!A:A,技能等级!B699&amp;"03")=1,技能等级!B699&amp;"03","")</f>
        <v/>
      </c>
      <c r="M699" s="3" t="str">
        <f t="shared" ref="M699" si="2116">IF(L699="","",$D699)</f>
        <v/>
      </c>
      <c r="N699" s="3" t="str">
        <f>IF(COUNTIF(技能效果!A:A,技能等级!B699&amp;"04")=1,技能等级!B699&amp;"04","")</f>
        <v/>
      </c>
      <c r="O699" s="3" t="str">
        <f t="shared" ref="O699" si="2117">IF(N699="","",$D699)</f>
        <v/>
      </c>
      <c r="P699" s="3" t="str">
        <f>IF(COUNTIF(技能效果!A:A,技能等级!B699&amp;"05")=1,技能等级!B699&amp;"05","")</f>
        <v/>
      </c>
      <c r="Q699" s="3" t="str">
        <f t="shared" ref="Q699" si="2118">IF(P699="","",$D699)</f>
        <v/>
      </c>
      <c r="R699" s="36"/>
      <c r="S699" s="36">
        <f t="shared" si="1986"/>
        <v>70</v>
      </c>
    </row>
    <row r="700" spans="1:19" ht="16.5" x14ac:dyDescent="0.2">
      <c r="A700" s="3">
        <v>697</v>
      </c>
      <c r="B700" s="3">
        <f>INDEX(技能!B:B,MATCH(技能等级!S700,技能!T:T,0))</f>
        <v>1301017</v>
      </c>
      <c r="C700" s="4" t="s">
        <v>507</v>
      </c>
      <c r="D700" s="3">
        <v>7</v>
      </c>
      <c r="E700" s="3" t="str">
        <f>INDEX(技能!E:E,MATCH(技能等级!S700,技能!T:T,0))</f>
        <v>诸葛一心技能1</v>
      </c>
      <c r="F700" s="4" t="s">
        <v>1164</v>
      </c>
      <c r="G700" s="3">
        <v>10</v>
      </c>
      <c r="H700" s="3" t="s">
        <v>1167</v>
      </c>
      <c r="I700" s="3">
        <f t="shared" si="1952"/>
        <v>7</v>
      </c>
      <c r="J700" s="3" t="str">
        <f>IF(COUNTIF(技能效果!A:A,技能等级!B700&amp;"02")=1,技能等级!B700&amp;"02","")</f>
        <v/>
      </c>
      <c r="K700" s="3" t="str">
        <f t="shared" si="1952"/>
        <v/>
      </c>
      <c r="L700" s="3" t="str">
        <f>IF(COUNTIF(技能效果!A:A,技能等级!B700&amp;"03")=1,技能等级!B700&amp;"03","")</f>
        <v/>
      </c>
      <c r="M700" s="3" t="str">
        <f t="shared" ref="M700" si="2119">IF(L700="","",$D700)</f>
        <v/>
      </c>
      <c r="N700" s="3" t="str">
        <f>IF(COUNTIF(技能效果!A:A,技能等级!B700&amp;"04")=1,技能等级!B700&amp;"04","")</f>
        <v/>
      </c>
      <c r="O700" s="3" t="str">
        <f t="shared" ref="O700" si="2120">IF(N700="","",$D700)</f>
        <v/>
      </c>
      <c r="P700" s="3" t="str">
        <f>IF(COUNTIF(技能效果!A:A,技能等级!B700&amp;"05")=1,技能等级!B700&amp;"05","")</f>
        <v/>
      </c>
      <c r="Q700" s="3" t="str">
        <f t="shared" ref="Q700" si="2121">IF(P700="","",$D700)</f>
        <v/>
      </c>
      <c r="R700" s="36"/>
      <c r="S700" s="36">
        <f t="shared" si="1986"/>
        <v>70</v>
      </c>
    </row>
    <row r="701" spans="1:19" ht="16.5" x14ac:dyDescent="0.2">
      <c r="A701" s="3">
        <v>698</v>
      </c>
      <c r="B701" s="3">
        <f>INDEX(技能!B:B,MATCH(技能等级!S701,技能!T:T,0))</f>
        <v>1301017</v>
      </c>
      <c r="C701" s="4" t="s">
        <v>507</v>
      </c>
      <c r="D701" s="3">
        <v>8</v>
      </c>
      <c r="E701" s="3" t="str">
        <f>INDEX(技能!E:E,MATCH(技能等级!S701,技能!T:T,0))</f>
        <v>诸葛一心技能1</v>
      </c>
      <c r="F701" s="4" t="s">
        <v>1164</v>
      </c>
      <c r="G701" s="3">
        <v>10</v>
      </c>
      <c r="H701" s="3" t="s">
        <v>1167</v>
      </c>
      <c r="I701" s="3">
        <f t="shared" si="1952"/>
        <v>8</v>
      </c>
      <c r="J701" s="3" t="str">
        <f>IF(COUNTIF(技能效果!A:A,技能等级!B701&amp;"02")=1,技能等级!B701&amp;"02","")</f>
        <v/>
      </c>
      <c r="K701" s="3" t="str">
        <f t="shared" si="1952"/>
        <v/>
      </c>
      <c r="L701" s="3" t="str">
        <f>IF(COUNTIF(技能效果!A:A,技能等级!B701&amp;"03")=1,技能等级!B701&amp;"03","")</f>
        <v/>
      </c>
      <c r="M701" s="3" t="str">
        <f t="shared" ref="M701" si="2122">IF(L701="","",$D701)</f>
        <v/>
      </c>
      <c r="N701" s="3" t="str">
        <f>IF(COUNTIF(技能效果!A:A,技能等级!B701&amp;"04")=1,技能等级!B701&amp;"04","")</f>
        <v/>
      </c>
      <c r="O701" s="3" t="str">
        <f t="shared" ref="O701" si="2123">IF(N701="","",$D701)</f>
        <v/>
      </c>
      <c r="P701" s="3" t="str">
        <f>IF(COUNTIF(技能效果!A:A,技能等级!B701&amp;"05")=1,技能等级!B701&amp;"05","")</f>
        <v/>
      </c>
      <c r="Q701" s="3" t="str">
        <f t="shared" ref="Q701" si="2124">IF(P701="","",$D701)</f>
        <v/>
      </c>
      <c r="R701" s="36"/>
      <c r="S701" s="36">
        <f t="shared" si="1986"/>
        <v>70</v>
      </c>
    </row>
    <row r="702" spans="1:19" ht="16.5" x14ac:dyDescent="0.2">
      <c r="A702" s="3">
        <v>699</v>
      </c>
      <c r="B702" s="3">
        <f>INDEX(技能!B:B,MATCH(技能等级!S702,技能!T:T,0))</f>
        <v>1301017</v>
      </c>
      <c r="C702" s="4" t="s">
        <v>507</v>
      </c>
      <c r="D702" s="3">
        <v>9</v>
      </c>
      <c r="E702" s="3" t="str">
        <f>INDEX(技能!E:E,MATCH(技能等级!S702,技能!T:T,0))</f>
        <v>诸葛一心技能1</v>
      </c>
      <c r="F702" s="4" t="s">
        <v>1164</v>
      </c>
      <c r="G702" s="3">
        <v>10</v>
      </c>
      <c r="H702" s="3" t="s">
        <v>1167</v>
      </c>
      <c r="I702" s="3">
        <f t="shared" si="1952"/>
        <v>9</v>
      </c>
      <c r="J702" s="3" t="str">
        <f>IF(COUNTIF(技能效果!A:A,技能等级!B702&amp;"02")=1,技能等级!B702&amp;"02","")</f>
        <v/>
      </c>
      <c r="K702" s="3" t="str">
        <f t="shared" si="1952"/>
        <v/>
      </c>
      <c r="L702" s="3" t="str">
        <f>IF(COUNTIF(技能效果!A:A,技能等级!B702&amp;"03")=1,技能等级!B702&amp;"03","")</f>
        <v/>
      </c>
      <c r="M702" s="3" t="str">
        <f t="shared" ref="M702" si="2125">IF(L702="","",$D702)</f>
        <v/>
      </c>
      <c r="N702" s="3" t="str">
        <f>IF(COUNTIF(技能效果!A:A,技能等级!B702&amp;"04")=1,技能等级!B702&amp;"04","")</f>
        <v/>
      </c>
      <c r="O702" s="3" t="str">
        <f t="shared" ref="O702" si="2126">IF(N702="","",$D702)</f>
        <v/>
      </c>
      <c r="P702" s="3" t="str">
        <f>IF(COUNTIF(技能效果!A:A,技能等级!B702&amp;"05")=1,技能等级!B702&amp;"05","")</f>
        <v/>
      </c>
      <c r="Q702" s="3" t="str">
        <f t="shared" ref="Q702" si="2127">IF(P702="","",$D702)</f>
        <v/>
      </c>
      <c r="R702" s="36"/>
      <c r="S702" s="36">
        <f t="shared" si="1986"/>
        <v>70</v>
      </c>
    </row>
    <row r="703" spans="1:19" ht="16.5" x14ac:dyDescent="0.2">
      <c r="A703" s="3">
        <v>700</v>
      </c>
      <c r="B703" s="3">
        <f>INDEX(技能!B:B,MATCH(技能等级!S703,技能!T:T,0))</f>
        <v>1301017</v>
      </c>
      <c r="C703" s="4" t="s">
        <v>507</v>
      </c>
      <c r="D703" s="3">
        <v>10</v>
      </c>
      <c r="E703" s="3" t="str">
        <f>INDEX(技能!E:E,MATCH(技能等级!S703,技能!T:T,0))</f>
        <v>诸葛一心技能1</v>
      </c>
      <c r="F703" s="4" t="s">
        <v>1164</v>
      </c>
      <c r="G703" s="3">
        <v>10</v>
      </c>
      <c r="H703" s="3" t="s">
        <v>1167</v>
      </c>
      <c r="I703" s="3">
        <f t="shared" si="1952"/>
        <v>10</v>
      </c>
      <c r="J703" s="3" t="str">
        <f>IF(COUNTIF(技能效果!A:A,技能等级!B703&amp;"02")=1,技能等级!B703&amp;"02","")</f>
        <v/>
      </c>
      <c r="K703" s="3" t="str">
        <f t="shared" si="1952"/>
        <v/>
      </c>
      <c r="L703" s="3" t="str">
        <f>IF(COUNTIF(技能效果!A:A,技能等级!B703&amp;"03")=1,技能等级!B703&amp;"03","")</f>
        <v/>
      </c>
      <c r="M703" s="3" t="str">
        <f t="shared" ref="M703" si="2128">IF(L703="","",$D703)</f>
        <v/>
      </c>
      <c r="N703" s="3" t="str">
        <f>IF(COUNTIF(技能效果!A:A,技能等级!B703&amp;"04")=1,技能等级!B703&amp;"04","")</f>
        <v/>
      </c>
      <c r="O703" s="3" t="str">
        <f t="shared" ref="O703" si="2129">IF(N703="","",$D703)</f>
        <v/>
      </c>
      <c r="P703" s="3" t="str">
        <f>IF(COUNTIF(技能效果!A:A,技能等级!B703&amp;"05")=1,技能等级!B703&amp;"05","")</f>
        <v/>
      </c>
      <c r="Q703" s="3" t="str">
        <f t="shared" ref="Q703" si="2130">IF(P703="","",$D703)</f>
        <v/>
      </c>
      <c r="R703" s="36"/>
      <c r="S703" s="36">
        <f t="shared" si="1986"/>
        <v>70</v>
      </c>
    </row>
    <row r="704" spans="1:19" ht="16.5" x14ac:dyDescent="0.2">
      <c r="A704" s="3">
        <v>701</v>
      </c>
      <c r="B704" s="3">
        <f>INDEX(技能!B:B,MATCH(技能等级!S704,技能!T:T,0))</f>
        <v>1302017</v>
      </c>
      <c r="C704" s="4" t="s">
        <v>507</v>
      </c>
      <c r="D704" s="3">
        <v>1</v>
      </c>
      <c r="E704" s="3" t="str">
        <f>INDEX(技能!E:E,MATCH(技能等级!S704,技能!T:T,0))</f>
        <v>诸葛一心技能2</v>
      </c>
      <c r="F704" s="4"/>
      <c r="G704" s="3"/>
      <c r="H704" s="3" t="s">
        <v>1167</v>
      </c>
      <c r="I704" s="3">
        <f t="shared" si="1952"/>
        <v>1</v>
      </c>
      <c r="J704" s="3" t="str">
        <f>IF(COUNTIF(技能效果!A:A,技能等级!B704&amp;"02")=1,技能等级!B704&amp;"02","")</f>
        <v/>
      </c>
      <c r="K704" s="3" t="str">
        <f t="shared" si="1952"/>
        <v/>
      </c>
      <c r="L704" s="3" t="str">
        <f>IF(COUNTIF(技能效果!A:A,技能等级!B704&amp;"03")=1,技能等级!B704&amp;"03","")</f>
        <v/>
      </c>
      <c r="M704" s="3" t="str">
        <f t="shared" ref="M704" si="2131">IF(L704="","",$D704)</f>
        <v/>
      </c>
      <c r="N704" s="3" t="str">
        <f>IF(COUNTIF(技能效果!A:A,技能等级!B704&amp;"04")=1,技能等级!B704&amp;"04","")</f>
        <v/>
      </c>
      <c r="O704" s="3" t="str">
        <f t="shared" ref="O704" si="2132">IF(N704="","",$D704)</f>
        <v/>
      </c>
      <c r="P704" s="3" t="str">
        <f>IF(COUNTIF(技能效果!A:A,技能等级!B704&amp;"05")=1,技能等级!B704&amp;"05","")</f>
        <v/>
      </c>
      <c r="Q704" s="3" t="str">
        <f t="shared" ref="Q704" si="2133">IF(P704="","",$D704)</f>
        <v/>
      </c>
      <c r="R704" s="36"/>
      <c r="S704" s="36">
        <f t="shared" si="1986"/>
        <v>71</v>
      </c>
    </row>
    <row r="705" spans="1:19" ht="16.5" x14ac:dyDescent="0.2">
      <c r="A705" s="3">
        <v>702</v>
      </c>
      <c r="B705" s="3">
        <f>INDEX(技能!B:B,MATCH(技能等级!S705,技能!T:T,0))</f>
        <v>1302017</v>
      </c>
      <c r="C705" s="4" t="s">
        <v>507</v>
      </c>
      <c r="D705" s="3">
        <v>2</v>
      </c>
      <c r="E705" s="3" t="str">
        <f>INDEX(技能!E:E,MATCH(技能等级!S705,技能!T:T,0))</f>
        <v>诸葛一心技能2</v>
      </c>
      <c r="F705" s="4" t="s">
        <v>1164</v>
      </c>
      <c r="G705" s="3">
        <v>10</v>
      </c>
      <c r="H705" s="3" t="s">
        <v>1167</v>
      </c>
      <c r="I705" s="3">
        <f t="shared" si="1952"/>
        <v>2</v>
      </c>
      <c r="J705" s="3" t="str">
        <f>IF(COUNTIF(技能效果!A:A,技能等级!B705&amp;"02")=1,技能等级!B705&amp;"02","")</f>
        <v/>
      </c>
      <c r="K705" s="3" t="str">
        <f t="shared" si="1952"/>
        <v/>
      </c>
      <c r="L705" s="3" t="str">
        <f>IF(COUNTIF(技能效果!A:A,技能等级!B705&amp;"03")=1,技能等级!B705&amp;"03","")</f>
        <v/>
      </c>
      <c r="M705" s="3" t="str">
        <f t="shared" ref="M705" si="2134">IF(L705="","",$D705)</f>
        <v/>
      </c>
      <c r="N705" s="3" t="str">
        <f>IF(COUNTIF(技能效果!A:A,技能等级!B705&amp;"04")=1,技能等级!B705&amp;"04","")</f>
        <v/>
      </c>
      <c r="O705" s="3" t="str">
        <f t="shared" ref="O705" si="2135">IF(N705="","",$D705)</f>
        <v/>
      </c>
      <c r="P705" s="3" t="str">
        <f>IF(COUNTIF(技能效果!A:A,技能等级!B705&amp;"05")=1,技能等级!B705&amp;"05","")</f>
        <v/>
      </c>
      <c r="Q705" s="3" t="str">
        <f t="shared" ref="Q705" si="2136">IF(P705="","",$D705)</f>
        <v/>
      </c>
      <c r="R705" s="36"/>
      <c r="S705" s="36">
        <f t="shared" si="1986"/>
        <v>71</v>
      </c>
    </row>
    <row r="706" spans="1:19" ht="16.5" x14ac:dyDescent="0.2">
      <c r="A706" s="3">
        <v>703</v>
      </c>
      <c r="B706" s="3">
        <f>INDEX(技能!B:B,MATCH(技能等级!S706,技能!T:T,0))</f>
        <v>1302017</v>
      </c>
      <c r="C706" s="4" t="s">
        <v>507</v>
      </c>
      <c r="D706" s="3">
        <v>3</v>
      </c>
      <c r="E706" s="3" t="str">
        <f>INDEX(技能!E:E,MATCH(技能等级!S706,技能!T:T,0))</f>
        <v>诸葛一心技能2</v>
      </c>
      <c r="F706" s="4" t="s">
        <v>1164</v>
      </c>
      <c r="G706" s="3">
        <v>10</v>
      </c>
      <c r="H706" s="3" t="s">
        <v>1167</v>
      </c>
      <c r="I706" s="3">
        <f t="shared" si="1952"/>
        <v>3</v>
      </c>
      <c r="J706" s="3" t="str">
        <f>IF(COUNTIF(技能效果!A:A,技能等级!B706&amp;"02")=1,技能等级!B706&amp;"02","")</f>
        <v/>
      </c>
      <c r="K706" s="3" t="str">
        <f t="shared" si="1952"/>
        <v/>
      </c>
      <c r="L706" s="3" t="str">
        <f>IF(COUNTIF(技能效果!A:A,技能等级!B706&amp;"03")=1,技能等级!B706&amp;"03","")</f>
        <v/>
      </c>
      <c r="M706" s="3" t="str">
        <f t="shared" ref="M706" si="2137">IF(L706="","",$D706)</f>
        <v/>
      </c>
      <c r="N706" s="3" t="str">
        <f>IF(COUNTIF(技能效果!A:A,技能等级!B706&amp;"04")=1,技能等级!B706&amp;"04","")</f>
        <v/>
      </c>
      <c r="O706" s="3" t="str">
        <f t="shared" ref="O706" si="2138">IF(N706="","",$D706)</f>
        <v/>
      </c>
      <c r="P706" s="3" t="str">
        <f>IF(COUNTIF(技能效果!A:A,技能等级!B706&amp;"05")=1,技能等级!B706&amp;"05","")</f>
        <v/>
      </c>
      <c r="Q706" s="3" t="str">
        <f t="shared" ref="Q706" si="2139">IF(P706="","",$D706)</f>
        <v/>
      </c>
      <c r="R706" s="36"/>
      <c r="S706" s="36">
        <f t="shared" si="1986"/>
        <v>71</v>
      </c>
    </row>
    <row r="707" spans="1:19" ht="16.5" x14ac:dyDescent="0.2">
      <c r="A707" s="3">
        <v>704</v>
      </c>
      <c r="B707" s="3">
        <f>INDEX(技能!B:B,MATCH(技能等级!S707,技能!T:T,0))</f>
        <v>1302017</v>
      </c>
      <c r="C707" s="4" t="s">
        <v>507</v>
      </c>
      <c r="D707" s="3">
        <v>4</v>
      </c>
      <c r="E707" s="3" t="str">
        <f>INDEX(技能!E:E,MATCH(技能等级!S707,技能!T:T,0))</f>
        <v>诸葛一心技能2</v>
      </c>
      <c r="F707" s="4" t="s">
        <v>1164</v>
      </c>
      <c r="G707" s="3">
        <v>10</v>
      </c>
      <c r="H707" s="3" t="s">
        <v>1167</v>
      </c>
      <c r="I707" s="3">
        <f t="shared" si="1952"/>
        <v>4</v>
      </c>
      <c r="J707" s="3" t="str">
        <f>IF(COUNTIF(技能效果!A:A,技能等级!B707&amp;"02")=1,技能等级!B707&amp;"02","")</f>
        <v/>
      </c>
      <c r="K707" s="3" t="str">
        <f t="shared" si="1952"/>
        <v/>
      </c>
      <c r="L707" s="3" t="str">
        <f>IF(COUNTIF(技能效果!A:A,技能等级!B707&amp;"03")=1,技能等级!B707&amp;"03","")</f>
        <v/>
      </c>
      <c r="M707" s="3" t="str">
        <f t="shared" ref="M707" si="2140">IF(L707="","",$D707)</f>
        <v/>
      </c>
      <c r="N707" s="3" t="str">
        <f>IF(COUNTIF(技能效果!A:A,技能等级!B707&amp;"04")=1,技能等级!B707&amp;"04","")</f>
        <v/>
      </c>
      <c r="O707" s="3" t="str">
        <f t="shared" ref="O707" si="2141">IF(N707="","",$D707)</f>
        <v/>
      </c>
      <c r="P707" s="3" t="str">
        <f>IF(COUNTIF(技能效果!A:A,技能等级!B707&amp;"05")=1,技能等级!B707&amp;"05","")</f>
        <v/>
      </c>
      <c r="Q707" s="3" t="str">
        <f t="shared" ref="Q707" si="2142">IF(P707="","",$D707)</f>
        <v/>
      </c>
      <c r="R707" s="36"/>
      <c r="S707" s="36">
        <f t="shared" si="1986"/>
        <v>71</v>
      </c>
    </row>
    <row r="708" spans="1:19" ht="16.5" x14ac:dyDescent="0.2">
      <c r="A708" s="3">
        <v>705</v>
      </c>
      <c r="B708" s="3">
        <f>INDEX(技能!B:B,MATCH(技能等级!S708,技能!T:T,0))</f>
        <v>1302017</v>
      </c>
      <c r="C708" s="4" t="s">
        <v>507</v>
      </c>
      <c r="D708" s="3">
        <v>5</v>
      </c>
      <c r="E708" s="3" t="str">
        <f>INDEX(技能!E:E,MATCH(技能等级!S708,技能!T:T,0))</f>
        <v>诸葛一心技能2</v>
      </c>
      <c r="F708" s="4" t="s">
        <v>1164</v>
      </c>
      <c r="G708" s="3">
        <v>10</v>
      </c>
      <c r="H708" s="3" t="s">
        <v>1167</v>
      </c>
      <c r="I708" s="3">
        <f t="shared" si="1952"/>
        <v>5</v>
      </c>
      <c r="J708" s="3" t="str">
        <f>IF(COUNTIF(技能效果!A:A,技能等级!B708&amp;"02")=1,技能等级!B708&amp;"02","")</f>
        <v/>
      </c>
      <c r="K708" s="3" t="str">
        <f t="shared" si="1952"/>
        <v/>
      </c>
      <c r="L708" s="3" t="str">
        <f>IF(COUNTIF(技能效果!A:A,技能等级!B708&amp;"03")=1,技能等级!B708&amp;"03","")</f>
        <v/>
      </c>
      <c r="M708" s="3" t="str">
        <f t="shared" ref="M708" si="2143">IF(L708="","",$D708)</f>
        <v/>
      </c>
      <c r="N708" s="3" t="str">
        <f>IF(COUNTIF(技能效果!A:A,技能等级!B708&amp;"04")=1,技能等级!B708&amp;"04","")</f>
        <v/>
      </c>
      <c r="O708" s="3" t="str">
        <f t="shared" ref="O708" si="2144">IF(N708="","",$D708)</f>
        <v/>
      </c>
      <c r="P708" s="3" t="str">
        <f>IF(COUNTIF(技能效果!A:A,技能等级!B708&amp;"05")=1,技能等级!B708&amp;"05","")</f>
        <v/>
      </c>
      <c r="Q708" s="3" t="str">
        <f t="shared" ref="Q708" si="2145">IF(P708="","",$D708)</f>
        <v/>
      </c>
      <c r="R708" s="36"/>
      <c r="S708" s="36">
        <f t="shared" si="1986"/>
        <v>71</v>
      </c>
    </row>
    <row r="709" spans="1:19" ht="16.5" x14ac:dyDescent="0.2">
      <c r="A709" s="3">
        <v>706</v>
      </c>
      <c r="B709" s="3">
        <f>INDEX(技能!B:B,MATCH(技能等级!S709,技能!T:T,0))</f>
        <v>1302017</v>
      </c>
      <c r="C709" s="4" t="s">
        <v>507</v>
      </c>
      <c r="D709" s="3">
        <v>6</v>
      </c>
      <c r="E709" s="3" t="str">
        <f>INDEX(技能!E:E,MATCH(技能等级!S709,技能!T:T,0))</f>
        <v>诸葛一心技能2</v>
      </c>
      <c r="F709" s="4" t="s">
        <v>1164</v>
      </c>
      <c r="G709" s="3">
        <v>10</v>
      </c>
      <c r="H709" s="3" t="s">
        <v>1167</v>
      </c>
      <c r="I709" s="3">
        <f t="shared" ref="I709:K772" si="2146">IF(H709="","",$D709)</f>
        <v>6</v>
      </c>
      <c r="J709" s="3" t="str">
        <f>IF(COUNTIF(技能效果!A:A,技能等级!B709&amp;"02")=1,技能等级!B709&amp;"02","")</f>
        <v/>
      </c>
      <c r="K709" s="3" t="str">
        <f t="shared" si="2146"/>
        <v/>
      </c>
      <c r="L709" s="3" t="str">
        <f>IF(COUNTIF(技能效果!A:A,技能等级!B709&amp;"03")=1,技能等级!B709&amp;"03","")</f>
        <v/>
      </c>
      <c r="M709" s="3" t="str">
        <f t="shared" ref="M709" si="2147">IF(L709="","",$D709)</f>
        <v/>
      </c>
      <c r="N709" s="3" t="str">
        <f>IF(COUNTIF(技能效果!A:A,技能等级!B709&amp;"04")=1,技能等级!B709&amp;"04","")</f>
        <v/>
      </c>
      <c r="O709" s="3" t="str">
        <f t="shared" ref="O709" si="2148">IF(N709="","",$D709)</f>
        <v/>
      </c>
      <c r="P709" s="3" t="str">
        <f>IF(COUNTIF(技能效果!A:A,技能等级!B709&amp;"05")=1,技能等级!B709&amp;"05","")</f>
        <v/>
      </c>
      <c r="Q709" s="3" t="str">
        <f t="shared" ref="Q709" si="2149">IF(P709="","",$D709)</f>
        <v/>
      </c>
      <c r="R709" s="36"/>
      <c r="S709" s="36">
        <f t="shared" si="1986"/>
        <v>71</v>
      </c>
    </row>
    <row r="710" spans="1:19" ht="16.5" x14ac:dyDescent="0.2">
      <c r="A710" s="3">
        <v>707</v>
      </c>
      <c r="B710" s="3">
        <f>INDEX(技能!B:B,MATCH(技能等级!S710,技能!T:T,0))</f>
        <v>1302017</v>
      </c>
      <c r="C710" s="4" t="s">
        <v>507</v>
      </c>
      <c r="D710" s="3">
        <v>7</v>
      </c>
      <c r="E710" s="3" t="str">
        <f>INDEX(技能!E:E,MATCH(技能等级!S710,技能!T:T,0))</f>
        <v>诸葛一心技能2</v>
      </c>
      <c r="F710" s="4" t="s">
        <v>1164</v>
      </c>
      <c r="G710" s="3">
        <v>10</v>
      </c>
      <c r="H710" s="3" t="s">
        <v>1167</v>
      </c>
      <c r="I710" s="3">
        <f t="shared" si="2146"/>
        <v>7</v>
      </c>
      <c r="J710" s="3" t="str">
        <f>IF(COUNTIF(技能效果!A:A,技能等级!B710&amp;"02")=1,技能等级!B710&amp;"02","")</f>
        <v/>
      </c>
      <c r="K710" s="3" t="str">
        <f t="shared" si="2146"/>
        <v/>
      </c>
      <c r="L710" s="3" t="str">
        <f>IF(COUNTIF(技能效果!A:A,技能等级!B710&amp;"03")=1,技能等级!B710&amp;"03","")</f>
        <v/>
      </c>
      <c r="M710" s="3" t="str">
        <f t="shared" ref="M710" si="2150">IF(L710="","",$D710)</f>
        <v/>
      </c>
      <c r="N710" s="3" t="str">
        <f>IF(COUNTIF(技能效果!A:A,技能等级!B710&amp;"04")=1,技能等级!B710&amp;"04","")</f>
        <v/>
      </c>
      <c r="O710" s="3" t="str">
        <f t="shared" ref="O710" si="2151">IF(N710="","",$D710)</f>
        <v/>
      </c>
      <c r="P710" s="3" t="str">
        <f>IF(COUNTIF(技能效果!A:A,技能等级!B710&amp;"05")=1,技能等级!B710&amp;"05","")</f>
        <v/>
      </c>
      <c r="Q710" s="3" t="str">
        <f t="shared" ref="Q710" si="2152">IF(P710="","",$D710)</f>
        <v/>
      </c>
      <c r="R710" s="36"/>
      <c r="S710" s="36">
        <f t="shared" si="1986"/>
        <v>71</v>
      </c>
    </row>
    <row r="711" spans="1:19" ht="16.5" x14ac:dyDescent="0.2">
      <c r="A711" s="3">
        <v>708</v>
      </c>
      <c r="B711" s="3">
        <f>INDEX(技能!B:B,MATCH(技能等级!S711,技能!T:T,0))</f>
        <v>1302017</v>
      </c>
      <c r="C711" s="4" t="s">
        <v>507</v>
      </c>
      <c r="D711" s="3">
        <v>8</v>
      </c>
      <c r="E711" s="3" t="str">
        <f>INDEX(技能!E:E,MATCH(技能等级!S711,技能!T:T,0))</f>
        <v>诸葛一心技能2</v>
      </c>
      <c r="F711" s="4" t="s">
        <v>1164</v>
      </c>
      <c r="G711" s="3">
        <v>10</v>
      </c>
      <c r="H711" s="3" t="s">
        <v>1167</v>
      </c>
      <c r="I711" s="3">
        <f t="shared" si="2146"/>
        <v>8</v>
      </c>
      <c r="J711" s="3" t="str">
        <f>IF(COUNTIF(技能效果!A:A,技能等级!B711&amp;"02")=1,技能等级!B711&amp;"02","")</f>
        <v/>
      </c>
      <c r="K711" s="3" t="str">
        <f t="shared" si="2146"/>
        <v/>
      </c>
      <c r="L711" s="3" t="str">
        <f>IF(COUNTIF(技能效果!A:A,技能等级!B711&amp;"03")=1,技能等级!B711&amp;"03","")</f>
        <v/>
      </c>
      <c r="M711" s="3" t="str">
        <f t="shared" ref="M711" si="2153">IF(L711="","",$D711)</f>
        <v/>
      </c>
      <c r="N711" s="3" t="str">
        <f>IF(COUNTIF(技能效果!A:A,技能等级!B711&amp;"04")=1,技能等级!B711&amp;"04","")</f>
        <v/>
      </c>
      <c r="O711" s="3" t="str">
        <f t="shared" ref="O711" si="2154">IF(N711="","",$D711)</f>
        <v/>
      </c>
      <c r="P711" s="3" t="str">
        <f>IF(COUNTIF(技能效果!A:A,技能等级!B711&amp;"05")=1,技能等级!B711&amp;"05","")</f>
        <v/>
      </c>
      <c r="Q711" s="3" t="str">
        <f t="shared" ref="Q711" si="2155">IF(P711="","",$D711)</f>
        <v/>
      </c>
      <c r="R711" s="36"/>
      <c r="S711" s="36">
        <f t="shared" si="1986"/>
        <v>71</v>
      </c>
    </row>
    <row r="712" spans="1:19" ht="16.5" x14ac:dyDescent="0.2">
      <c r="A712" s="3">
        <v>709</v>
      </c>
      <c r="B712" s="3">
        <f>INDEX(技能!B:B,MATCH(技能等级!S712,技能!T:T,0))</f>
        <v>1302017</v>
      </c>
      <c r="C712" s="4" t="s">
        <v>507</v>
      </c>
      <c r="D712" s="3">
        <v>9</v>
      </c>
      <c r="E712" s="3" t="str">
        <f>INDEX(技能!E:E,MATCH(技能等级!S712,技能!T:T,0))</f>
        <v>诸葛一心技能2</v>
      </c>
      <c r="F712" s="4" t="s">
        <v>1164</v>
      </c>
      <c r="G712" s="3">
        <v>10</v>
      </c>
      <c r="H712" s="3" t="s">
        <v>1167</v>
      </c>
      <c r="I712" s="3">
        <f t="shared" si="2146"/>
        <v>9</v>
      </c>
      <c r="J712" s="3" t="str">
        <f>IF(COUNTIF(技能效果!A:A,技能等级!B712&amp;"02")=1,技能等级!B712&amp;"02","")</f>
        <v/>
      </c>
      <c r="K712" s="3" t="str">
        <f t="shared" si="2146"/>
        <v/>
      </c>
      <c r="L712" s="3" t="str">
        <f>IF(COUNTIF(技能效果!A:A,技能等级!B712&amp;"03")=1,技能等级!B712&amp;"03","")</f>
        <v/>
      </c>
      <c r="M712" s="3" t="str">
        <f t="shared" ref="M712" si="2156">IF(L712="","",$D712)</f>
        <v/>
      </c>
      <c r="N712" s="3" t="str">
        <f>IF(COUNTIF(技能效果!A:A,技能等级!B712&amp;"04")=1,技能等级!B712&amp;"04","")</f>
        <v/>
      </c>
      <c r="O712" s="3" t="str">
        <f t="shared" ref="O712" si="2157">IF(N712="","",$D712)</f>
        <v/>
      </c>
      <c r="P712" s="3" t="str">
        <f>IF(COUNTIF(技能效果!A:A,技能等级!B712&amp;"05")=1,技能等级!B712&amp;"05","")</f>
        <v/>
      </c>
      <c r="Q712" s="3" t="str">
        <f t="shared" ref="Q712" si="2158">IF(P712="","",$D712)</f>
        <v/>
      </c>
      <c r="R712" s="36"/>
      <c r="S712" s="36">
        <f t="shared" si="1986"/>
        <v>71</v>
      </c>
    </row>
    <row r="713" spans="1:19" ht="16.5" x14ac:dyDescent="0.2">
      <c r="A713" s="3">
        <v>710</v>
      </c>
      <c r="B713" s="3">
        <f>INDEX(技能!B:B,MATCH(技能等级!S713,技能!T:T,0))</f>
        <v>1302017</v>
      </c>
      <c r="C713" s="4" t="s">
        <v>507</v>
      </c>
      <c r="D713" s="3">
        <v>10</v>
      </c>
      <c r="E713" s="3" t="str">
        <f>INDEX(技能!E:E,MATCH(技能等级!S713,技能!T:T,0))</f>
        <v>诸葛一心技能2</v>
      </c>
      <c r="F713" s="4" t="s">
        <v>1164</v>
      </c>
      <c r="G713" s="3">
        <v>10</v>
      </c>
      <c r="H713" s="3" t="s">
        <v>1167</v>
      </c>
      <c r="I713" s="3">
        <f t="shared" si="2146"/>
        <v>10</v>
      </c>
      <c r="J713" s="3" t="str">
        <f>IF(COUNTIF(技能效果!A:A,技能等级!B713&amp;"02")=1,技能等级!B713&amp;"02","")</f>
        <v/>
      </c>
      <c r="K713" s="3" t="str">
        <f t="shared" si="2146"/>
        <v/>
      </c>
      <c r="L713" s="3" t="str">
        <f>IF(COUNTIF(技能效果!A:A,技能等级!B713&amp;"03")=1,技能等级!B713&amp;"03","")</f>
        <v/>
      </c>
      <c r="M713" s="3" t="str">
        <f t="shared" ref="M713" si="2159">IF(L713="","",$D713)</f>
        <v/>
      </c>
      <c r="N713" s="3" t="str">
        <f>IF(COUNTIF(技能效果!A:A,技能等级!B713&amp;"04")=1,技能等级!B713&amp;"04","")</f>
        <v/>
      </c>
      <c r="O713" s="3" t="str">
        <f t="shared" ref="O713" si="2160">IF(N713="","",$D713)</f>
        <v/>
      </c>
      <c r="P713" s="3" t="str">
        <f>IF(COUNTIF(技能效果!A:A,技能等级!B713&amp;"05")=1,技能等级!B713&amp;"05","")</f>
        <v/>
      </c>
      <c r="Q713" s="3" t="str">
        <f t="shared" ref="Q713" si="2161">IF(P713="","",$D713)</f>
        <v/>
      </c>
      <c r="R713" s="36"/>
      <c r="S713" s="36">
        <f t="shared" si="1986"/>
        <v>71</v>
      </c>
    </row>
    <row r="714" spans="1:19" ht="16.5" x14ac:dyDescent="0.2">
      <c r="A714" s="3">
        <v>711</v>
      </c>
      <c r="B714" s="3">
        <f>INDEX(技能!B:B,MATCH(技能等级!S714,技能!T:T,0))</f>
        <v>1301020</v>
      </c>
      <c r="C714" s="4" t="s">
        <v>507</v>
      </c>
      <c r="D714" s="3">
        <v>1</v>
      </c>
      <c r="E714" s="3" t="str">
        <f>INDEX(技能!E:E,MATCH(技能等级!S714,技能!T:T,0))</f>
        <v>姬烟华技能1</v>
      </c>
      <c r="F714" s="4"/>
      <c r="G714" s="3"/>
      <c r="H714" s="3" t="s">
        <v>1167</v>
      </c>
      <c r="I714" s="3">
        <f t="shared" si="2146"/>
        <v>1</v>
      </c>
      <c r="J714" s="3" t="str">
        <f>IF(COUNTIF(技能效果!A:A,技能等级!B714&amp;"02")=1,技能等级!B714&amp;"02","")</f>
        <v/>
      </c>
      <c r="K714" s="3" t="str">
        <f t="shared" si="2146"/>
        <v/>
      </c>
      <c r="L714" s="3" t="str">
        <f>IF(COUNTIF(技能效果!A:A,技能等级!B714&amp;"03")=1,技能等级!B714&amp;"03","")</f>
        <v/>
      </c>
      <c r="M714" s="3" t="str">
        <f t="shared" ref="M714" si="2162">IF(L714="","",$D714)</f>
        <v/>
      </c>
      <c r="N714" s="3" t="str">
        <f>IF(COUNTIF(技能效果!A:A,技能等级!B714&amp;"04")=1,技能等级!B714&amp;"04","")</f>
        <v/>
      </c>
      <c r="O714" s="3" t="str">
        <f t="shared" ref="O714" si="2163">IF(N714="","",$D714)</f>
        <v/>
      </c>
      <c r="P714" s="3" t="str">
        <f>IF(COUNTIF(技能效果!A:A,技能等级!B714&amp;"05")=1,技能等级!B714&amp;"05","")</f>
        <v/>
      </c>
      <c r="Q714" s="3" t="str">
        <f t="shared" ref="Q714" si="2164">IF(P714="","",$D714)</f>
        <v/>
      </c>
      <c r="R714" s="36"/>
      <c r="S714" s="36">
        <f t="shared" si="1986"/>
        <v>72</v>
      </c>
    </row>
    <row r="715" spans="1:19" ht="16.5" x14ac:dyDescent="0.2">
      <c r="A715" s="3">
        <v>712</v>
      </c>
      <c r="B715" s="3">
        <f>INDEX(技能!B:B,MATCH(技能等级!S715,技能!T:T,0))</f>
        <v>1301020</v>
      </c>
      <c r="C715" s="4" t="s">
        <v>507</v>
      </c>
      <c r="D715" s="3">
        <v>2</v>
      </c>
      <c r="E715" s="3" t="str">
        <f>INDEX(技能!E:E,MATCH(技能等级!S715,技能!T:T,0))</f>
        <v>姬烟华技能1</v>
      </c>
      <c r="F715" s="4" t="s">
        <v>1164</v>
      </c>
      <c r="G715" s="3">
        <v>10</v>
      </c>
      <c r="H715" s="3" t="s">
        <v>1167</v>
      </c>
      <c r="I715" s="3">
        <f t="shared" si="2146"/>
        <v>2</v>
      </c>
      <c r="J715" s="3" t="str">
        <f>IF(COUNTIF(技能效果!A:A,技能等级!B715&amp;"02")=1,技能等级!B715&amp;"02","")</f>
        <v/>
      </c>
      <c r="K715" s="3" t="str">
        <f t="shared" si="2146"/>
        <v/>
      </c>
      <c r="L715" s="3" t="str">
        <f>IF(COUNTIF(技能效果!A:A,技能等级!B715&amp;"03")=1,技能等级!B715&amp;"03","")</f>
        <v/>
      </c>
      <c r="M715" s="3" t="str">
        <f t="shared" ref="M715" si="2165">IF(L715="","",$D715)</f>
        <v/>
      </c>
      <c r="N715" s="3" t="str">
        <f>IF(COUNTIF(技能效果!A:A,技能等级!B715&amp;"04")=1,技能等级!B715&amp;"04","")</f>
        <v/>
      </c>
      <c r="O715" s="3" t="str">
        <f t="shared" ref="O715" si="2166">IF(N715="","",$D715)</f>
        <v/>
      </c>
      <c r="P715" s="3" t="str">
        <f>IF(COUNTIF(技能效果!A:A,技能等级!B715&amp;"05")=1,技能等级!B715&amp;"05","")</f>
        <v/>
      </c>
      <c r="Q715" s="3" t="str">
        <f t="shared" ref="Q715" si="2167">IF(P715="","",$D715)</f>
        <v/>
      </c>
      <c r="R715" s="36"/>
      <c r="S715" s="36">
        <f t="shared" si="1986"/>
        <v>72</v>
      </c>
    </row>
    <row r="716" spans="1:19" ht="16.5" x14ac:dyDescent="0.2">
      <c r="A716" s="3">
        <v>713</v>
      </c>
      <c r="B716" s="3">
        <f>INDEX(技能!B:B,MATCH(技能等级!S716,技能!T:T,0))</f>
        <v>1301020</v>
      </c>
      <c r="C716" s="4" t="s">
        <v>507</v>
      </c>
      <c r="D716" s="3">
        <v>3</v>
      </c>
      <c r="E716" s="3" t="str">
        <f>INDEX(技能!E:E,MATCH(技能等级!S716,技能!T:T,0))</f>
        <v>姬烟华技能1</v>
      </c>
      <c r="F716" s="4" t="s">
        <v>1164</v>
      </c>
      <c r="G716" s="3">
        <v>10</v>
      </c>
      <c r="H716" s="3" t="s">
        <v>1167</v>
      </c>
      <c r="I716" s="3">
        <f t="shared" si="2146"/>
        <v>3</v>
      </c>
      <c r="J716" s="3" t="str">
        <f>IF(COUNTIF(技能效果!A:A,技能等级!B716&amp;"02")=1,技能等级!B716&amp;"02","")</f>
        <v/>
      </c>
      <c r="K716" s="3" t="str">
        <f t="shared" si="2146"/>
        <v/>
      </c>
      <c r="L716" s="3" t="str">
        <f>IF(COUNTIF(技能效果!A:A,技能等级!B716&amp;"03")=1,技能等级!B716&amp;"03","")</f>
        <v/>
      </c>
      <c r="M716" s="3" t="str">
        <f t="shared" ref="M716" si="2168">IF(L716="","",$D716)</f>
        <v/>
      </c>
      <c r="N716" s="3" t="str">
        <f>IF(COUNTIF(技能效果!A:A,技能等级!B716&amp;"04")=1,技能等级!B716&amp;"04","")</f>
        <v/>
      </c>
      <c r="O716" s="3" t="str">
        <f t="shared" ref="O716" si="2169">IF(N716="","",$D716)</f>
        <v/>
      </c>
      <c r="P716" s="3" t="str">
        <f>IF(COUNTIF(技能效果!A:A,技能等级!B716&amp;"05")=1,技能等级!B716&amp;"05","")</f>
        <v/>
      </c>
      <c r="Q716" s="3" t="str">
        <f t="shared" ref="Q716" si="2170">IF(P716="","",$D716)</f>
        <v/>
      </c>
      <c r="R716" s="36"/>
      <c r="S716" s="36">
        <f t="shared" si="1986"/>
        <v>72</v>
      </c>
    </row>
    <row r="717" spans="1:19" ht="16.5" x14ac:dyDescent="0.2">
      <c r="A717" s="3">
        <v>714</v>
      </c>
      <c r="B717" s="3">
        <f>INDEX(技能!B:B,MATCH(技能等级!S717,技能!T:T,0))</f>
        <v>1301020</v>
      </c>
      <c r="C717" s="4" t="s">
        <v>507</v>
      </c>
      <c r="D717" s="3">
        <v>4</v>
      </c>
      <c r="E717" s="3" t="str">
        <f>INDEX(技能!E:E,MATCH(技能等级!S717,技能!T:T,0))</f>
        <v>姬烟华技能1</v>
      </c>
      <c r="F717" s="4" t="s">
        <v>1164</v>
      </c>
      <c r="G717" s="3">
        <v>10</v>
      </c>
      <c r="H717" s="3" t="s">
        <v>1167</v>
      </c>
      <c r="I717" s="3">
        <f t="shared" si="2146"/>
        <v>4</v>
      </c>
      <c r="J717" s="3" t="str">
        <f>IF(COUNTIF(技能效果!A:A,技能等级!B717&amp;"02")=1,技能等级!B717&amp;"02","")</f>
        <v/>
      </c>
      <c r="K717" s="3" t="str">
        <f t="shared" si="2146"/>
        <v/>
      </c>
      <c r="L717" s="3" t="str">
        <f>IF(COUNTIF(技能效果!A:A,技能等级!B717&amp;"03")=1,技能等级!B717&amp;"03","")</f>
        <v/>
      </c>
      <c r="M717" s="3" t="str">
        <f t="shared" ref="M717" si="2171">IF(L717="","",$D717)</f>
        <v/>
      </c>
      <c r="N717" s="3" t="str">
        <f>IF(COUNTIF(技能效果!A:A,技能等级!B717&amp;"04")=1,技能等级!B717&amp;"04","")</f>
        <v/>
      </c>
      <c r="O717" s="3" t="str">
        <f t="shared" ref="O717" si="2172">IF(N717="","",$D717)</f>
        <v/>
      </c>
      <c r="P717" s="3" t="str">
        <f>IF(COUNTIF(技能效果!A:A,技能等级!B717&amp;"05")=1,技能等级!B717&amp;"05","")</f>
        <v/>
      </c>
      <c r="Q717" s="3" t="str">
        <f t="shared" ref="Q717" si="2173">IF(P717="","",$D717)</f>
        <v/>
      </c>
      <c r="R717" s="36"/>
      <c r="S717" s="36">
        <f t="shared" si="1986"/>
        <v>72</v>
      </c>
    </row>
    <row r="718" spans="1:19" ht="16.5" x14ac:dyDescent="0.2">
      <c r="A718" s="3">
        <v>715</v>
      </c>
      <c r="B718" s="3">
        <f>INDEX(技能!B:B,MATCH(技能等级!S718,技能!T:T,0))</f>
        <v>1301020</v>
      </c>
      <c r="C718" s="4" t="s">
        <v>507</v>
      </c>
      <c r="D718" s="3">
        <v>5</v>
      </c>
      <c r="E718" s="3" t="str">
        <f>INDEX(技能!E:E,MATCH(技能等级!S718,技能!T:T,0))</f>
        <v>姬烟华技能1</v>
      </c>
      <c r="F718" s="4" t="s">
        <v>1164</v>
      </c>
      <c r="G718" s="3">
        <v>10</v>
      </c>
      <c r="H718" s="3" t="s">
        <v>1167</v>
      </c>
      <c r="I718" s="3">
        <f t="shared" si="2146"/>
        <v>5</v>
      </c>
      <c r="J718" s="3" t="str">
        <f>IF(COUNTIF(技能效果!A:A,技能等级!B718&amp;"02")=1,技能等级!B718&amp;"02","")</f>
        <v/>
      </c>
      <c r="K718" s="3" t="str">
        <f t="shared" si="2146"/>
        <v/>
      </c>
      <c r="L718" s="3" t="str">
        <f>IF(COUNTIF(技能效果!A:A,技能等级!B718&amp;"03")=1,技能等级!B718&amp;"03","")</f>
        <v/>
      </c>
      <c r="M718" s="3" t="str">
        <f t="shared" ref="M718" si="2174">IF(L718="","",$D718)</f>
        <v/>
      </c>
      <c r="N718" s="3" t="str">
        <f>IF(COUNTIF(技能效果!A:A,技能等级!B718&amp;"04")=1,技能等级!B718&amp;"04","")</f>
        <v/>
      </c>
      <c r="O718" s="3" t="str">
        <f t="shared" ref="O718" si="2175">IF(N718="","",$D718)</f>
        <v/>
      </c>
      <c r="P718" s="3" t="str">
        <f>IF(COUNTIF(技能效果!A:A,技能等级!B718&amp;"05")=1,技能等级!B718&amp;"05","")</f>
        <v/>
      </c>
      <c r="Q718" s="3" t="str">
        <f t="shared" ref="Q718" si="2176">IF(P718="","",$D718)</f>
        <v/>
      </c>
      <c r="R718" s="36"/>
      <c r="S718" s="36">
        <f t="shared" si="1986"/>
        <v>72</v>
      </c>
    </row>
    <row r="719" spans="1:19" ht="16.5" x14ac:dyDescent="0.2">
      <c r="A719" s="3">
        <v>716</v>
      </c>
      <c r="B719" s="3">
        <f>INDEX(技能!B:B,MATCH(技能等级!S719,技能!T:T,0))</f>
        <v>1301020</v>
      </c>
      <c r="C719" s="4" t="s">
        <v>507</v>
      </c>
      <c r="D719" s="3">
        <v>6</v>
      </c>
      <c r="E719" s="3" t="str">
        <f>INDEX(技能!E:E,MATCH(技能等级!S719,技能!T:T,0))</f>
        <v>姬烟华技能1</v>
      </c>
      <c r="F719" s="4" t="s">
        <v>1164</v>
      </c>
      <c r="G719" s="3">
        <v>10</v>
      </c>
      <c r="H719" s="3" t="s">
        <v>1167</v>
      </c>
      <c r="I719" s="3">
        <f t="shared" si="2146"/>
        <v>6</v>
      </c>
      <c r="J719" s="3" t="str">
        <f>IF(COUNTIF(技能效果!A:A,技能等级!B719&amp;"02")=1,技能等级!B719&amp;"02","")</f>
        <v/>
      </c>
      <c r="K719" s="3" t="str">
        <f t="shared" si="2146"/>
        <v/>
      </c>
      <c r="L719" s="3" t="str">
        <f>IF(COUNTIF(技能效果!A:A,技能等级!B719&amp;"03")=1,技能等级!B719&amp;"03","")</f>
        <v/>
      </c>
      <c r="M719" s="3" t="str">
        <f t="shared" ref="M719" si="2177">IF(L719="","",$D719)</f>
        <v/>
      </c>
      <c r="N719" s="3" t="str">
        <f>IF(COUNTIF(技能效果!A:A,技能等级!B719&amp;"04")=1,技能等级!B719&amp;"04","")</f>
        <v/>
      </c>
      <c r="O719" s="3" t="str">
        <f t="shared" ref="O719" si="2178">IF(N719="","",$D719)</f>
        <v/>
      </c>
      <c r="P719" s="3" t="str">
        <f>IF(COUNTIF(技能效果!A:A,技能等级!B719&amp;"05")=1,技能等级!B719&amp;"05","")</f>
        <v/>
      </c>
      <c r="Q719" s="3" t="str">
        <f t="shared" ref="Q719" si="2179">IF(P719="","",$D719)</f>
        <v/>
      </c>
      <c r="R719" s="36"/>
      <c r="S719" s="36">
        <f t="shared" ref="S719:S782" si="2180">S709+1</f>
        <v>72</v>
      </c>
    </row>
    <row r="720" spans="1:19" ht="16.5" x14ac:dyDescent="0.2">
      <c r="A720" s="3">
        <v>717</v>
      </c>
      <c r="B720" s="3">
        <f>INDEX(技能!B:B,MATCH(技能等级!S720,技能!T:T,0))</f>
        <v>1301020</v>
      </c>
      <c r="C720" s="4" t="s">
        <v>507</v>
      </c>
      <c r="D720" s="3">
        <v>7</v>
      </c>
      <c r="E720" s="3" t="str">
        <f>INDEX(技能!E:E,MATCH(技能等级!S720,技能!T:T,0))</f>
        <v>姬烟华技能1</v>
      </c>
      <c r="F720" s="4" t="s">
        <v>1164</v>
      </c>
      <c r="G720" s="3">
        <v>10</v>
      </c>
      <c r="H720" s="3" t="s">
        <v>1167</v>
      </c>
      <c r="I720" s="3">
        <f t="shared" si="2146"/>
        <v>7</v>
      </c>
      <c r="J720" s="3" t="str">
        <f>IF(COUNTIF(技能效果!A:A,技能等级!B720&amp;"02")=1,技能等级!B720&amp;"02","")</f>
        <v/>
      </c>
      <c r="K720" s="3" t="str">
        <f t="shared" si="2146"/>
        <v/>
      </c>
      <c r="L720" s="3" t="str">
        <f>IF(COUNTIF(技能效果!A:A,技能等级!B720&amp;"03")=1,技能等级!B720&amp;"03","")</f>
        <v/>
      </c>
      <c r="M720" s="3" t="str">
        <f t="shared" ref="M720" si="2181">IF(L720="","",$D720)</f>
        <v/>
      </c>
      <c r="N720" s="3" t="str">
        <f>IF(COUNTIF(技能效果!A:A,技能等级!B720&amp;"04")=1,技能等级!B720&amp;"04","")</f>
        <v/>
      </c>
      <c r="O720" s="3" t="str">
        <f t="shared" ref="O720" si="2182">IF(N720="","",$D720)</f>
        <v/>
      </c>
      <c r="P720" s="3" t="str">
        <f>IF(COUNTIF(技能效果!A:A,技能等级!B720&amp;"05")=1,技能等级!B720&amp;"05","")</f>
        <v/>
      </c>
      <c r="Q720" s="3" t="str">
        <f t="shared" ref="Q720" si="2183">IF(P720="","",$D720)</f>
        <v/>
      </c>
      <c r="R720" s="36"/>
      <c r="S720" s="36">
        <f t="shared" si="2180"/>
        <v>72</v>
      </c>
    </row>
    <row r="721" spans="1:19" ht="16.5" x14ac:dyDescent="0.2">
      <c r="A721" s="3">
        <v>718</v>
      </c>
      <c r="B721" s="3">
        <f>INDEX(技能!B:B,MATCH(技能等级!S721,技能!T:T,0))</f>
        <v>1301020</v>
      </c>
      <c r="C721" s="4" t="s">
        <v>507</v>
      </c>
      <c r="D721" s="3">
        <v>8</v>
      </c>
      <c r="E721" s="3" t="str">
        <f>INDEX(技能!E:E,MATCH(技能等级!S721,技能!T:T,0))</f>
        <v>姬烟华技能1</v>
      </c>
      <c r="F721" s="4" t="s">
        <v>1164</v>
      </c>
      <c r="G721" s="3">
        <v>10</v>
      </c>
      <c r="H721" s="3" t="s">
        <v>1167</v>
      </c>
      <c r="I721" s="3">
        <f t="shared" si="2146"/>
        <v>8</v>
      </c>
      <c r="J721" s="3" t="str">
        <f>IF(COUNTIF(技能效果!A:A,技能等级!B721&amp;"02")=1,技能等级!B721&amp;"02","")</f>
        <v/>
      </c>
      <c r="K721" s="3" t="str">
        <f t="shared" si="2146"/>
        <v/>
      </c>
      <c r="L721" s="3" t="str">
        <f>IF(COUNTIF(技能效果!A:A,技能等级!B721&amp;"03")=1,技能等级!B721&amp;"03","")</f>
        <v/>
      </c>
      <c r="M721" s="3" t="str">
        <f t="shared" ref="M721" si="2184">IF(L721="","",$D721)</f>
        <v/>
      </c>
      <c r="N721" s="3" t="str">
        <f>IF(COUNTIF(技能效果!A:A,技能等级!B721&amp;"04")=1,技能等级!B721&amp;"04","")</f>
        <v/>
      </c>
      <c r="O721" s="3" t="str">
        <f t="shared" ref="O721" si="2185">IF(N721="","",$D721)</f>
        <v/>
      </c>
      <c r="P721" s="3" t="str">
        <f>IF(COUNTIF(技能效果!A:A,技能等级!B721&amp;"05")=1,技能等级!B721&amp;"05","")</f>
        <v/>
      </c>
      <c r="Q721" s="3" t="str">
        <f t="shared" ref="Q721" si="2186">IF(P721="","",$D721)</f>
        <v/>
      </c>
      <c r="R721" s="36"/>
      <c r="S721" s="36">
        <f t="shared" si="2180"/>
        <v>72</v>
      </c>
    </row>
    <row r="722" spans="1:19" ht="16.5" x14ac:dyDescent="0.2">
      <c r="A722" s="3">
        <v>719</v>
      </c>
      <c r="B722" s="3">
        <f>INDEX(技能!B:B,MATCH(技能等级!S722,技能!T:T,0))</f>
        <v>1301020</v>
      </c>
      <c r="C722" s="4" t="s">
        <v>507</v>
      </c>
      <c r="D722" s="3">
        <v>9</v>
      </c>
      <c r="E722" s="3" t="str">
        <f>INDEX(技能!E:E,MATCH(技能等级!S722,技能!T:T,0))</f>
        <v>姬烟华技能1</v>
      </c>
      <c r="F722" s="4" t="s">
        <v>1164</v>
      </c>
      <c r="G722" s="3">
        <v>10</v>
      </c>
      <c r="H722" s="3" t="s">
        <v>1167</v>
      </c>
      <c r="I722" s="3">
        <f t="shared" si="2146"/>
        <v>9</v>
      </c>
      <c r="J722" s="3" t="str">
        <f>IF(COUNTIF(技能效果!A:A,技能等级!B722&amp;"02")=1,技能等级!B722&amp;"02","")</f>
        <v/>
      </c>
      <c r="K722" s="3" t="str">
        <f t="shared" si="2146"/>
        <v/>
      </c>
      <c r="L722" s="3" t="str">
        <f>IF(COUNTIF(技能效果!A:A,技能等级!B722&amp;"03")=1,技能等级!B722&amp;"03","")</f>
        <v/>
      </c>
      <c r="M722" s="3" t="str">
        <f t="shared" ref="M722" si="2187">IF(L722="","",$D722)</f>
        <v/>
      </c>
      <c r="N722" s="3" t="str">
        <f>IF(COUNTIF(技能效果!A:A,技能等级!B722&amp;"04")=1,技能等级!B722&amp;"04","")</f>
        <v/>
      </c>
      <c r="O722" s="3" t="str">
        <f t="shared" ref="O722" si="2188">IF(N722="","",$D722)</f>
        <v/>
      </c>
      <c r="P722" s="3" t="str">
        <f>IF(COUNTIF(技能效果!A:A,技能等级!B722&amp;"05")=1,技能等级!B722&amp;"05","")</f>
        <v/>
      </c>
      <c r="Q722" s="3" t="str">
        <f t="shared" ref="Q722" si="2189">IF(P722="","",$D722)</f>
        <v/>
      </c>
      <c r="R722" s="36"/>
      <c r="S722" s="36">
        <f t="shared" si="2180"/>
        <v>72</v>
      </c>
    </row>
    <row r="723" spans="1:19" ht="16.5" x14ac:dyDescent="0.2">
      <c r="A723" s="3">
        <v>720</v>
      </c>
      <c r="B723" s="3">
        <f>INDEX(技能!B:B,MATCH(技能等级!S723,技能!T:T,0))</f>
        <v>1301020</v>
      </c>
      <c r="C723" s="4" t="s">
        <v>507</v>
      </c>
      <c r="D723" s="3">
        <v>10</v>
      </c>
      <c r="E723" s="3" t="str">
        <f>INDEX(技能!E:E,MATCH(技能等级!S723,技能!T:T,0))</f>
        <v>姬烟华技能1</v>
      </c>
      <c r="F723" s="4" t="s">
        <v>1164</v>
      </c>
      <c r="G723" s="3">
        <v>10</v>
      </c>
      <c r="H723" s="3" t="s">
        <v>1167</v>
      </c>
      <c r="I723" s="3">
        <f t="shared" si="2146"/>
        <v>10</v>
      </c>
      <c r="J723" s="3" t="str">
        <f>IF(COUNTIF(技能效果!A:A,技能等级!B723&amp;"02")=1,技能等级!B723&amp;"02","")</f>
        <v/>
      </c>
      <c r="K723" s="3" t="str">
        <f t="shared" si="2146"/>
        <v/>
      </c>
      <c r="L723" s="3" t="str">
        <f>IF(COUNTIF(技能效果!A:A,技能等级!B723&amp;"03")=1,技能等级!B723&amp;"03","")</f>
        <v/>
      </c>
      <c r="M723" s="3" t="str">
        <f t="shared" ref="M723" si="2190">IF(L723="","",$D723)</f>
        <v/>
      </c>
      <c r="N723" s="3" t="str">
        <f>IF(COUNTIF(技能效果!A:A,技能等级!B723&amp;"04")=1,技能等级!B723&amp;"04","")</f>
        <v/>
      </c>
      <c r="O723" s="3" t="str">
        <f t="shared" ref="O723" si="2191">IF(N723="","",$D723)</f>
        <v/>
      </c>
      <c r="P723" s="3" t="str">
        <f>IF(COUNTIF(技能效果!A:A,技能等级!B723&amp;"05")=1,技能等级!B723&amp;"05","")</f>
        <v/>
      </c>
      <c r="Q723" s="3" t="str">
        <f t="shared" ref="Q723" si="2192">IF(P723="","",$D723)</f>
        <v/>
      </c>
      <c r="R723" s="36"/>
      <c r="S723" s="36">
        <f t="shared" si="2180"/>
        <v>72</v>
      </c>
    </row>
    <row r="724" spans="1:19" ht="16.5" x14ac:dyDescent="0.2">
      <c r="A724" s="3">
        <v>721</v>
      </c>
      <c r="B724" s="3">
        <f>INDEX(技能!B:B,MATCH(技能等级!S724,技能!T:T,0))</f>
        <v>1302020</v>
      </c>
      <c r="C724" s="4" t="s">
        <v>507</v>
      </c>
      <c r="D724" s="3">
        <v>1</v>
      </c>
      <c r="E724" s="3" t="str">
        <f>INDEX(技能!E:E,MATCH(技能等级!S724,技能!T:T,0))</f>
        <v>姬烟华技能2</v>
      </c>
      <c r="F724" s="4"/>
      <c r="G724" s="3"/>
      <c r="H724" s="3" t="s">
        <v>1167</v>
      </c>
      <c r="I724" s="3">
        <f t="shared" si="2146"/>
        <v>1</v>
      </c>
      <c r="J724" s="3" t="str">
        <f>IF(COUNTIF(技能效果!A:A,技能等级!B724&amp;"02")=1,技能等级!B724&amp;"02","")</f>
        <v/>
      </c>
      <c r="K724" s="3" t="str">
        <f t="shared" si="2146"/>
        <v/>
      </c>
      <c r="L724" s="3" t="str">
        <f>IF(COUNTIF(技能效果!A:A,技能等级!B724&amp;"03")=1,技能等级!B724&amp;"03","")</f>
        <v/>
      </c>
      <c r="M724" s="3" t="str">
        <f t="shared" ref="M724" si="2193">IF(L724="","",$D724)</f>
        <v/>
      </c>
      <c r="N724" s="3" t="str">
        <f>IF(COUNTIF(技能效果!A:A,技能等级!B724&amp;"04")=1,技能等级!B724&amp;"04","")</f>
        <v/>
      </c>
      <c r="O724" s="3" t="str">
        <f t="shared" ref="O724" si="2194">IF(N724="","",$D724)</f>
        <v/>
      </c>
      <c r="P724" s="3" t="str">
        <f>IF(COUNTIF(技能效果!A:A,技能等级!B724&amp;"05")=1,技能等级!B724&amp;"05","")</f>
        <v/>
      </c>
      <c r="Q724" s="3" t="str">
        <f t="shared" ref="Q724" si="2195">IF(P724="","",$D724)</f>
        <v/>
      </c>
      <c r="R724" s="36"/>
      <c r="S724" s="36">
        <f t="shared" si="2180"/>
        <v>73</v>
      </c>
    </row>
    <row r="725" spans="1:19" ht="16.5" x14ac:dyDescent="0.2">
      <c r="A725" s="3">
        <v>722</v>
      </c>
      <c r="B725" s="3">
        <f>INDEX(技能!B:B,MATCH(技能等级!S725,技能!T:T,0))</f>
        <v>1302020</v>
      </c>
      <c r="C725" s="4" t="s">
        <v>507</v>
      </c>
      <c r="D725" s="3">
        <v>2</v>
      </c>
      <c r="E725" s="3" t="str">
        <f>INDEX(技能!E:E,MATCH(技能等级!S725,技能!T:T,0))</f>
        <v>姬烟华技能2</v>
      </c>
      <c r="F725" s="4" t="s">
        <v>1164</v>
      </c>
      <c r="G725" s="3">
        <v>10</v>
      </c>
      <c r="H725" s="3" t="s">
        <v>1167</v>
      </c>
      <c r="I725" s="3">
        <f t="shared" si="2146"/>
        <v>2</v>
      </c>
      <c r="J725" s="3" t="str">
        <f>IF(COUNTIF(技能效果!A:A,技能等级!B725&amp;"02")=1,技能等级!B725&amp;"02","")</f>
        <v/>
      </c>
      <c r="K725" s="3" t="str">
        <f t="shared" si="2146"/>
        <v/>
      </c>
      <c r="L725" s="3" t="str">
        <f>IF(COUNTIF(技能效果!A:A,技能等级!B725&amp;"03")=1,技能等级!B725&amp;"03","")</f>
        <v/>
      </c>
      <c r="M725" s="3" t="str">
        <f t="shared" ref="M725" si="2196">IF(L725="","",$D725)</f>
        <v/>
      </c>
      <c r="N725" s="3" t="str">
        <f>IF(COUNTIF(技能效果!A:A,技能等级!B725&amp;"04")=1,技能等级!B725&amp;"04","")</f>
        <v/>
      </c>
      <c r="O725" s="3" t="str">
        <f t="shared" ref="O725" si="2197">IF(N725="","",$D725)</f>
        <v/>
      </c>
      <c r="P725" s="3" t="str">
        <f>IF(COUNTIF(技能效果!A:A,技能等级!B725&amp;"05")=1,技能等级!B725&amp;"05","")</f>
        <v/>
      </c>
      <c r="Q725" s="3" t="str">
        <f t="shared" ref="Q725" si="2198">IF(P725="","",$D725)</f>
        <v/>
      </c>
      <c r="R725" s="36"/>
      <c r="S725" s="36">
        <f t="shared" si="2180"/>
        <v>73</v>
      </c>
    </row>
    <row r="726" spans="1:19" ht="16.5" x14ac:dyDescent="0.2">
      <c r="A726" s="3">
        <v>723</v>
      </c>
      <c r="B726" s="3">
        <f>INDEX(技能!B:B,MATCH(技能等级!S726,技能!T:T,0))</f>
        <v>1302020</v>
      </c>
      <c r="C726" s="4" t="s">
        <v>507</v>
      </c>
      <c r="D726" s="3">
        <v>3</v>
      </c>
      <c r="E726" s="3" t="str">
        <f>INDEX(技能!E:E,MATCH(技能等级!S726,技能!T:T,0))</f>
        <v>姬烟华技能2</v>
      </c>
      <c r="F726" s="4" t="s">
        <v>1164</v>
      </c>
      <c r="G726" s="3">
        <v>10</v>
      </c>
      <c r="H726" s="3" t="s">
        <v>1167</v>
      </c>
      <c r="I726" s="3">
        <f t="shared" si="2146"/>
        <v>3</v>
      </c>
      <c r="J726" s="3" t="str">
        <f>IF(COUNTIF(技能效果!A:A,技能等级!B726&amp;"02")=1,技能等级!B726&amp;"02","")</f>
        <v/>
      </c>
      <c r="K726" s="3" t="str">
        <f t="shared" si="2146"/>
        <v/>
      </c>
      <c r="L726" s="3" t="str">
        <f>IF(COUNTIF(技能效果!A:A,技能等级!B726&amp;"03")=1,技能等级!B726&amp;"03","")</f>
        <v/>
      </c>
      <c r="M726" s="3" t="str">
        <f t="shared" ref="M726" si="2199">IF(L726="","",$D726)</f>
        <v/>
      </c>
      <c r="N726" s="3" t="str">
        <f>IF(COUNTIF(技能效果!A:A,技能等级!B726&amp;"04")=1,技能等级!B726&amp;"04","")</f>
        <v/>
      </c>
      <c r="O726" s="3" t="str">
        <f t="shared" ref="O726" si="2200">IF(N726="","",$D726)</f>
        <v/>
      </c>
      <c r="P726" s="3" t="str">
        <f>IF(COUNTIF(技能效果!A:A,技能等级!B726&amp;"05")=1,技能等级!B726&amp;"05","")</f>
        <v/>
      </c>
      <c r="Q726" s="3" t="str">
        <f t="shared" ref="Q726" si="2201">IF(P726="","",$D726)</f>
        <v/>
      </c>
      <c r="R726" s="36"/>
      <c r="S726" s="36">
        <f t="shared" si="2180"/>
        <v>73</v>
      </c>
    </row>
    <row r="727" spans="1:19" ht="16.5" x14ac:dyDescent="0.2">
      <c r="A727" s="3">
        <v>724</v>
      </c>
      <c r="B727" s="3">
        <f>INDEX(技能!B:B,MATCH(技能等级!S727,技能!T:T,0))</f>
        <v>1302020</v>
      </c>
      <c r="C727" s="4" t="s">
        <v>507</v>
      </c>
      <c r="D727" s="3">
        <v>4</v>
      </c>
      <c r="E727" s="3" t="str">
        <f>INDEX(技能!E:E,MATCH(技能等级!S727,技能!T:T,0))</f>
        <v>姬烟华技能2</v>
      </c>
      <c r="F727" s="4" t="s">
        <v>1164</v>
      </c>
      <c r="G727" s="3">
        <v>10</v>
      </c>
      <c r="H727" s="3" t="s">
        <v>1167</v>
      </c>
      <c r="I727" s="3">
        <f t="shared" si="2146"/>
        <v>4</v>
      </c>
      <c r="J727" s="3" t="str">
        <f>IF(COUNTIF(技能效果!A:A,技能等级!B727&amp;"02")=1,技能等级!B727&amp;"02","")</f>
        <v/>
      </c>
      <c r="K727" s="3" t="str">
        <f t="shared" si="2146"/>
        <v/>
      </c>
      <c r="L727" s="3" t="str">
        <f>IF(COUNTIF(技能效果!A:A,技能等级!B727&amp;"03")=1,技能等级!B727&amp;"03","")</f>
        <v/>
      </c>
      <c r="M727" s="3" t="str">
        <f t="shared" ref="M727" si="2202">IF(L727="","",$D727)</f>
        <v/>
      </c>
      <c r="N727" s="3" t="str">
        <f>IF(COUNTIF(技能效果!A:A,技能等级!B727&amp;"04")=1,技能等级!B727&amp;"04","")</f>
        <v/>
      </c>
      <c r="O727" s="3" t="str">
        <f t="shared" ref="O727" si="2203">IF(N727="","",$D727)</f>
        <v/>
      </c>
      <c r="P727" s="3" t="str">
        <f>IF(COUNTIF(技能效果!A:A,技能等级!B727&amp;"05")=1,技能等级!B727&amp;"05","")</f>
        <v/>
      </c>
      <c r="Q727" s="3" t="str">
        <f t="shared" ref="Q727" si="2204">IF(P727="","",$D727)</f>
        <v/>
      </c>
      <c r="R727" s="36"/>
      <c r="S727" s="36">
        <f t="shared" si="2180"/>
        <v>73</v>
      </c>
    </row>
    <row r="728" spans="1:19" ht="16.5" x14ac:dyDescent="0.2">
      <c r="A728" s="3">
        <v>725</v>
      </c>
      <c r="B728" s="3">
        <f>INDEX(技能!B:B,MATCH(技能等级!S728,技能!T:T,0))</f>
        <v>1302020</v>
      </c>
      <c r="C728" s="4" t="s">
        <v>507</v>
      </c>
      <c r="D728" s="3">
        <v>5</v>
      </c>
      <c r="E728" s="3" t="str">
        <f>INDEX(技能!E:E,MATCH(技能等级!S728,技能!T:T,0))</f>
        <v>姬烟华技能2</v>
      </c>
      <c r="F728" s="4" t="s">
        <v>1164</v>
      </c>
      <c r="G728" s="3">
        <v>10</v>
      </c>
      <c r="H728" s="3" t="s">
        <v>1167</v>
      </c>
      <c r="I728" s="3">
        <f t="shared" si="2146"/>
        <v>5</v>
      </c>
      <c r="J728" s="3" t="str">
        <f>IF(COUNTIF(技能效果!A:A,技能等级!B728&amp;"02")=1,技能等级!B728&amp;"02","")</f>
        <v/>
      </c>
      <c r="K728" s="3" t="str">
        <f t="shared" si="2146"/>
        <v/>
      </c>
      <c r="L728" s="3" t="str">
        <f>IF(COUNTIF(技能效果!A:A,技能等级!B728&amp;"03")=1,技能等级!B728&amp;"03","")</f>
        <v/>
      </c>
      <c r="M728" s="3" t="str">
        <f t="shared" ref="M728" si="2205">IF(L728="","",$D728)</f>
        <v/>
      </c>
      <c r="N728" s="3" t="str">
        <f>IF(COUNTIF(技能效果!A:A,技能等级!B728&amp;"04")=1,技能等级!B728&amp;"04","")</f>
        <v/>
      </c>
      <c r="O728" s="3" t="str">
        <f t="shared" ref="O728" si="2206">IF(N728="","",$D728)</f>
        <v/>
      </c>
      <c r="P728" s="3" t="str">
        <f>IF(COUNTIF(技能效果!A:A,技能等级!B728&amp;"05")=1,技能等级!B728&amp;"05","")</f>
        <v/>
      </c>
      <c r="Q728" s="3" t="str">
        <f t="shared" ref="Q728" si="2207">IF(P728="","",$D728)</f>
        <v/>
      </c>
      <c r="R728" s="36"/>
      <c r="S728" s="36">
        <f t="shared" si="2180"/>
        <v>73</v>
      </c>
    </row>
    <row r="729" spans="1:19" ht="16.5" x14ac:dyDescent="0.2">
      <c r="A729" s="3">
        <v>726</v>
      </c>
      <c r="B729" s="3">
        <f>INDEX(技能!B:B,MATCH(技能等级!S729,技能!T:T,0))</f>
        <v>1302020</v>
      </c>
      <c r="C729" s="4" t="s">
        <v>507</v>
      </c>
      <c r="D729" s="3">
        <v>6</v>
      </c>
      <c r="E729" s="3" t="str">
        <f>INDEX(技能!E:E,MATCH(技能等级!S729,技能!T:T,0))</f>
        <v>姬烟华技能2</v>
      </c>
      <c r="F729" s="4" t="s">
        <v>1164</v>
      </c>
      <c r="G729" s="3">
        <v>10</v>
      </c>
      <c r="H729" s="3" t="s">
        <v>1167</v>
      </c>
      <c r="I729" s="3">
        <f t="shared" si="2146"/>
        <v>6</v>
      </c>
      <c r="J729" s="3" t="str">
        <f>IF(COUNTIF(技能效果!A:A,技能等级!B729&amp;"02")=1,技能等级!B729&amp;"02","")</f>
        <v/>
      </c>
      <c r="K729" s="3" t="str">
        <f t="shared" si="2146"/>
        <v/>
      </c>
      <c r="L729" s="3" t="str">
        <f>IF(COUNTIF(技能效果!A:A,技能等级!B729&amp;"03")=1,技能等级!B729&amp;"03","")</f>
        <v/>
      </c>
      <c r="M729" s="3" t="str">
        <f t="shared" ref="M729" si="2208">IF(L729="","",$D729)</f>
        <v/>
      </c>
      <c r="N729" s="3" t="str">
        <f>IF(COUNTIF(技能效果!A:A,技能等级!B729&amp;"04")=1,技能等级!B729&amp;"04","")</f>
        <v/>
      </c>
      <c r="O729" s="3" t="str">
        <f t="shared" ref="O729" si="2209">IF(N729="","",$D729)</f>
        <v/>
      </c>
      <c r="P729" s="3" t="str">
        <f>IF(COUNTIF(技能效果!A:A,技能等级!B729&amp;"05")=1,技能等级!B729&amp;"05","")</f>
        <v/>
      </c>
      <c r="Q729" s="3" t="str">
        <f t="shared" ref="Q729" si="2210">IF(P729="","",$D729)</f>
        <v/>
      </c>
      <c r="R729" s="36"/>
      <c r="S729" s="36">
        <f t="shared" si="2180"/>
        <v>73</v>
      </c>
    </row>
    <row r="730" spans="1:19" ht="16.5" x14ac:dyDescent="0.2">
      <c r="A730" s="3">
        <v>727</v>
      </c>
      <c r="B730" s="3">
        <f>INDEX(技能!B:B,MATCH(技能等级!S730,技能!T:T,0))</f>
        <v>1302020</v>
      </c>
      <c r="C730" s="4" t="s">
        <v>507</v>
      </c>
      <c r="D730" s="3">
        <v>7</v>
      </c>
      <c r="E730" s="3" t="str">
        <f>INDEX(技能!E:E,MATCH(技能等级!S730,技能!T:T,0))</f>
        <v>姬烟华技能2</v>
      </c>
      <c r="F730" s="4" t="s">
        <v>1164</v>
      </c>
      <c r="G730" s="3">
        <v>10</v>
      </c>
      <c r="H730" s="3" t="s">
        <v>1167</v>
      </c>
      <c r="I730" s="3">
        <f t="shared" si="2146"/>
        <v>7</v>
      </c>
      <c r="J730" s="3" t="str">
        <f>IF(COUNTIF(技能效果!A:A,技能等级!B730&amp;"02")=1,技能等级!B730&amp;"02","")</f>
        <v/>
      </c>
      <c r="K730" s="3" t="str">
        <f t="shared" si="2146"/>
        <v/>
      </c>
      <c r="L730" s="3" t="str">
        <f>IF(COUNTIF(技能效果!A:A,技能等级!B730&amp;"03")=1,技能等级!B730&amp;"03","")</f>
        <v/>
      </c>
      <c r="M730" s="3" t="str">
        <f t="shared" ref="M730" si="2211">IF(L730="","",$D730)</f>
        <v/>
      </c>
      <c r="N730" s="3" t="str">
        <f>IF(COUNTIF(技能效果!A:A,技能等级!B730&amp;"04")=1,技能等级!B730&amp;"04","")</f>
        <v/>
      </c>
      <c r="O730" s="3" t="str">
        <f t="shared" ref="O730" si="2212">IF(N730="","",$D730)</f>
        <v/>
      </c>
      <c r="P730" s="3" t="str">
        <f>IF(COUNTIF(技能效果!A:A,技能等级!B730&amp;"05")=1,技能等级!B730&amp;"05","")</f>
        <v/>
      </c>
      <c r="Q730" s="3" t="str">
        <f t="shared" ref="Q730" si="2213">IF(P730="","",$D730)</f>
        <v/>
      </c>
      <c r="R730" s="36"/>
      <c r="S730" s="36">
        <f t="shared" si="2180"/>
        <v>73</v>
      </c>
    </row>
    <row r="731" spans="1:19" ht="16.5" x14ac:dyDescent="0.2">
      <c r="A731" s="3">
        <v>728</v>
      </c>
      <c r="B731" s="3">
        <f>INDEX(技能!B:B,MATCH(技能等级!S731,技能!T:T,0))</f>
        <v>1302020</v>
      </c>
      <c r="C731" s="4" t="s">
        <v>507</v>
      </c>
      <c r="D731" s="3">
        <v>8</v>
      </c>
      <c r="E731" s="3" t="str">
        <f>INDEX(技能!E:E,MATCH(技能等级!S731,技能!T:T,0))</f>
        <v>姬烟华技能2</v>
      </c>
      <c r="F731" s="4" t="s">
        <v>1164</v>
      </c>
      <c r="G731" s="3">
        <v>10</v>
      </c>
      <c r="H731" s="3" t="s">
        <v>1167</v>
      </c>
      <c r="I731" s="3">
        <f t="shared" si="2146"/>
        <v>8</v>
      </c>
      <c r="J731" s="3" t="str">
        <f>IF(COUNTIF(技能效果!A:A,技能等级!B731&amp;"02")=1,技能等级!B731&amp;"02","")</f>
        <v/>
      </c>
      <c r="K731" s="3" t="str">
        <f t="shared" si="2146"/>
        <v/>
      </c>
      <c r="L731" s="3" t="str">
        <f>IF(COUNTIF(技能效果!A:A,技能等级!B731&amp;"03")=1,技能等级!B731&amp;"03","")</f>
        <v/>
      </c>
      <c r="M731" s="3" t="str">
        <f t="shared" ref="M731" si="2214">IF(L731="","",$D731)</f>
        <v/>
      </c>
      <c r="N731" s="3" t="str">
        <f>IF(COUNTIF(技能效果!A:A,技能等级!B731&amp;"04")=1,技能等级!B731&amp;"04","")</f>
        <v/>
      </c>
      <c r="O731" s="3" t="str">
        <f t="shared" ref="O731" si="2215">IF(N731="","",$D731)</f>
        <v/>
      </c>
      <c r="P731" s="3" t="str">
        <f>IF(COUNTIF(技能效果!A:A,技能等级!B731&amp;"05")=1,技能等级!B731&amp;"05","")</f>
        <v/>
      </c>
      <c r="Q731" s="3" t="str">
        <f t="shared" ref="Q731" si="2216">IF(P731="","",$D731)</f>
        <v/>
      </c>
      <c r="R731" s="36"/>
      <c r="S731" s="36">
        <f t="shared" si="2180"/>
        <v>73</v>
      </c>
    </row>
    <row r="732" spans="1:19" ht="16.5" x14ac:dyDescent="0.2">
      <c r="A732" s="3">
        <v>729</v>
      </c>
      <c r="B732" s="3">
        <f>INDEX(技能!B:B,MATCH(技能等级!S732,技能!T:T,0))</f>
        <v>1302020</v>
      </c>
      <c r="C732" s="4" t="s">
        <v>507</v>
      </c>
      <c r="D732" s="3">
        <v>9</v>
      </c>
      <c r="E732" s="3" t="str">
        <f>INDEX(技能!E:E,MATCH(技能等级!S732,技能!T:T,0))</f>
        <v>姬烟华技能2</v>
      </c>
      <c r="F732" s="4" t="s">
        <v>1164</v>
      </c>
      <c r="G732" s="3">
        <v>10</v>
      </c>
      <c r="H732" s="3" t="s">
        <v>1167</v>
      </c>
      <c r="I732" s="3">
        <f t="shared" si="2146"/>
        <v>9</v>
      </c>
      <c r="J732" s="3" t="str">
        <f>IF(COUNTIF(技能效果!A:A,技能等级!B732&amp;"02")=1,技能等级!B732&amp;"02","")</f>
        <v/>
      </c>
      <c r="K732" s="3" t="str">
        <f t="shared" si="2146"/>
        <v/>
      </c>
      <c r="L732" s="3" t="str">
        <f>IF(COUNTIF(技能效果!A:A,技能等级!B732&amp;"03")=1,技能等级!B732&amp;"03","")</f>
        <v/>
      </c>
      <c r="M732" s="3" t="str">
        <f t="shared" ref="M732" si="2217">IF(L732="","",$D732)</f>
        <v/>
      </c>
      <c r="N732" s="3" t="str">
        <f>IF(COUNTIF(技能效果!A:A,技能等级!B732&amp;"04")=1,技能等级!B732&amp;"04","")</f>
        <v/>
      </c>
      <c r="O732" s="3" t="str">
        <f t="shared" ref="O732" si="2218">IF(N732="","",$D732)</f>
        <v/>
      </c>
      <c r="P732" s="3" t="str">
        <f>IF(COUNTIF(技能效果!A:A,技能等级!B732&amp;"05")=1,技能等级!B732&amp;"05","")</f>
        <v/>
      </c>
      <c r="Q732" s="3" t="str">
        <f t="shared" ref="Q732" si="2219">IF(P732="","",$D732)</f>
        <v/>
      </c>
      <c r="R732" s="36"/>
      <c r="S732" s="36">
        <f t="shared" si="2180"/>
        <v>73</v>
      </c>
    </row>
    <row r="733" spans="1:19" ht="16.5" x14ac:dyDescent="0.2">
      <c r="A733" s="3">
        <v>730</v>
      </c>
      <c r="B733" s="3">
        <f>INDEX(技能!B:B,MATCH(技能等级!S733,技能!T:T,0))</f>
        <v>1302020</v>
      </c>
      <c r="C733" s="4" t="s">
        <v>507</v>
      </c>
      <c r="D733" s="3">
        <v>10</v>
      </c>
      <c r="E733" s="3" t="str">
        <f>INDEX(技能!E:E,MATCH(技能等级!S733,技能!T:T,0))</f>
        <v>姬烟华技能2</v>
      </c>
      <c r="F733" s="4" t="s">
        <v>1164</v>
      </c>
      <c r="G733" s="3">
        <v>10</v>
      </c>
      <c r="H733" s="3" t="s">
        <v>1167</v>
      </c>
      <c r="I733" s="3">
        <f t="shared" si="2146"/>
        <v>10</v>
      </c>
      <c r="J733" s="3" t="str">
        <f>IF(COUNTIF(技能效果!A:A,技能等级!B733&amp;"02")=1,技能等级!B733&amp;"02","")</f>
        <v/>
      </c>
      <c r="K733" s="3" t="str">
        <f t="shared" si="2146"/>
        <v/>
      </c>
      <c r="L733" s="3" t="str">
        <f>IF(COUNTIF(技能效果!A:A,技能等级!B733&amp;"03")=1,技能等级!B733&amp;"03","")</f>
        <v/>
      </c>
      <c r="M733" s="3" t="str">
        <f t="shared" ref="M733" si="2220">IF(L733="","",$D733)</f>
        <v/>
      </c>
      <c r="N733" s="3" t="str">
        <f>IF(COUNTIF(技能效果!A:A,技能等级!B733&amp;"04")=1,技能等级!B733&amp;"04","")</f>
        <v/>
      </c>
      <c r="O733" s="3" t="str">
        <f t="shared" ref="O733" si="2221">IF(N733="","",$D733)</f>
        <v/>
      </c>
      <c r="P733" s="3" t="str">
        <f>IF(COUNTIF(技能效果!A:A,技能等级!B733&amp;"05")=1,技能等级!B733&amp;"05","")</f>
        <v/>
      </c>
      <c r="Q733" s="3" t="str">
        <f t="shared" ref="Q733" si="2222">IF(P733="","",$D733)</f>
        <v/>
      </c>
      <c r="R733" s="36"/>
      <c r="S733" s="36">
        <f t="shared" si="2180"/>
        <v>73</v>
      </c>
    </row>
    <row r="734" spans="1:19" ht="16.5" x14ac:dyDescent="0.2">
      <c r="A734" s="3">
        <v>731</v>
      </c>
      <c r="B734" s="3">
        <f>INDEX(技能!B:B,MATCH(技能等级!S734,技能!T:T,0))</f>
        <v>1301022</v>
      </c>
      <c r="C734" s="4" t="s">
        <v>507</v>
      </c>
      <c r="D734" s="3">
        <v>1</v>
      </c>
      <c r="E734" s="3" t="str">
        <f>INDEX(技能!E:E,MATCH(技能等级!S734,技能!T:T,0))</f>
        <v>幻技能1</v>
      </c>
      <c r="F734" s="4"/>
      <c r="G734" s="3"/>
      <c r="H734" s="3" t="s">
        <v>1167</v>
      </c>
      <c r="I734" s="3">
        <f t="shared" si="2146"/>
        <v>1</v>
      </c>
      <c r="J734" s="3" t="str">
        <f>IF(COUNTIF(技能效果!A:A,技能等级!B734&amp;"02")=1,技能等级!B734&amp;"02","")</f>
        <v/>
      </c>
      <c r="K734" s="3" t="str">
        <f t="shared" si="2146"/>
        <v/>
      </c>
      <c r="L734" s="3" t="str">
        <f>IF(COUNTIF(技能效果!A:A,技能等级!B734&amp;"03")=1,技能等级!B734&amp;"03","")</f>
        <v/>
      </c>
      <c r="M734" s="3" t="str">
        <f t="shared" ref="M734" si="2223">IF(L734="","",$D734)</f>
        <v/>
      </c>
      <c r="N734" s="3" t="str">
        <f>IF(COUNTIF(技能效果!A:A,技能等级!B734&amp;"04")=1,技能等级!B734&amp;"04","")</f>
        <v/>
      </c>
      <c r="O734" s="3" t="str">
        <f t="shared" ref="O734" si="2224">IF(N734="","",$D734)</f>
        <v/>
      </c>
      <c r="P734" s="3" t="str">
        <f>IF(COUNTIF(技能效果!A:A,技能等级!B734&amp;"05")=1,技能等级!B734&amp;"05","")</f>
        <v/>
      </c>
      <c r="Q734" s="3" t="str">
        <f t="shared" ref="Q734" si="2225">IF(P734="","",$D734)</f>
        <v/>
      </c>
      <c r="R734" s="36"/>
      <c r="S734" s="36">
        <f t="shared" si="2180"/>
        <v>74</v>
      </c>
    </row>
    <row r="735" spans="1:19" ht="16.5" x14ac:dyDescent="0.2">
      <c r="A735" s="3">
        <v>732</v>
      </c>
      <c r="B735" s="3">
        <f>INDEX(技能!B:B,MATCH(技能等级!S735,技能!T:T,0))</f>
        <v>1301022</v>
      </c>
      <c r="C735" s="4" t="s">
        <v>507</v>
      </c>
      <c r="D735" s="3">
        <v>2</v>
      </c>
      <c r="E735" s="3" t="str">
        <f>INDEX(技能!E:E,MATCH(技能等级!S735,技能!T:T,0))</f>
        <v>幻技能1</v>
      </c>
      <c r="F735" s="4" t="s">
        <v>1164</v>
      </c>
      <c r="G735" s="3">
        <v>10</v>
      </c>
      <c r="H735" s="3" t="s">
        <v>1167</v>
      </c>
      <c r="I735" s="3">
        <f t="shared" si="2146"/>
        <v>2</v>
      </c>
      <c r="J735" s="3" t="str">
        <f>IF(COUNTIF(技能效果!A:A,技能等级!B735&amp;"02")=1,技能等级!B735&amp;"02","")</f>
        <v/>
      </c>
      <c r="K735" s="3" t="str">
        <f t="shared" si="2146"/>
        <v/>
      </c>
      <c r="L735" s="3" t="str">
        <f>IF(COUNTIF(技能效果!A:A,技能等级!B735&amp;"03")=1,技能等级!B735&amp;"03","")</f>
        <v/>
      </c>
      <c r="M735" s="3" t="str">
        <f t="shared" ref="M735" si="2226">IF(L735="","",$D735)</f>
        <v/>
      </c>
      <c r="N735" s="3" t="str">
        <f>IF(COUNTIF(技能效果!A:A,技能等级!B735&amp;"04")=1,技能等级!B735&amp;"04","")</f>
        <v/>
      </c>
      <c r="O735" s="3" t="str">
        <f t="shared" ref="O735" si="2227">IF(N735="","",$D735)</f>
        <v/>
      </c>
      <c r="P735" s="3" t="str">
        <f>IF(COUNTIF(技能效果!A:A,技能等级!B735&amp;"05")=1,技能等级!B735&amp;"05","")</f>
        <v/>
      </c>
      <c r="Q735" s="3" t="str">
        <f t="shared" ref="Q735" si="2228">IF(P735="","",$D735)</f>
        <v/>
      </c>
      <c r="R735" s="36"/>
      <c r="S735" s="36">
        <f t="shared" si="2180"/>
        <v>74</v>
      </c>
    </row>
    <row r="736" spans="1:19" ht="16.5" x14ac:dyDescent="0.2">
      <c r="A736" s="3">
        <v>733</v>
      </c>
      <c r="B736" s="3">
        <f>INDEX(技能!B:B,MATCH(技能等级!S736,技能!T:T,0))</f>
        <v>1301022</v>
      </c>
      <c r="C736" s="4" t="s">
        <v>507</v>
      </c>
      <c r="D736" s="3">
        <v>3</v>
      </c>
      <c r="E736" s="3" t="str">
        <f>INDEX(技能!E:E,MATCH(技能等级!S736,技能!T:T,0))</f>
        <v>幻技能1</v>
      </c>
      <c r="F736" s="4" t="s">
        <v>1164</v>
      </c>
      <c r="G736" s="3">
        <v>10</v>
      </c>
      <c r="H736" s="3" t="s">
        <v>1167</v>
      </c>
      <c r="I736" s="3">
        <f t="shared" si="2146"/>
        <v>3</v>
      </c>
      <c r="J736" s="3" t="str">
        <f>IF(COUNTIF(技能效果!A:A,技能等级!B736&amp;"02")=1,技能等级!B736&amp;"02","")</f>
        <v/>
      </c>
      <c r="K736" s="3" t="str">
        <f t="shared" si="2146"/>
        <v/>
      </c>
      <c r="L736" s="3" t="str">
        <f>IF(COUNTIF(技能效果!A:A,技能等级!B736&amp;"03")=1,技能等级!B736&amp;"03","")</f>
        <v/>
      </c>
      <c r="M736" s="3" t="str">
        <f t="shared" ref="M736" si="2229">IF(L736="","",$D736)</f>
        <v/>
      </c>
      <c r="N736" s="3" t="str">
        <f>IF(COUNTIF(技能效果!A:A,技能等级!B736&amp;"04")=1,技能等级!B736&amp;"04","")</f>
        <v/>
      </c>
      <c r="O736" s="3" t="str">
        <f t="shared" ref="O736" si="2230">IF(N736="","",$D736)</f>
        <v/>
      </c>
      <c r="P736" s="3" t="str">
        <f>IF(COUNTIF(技能效果!A:A,技能等级!B736&amp;"05")=1,技能等级!B736&amp;"05","")</f>
        <v/>
      </c>
      <c r="Q736" s="3" t="str">
        <f t="shared" ref="Q736" si="2231">IF(P736="","",$D736)</f>
        <v/>
      </c>
      <c r="R736" s="36"/>
      <c r="S736" s="36">
        <f t="shared" si="2180"/>
        <v>74</v>
      </c>
    </row>
    <row r="737" spans="1:19" ht="16.5" x14ac:dyDescent="0.2">
      <c r="A737" s="3">
        <v>734</v>
      </c>
      <c r="B737" s="3">
        <f>INDEX(技能!B:B,MATCH(技能等级!S737,技能!T:T,0))</f>
        <v>1301022</v>
      </c>
      <c r="C737" s="4" t="s">
        <v>507</v>
      </c>
      <c r="D737" s="3">
        <v>4</v>
      </c>
      <c r="E737" s="3" t="str">
        <f>INDEX(技能!E:E,MATCH(技能等级!S737,技能!T:T,0))</f>
        <v>幻技能1</v>
      </c>
      <c r="F737" s="4" t="s">
        <v>1164</v>
      </c>
      <c r="G737" s="3">
        <v>10</v>
      </c>
      <c r="H737" s="3" t="s">
        <v>1167</v>
      </c>
      <c r="I737" s="3">
        <f t="shared" si="2146"/>
        <v>4</v>
      </c>
      <c r="J737" s="3" t="str">
        <f>IF(COUNTIF(技能效果!A:A,技能等级!B737&amp;"02")=1,技能等级!B737&amp;"02","")</f>
        <v/>
      </c>
      <c r="K737" s="3" t="str">
        <f t="shared" si="2146"/>
        <v/>
      </c>
      <c r="L737" s="3" t="str">
        <f>IF(COUNTIF(技能效果!A:A,技能等级!B737&amp;"03")=1,技能等级!B737&amp;"03","")</f>
        <v/>
      </c>
      <c r="M737" s="3" t="str">
        <f t="shared" ref="M737" si="2232">IF(L737="","",$D737)</f>
        <v/>
      </c>
      <c r="N737" s="3" t="str">
        <f>IF(COUNTIF(技能效果!A:A,技能等级!B737&amp;"04")=1,技能等级!B737&amp;"04","")</f>
        <v/>
      </c>
      <c r="O737" s="3" t="str">
        <f t="shared" ref="O737" si="2233">IF(N737="","",$D737)</f>
        <v/>
      </c>
      <c r="P737" s="3" t="str">
        <f>IF(COUNTIF(技能效果!A:A,技能等级!B737&amp;"05")=1,技能等级!B737&amp;"05","")</f>
        <v/>
      </c>
      <c r="Q737" s="3" t="str">
        <f t="shared" ref="Q737" si="2234">IF(P737="","",$D737)</f>
        <v/>
      </c>
      <c r="R737" s="36"/>
      <c r="S737" s="36">
        <f t="shared" si="2180"/>
        <v>74</v>
      </c>
    </row>
    <row r="738" spans="1:19" ht="16.5" x14ac:dyDescent="0.2">
      <c r="A738" s="3">
        <v>735</v>
      </c>
      <c r="B738" s="3">
        <f>INDEX(技能!B:B,MATCH(技能等级!S738,技能!T:T,0))</f>
        <v>1301022</v>
      </c>
      <c r="C738" s="4" t="s">
        <v>507</v>
      </c>
      <c r="D738" s="3">
        <v>5</v>
      </c>
      <c r="E738" s="3" t="str">
        <f>INDEX(技能!E:E,MATCH(技能等级!S738,技能!T:T,0))</f>
        <v>幻技能1</v>
      </c>
      <c r="F738" s="4" t="s">
        <v>1164</v>
      </c>
      <c r="G738" s="3">
        <v>10</v>
      </c>
      <c r="H738" s="3" t="s">
        <v>1167</v>
      </c>
      <c r="I738" s="3">
        <f t="shared" si="2146"/>
        <v>5</v>
      </c>
      <c r="J738" s="3" t="str">
        <f>IF(COUNTIF(技能效果!A:A,技能等级!B738&amp;"02")=1,技能等级!B738&amp;"02","")</f>
        <v/>
      </c>
      <c r="K738" s="3" t="str">
        <f t="shared" si="2146"/>
        <v/>
      </c>
      <c r="L738" s="3" t="str">
        <f>IF(COUNTIF(技能效果!A:A,技能等级!B738&amp;"03")=1,技能等级!B738&amp;"03","")</f>
        <v/>
      </c>
      <c r="M738" s="3" t="str">
        <f t="shared" ref="M738" si="2235">IF(L738="","",$D738)</f>
        <v/>
      </c>
      <c r="N738" s="3" t="str">
        <f>IF(COUNTIF(技能效果!A:A,技能等级!B738&amp;"04")=1,技能等级!B738&amp;"04","")</f>
        <v/>
      </c>
      <c r="O738" s="3" t="str">
        <f t="shared" ref="O738" si="2236">IF(N738="","",$D738)</f>
        <v/>
      </c>
      <c r="P738" s="3" t="str">
        <f>IF(COUNTIF(技能效果!A:A,技能等级!B738&amp;"05")=1,技能等级!B738&amp;"05","")</f>
        <v/>
      </c>
      <c r="Q738" s="3" t="str">
        <f t="shared" ref="Q738" si="2237">IF(P738="","",$D738)</f>
        <v/>
      </c>
      <c r="R738" s="36"/>
      <c r="S738" s="36">
        <f t="shared" si="2180"/>
        <v>74</v>
      </c>
    </row>
    <row r="739" spans="1:19" ht="16.5" x14ac:dyDescent="0.2">
      <c r="A739" s="3">
        <v>736</v>
      </c>
      <c r="B739" s="3">
        <f>INDEX(技能!B:B,MATCH(技能等级!S739,技能!T:T,0))</f>
        <v>1301022</v>
      </c>
      <c r="C739" s="4" t="s">
        <v>507</v>
      </c>
      <c r="D739" s="3">
        <v>6</v>
      </c>
      <c r="E739" s="3" t="str">
        <f>INDEX(技能!E:E,MATCH(技能等级!S739,技能!T:T,0))</f>
        <v>幻技能1</v>
      </c>
      <c r="F739" s="4" t="s">
        <v>1164</v>
      </c>
      <c r="G739" s="3">
        <v>10</v>
      </c>
      <c r="H739" s="3" t="s">
        <v>1167</v>
      </c>
      <c r="I739" s="3">
        <f t="shared" si="2146"/>
        <v>6</v>
      </c>
      <c r="J739" s="3" t="str">
        <f>IF(COUNTIF(技能效果!A:A,技能等级!B739&amp;"02")=1,技能等级!B739&amp;"02","")</f>
        <v/>
      </c>
      <c r="K739" s="3" t="str">
        <f t="shared" si="2146"/>
        <v/>
      </c>
      <c r="L739" s="3" t="str">
        <f>IF(COUNTIF(技能效果!A:A,技能等级!B739&amp;"03")=1,技能等级!B739&amp;"03","")</f>
        <v/>
      </c>
      <c r="M739" s="3" t="str">
        <f t="shared" ref="M739" si="2238">IF(L739="","",$D739)</f>
        <v/>
      </c>
      <c r="N739" s="3" t="str">
        <f>IF(COUNTIF(技能效果!A:A,技能等级!B739&amp;"04")=1,技能等级!B739&amp;"04","")</f>
        <v/>
      </c>
      <c r="O739" s="3" t="str">
        <f t="shared" ref="O739" si="2239">IF(N739="","",$D739)</f>
        <v/>
      </c>
      <c r="P739" s="3" t="str">
        <f>IF(COUNTIF(技能效果!A:A,技能等级!B739&amp;"05")=1,技能等级!B739&amp;"05","")</f>
        <v/>
      </c>
      <c r="Q739" s="3" t="str">
        <f t="shared" ref="Q739" si="2240">IF(P739="","",$D739)</f>
        <v/>
      </c>
      <c r="R739" s="36"/>
      <c r="S739" s="36">
        <f t="shared" si="2180"/>
        <v>74</v>
      </c>
    </row>
    <row r="740" spans="1:19" ht="16.5" x14ac:dyDescent="0.2">
      <c r="A740" s="3">
        <v>737</v>
      </c>
      <c r="B740" s="3">
        <f>INDEX(技能!B:B,MATCH(技能等级!S740,技能!T:T,0))</f>
        <v>1301022</v>
      </c>
      <c r="C740" s="4" t="s">
        <v>507</v>
      </c>
      <c r="D740" s="3">
        <v>7</v>
      </c>
      <c r="E740" s="3" t="str">
        <f>INDEX(技能!E:E,MATCH(技能等级!S740,技能!T:T,0))</f>
        <v>幻技能1</v>
      </c>
      <c r="F740" s="4" t="s">
        <v>1164</v>
      </c>
      <c r="G740" s="3">
        <v>10</v>
      </c>
      <c r="H740" s="3" t="s">
        <v>1167</v>
      </c>
      <c r="I740" s="3">
        <f t="shared" si="2146"/>
        <v>7</v>
      </c>
      <c r="J740" s="3" t="str">
        <f>IF(COUNTIF(技能效果!A:A,技能等级!B740&amp;"02")=1,技能等级!B740&amp;"02","")</f>
        <v/>
      </c>
      <c r="K740" s="3" t="str">
        <f t="shared" si="2146"/>
        <v/>
      </c>
      <c r="L740" s="3" t="str">
        <f>IF(COUNTIF(技能效果!A:A,技能等级!B740&amp;"03")=1,技能等级!B740&amp;"03","")</f>
        <v/>
      </c>
      <c r="M740" s="3" t="str">
        <f t="shared" ref="M740" si="2241">IF(L740="","",$D740)</f>
        <v/>
      </c>
      <c r="N740" s="3" t="str">
        <f>IF(COUNTIF(技能效果!A:A,技能等级!B740&amp;"04")=1,技能等级!B740&amp;"04","")</f>
        <v/>
      </c>
      <c r="O740" s="3" t="str">
        <f t="shared" ref="O740" si="2242">IF(N740="","",$D740)</f>
        <v/>
      </c>
      <c r="P740" s="3" t="str">
        <f>IF(COUNTIF(技能效果!A:A,技能等级!B740&amp;"05")=1,技能等级!B740&amp;"05","")</f>
        <v/>
      </c>
      <c r="Q740" s="3" t="str">
        <f t="shared" ref="Q740" si="2243">IF(P740="","",$D740)</f>
        <v/>
      </c>
      <c r="R740" s="36"/>
      <c r="S740" s="36">
        <f t="shared" si="2180"/>
        <v>74</v>
      </c>
    </row>
    <row r="741" spans="1:19" ht="16.5" x14ac:dyDescent="0.2">
      <c r="A741" s="3">
        <v>738</v>
      </c>
      <c r="B741" s="3">
        <f>INDEX(技能!B:B,MATCH(技能等级!S741,技能!T:T,0))</f>
        <v>1301022</v>
      </c>
      <c r="C741" s="4" t="s">
        <v>507</v>
      </c>
      <c r="D741" s="3">
        <v>8</v>
      </c>
      <c r="E741" s="3" t="str">
        <f>INDEX(技能!E:E,MATCH(技能等级!S741,技能!T:T,0))</f>
        <v>幻技能1</v>
      </c>
      <c r="F741" s="4" t="s">
        <v>1164</v>
      </c>
      <c r="G741" s="3">
        <v>10</v>
      </c>
      <c r="H741" s="3" t="s">
        <v>1167</v>
      </c>
      <c r="I741" s="3">
        <f t="shared" si="2146"/>
        <v>8</v>
      </c>
      <c r="J741" s="3" t="str">
        <f>IF(COUNTIF(技能效果!A:A,技能等级!B741&amp;"02")=1,技能等级!B741&amp;"02","")</f>
        <v/>
      </c>
      <c r="K741" s="3" t="str">
        <f t="shared" si="2146"/>
        <v/>
      </c>
      <c r="L741" s="3" t="str">
        <f>IF(COUNTIF(技能效果!A:A,技能等级!B741&amp;"03")=1,技能等级!B741&amp;"03","")</f>
        <v/>
      </c>
      <c r="M741" s="3" t="str">
        <f t="shared" ref="M741" si="2244">IF(L741="","",$D741)</f>
        <v/>
      </c>
      <c r="N741" s="3" t="str">
        <f>IF(COUNTIF(技能效果!A:A,技能等级!B741&amp;"04")=1,技能等级!B741&amp;"04","")</f>
        <v/>
      </c>
      <c r="O741" s="3" t="str">
        <f t="shared" ref="O741" si="2245">IF(N741="","",$D741)</f>
        <v/>
      </c>
      <c r="P741" s="3" t="str">
        <f>IF(COUNTIF(技能效果!A:A,技能等级!B741&amp;"05")=1,技能等级!B741&amp;"05","")</f>
        <v/>
      </c>
      <c r="Q741" s="3" t="str">
        <f t="shared" ref="Q741" si="2246">IF(P741="","",$D741)</f>
        <v/>
      </c>
      <c r="R741" s="36"/>
      <c r="S741" s="36">
        <f t="shared" si="2180"/>
        <v>74</v>
      </c>
    </row>
    <row r="742" spans="1:19" ht="16.5" x14ac:dyDescent="0.2">
      <c r="A742" s="3">
        <v>739</v>
      </c>
      <c r="B742" s="3">
        <f>INDEX(技能!B:B,MATCH(技能等级!S742,技能!T:T,0))</f>
        <v>1301022</v>
      </c>
      <c r="C742" s="4" t="s">
        <v>507</v>
      </c>
      <c r="D742" s="3">
        <v>9</v>
      </c>
      <c r="E742" s="3" t="str">
        <f>INDEX(技能!E:E,MATCH(技能等级!S742,技能!T:T,0))</f>
        <v>幻技能1</v>
      </c>
      <c r="F742" s="4" t="s">
        <v>1164</v>
      </c>
      <c r="G742" s="3">
        <v>10</v>
      </c>
      <c r="H742" s="3" t="s">
        <v>1167</v>
      </c>
      <c r="I742" s="3">
        <f t="shared" si="2146"/>
        <v>9</v>
      </c>
      <c r="J742" s="3" t="str">
        <f>IF(COUNTIF(技能效果!A:A,技能等级!B742&amp;"02")=1,技能等级!B742&amp;"02","")</f>
        <v/>
      </c>
      <c r="K742" s="3" t="str">
        <f t="shared" si="2146"/>
        <v/>
      </c>
      <c r="L742" s="3" t="str">
        <f>IF(COUNTIF(技能效果!A:A,技能等级!B742&amp;"03")=1,技能等级!B742&amp;"03","")</f>
        <v/>
      </c>
      <c r="M742" s="3" t="str">
        <f t="shared" ref="M742" si="2247">IF(L742="","",$D742)</f>
        <v/>
      </c>
      <c r="N742" s="3" t="str">
        <f>IF(COUNTIF(技能效果!A:A,技能等级!B742&amp;"04")=1,技能等级!B742&amp;"04","")</f>
        <v/>
      </c>
      <c r="O742" s="3" t="str">
        <f t="shared" ref="O742" si="2248">IF(N742="","",$D742)</f>
        <v/>
      </c>
      <c r="P742" s="3" t="str">
        <f>IF(COUNTIF(技能效果!A:A,技能等级!B742&amp;"05")=1,技能等级!B742&amp;"05","")</f>
        <v/>
      </c>
      <c r="Q742" s="3" t="str">
        <f t="shared" ref="Q742" si="2249">IF(P742="","",$D742)</f>
        <v/>
      </c>
      <c r="R742" s="36"/>
      <c r="S742" s="36">
        <f t="shared" si="2180"/>
        <v>74</v>
      </c>
    </row>
    <row r="743" spans="1:19" ht="16.5" x14ac:dyDescent="0.2">
      <c r="A743" s="3">
        <v>740</v>
      </c>
      <c r="B743" s="3">
        <f>INDEX(技能!B:B,MATCH(技能等级!S743,技能!T:T,0))</f>
        <v>1301022</v>
      </c>
      <c r="C743" s="4" t="s">
        <v>507</v>
      </c>
      <c r="D743" s="3">
        <v>10</v>
      </c>
      <c r="E743" s="3" t="str">
        <f>INDEX(技能!E:E,MATCH(技能等级!S743,技能!T:T,0))</f>
        <v>幻技能1</v>
      </c>
      <c r="F743" s="4" t="s">
        <v>1164</v>
      </c>
      <c r="G743" s="3">
        <v>10</v>
      </c>
      <c r="H743" s="3" t="s">
        <v>1167</v>
      </c>
      <c r="I743" s="3">
        <f t="shared" si="2146"/>
        <v>10</v>
      </c>
      <c r="J743" s="3" t="str">
        <f>IF(COUNTIF(技能效果!A:A,技能等级!B743&amp;"02")=1,技能等级!B743&amp;"02","")</f>
        <v/>
      </c>
      <c r="K743" s="3" t="str">
        <f t="shared" si="2146"/>
        <v/>
      </c>
      <c r="L743" s="3" t="str">
        <f>IF(COUNTIF(技能效果!A:A,技能等级!B743&amp;"03")=1,技能等级!B743&amp;"03","")</f>
        <v/>
      </c>
      <c r="M743" s="3" t="str">
        <f t="shared" ref="M743" si="2250">IF(L743="","",$D743)</f>
        <v/>
      </c>
      <c r="N743" s="3" t="str">
        <f>IF(COUNTIF(技能效果!A:A,技能等级!B743&amp;"04")=1,技能等级!B743&amp;"04","")</f>
        <v/>
      </c>
      <c r="O743" s="3" t="str">
        <f t="shared" ref="O743" si="2251">IF(N743="","",$D743)</f>
        <v/>
      </c>
      <c r="P743" s="3" t="str">
        <f>IF(COUNTIF(技能效果!A:A,技能等级!B743&amp;"05")=1,技能等级!B743&amp;"05","")</f>
        <v/>
      </c>
      <c r="Q743" s="3" t="str">
        <f t="shared" ref="Q743" si="2252">IF(P743="","",$D743)</f>
        <v/>
      </c>
      <c r="R743" s="36"/>
      <c r="S743" s="36">
        <f t="shared" si="2180"/>
        <v>74</v>
      </c>
    </row>
    <row r="744" spans="1:19" ht="16.5" x14ac:dyDescent="0.2">
      <c r="A744" s="3">
        <v>741</v>
      </c>
      <c r="B744" s="3">
        <f>INDEX(技能!B:B,MATCH(技能等级!S744,技能!T:T,0))</f>
        <v>1302022</v>
      </c>
      <c r="C744" s="4" t="s">
        <v>507</v>
      </c>
      <c r="D744" s="3">
        <v>1</v>
      </c>
      <c r="E744" s="3" t="str">
        <f>INDEX(技能!E:E,MATCH(技能等级!S744,技能!T:T,0))</f>
        <v>幻技能2</v>
      </c>
      <c r="F744" s="4"/>
      <c r="G744" s="3"/>
      <c r="H744" s="37" t="s">
        <v>1167</v>
      </c>
      <c r="I744" s="3">
        <f t="shared" si="2146"/>
        <v>1</v>
      </c>
      <c r="J744" s="3" t="str">
        <f>IF(COUNTIF(技能效果!A:A,技能等级!B744&amp;"02")=1,技能等级!B744&amp;"02","")</f>
        <v/>
      </c>
      <c r="K744" s="3" t="str">
        <f t="shared" si="2146"/>
        <v/>
      </c>
      <c r="L744" s="3" t="str">
        <f>IF(COUNTIF(技能效果!A:A,技能等级!B744&amp;"03")=1,技能等级!B744&amp;"03","")</f>
        <v/>
      </c>
      <c r="M744" s="3" t="str">
        <f t="shared" ref="M744" si="2253">IF(L744="","",$D744)</f>
        <v/>
      </c>
      <c r="N744" s="3" t="str">
        <f>IF(COUNTIF(技能效果!A:A,技能等级!B744&amp;"04")=1,技能等级!B744&amp;"04","")</f>
        <v/>
      </c>
      <c r="O744" s="3" t="str">
        <f t="shared" ref="O744" si="2254">IF(N744="","",$D744)</f>
        <v/>
      </c>
      <c r="P744" s="3" t="str">
        <f>IF(COUNTIF(技能效果!A:A,技能等级!B744&amp;"05")=1,技能等级!B744&amp;"05","")</f>
        <v/>
      </c>
      <c r="Q744" s="3" t="str">
        <f t="shared" ref="Q744" si="2255">IF(P744="","",$D744)</f>
        <v/>
      </c>
      <c r="R744" s="36"/>
      <c r="S744" s="36">
        <f t="shared" si="2180"/>
        <v>75</v>
      </c>
    </row>
    <row r="745" spans="1:19" ht="16.5" x14ac:dyDescent="0.2">
      <c r="A745" s="3">
        <v>742</v>
      </c>
      <c r="B745" s="3">
        <f>INDEX(技能!B:B,MATCH(技能等级!S745,技能!T:T,0))</f>
        <v>1302022</v>
      </c>
      <c r="C745" s="4" t="s">
        <v>507</v>
      </c>
      <c r="D745" s="3">
        <v>2</v>
      </c>
      <c r="E745" s="3" t="str">
        <f>INDEX(技能!E:E,MATCH(技能等级!S745,技能!T:T,0))</f>
        <v>幻技能2</v>
      </c>
      <c r="F745" s="4" t="s">
        <v>1164</v>
      </c>
      <c r="G745" s="3">
        <v>10</v>
      </c>
      <c r="H745" s="37" t="s">
        <v>1167</v>
      </c>
      <c r="I745" s="3">
        <f t="shared" si="2146"/>
        <v>2</v>
      </c>
      <c r="J745" s="3" t="str">
        <f>IF(COUNTIF(技能效果!A:A,技能等级!B745&amp;"02")=1,技能等级!B745&amp;"02","")</f>
        <v/>
      </c>
      <c r="K745" s="3" t="str">
        <f t="shared" si="2146"/>
        <v/>
      </c>
      <c r="L745" s="3" t="str">
        <f>IF(COUNTIF(技能效果!A:A,技能等级!B745&amp;"03")=1,技能等级!B745&amp;"03","")</f>
        <v/>
      </c>
      <c r="M745" s="3" t="str">
        <f t="shared" ref="M745" si="2256">IF(L745="","",$D745)</f>
        <v/>
      </c>
      <c r="N745" s="3" t="str">
        <f>IF(COUNTIF(技能效果!A:A,技能等级!B745&amp;"04")=1,技能等级!B745&amp;"04","")</f>
        <v/>
      </c>
      <c r="O745" s="3" t="str">
        <f t="shared" ref="O745" si="2257">IF(N745="","",$D745)</f>
        <v/>
      </c>
      <c r="P745" s="3" t="str">
        <f>IF(COUNTIF(技能效果!A:A,技能等级!B745&amp;"05")=1,技能等级!B745&amp;"05","")</f>
        <v/>
      </c>
      <c r="Q745" s="3" t="str">
        <f t="shared" ref="Q745" si="2258">IF(P745="","",$D745)</f>
        <v/>
      </c>
      <c r="R745" s="36"/>
      <c r="S745" s="36">
        <f t="shared" si="2180"/>
        <v>75</v>
      </c>
    </row>
    <row r="746" spans="1:19" ht="16.5" x14ac:dyDescent="0.2">
      <c r="A746" s="3">
        <v>743</v>
      </c>
      <c r="B746" s="3">
        <f>INDEX(技能!B:B,MATCH(技能等级!S746,技能!T:T,0))</f>
        <v>1302022</v>
      </c>
      <c r="C746" s="4" t="s">
        <v>507</v>
      </c>
      <c r="D746" s="3">
        <v>3</v>
      </c>
      <c r="E746" s="3" t="str">
        <f>INDEX(技能!E:E,MATCH(技能等级!S746,技能!T:T,0))</f>
        <v>幻技能2</v>
      </c>
      <c r="F746" s="4" t="s">
        <v>1164</v>
      </c>
      <c r="G746" s="3">
        <v>10</v>
      </c>
      <c r="H746" s="37" t="s">
        <v>1167</v>
      </c>
      <c r="I746" s="3">
        <f t="shared" si="2146"/>
        <v>3</v>
      </c>
      <c r="J746" s="3" t="str">
        <f>IF(COUNTIF(技能效果!A:A,技能等级!B746&amp;"02")=1,技能等级!B746&amp;"02","")</f>
        <v/>
      </c>
      <c r="K746" s="3" t="str">
        <f t="shared" si="2146"/>
        <v/>
      </c>
      <c r="L746" s="3" t="str">
        <f>IF(COUNTIF(技能效果!A:A,技能等级!B746&amp;"03")=1,技能等级!B746&amp;"03","")</f>
        <v/>
      </c>
      <c r="M746" s="3" t="str">
        <f t="shared" ref="M746" si="2259">IF(L746="","",$D746)</f>
        <v/>
      </c>
      <c r="N746" s="3" t="str">
        <f>IF(COUNTIF(技能效果!A:A,技能等级!B746&amp;"04")=1,技能等级!B746&amp;"04","")</f>
        <v/>
      </c>
      <c r="O746" s="3" t="str">
        <f t="shared" ref="O746" si="2260">IF(N746="","",$D746)</f>
        <v/>
      </c>
      <c r="P746" s="3" t="str">
        <f>IF(COUNTIF(技能效果!A:A,技能等级!B746&amp;"05")=1,技能等级!B746&amp;"05","")</f>
        <v/>
      </c>
      <c r="Q746" s="3" t="str">
        <f t="shared" ref="Q746" si="2261">IF(P746="","",$D746)</f>
        <v/>
      </c>
      <c r="R746" s="36"/>
      <c r="S746" s="36">
        <f t="shared" si="2180"/>
        <v>75</v>
      </c>
    </row>
    <row r="747" spans="1:19" ht="16.5" x14ac:dyDescent="0.2">
      <c r="A747" s="3">
        <v>744</v>
      </c>
      <c r="B747" s="3">
        <f>INDEX(技能!B:B,MATCH(技能等级!S747,技能!T:T,0))</f>
        <v>1302022</v>
      </c>
      <c r="C747" s="4" t="s">
        <v>507</v>
      </c>
      <c r="D747" s="3">
        <v>4</v>
      </c>
      <c r="E747" s="3" t="str">
        <f>INDEX(技能!E:E,MATCH(技能等级!S747,技能!T:T,0))</f>
        <v>幻技能2</v>
      </c>
      <c r="F747" s="4" t="s">
        <v>1164</v>
      </c>
      <c r="G747" s="3">
        <v>10</v>
      </c>
      <c r="H747" s="37" t="s">
        <v>1167</v>
      </c>
      <c r="I747" s="3">
        <f t="shared" si="2146"/>
        <v>4</v>
      </c>
      <c r="J747" s="3" t="str">
        <f>IF(COUNTIF(技能效果!A:A,技能等级!B747&amp;"02")=1,技能等级!B747&amp;"02","")</f>
        <v/>
      </c>
      <c r="K747" s="3" t="str">
        <f t="shared" si="2146"/>
        <v/>
      </c>
      <c r="L747" s="3" t="str">
        <f>IF(COUNTIF(技能效果!A:A,技能等级!B747&amp;"03")=1,技能等级!B747&amp;"03","")</f>
        <v/>
      </c>
      <c r="M747" s="3" t="str">
        <f t="shared" ref="M747" si="2262">IF(L747="","",$D747)</f>
        <v/>
      </c>
      <c r="N747" s="3" t="str">
        <f>IF(COUNTIF(技能效果!A:A,技能等级!B747&amp;"04")=1,技能等级!B747&amp;"04","")</f>
        <v/>
      </c>
      <c r="O747" s="3" t="str">
        <f t="shared" ref="O747" si="2263">IF(N747="","",$D747)</f>
        <v/>
      </c>
      <c r="P747" s="3" t="str">
        <f>IF(COUNTIF(技能效果!A:A,技能等级!B747&amp;"05")=1,技能等级!B747&amp;"05","")</f>
        <v/>
      </c>
      <c r="Q747" s="3" t="str">
        <f t="shared" ref="Q747" si="2264">IF(P747="","",$D747)</f>
        <v/>
      </c>
      <c r="R747" s="36"/>
      <c r="S747" s="36">
        <f t="shared" si="2180"/>
        <v>75</v>
      </c>
    </row>
    <row r="748" spans="1:19" ht="16.5" x14ac:dyDescent="0.2">
      <c r="A748" s="3">
        <v>745</v>
      </c>
      <c r="B748" s="3">
        <f>INDEX(技能!B:B,MATCH(技能等级!S748,技能!T:T,0))</f>
        <v>1302022</v>
      </c>
      <c r="C748" s="4" t="s">
        <v>507</v>
      </c>
      <c r="D748" s="3">
        <v>5</v>
      </c>
      <c r="E748" s="3" t="str">
        <f>INDEX(技能!E:E,MATCH(技能等级!S748,技能!T:T,0))</f>
        <v>幻技能2</v>
      </c>
      <c r="F748" s="4" t="s">
        <v>1164</v>
      </c>
      <c r="G748" s="3">
        <v>10</v>
      </c>
      <c r="H748" s="37" t="s">
        <v>1167</v>
      </c>
      <c r="I748" s="3">
        <f t="shared" si="2146"/>
        <v>5</v>
      </c>
      <c r="J748" s="3" t="str">
        <f>IF(COUNTIF(技能效果!A:A,技能等级!B748&amp;"02")=1,技能等级!B748&amp;"02","")</f>
        <v/>
      </c>
      <c r="K748" s="3" t="str">
        <f t="shared" si="2146"/>
        <v/>
      </c>
      <c r="L748" s="3" t="str">
        <f>IF(COUNTIF(技能效果!A:A,技能等级!B748&amp;"03")=1,技能等级!B748&amp;"03","")</f>
        <v/>
      </c>
      <c r="M748" s="3" t="str">
        <f t="shared" ref="M748" si="2265">IF(L748="","",$D748)</f>
        <v/>
      </c>
      <c r="N748" s="3" t="str">
        <f>IF(COUNTIF(技能效果!A:A,技能等级!B748&amp;"04")=1,技能等级!B748&amp;"04","")</f>
        <v/>
      </c>
      <c r="O748" s="3" t="str">
        <f t="shared" ref="O748" si="2266">IF(N748="","",$D748)</f>
        <v/>
      </c>
      <c r="P748" s="3" t="str">
        <f>IF(COUNTIF(技能效果!A:A,技能等级!B748&amp;"05")=1,技能等级!B748&amp;"05","")</f>
        <v/>
      </c>
      <c r="Q748" s="3" t="str">
        <f t="shared" ref="Q748" si="2267">IF(P748="","",$D748)</f>
        <v/>
      </c>
      <c r="R748" s="36"/>
      <c r="S748" s="36">
        <f t="shared" si="2180"/>
        <v>75</v>
      </c>
    </row>
    <row r="749" spans="1:19" ht="16.5" x14ac:dyDescent="0.2">
      <c r="A749" s="3">
        <v>746</v>
      </c>
      <c r="B749" s="3">
        <f>INDEX(技能!B:B,MATCH(技能等级!S749,技能!T:T,0))</f>
        <v>1302022</v>
      </c>
      <c r="C749" s="4" t="s">
        <v>507</v>
      </c>
      <c r="D749" s="3">
        <v>6</v>
      </c>
      <c r="E749" s="3" t="str">
        <f>INDEX(技能!E:E,MATCH(技能等级!S749,技能!T:T,0))</f>
        <v>幻技能2</v>
      </c>
      <c r="F749" s="4" t="s">
        <v>1164</v>
      </c>
      <c r="G749" s="3">
        <v>10</v>
      </c>
      <c r="H749" s="37" t="s">
        <v>1167</v>
      </c>
      <c r="I749" s="3">
        <f t="shared" si="2146"/>
        <v>6</v>
      </c>
      <c r="J749" s="3" t="str">
        <f>IF(COUNTIF(技能效果!A:A,技能等级!B749&amp;"02")=1,技能等级!B749&amp;"02","")</f>
        <v/>
      </c>
      <c r="K749" s="3" t="str">
        <f t="shared" si="2146"/>
        <v/>
      </c>
      <c r="L749" s="3" t="str">
        <f>IF(COUNTIF(技能效果!A:A,技能等级!B749&amp;"03")=1,技能等级!B749&amp;"03","")</f>
        <v/>
      </c>
      <c r="M749" s="3" t="str">
        <f t="shared" ref="M749" si="2268">IF(L749="","",$D749)</f>
        <v/>
      </c>
      <c r="N749" s="3" t="str">
        <f>IF(COUNTIF(技能效果!A:A,技能等级!B749&amp;"04")=1,技能等级!B749&amp;"04","")</f>
        <v/>
      </c>
      <c r="O749" s="3" t="str">
        <f t="shared" ref="O749" si="2269">IF(N749="","",$D749)</f>
        <v/>
      </c>
      <c r="P749" s="3" t="str">
        <f>IF(COUNTIF(技能效果!A:A,技能等级!B749&amp;"05")=1,技能等级!B749&amp;"05","")</f>
        <v/>
      </c>
      <c r="Q749" s="3" t="str">
        <f t="shared" ref="Q749" si="2270">IF(P749="","",$D749)</f>
        <v/>
      </c>
      <c r="R749" s="36"/>
      <c r="S749" s="36">
        <f t="shared" si="2180"/>
        <v>75</v>
      </c>
    </row>
    <row r="750" spans="1:19" ht="16.5" x14ac:dyDescent="0.2">
      <c r="A750" s="3">
        <v>747</v>
      </c>
      <c r="B750" s="3">
        <f>INDEX(技能!B:B,MATCH(技能等级!S750,技能!T:T,0))</f>
        <v>1302022</v>
      </c>
      <c r="C750" s="4" t="s">
        <v>507</v>
      </c>
      <c r="D750" s="3">
        <v>7</v>
      </c>
      <c r="E750" s="3" t="str">
        <f>INDEX(技能!E:E,MATCH(技能等级!S750,技能!T:T,0))</f>
        <v>幻技能2</v>
      </c>
      <c r="F750" s="4" t="s">
        <v>1164</v>
      </c>
      <c r="G750" s="3">
        <v>10</v>
      </c>
      <c r="H750" s="37" t="s">
        <v>1167</v>
      </c>
      <c r="I750" s="3">
        <f t="shared" si="2146"/>
        <v>7</v>
      </c>
      <c r="J750" s="3" t="str">
        <f>IF(COUNTIF(技能效果!A:A,技能等级!B750&amp;"02")=1,技能等级!B750&amp;"02","")</f>
        <v/>
      </c>
      <c r="K750" s="3" t="str">
        <f t="shared" si="2146"/>
        <v/>
      </c>
      <c r="L750" s="3" t="str">
        <f>IF(COUNTIF(技能效果!A:A,技能等级!B750&amp;"03")=1,技能等级!B750&amp;"03","")</f>
        <v/>
      </c>
      <c r="M750" s="3" t="str">
        <f t="shared" ref="M750" si="2271">IF(L750="","",$D750)</f>
        <v/>
      </c>
      <c r="N750" s="3" t="str">
        <f>IF(COUNTIF(技能效果!A:A,技能等级!B750&amp;"04")=1,技能等级!B750&amp;"04","")</f>
        <v/>
      </c>
      <c r="O750" s="3" t="str">
        <f t="shared" ref="O750" si="2272">IF(N750="","",$D750)</f>
        <v/>
      </c>
      <c r="P750" s="3" t="str">
        <f>IF(COUNTIF(技能效果!A:A,技能等级!B750&amp;"05")=1,技能等级!B750&amp;"05","")</f>
        <v/>
      </c>
      <c r="Q750" s="3" t="str">
        <f t="shared" ref="Q750" si="2273">IF(P750="","",$D750)</f>
        <v/>
      </c>
      <c r="R750" s="36"/>
      <c r="S750" s="36">
        <f t="shared" si="2180"/>
        <v>75</v>
      </c>
    </row>
    <row r="751" spans="1:19" ht="16.5" x14ac:dyDescent="0.2">
      <c r="A751" s="3">
        <v>748</v>
      </c>
      <c r="B751" s="3">
        <f>INDEX(技能!B:B,MATCH(技能等级!S751,技能!T:T,0))</f>
        <v>1302022</v>
      </c>
      <c r="C751" s="4" t="s">
        <v>507</v>
      </c>
      <c r="D751" s="3">
        <v>8</v>
      </c>
      <c r="E751" s="3" t="str">
        <f>INDEX(技能!E:E,MATCH(技能等级!S751,技能!T:T,0))</f>
        <v>幻技能2</v>
      </c>
      <c r="F751" s="4" t="s">
        <v>1164</v>
      </c>
      <c r="G751" s="3">
        <v>10</v>
      </c>
      <c r="H751" s="37" t="s">
        <v>1167</v>
      </c>
      <c r="I751" s="3">
        <f t="shared" si="2146"/>
        <v>8</v>
      </c>
      <c r="J751" s="3" t="str">
        <f>IF(COUNTIF(技能效果!A:A,技能等级!B751&amp;"02")=1,技能等级!B751&amp;"02","")</f>
        <v/>
      </c>
      <c r="K751" s="3" t="str">
        <f t="shared" si="2146"/>
        <v/>
      </c>
      <c r="L751" s="3" t="str">
        <f>IF(COUNTIF(技能效果!A:A,技能等级!B751&amp;"03")=1,技能等级!B751&amp;"03","")</f>
        <v/>
      </c>
      <c r="M751" s="3" t="str">
        <f t="shared" ref="M751" si="2274">IF(L751="","",$D751)</f>
        <v/>
      </c>
      <c r="N751" s="3" t="str">
        <f>IF(COUNTIF(技能效果!A:A,技能等级!B751&amp;"04")=1,技能等级!B751&amp;"04","")</f>
        <v/>
      </c>
      <c r="O751" s="3" t="str">
        <f t="shared" ref="O751" si="2275">IF(N751="","",$D751)</f>
        <v/>
      </c>
      <c r="P751" s="3" t="str">
        <f>IF(COUNTIF(技能效果!A:A,技能等级!B751&amp;"05")=1,技能等级!B751&amp;"05","")</f>
        <v/>
      </c>
      <c r="Q751" s="3" t="str">
        <f t="shared" ref="Q751" si="2276">IF(P751="","",$D751)</f>
        <v/>
      </c>
      <c r="R751" s="36"/>
      <c r="S751" s="36">
        <f t="shared" si="2180"/>
        <v>75</v>
      </c>
    </row>
    <row r="752" spans="1:19" ht="16.5" x14ac:dyDescent="0.2">
      <c r="A752" s="3">
        <v>749</v>
      </c>
      <c r="B752" s="3">
        <f>INDEX(技能!B:B,MATCH(技能等级!S752,技能!T:T,0))</f>
        <v>1302022</v>
      </c>
      <c r="C752" s="4" t="s">
        <v>507</v>
      </c>
      <c r="D752" s="3">
        <v>9</v>
      </c>
      <c r="E752" s="3" t="str">
        <f>INDEX(技能!E:E,MATCH(技能等级!S752,技能!T:T,0))</f>
        <v>幻技能2</v>
      </c>
      <c r="F752" s="4" t="s">
        <v>1164</v>
      </c>
      <c r="G752" s="3">
        <v>10</v>
      </c>
      <c r="H752" s="37" t="s">
        <v>1167</v>
      </c>
      <c r="I752" s="3">
        <f t="shared" si="2146"/>
        <v>9</v>
      </c>
      <c r="J752" s="3" t="str">
        <f>IF(COUNTIF(技能效果!A:A,技能等级!B752&amp;"02")=1,技能等级!B752&amp;"02","")</f>
        <v/>
      </c>
      <c r="K752" s="3" t="str">
        <f t="shared" si="2146"/>
        <v/>
      </c>
      <c r="L752" s="3" t="str">
        <f>IF(COUNTIF(技能效果!A:A,技能等级!B752&amp;"03")=1,技能等级!B752&amp;"03","")</f>
        <v/>
      </c>
      <c r="M752" s="3" t="str">
        <f t="shared" ref="M752" si="2277">IF(L752="","",$D752)</f>
        <v/>
      </c>
      <c r="N752" s="3" t="str">
        <f>IF(COUNTIF(技能效果!A:A,技能等级!B752&amp;"04")=1,技能等级!B752&amp;"04","")</f>
        <v/>
      </c>
      <c r="O752" s="3" t="str">
        <f t="shared" ref="O752" si="2278">IF(N752="","",$D752)</f>
        <v/>
      </c>
      <c r="P752" s="3" t="str">
        <f>IF(COUNTIF(技能效果!A:A,技能等级!B752&amp;"05")=1,技能等级!B752&amp;"05","")</f>
        <v/>
      </c>
      <c r="Q752" s="3" t="str">
        <f t="shared" ref="Q752" si="2279">IF(P752="","",$D752)</f>
        <v/>
      </c>
      <c r="R752" s="36"/>
      <c r="S752" s="36">
        <f t="shared" si="2180"/>
        <v>75</v>
      </c>
    </row>
    <row r="753" spans="1:19" ht="16.5" x14ac:dyDescent="0.2">
      <c r="A753" s="3">
        <v>750</v>
      </c>
      <c r="B753" s="3">
        <f>INDEX(技能!B:B,MATCH(技能等级!S753,技能!T:T,0))</f>
        <v>1302022</v>
      </c>
      <c r="C753" s="4" t="s">
        <v>507</v>
      </c>
      <c r="D753" s="3">
        <v>10</v>
      </c>
      <c r="E753" s="3" t="str">
        <f>INDEX(技能!E:E,MATCH(技能等级!S753,技能!T:T,0))</f>
        <v>幻技能2</v>
      </c>
      <c r="F753" s="4" t="s">
        <v>1164</v>
      </c>
      <c r="G753" s="3">
        <v>10</v>
      </c>
      <c r="H753" s="37" t="s">
        <v>1167</v>
      </c>
      <c r="I753" s="3">
        <f t="shared" si="2146"/>
        <v>10</v>
      </c>
      <c r="J753" s="3" t="str">
        <f>IF(COUNTIF(技能效果!A:A,技能等级!B753&amp;"02")=1,技能等级!B753&amp;"02","")</f>
        <v/>
      </c>
      <c r="K753" s="3" t="str">
        <f t="shared" si="2146"/>
        <v/>
      </c>
      <c r="L753" s="3" t="str">
        <f>IF(COUNTIF(技能效果!A:A,技能等级!B753&amp;"03")=1,技能等级!B753&amp;"03","")</f>
        <v/>
      </c>
      <c r="M753" s="3" t="str">
        <f t="shared" ref="M753" si="2280">IF(L753="","",$D753)</f>
        <v/>
      </c>
      <c r="N753" s="3" t="str">
        <f>IF(COUNTIF(技能效果!A:A,技能等级!B753&amp;"04")=1,技能等级!B753&amp;"04","")</f>
        <v/>
      </c>
      <c r="O753" s="3" t="str">
        <f t="shared" ref="O753" si="2281">IF(N753="","",$D753)</f>
        <v/>
      </c>
      <c r="P753" s="3" t="str">
        <f>IF(COUNTIF(技能效果!A:A,技能等级!B753&amp;"05")=1,技能等级!B753&amp;"05","")</f>
        <v/>
      </c>
      <c r="Q753" s="3" t="str">
        <f t="shared" ref="Q753" si="2282">IF(P753="","",$D753)</f>
        <v/>
      </c>
      <c r="R753" s="36"/>
      <c r="S753" s="36">
        <f t="shared" si="2180"/>
        <v>75</v>
      </c>
    </row>
    <row r="754" spans="1:19" ht="16.5" x14ac:dyDescent="0.2">
      <c r="A754" s="3">
        <v>751</v>
      </c>
      <c r="B754" s="3">
        <f>INDEX(技能!B:B,MATCH(技能等级!S754,技能!T:T,0))</f>
        <v>1303001</v>
      </c>
      <c r="C754" s="4" t="s">
        <v>507</v>
      </c>
      <c r="D754" s="3">
        <v>1</v>
      </c>
      <c r="E754" s="3" t="str">
        <f>INDEX(技能!E:E,MATCH(技能等级!S754,技能!T:T,0))</f>
        <v>关羽技能</v>
      </c>
      <c r="F754" s="4"/>
      <c r="G754" s="3"/>
      <c r="H754" s="37" t="str">
        <f t="shared" ref="H754:H772" si="2283">B754&amp;"01"</f>
        <v>130300101</v>
      </c>
      <c r="I754" s="3">
        <f t="shared" si="2146"/>
        <v>1</v>
      </c>
      <c r="J754" s="3" t="str">
        <f>IF(COUNTIF(技能效果!A:A,技能等级!B754&amp;"02")=1,技能等级!B754&amp;"02","")</f>
        <v/>
      </c>
      <c r="K754" s="3" t="str">
        <f t="shared" si="2146"/>
        <v/>
      </c>
      <c r="L754" s="3" t="str">
        <f>IF(COUNTIF(技能效果!A:A,技能等级!B754&amp;"03")=1,技能等级!B754&amp;"03","")</f>
        <v/>
      </c>
      <c r="M754" s="3" t="str">
        <f t="shared" ref="M754" si="2284">IF(L754="","",$D754)</f>
        <v/>
      </c>
      <c r="N754" s="3" t="str">
        <f>IF(COUNTIF(技能效果!A:A,技能等级!B754&amp;"04")=1,技能等级!B754&amp;"04","")</f>
        <v/>
      </c>
      <c r="O754" s="3" t="str">
        <f t="shared" ref="O754" si="2285">IF(N754="","",$D754)</f>
        <v/>
      </c>
      <c r="P754" s="3" t="str">
        <f>IF(COUNTIF(技能效果!A:A,技能等级!B754&amp;"05")=1,技能等级!B754&amp;"05","")</f>
        <v/>
      </c>
      <c r="Q754" s="3" t="str">
        <f t="shared" ref="Q754" si="2286">IF(P754="","",$D754)</f>
        <v/>
      </c>
      <c r="R754" s="36"/>
      <c r="S754" s="36">
        <f t="shared" si="2180"/>
        <v>76</v>
      </c>
    </row>
    <row r="755" spans="1:19" ht="16.5" x14ac:dyDescent="0.2">
      <c r="A755" s="3">
        <v>752</v>
      </c>
      <c r="B755" s="3">
        <f>INDEX(技能!B:B,MATCH(技能等级!S755,技能!T:T,0))</f>
        <v>1303001</v>
      </c>
      <c r="C755" s="4" t="s">
        <v>507</v>
      </c>
      <c r="D755" s="3">
        <v>2</v>
      </c>
      <c r="E755" s="3" t="str">
        <f>INDEX(技能!E:E,MATCH(技能等级!S755,技能!T:T,0))</f>
        <v>关羽技能</v>
      </c>
      <c r="F755" s="4" t="s">
        <v>1164</v>
      </c>
      <c r="G755" s="3">
        <v>10</v>
      </c>
      <c r="H755" s="37" t="str">
        <f t="shared" si="2283"/>
        <v>130300101</v>
      </c>
      <c r="I755" s="3">
        <f t="shared" si="2146"/>
        <v>2</v>
      </c>
      <c r="J755" s="3" t="str">
        <f>IF(COUNTIF(技能效果!A:A,技能等级!B755&amp;"02")=1,技能等级!B755&amp;"02","")</f>
        <v/>
      </c>
      <c r="K755" s="3" t="str">
        <f t="shared" si="2146"/>
        <v/>
      </c>
      <c r="L755" s="3" t="str">
        <f>IF(COUNTIF(技能效果!A:A,技能等级!B755&amp;"03")=1,技能等级!B755&amp;"03","")</f>
        <v/>
      </c>
      <c r="M755" s="3" t="str">
        <f t="shared" ref="M755" si="2287">IF(L755="","",$D755)</f>
        <v/>
      </c>
      <c r="N755" s="3" t="str">
        <f>IF(COUNTIF(技能效果!A:A,技能等级!B755&amp;"04")=1,技能等级!B755&amp;"04","")</f>
        <v/>
      </c>
      <c r="O755" s="3" t="str">
        <f t="shared" ref="O755" si="2288">IF(N755="","",$D755)</f>
        <v/>
      </c>
      <c r="P755" s="3" t="str">
        <f>IF(COUNTIF(技能效果!A:A,技能等级!B755&amp;"05")=1,技能等级!B755&amp;"05","")</f>
        <v/>
      </c>
      <c r="Q755" s="3" t="str">
        <f t="shared" ref="Q755" si="2289">IF(P755="","",$D755)</f>
        <v/>
      </c>
      <c r="R755" s="36"/>
      <c r="S755" s="36">
        <f t="shared" si="2180"/>
        <v>76</v>
      </c>
    </row>
    <row r="756" spans="1:19" ht="16.5" x14ac:dyDescent="0.2">
      <c r="A756" s="3">
        <v>753</v>
      </c>
      <c r="B756" s="3">
        <f>INDEX(技能!B:B,MATCH(技能等级!S756,技能!T:T,0))</f>
        <v>1303001</v>
      </c>
      <c r="C756" s="4" t="s">
        <v>507</v>
      </c>
      <c r="D756" s="3">
        <v>3</v>
      </c>
      <c r="E756" s="3" t="str">
        <f>INDEX(技能!E:E,MATCH(技能等级!S756,技能!T:T,0))</f>
        <v>关羽技能</v>
      </c>
      <c r="F756" s="4" t="s">
        <v>1164</v>
      </c>
      <c r="G756" s="3">
        <v>10</v>
      </c>
      <c r="H756" s="37" t="str">
        <f t="shared" si="2283"/>
        <v>130300101</v>
      </c>
      <c r="I756" s="3">
        <f t="shared" si="2146"/>
        <v>3</v>
      </c>
      <c r="J756" s="3" t="str">
        <f>IF(COUNTIF(技能效果!A:A,技能等级!B756&amp;"02")=1,技能等级!B756&amp;"02","")</f>
        <v/>
      </c>
      <c r="K756" s="3" t="str">
        <f t="shared" si="2146"/>
        <v/>
      </c>
      <c r="L756" s="3" t="str">
        <f>IF(COUNTIF(技能效果!A:A,技能等级!B756&amp;"03")=1,技能等级!B756&amp;"03","")</f>
        <v/>
      </c>
      <c r="M756" s="3" t="str">
        <f t="shared" ref="M756" si="2290">IF(L756="","",$D756)</f>
        <v/>
      </c>
      <c r="N756" s="3" t="str">
        <f>IF(COUNTIF(技能效果!A:A,技能等级!B756&amp;"04")=1,技能等级!B756&amp;"04","")</f>
        <v/>
      </c>
      <c r="O756" s="3" t="str">
        <f t="shared" ref="O756" si="2291">IF(N756="","",$D756)</f>
        <v/>
      </c>
      <c r="P756" s="3" t="str">
        <f>IF(COUNTIF(技能效果!A:A,技能等级!B756&amp;"05")=1,技能等级!B756&amp;"05","")</f>
        <v/>
      </c>
      <c r="Q756" s="3" t="str">
        <f t="shared" ref="Q756" si="2292">IF(P756="","",$D756)</f>
        <v/>
      </c>
      <c r="R756" s="36"/>
      <c r="S756" s="36">
        <f t="shared" si="2180"/>
        <v>76</v>
      </c>
    </row>
    <row r="757" spans="1:19" ht="16.5" x14ac:dyDescent="0.2">
      <c r="A757" s="3">
        <v>754</v>
      </c>
      <c r="B757" s="3">
        <f>INDEX(技能!B:B,MATCH(技能等级!S757,技能!T:T,0))</f>
        <v>1303001</v>
      </c>
      <c r="C757" s="4" t="s">
        <v>507</v>
      </c>
      <c r="D757" s="3">
        <v>4</v>
      </c>
      <c r="E757" s="3" t="str">
        <f>INDEX(技能!E:E,MATCH(技能等级!S757,技能!T:T,0))</f>
        <v>关羽技能</v>
      </c>
      <c r="F757" s="4" t="s">
        <v>1164</v>
      </c>
      <c r="G757" s="3">
        <v>10</v>
      </c>
      <c r="H757" s="37" t="str">
        <f t="shared" si="2283"/>
        <v>130300101</v>
      </c>
      <c r="I757" s="3">
        <f t="shared" si="2146"/>
        <v>4</v>
      </c>
      <c r="J757" s="3" t="str">
        <f>IF(COUNTIF(技能效果!A:A,技能等级!B757&amp;"02")=1,技能等级!B757&amp;"02","")</f>
        <v/>
      </c>
      <c r="K757" s="3" t="str">
        <f t="shared" si="2146"/>
        <v/>
      </c>
      <c r="L757" s="3" t="str">
        <f>IF(COUNTIF(技能效果!A:A,技能等级!B757&amp;"03")=1,技能等级!B757&amp;"03","")</f>
        <v/>
      </c>
      <c r="M757" s="3" t="str">
        <f t="shared" ref="M757" si="2293">IF(L757="","",$D757)</f>
        <v/>
      </c>
      <c r="N757" s="3" t="str">
        <f>IF(COUNTIF(技能效果!A:A,技能等级!B757&amp;"04")=1,技能等级!B757&amp;"04","")</f>
        <v/>
      </c>
      <c r="O757" s="3" t="str">
        <f t="shared" ref="O757" si="2294">IF(N757="","",$D757)</f>
        <v/>
      </c>
      <c r="P757" s="3" t="str">
        <f>IF(COUNTIF(技能效果!A:A,技能等级!B757&amp;"05")=1,技能等级!B757&amp;"05","")</f>
        <v/>
      </c>
      <c r="Q757" s="3" t="str">
        <f t="shared" ref="Q757" si="2295">IF(P757="","",$D757)</f>
        <v/>
      </c>
      <c r="R757" s="36"/>
      <c r="S757" s="36">
        <f t="shared" si="2180"/>
        <v>76</v>
      </c>
    </row>
    <row r="758" spans="1:19" ht="16.5" x14ac:dyDescent="0.2">
      <c r="A758" s="3">
        <v>755</v>
      </c>
      <c r="B758" s="3">
        <f>INDEX(技能!B:B,MATCH(技能等级!S758,技能!T:T,0))</f>
        <v>1303001</v>
      </c>
      <c r="C758" s="4" t="s">
        <v>507</v>
      </c>
      <c r="D758" s="3">
        <v>5</v>
      </c>
      <c r="E758" s="3" t="str">
        <f>INDEX(技能!E:E,MATCH(技能等级!S758,技能!T:T,0))</f>
        <v>关羽技能</v>
      </c>
      <c r="F758" s="4" t="s">
        <v>1164</v>
      </c>
      <c r="G758" s="3">
        <v>10</v>
      </c>
      <c r="H758" s="37" t="str">
        <f t="shared" si="2283"/>
        <v>130300101</v>
      </c>
      <c r="I758" s="3">
        <f t="shared" si="2146"/>
        <v>5</v>
      </c>
      <c r="J758" s="3" t="str">
        <f>IF(COUNTIF(技能效果!A:A,技能等级!B758&amp;"02")=1,技能等级!B758&amp;"02","")</f>
        <v/>
      </c>
      <c r="K758" s="3" t="str">
        <f t="shared" si="2146"/>
        <v/>
      </c>
      <c r="L758" s="3" t="str">
        <f>IF(COUNTIF(技能效果!A:A,技能等级!B758&amp;"03")=1,技能等级!B758&amp;"03","")</f>
        <v/>
      </c>
      <c r="M758" s="3" t="str">
        <f t="shared" ref="M758" si="2296">IF(L758="","",$D758)</f>
        <v/>
      </c>
      <c r="N758" s="3" t="str">
        <f>IF(COUNTIF(技能效果!A:A,技能等级!B758&amp;"04")=1,技能等级!B758&amp;"04","")</f>
        <v/>
      </c>
      <c r="O758" s="3" t="str">
        <f t="shared" ref="O758" si="2297">IF(N758="","",$D758)</f>
        <v/>
      </c>
      <c r="P758" s="3" t="str">
        <f>IF(COUNTIF(技能效果!A:A,技能等级!B758&amp;"05")=1,技能等级!B758&amp;"05","")</f>
        <v/>
      </c>
      <c r="Q758" s="3" t="str">
        <f t="shared" ref="Q758" si="2298">IF(P758="","",$D758)</f>
        <v/>
      </c>
      <c r="R758" s="36"/>
      <c r="S758" s="36">
        <f t="shared" si="2180"/>
        <v>76</v>
      </c>
    </row>
    <row r="759" spans="1:19" ht="16.5" x14ac:dyDescent="0.2">
      <c r="A759" s="3">
        <v>756</v>
      </c>
      <c r="B759" s="3">
        <f>INDEX(技能!B:B,MATCH(技能等级!S759,技能!T:T,0))</f>
        <v>1303001</v>
      </c>
      <c r="C759" s="4" t="s">
        <v>507</v>
      </c>
      <c r="D759" s="3">
        <v>6</v>
      </c>
      <c r="E759" s="3" t="str">
        <f>INDEX(技能!E:E,MATCH(技能等级!S759,技能!T:T,0))</f>
        <v>关羽技能</v>
      </c>
      <c r="F759" s="4" t="s">
        <v>1164</v>
      </c>
      <c r="G759" s="3">
        <v>10</v>
      </c>
      <c r="H759" s="37" t="str">
        <f t="shared" si="2283"/>
        <v>130300101</v>
      </c>
      <c r="I759" s="3">
        <f t="shared" si="2146"/>
        <v>6</v>
      </c>
      <c r="J759" s="3" t="str">
        <f>IF(COUNTIF(技能效果!A:A,技能等级!B759&amp;"02")=1,技能等级!B759&amp;"02","")</f>
        <v/>
      </c>
      <c r="K759" s="3" t="str">
        <f t="shared" si="2146"/>
        <v/>
      </c>
      <c r="L759" s="3" t="str">
        <f>IF(COUNTIF(技能效果!A:A,技能等级!B759&amp;"03")=1,技能等级!B759&amp;"03","")</f>
        <v/>
      </c>
      <c r="M759" s="3" t="str">
        <f t="shared" ref="M759" si="2299">IF(L759="","",$D759)</f>
        <v/>
      </c>
      <c r="N759" s="3" t="str">
        <f>IF(COUNTIF(技能效果!A:A,技能等级!B759&amp;"04")=1,技能等级!B759&amp;"04","")</f>
        <v/>
      </c>
      <c r="O759" s="3" t="str">
        <f t="shared" ref="O759" si="2300">IF(N759="","",$D759)</f>
        <v/>
      </c>
      <c r="P759" s="3" t="str">
        <f>IF(COUNTIF(技能效果!A:A,技能等级!B759&amp;"05")=1,技能等级!B759&amp;"05","")</f>
        <v/>
      </c>
      <c r="Q759" s="3" t="str">
        <f t="shared" ref="Q759" si="2301">IF(P759="","",$D759)</f>
        <v/>
      </c>
      <c r="R759" s="36"/>
      <c r="S759" s="36">
        <f t="shared" si="2180"/>
        <v>76</v>
      </c>
    </row>
    <row r="760" spans="1:19" ht="16.5" x14ac:dyDescent="0.2">
      <c r="A760" s="3">
        <v>757</v>
      </c>
      <c r="B760" s="3">
        <f>INDEX(技能!B:B,MATCH(技能等级!S760,技能!T:T,0))</f>
        <v>1303001</v>
      </c>
      <c r="C760" s="4" t="s">
        <v>507</v>
      </c>
      <c r="D760" s="3">
        <v>7</v>
      </c>
      <c r="E760" s="3" t="str">
        <f>INDEX(技能!E:E,MATCH(技能等级!S760,技能!T:T,0))</f>
        <v>关羽技能</v>
      </c>
      <c r="F760" s="4" t="s">
        <v>1164</v>
      </c>
      <c r="G760" s="3">
        <v>10</v>
      </c>
      <c r="H760" s="37" t="str">
        <f t="shared" si="2283"/>
        <v>130300101</v>
      </c>
      <c r="I760" s="3">
        <f t="shared" si="2146"/>
        <v>7</v>
      </c>
      <c r="J760" s="3" t="str">
        <f>IF(COUNTIF(技能效果!A:A,技能等级!B760&amp;"02")=1,技能等级!B760&amp;"02","")</f>
        <v/>
      </c>
      <c r="K760" s="3" t="str">
        <f t="shared" si="2146"/>
        <v/>
      </c>
      <c r="L760" s="3" t="str">
        <f>IF(COUNTIF(技能效果!A:A,技能等级!B760&amp;"03")=1,技能等级!B760&amp;"03","")</f>
        <v/>
      </c>
      <c r="M760" s="3" t="str">
        <f t="shared" ref="M760" si="2302">IF(L760="","",$D760)</f>
        <v/>
      </c>
      <c r="N760" s="3" t="str">
        <f>IF(COUNTIF(技能效果!A:A,技能等级!B760&amp;"04")=1,技能等级!B760&amp;"04","")</f>
        <v/>
      </c>
      <c r="O760" s="3" t="str">
        <f t="shared" ref="O760" si="2303">IF(N760="","",$D760)</f>
        <v/>
      </c>
      <c r="P760" s="3" t="str">
        <f>IF(COUNTIF(技能效果!A:A,技能等级!B760&amp;"05")=1,技能等级!B760&amp;"05","")</f>
        <v/>
      </c>
      <c r="Q760" s="3" t="str">
        <f t="shared" ref="Q760" si="2304">IF(P760="","",$D760)</f>
        <v/>
      </c>
      <c r="R760" s="36"/>
      <c r="S760" s="36">
        <f t="shared" si="2180"/>
        <v>76</v>
      </c>
    </row>
    <row r="761" spans="1:19" ht="16.5" x14ac:dyDescent="0.2">
      <c r="A761" s="3">
        <v>758</v>
      </c>
      <c r="B761" s="3">
        <f>INDEX(技能!B:B,MATCH(技能等级!S761,技能!T:T,0))</f>
        <v>1303001</v>
      </c>
      <c r="C761" s="4" t="s">
        <v>507</v>
      </c>
      <c r="D761" s="3">
        <v>8</v>
      </c>
      <c r="E761" s="3" t="str">
        <f>INDEX(技能!E:E,MATCH(技能等级!S761,技能!T:T,0))</f>
        <v>关羽技能</v>
      </c>
      <c r="F761" s="4" t="s">
        <v>1164</v>
      </c>
      <c r="G761" s="3">
        <v>10</v>
      </c>
      <c r="H761" s="37" t="str">
        <f t="shared" si="2283"/>
        <v>130300101</v>
      </c>
      <c r="I761" s="3">
        <f t="shared" si="2146"/>
        <v>8</v>
      </c>
      <c r="J761" s="3" t="str">
        <f>IF(COUNTIF(技能效果!A:A,技能等级!B761&amp;"02")=1,技能等级!B761&amp;"02","")</f>
        <v/>
      </c>
      <c r="K761" s="3" t="str">
        <f t="shared" si="2146"/>
        <v/>
      </c>
      <c r="L761" s="3" t="str">
        <f>IF(COUNTIF(技能效果!A:A,技能等级!B761&amp;"03")=1,技能等级!B761&amp;"03","")</f>
        <v/>
      </c>
      <c r="M761" s="3" t="str">
        <f t="shared" ref="M761" si="2305">IF(L761="","",$D761)</f>
        <v/>
      </c>
      <c r="N761" s="3" t="str">
        <f>IF(COUNTIF(技能效果!A:A,技能等级!B761&amp;"04")=1,技能等级!B761&amp;"04","")</f>
        <v/>
      </c>
      <c r="O761" s="3" t="str">
        <f t="shared" ref="O761" si="2306">IF(N761="","",$D761)</f>
        <v/>
      </c>
      <c r="P761" s="3" t="str">
        <f>IF(COUNTIF(技能效果!A:A,技能等级!B761&amp;"05")=1,技能等级!B761&amp;"05","")</f>
        <v/>
      </c>
      <c r="Q761" s="3" t="str">
        <f t="shared" ref="Q761" si="2307">IF(P761="","",$D761)</f>
        <v/>
      </c>
      <c r="R761" s="36"/>
      <c r="S761" s="36">
        <f t="shared" si="2180"/>
        <v>76</v>
      </c>
    </row>
    <row r="762" spans="1:19" ht="16.5" x14ac:dyDescent="0.2">
      <c r="A762" s="3">
        <v>759</v>
      </c>
      <c r="B762" s="3">
        <f>INDEX(技能!B:B,MATCH(技能等级!S762,技能!T:T,0))</f>
        <v>1303001</v>
      </c>
      <c r="C762" s="4" t="s">
        <v>507</v>
      </c>
      <c r="D762" s="3">
        <v>9</v>
      </c>
      <c r="E762" s="3" t="str">
        <f>INDEX(技能!E:E,MATCH(技能等级!S762,技能!T:T,0))</f>
        <v>关羽技能</v>
      </c>
      <c r="F762" s="4" t="s">
        <v>1164</v>
      </c>
      <c r="G762" s="3">
        <v>10</v>
      </c>
      <c r="H762" s="37" t="str">
        <f t="shared" si="2283"/>
        <v>130300101</v>
      </c>
      <c r="I762" s="3">
        <f t="shared" si="2146"/>
        <v>9</v>
      </c>
      <c r="J762" s="3" t="str">
        <f>IF(COUNTIF(技能效果!A:A,技能等级!B762&amp;"02")=1,技能等级!B762&amp;"02","")</f>
        <v/>
      </c>
      <c r="K762" s="3" t="str">
        <f t="shared" si="2146"/>
        <v/>
      </c>
      <c r="L762" s="3" t="str">
        <f>IF(COUNTIF(技能效果!A:A,技能等级!B762&amp;"03")=1,技能等级!B762&amp;"03","")</f>
        <v/>
      </c>
      <c r="M762" s="3" t="str">
        <f t="shared" ref="M762" si="2308">IF(L762="","",$D762)</f>
        <v/>
      </c>
      <c r="N762" s="3" t="str">
        <f>IF(COUNTIF(技能效果!A:A,技能等级!B762&amp;"04")=1,技能等级!B762&amp;"04","")</f>
        <v/>
      </c>
      <c r="O762" s="3" t="str">
        <f t="shared" ref="O762" si="2309">IF(N762="","",$D762)</f>
        <v/>
      </c>
      <c r="P762" s="3" t="str">
        <f>IF(COUNTIF(技能效果!A:A,技能等级!B762&amp;"05")=1,技能等级!B762&amp;"05","")</f>
        <v/>
      </c>
      <c r="Q762" s="3" t="str">
        <f t="shared" ref="Q762" si="2310">IF(P762="","",$D762)</f>
        <v/>
      </c>
      <c r="R762" s="36"/>
      <c r="S762" s="36">
        <f t="shared" si="2180"/>
        <v>76</v>
      </c>
    </row>
    <row r="763" spans="1:19" ht="16.5" x14ac:dyDescent="0.2">
      <c r="A763" s="3">
        <v>760</v>
      </c>
      <c r="B763" s="3">
        <f>INDEX(技能!B:B,MATCH(技能等级!S763,技能!T:T,0))</f>
        <v>1303001</v>
      </c>
      <c r="C763" s="4" t="s">
        <v>507</v>
      </c>
      <c r="D763" s="3">
        <v>10</v>
      </c>
      <c r="E763" s="3" t="str">
        <f>INDEX(技能!E:E,MATCH(技能等级!S763,技能!T:T,0))</f>
        <v>关羽技能</v>
      </c>
      <c r="F763" s="4" t="s">
        <v>1164</v>
      </c>
      <c r="G763" s="3">
        <v>10</v>
      </c>
      <c r="H763" s="37" t="str">
        <f t="shared" si="2283"/>
        <v>130300101</v>
      </c>
      <c r="I763" s="3">
        <f t="shared" si="2146"/>
        <v>10</v>
      </c>
      <c r="J763" s="3" t="str">
        <f>IF(COUNTIF(技能效果!A:A,技能等级!B763&amp;"02")=1,技能等级!B763&amp;"02","")</f>
        <v/>
      </c>
      <c r="K763" s="3" t="str">
        <f t="shared" si="2146"/>
        <v/>
      </c>
      <c r="L763" s="3" t="str">
        <f>IF(COUNTIF(技能效果!A:A,技能等级!B763&amp;"03")=1,技能等级!B763&amp;"03","")</f>
        <v/>
      </c>
      <c r="M763" s="3" t="str">
        <f t="shared" ref="M763" si="2311">IF(L763="","",$D763)</f>
        <v/>
      </c>
      <c r="N763" s="3" t="str">
        <f>IF(COUNTIF(技能效果!A:A,技能等级!B763&amp;"04")=1,技能等级!B763&amp;"04","")</f>
        <v/>
      </c>
      <c r="O763" s="3" t="str">
        <f t="shared" ref="O763" si="2312">IF(N763="","",$D763)</f>
        <v/>
      </c>
      <c r="P763" s="3" t="str">
        <f>IF(COUNTIF(技能效果!A:A,技能等级!B763&amp;"05")=1,技能等级!B763&amp;"05","")</f>
        <v/>
      </c>
      <c r="Q763" s="3" t="str">
        <f t="shared" ref="Q763" si="2313">IF(P763="","",$D763)</f>
        <v/>
      </c>
      <c r="R763" s="36"/>
      <c r="S763" s="36">
        <f t="shared" si="2180"/>
        <v>76</v>
      </c>
    </row>
    <row r="764" spans="1:19" ht="16.5" x14ac:dyDescent="0.2">
      <c r="A764" s="3">
        <v>761</v>
      </c>
      <c r="B764" s="3">
        <f>INDEX(技能!B:B,MATCH(技能等级!S764,技能!T:T,0))</f>
        <v>1303002</v>
      </c>
      <c r="C764" s="4" t="s">
        <v>507</v>
      </c>
      <c r="D764" s="3">
        <v>1</v>
      </c>
      <c r="E764" s="3" t="str">
        <f>INDEX(技能!E:E,MATCH(技能等级!S764,技能!T:T,0))</f>
        <v>许褚技能</v>
      </c>
      <c r="F764" s="4"/>
      <c r="G764" s="3"/>
      <c r="H764" s="37" t="str">
        <f t="shared" si="2283"/>
        <v>130300201</v>
      </c>
      <c r="I764" s="3">
        <f t="shared" si="2146"/>
        <v>1</v>
      </c>
      <c r="J764" s="3" t="str">
        <f>IF(COUNTIF(技能效果!A:A,技能等级!B764&amp;"02")=1,技能等级!B764&amp;"02","")</f>
        <v>130300202</v>
      </c>
      <c r="K764" s="3">
        <f t="shared" si="2146"/>
        <v>1</v>
      </c>
      <c r="L764" s="3" t="str">
        <f>IF(COUNTIF(技能效果!A:A,技能等级!B764&amp;"03")=1,技能等级!B764&amp;"03","")</f>
        <v/>
      </c>
      <c r="M764" s="3" t="str">
        <f t="shared" ref="M764" si="2314">IF(L764="","",$D764)</f>
        <v/>
      </c>
      <c r="N764" s="3" t="str">
        <f>IF(COUNTIF(技能效果!A:A,技能等级!B764&amp;"04")=1,技能等级!B764&amp;"04","")</f>
        <v/>
      </c>
      <c r="O764" s="3" t="str">
        <f t="shared" ref="O764" si="2315">IF(N764="","",$D764)</f>
        <v/>
      </c>
      <c r="P764" s="3" t="str">
        <f>IF(COUNTIF(技能效果!A:A,技能等级!B764&amp;"05")=1,技能等级!B764&amp;"05","")</f>
        <v/>
      </c>
      <c r="Q764" s="3" t="str">
        <f t="shared" ref="Q764" si="2316">IF(P764="","",$D764)</f>
        <v/>
      </c>
      <c r="R764" s="36"/>
      <c r="S764" s="36">
        <f t="shared" si="2180"/>
        <v>77</v>
      </c>
    </row>
    <row r="765" spans="1:19" ht="16.5" x14ac:dyDescent="0.2">
      <c r="A765" s="3">
        <v>762</v>
      </c>
      <c r="B765" s="3">
        <f>INDEX(技能!B:B,MATCH(技能等级!S765,技能!T:T,0))</f>
        <v>1303002</v>
      </c>
      <c r="C765" s="4" t="s">
        <v>507</v>
      </c>
      <c r="D765" s="3">
        <v>2</v>
      </c>
      <c r="E765" s="3" t="str">
        <f>INDEX(技能!E:E,MATCH(技能等级!S765,技能!T:T,0))</f>
        <v>许褚技能</v>
      </c>
      <c r="F765" s="4" t="s">
        <v>1164</v>
      </c>
      <c r="G765" s="3">
        <v>10</v>
      </c>
      <c r="H765" s="37" t="str">
        <f t="shared" si="2283"/>
        <v>130300201</v>
      </c>
      <c r="I765" s="3">
        <f t="shared" si="2146"/>
        <v>2</v>
      </c>
      <c r="J765" s="3" t="str">
        <f>IF(COUNTIF(技能效果!A:A,技能等级!B765&amp;"02")=1,技能等级!B765&amp;"02","")</f>
        <v>130300202</v>
      </c>
      <c r="K765" s="3">
        <f t="shared" si="2146"/>
        <v>2</v>
      </c>
      <c r="L765" s="3" t="str">
        <f>IF(COUNTIF(技能效果!A:A,技能等级!B765&amp;"03")=1,技能等级!B765&amp;"03","")</f>
        <v/>
      </c>
      <c r="M765" s="3" t="str">
        <f t="shared" ref="M765" si="2317">IF(L765="","",$D765)</f>
        <v/>
      </c>
      <c r="N765" s="3" t="str">
        <f>IF(COUNTIF(技能效果!A:A,技能等级!B765&amp;"04")=1,技能等级!B765&amp;"04","")</f>
        <v/>
      </c>
      <c r="O765" s="3" t="str">
        <f t="shared" ref="O765" si="2318">IF(N765="","",$D765)</f>
        <v/>
      </c>
      <c r="P765" s="3" t="str">
        <f>IF(COUNTIF(技能效果!A:A,技能等级!B765&amp;"05")=1,技能等级!B765&amp;"05","")</f>
        <v/>
      </c>
      <c r="Q765" s="3" t="str">
        <f t="shared" ref="Q765" si="2319">IF(P765="","",$D765)</f>
        <v/>
      </c>
      <c r="R765" s="36"/>
      <c r="S765" s="36">
        <f t="shared" si="2180"/>
        <v>77</v>
      </c>
    </row>
    <row r="766" spans="1:19" ht="16.5" x14ac:dyDescent="0.2">
      <c r="A766" s="3">
        <v>763</v>
      </c>
      <c r="B766" s="3">
        <f>INDEX(技能!B:B,MATCH(技能等级!S766,技能!T:T,0))</f>
        <v>1303002</v>
      </c>
      <c r="C766" s="4" t="s">
        <v>507</v>
      </c>
      <c r="D766" s="3">
        <v>3</v>
      </c>
      <c r="E766" s="3" t="str">
        <f>INDEX(技能!E:E,MATCH(技能等级!S766,技能!T:T,0))</f>
        <v>许褚技能</v>
      </c>
      <c r="F766" s="4" t="s">
        <v>1164</v>
      </c>
      <c r="G766" s="3">
        <v>10</v>
      </c>
      <c r="H766" s="37" t="str">
        <f t="shared" si="2283"/>
        <v>130300201</v>
      </c>
      <c r="I766" s="3">
        <f t="shared" si="2146"/>
        <v>3</v>
      </c>
      <c r="J766" s="3" t="str">
        <f>IF(COUNTIF(技能效果!A:A,技能等级!B766&amp;"02")=1,技能等级!B766&amp;"02","")</f>
        <v>130300202</v>
      </c>
      <c r="K766" s="3">
        <f t="shared" si="2146"/>
        <v>3</v>
      </c>
      <c r="L766" s="3" t="str">
        <f>IF(COUNTIF(技能效果!A:A,技能等级!B766&amp;"03")=1,技能等级!B766&amp;"03","")</f>
        <v/>
      </c>
      <c r="M766" s="3" t="str">
        <f t="shared" ref="M766" si="2320">IF(L766="","",$D766)</f>
        <v/>
      </c>
      <c r="N766" s="3" t="str">
        <f>IF(COUNTIF(技能效果!A:A,技能等级!B766&amp;"04")=1,技能等级!B766&amp;"04","")</f>
        <v/>
      </c>
      <c r="O766" s="3" t="str">
        <f t="shared" ref="O766" si="2321">IF(N766="","",$D766)</f>
        <v/>
      </c>
      <c r="P766" s="3" t="str">
        <f>IF(COUNTIF(技能效果!A:A,技能等级!B766&amp;"05")=1,技能等级!B766&amp;"05","")</f>
        <v/>
      </c>
      <c r="Q766" s="3" t="str">
        <f t="shared" ref="Q766" si="2322">IF(P766="","",$D766)</f>
        <v/>
      </c>
      <c r="R766" s="36"/>
      <c r="S766" s="36">
        <f t="shared" si="2180"/>
        <v>77</v>
      </c>
    </row>
    <row r="767" spans="1:19" ht="16.5" x14ac:dyDescent="0.2">
      <c r="A767" s="3">
        <v>764</v>
      </c>
      <c r="B767" s="3">
        <f>INDEX(技能!B:B,MATCH(技能等级!S767,技能!T:T,0))</f>
        <v>1303002</v>
      </c>
      <c r="C767" s="4" t="s">
        <v>507</v>
      </c>
      <c r="D767" s="3">
        <v>4</v>
      </c>
      <c r="E767" s="3" t="str">
        <f>INDEX(技能!E:E,MATCH(技能等级!S767,技能!T:T,0))</f>
        <v>许褚技能</v>
      </c>
      <c r="F767" s="4" t="s">
        <v>1164</v>
      </c>
      <c r="G767" s="3">
        <v>10</v>
      </c>
      <c r="H767" s="37" t="str">
        <f t="shared" si="2283"/>
        <v>130300201</v>
      </c>
      <c r="I767" s="3">
        <f t="shared" si="2146"/>
        <v>4</v>
      </c>
      <c r="J767" s="3" t="str">
        <f>IF(COUNTIF(技能效果!A:A,技能等级!B767&amp;"02")=1,技能等级!B767&amp;"02","")</f>
        <v>130300202</v>
      </c>
      <c r="K767" s="3">
        <f t="shared" si="2146"/>
        <v>4</v>
      </c>
      <c r="L767" s="3" t="str">
        <f>IF(COUNTIF(技能效果!A:A,技能等级!B767&amp;"03")=1,技能等级!B767&amp;"03","")</f>
        <v/>
      </c>
      <c r="M767" s="3" t="str">
        <f t="shared" ref="M767" si="2323">IF(L767="","",$D767)</f>
        <v/>
      </c>
      <c r="N767" s="3" t="str">
        <f>IF(COUNTIF(技能效果!A:A,技能等级!B767&amp;"04")=1,技能等级!B767&amp;"04","")</f>
        <v/>
      </c>
      <c r="O767" s="3" t="str">
        <f t="shared" ref="O767" si="2324">IF(N767="","",$D767)</f>
        <v/>
      </c>
      <c r="P767" s="3" t="str">
        <f>IF(COUNTIF(技能效果!A:A,技能等级!B767&amp;"05")=1,技能等级!B767&amp;"05","")</f>
        <v/>
      </c>
      <c r="Q767" s="3" t="str">
        <f t="shared" ref="Q767" si="2325">IF(P767="","",$D767)</f>
        <v/>
      </c>
      <c r="R767" s="36"/>
      <c r="S767" s="36">
        <f t="shared" si="2180"/>
        <v>77</v>
      </c>
    </row>
    <row r="768" spans="1:19" ht="16.5" x14ac:dyDescent="0.2">
      <c r="A768" s="3">
        <v>765</v>
      </c>
      <c r="B768" s="3">
        <f>INDEX(技能!B:B,MATCH(技能等级!S768,技能!T:T,0))</f>
        <v>1303002</v>
      </c>
      <c r="C768" s="4" t="s">
        <v>507</v>
      </c>
      <c r="D768" s="3">
        <v>5</v>
      </c>
      <c r="E768" s="3" t="str">
        <f>INDEX(技能!E:E,MATCH(技能等级!S768,技能!T:T,0))</f>
        <v>许褚技能</v>
      </c>
      <c r="F768" s="4" t="s">
        <v>1164</v>
      </c>
      <c r="G768" s="3">
        <v>10</v>
      </c>
      <c r="H768" s="37" t="str">
        <f t="shared" si="2283"/>
        <v>130300201</v>
      </c>
      <c r="I768" s="3">
        <f t="shared" si="2146"/>
        <v>5</v>
      </c>
      <c r="J768" s="3" t="str">
        <f>IF(COUNTIF(技能效果!A:A,技能等级!B768&amp;"02")=1,技能等级!B768&amp;"02","")</f>
        <v>130300202</v>
      </c>
      <c r="K768" s="3">
        <f t="shared" si="2146"/>
        <v>5</v>
      </c>
      <c r="L768" s="3" t="str">
        <f>IF(COUNTIF(技能效果!A:A,技能等级!B768&amp;"03")=1,技能等级!B768&amp;"03","")</f>
        <v/>
      </c>
      <c r="M768" s="3" t="str">
        <f t="shared" ref="M768" si="2326">IF(L768="","",$D768)</f>
        <v/>
      </c>
      <c r="N768" s="3" t="str">
        <f>IF(COUNTIF(技能效果!A:A,技能等级!B768&amp;"04")=1,技能等级!B768&amp;"04","")</f>
        <v/>
      </c>
      <c r="O768" s="3" t="str">
        <f t="shared" ref="O768" si="2327">IF(N768="","",$D768)</f>
        <v/>
      </c>
      <c r="P768" s="3" t="str">
        <f>IF(COUNTIF(技能效果!A:A,技能等级!B768&amp;"05")=1,技能等级!B768&amp;"05","")</f>
        <v/>
      </c>
      <c r="Q768" s="3" t="str">
        <f t="shared" ref="Q768" si="2328">IF(P768="","",$D768)</f>
        <v/>
      </c>
      <c r="R768" s="36"/>
      <c r="S768" s="36">
        <f t="shared" si="2180"/>
        <v>77</v>
      </c>
    </row>
    <row r="769" spans="1:19" ht="16.5" x14ac:dyDescent="0.2">
      <c r="A769" s="3">
        <v>766</v>
      </c>
      <c r="B769" s="3">
        <f>INDEX(技能!B:B,MATCH(技能等级!S769,技能!T:T,0))</f>
        <v>1303002</v>
      </c>
      <c r="C769" s="4" t="s">
        <v>507</v>
      </c>
      <c r="D769" s="3">
        <v>6</v>
      </c>
      <c r="E769" s="3" t="str">
        <f>INDEX(技能!E:E,MATCH(技能等级!S769,技能!T:T,0))</f>
        <v>许褚技能</v>
      </c>
      <c r="F769" s="4" t="s">
        <v>1164</v>
      </c>
      <c r="G769" s="3">
        <v>10</v>
      </c>
      <c r="H769" s="37" t="str">
        <f t="shared" si="2283"/>
        <v>130300201</v>
      </c>
      <c r="I769" s="3">
        <f t="shared" si="2146"/>
        <v>6</v>
      </c>
      <c r="J769" s="3" t="str">
        <f>IF(COUNTIF(技能效果!A:A,技能等级!B769&amp;"02")=1,技能等级!B769&amp;"02","")</f>
        <v>130300202</v>
      </c>
      <c r="K769" s="3">
        <f t="shared" si="2146"/>
        <v>6</v>
      </c>
      <c r="L769" s="3" t="str">
        <f>IF(COUNTIF(技能效果!A:A,技能等级!B769&amp;"03")=1,技能等级!B769&amp;"03","")</f>
        <v/>
      </c>
      <c r="M769" s="3" t="str">
        <f t="shared" ref="M769" si="2329">IF(L769="","",$D769)</f>
        <v/>
      </c>
      <c r="N769" s="3" t="str">
        <f>IF(COUNTIF(技能效果!A:A,技能等级!B769&amp;"04")=1,技能等级!B769&amp;"04","")</f>
        <v/>
      </c>
      <c r="O769" s="3" t="str">
        <f t="shared" ref="O769" si="2330">IF(N769="","",$D769)</f>
        <v/>
      </c>
      <c r="P769" s="3" t="str">
        <f>IF(COUNTIF(技能效果!A:A,技能等级!B769&amp;"05")=1,技能等级!B769&amp;"05","")</f>
        <v/>
      </c>
      <c r="Q769" s="3" t="str">
        <f t="shared" ref="Q769" si="2331">IF(P769="","",$D769)</f>
        <v/>
      </c>
      <c r="R769" s="36"/>
      <c r="S769" s="36">
        <f t="shared" si="2180"/>
        <v>77</v>
      </c>
    </row>
    <row r="770" spans="1:19" ht="16.5" x14ac:dyDescent="0.2">
      <c r="A770" s="3">
        <v>767</v>
      </c>
      <c r="B770" s="3">
        <f>INDEX(技能!B:B,MATCH(技能等级!S770,技能!T:T,0))</f>
        <v>1303002</v>
      </c>
      <c r="C770" s="4" t="s">
        <v>507</v>
      </c>
      <c r="D770" s="3">
        <v>7</v>
      </c>
      <c r="E770" s="3" t="str">
        <f>INDEX(技能!E:E,MATCH(技能等级!S770,技能!T:T,0))</f>
        <v>许褚技能</v>
      </c>
      <c r="F770" s="4" t="s">
        <v>1164</v>
      </c>
      <c r="G770" s="3">
        <v>10</v>
      </c>
      <c r="H770" s="37" t="str">
        <f t="shared" si="2283"/>
        <v>130300201</v>
      </c>
      <c r="I770" s="3">
        <f t="shared" si="2146"/>
        <v>7</v>
      </c>
      <c r="J770" s="3" t="str">
        <f>IF(COUNTIF(技能效果!A:A,技能等级!B770&amp;"02")=1,技能等级!B770&amp;"02","")</f>
        <v>130300202</v>
      </c>
      <c r="K770" s="3">
        <f t="shared" si="2146"/>
        <v>7</v>
      </c>
      <c r="L770" s="3" t="str">
        <f>IF(COUNTIF(技能效果!A:A,技能等级!B770&amp;"03")=1,技能等级!B770&amp;"03","")</f>
        <v/>
      </c>
      <c r="M770" s="3" t="str">
        <f t="shared" ref="M770" si="2332">IF(L770="","",$D770)</f>
        <v/>
      </c>
      <c r="N770" s="3" t="str">
        <f>IF(COUNTIF(技能效果!A:A,技能等级!B770&amp;"04")=1,技能等级!B770&amp;"04","")</f>
        <v/>
      </c>
      <c r="O770" s="3" t="str">
        <f t="shared" ref="O770" si="2333">IF(N770="","",$D770)</f>
        <v/>
      </c>
      <c r="P770" s="3" t="str">
        <f>IF(COUNTIF(技能效果!A:A,技能等级!B770&amp;"05")=1,技能等级!B770&amp;"05","")</f>
        <v/>
      </c>
      <c r="Q770" s="3" t="str">
        <f t="shared" ref="Q770" si="2334">IF(P770="","",$D770)</f>
        <v/>
      </c>
      <c r="R770" s="36"/>
      <c r="S770" s="36">
        <f t="shared" si="2180"/>
        <v>77</v>
      </c>
    </row>
    <row r="771" spans="1:19" ht="16.5" x14ac:dyDescent="0.2">
      <c r="A771" s="3">
        <v>768</v>
      </c>
      <c r="B771" s="3">
        <f>INDEX(技能!B:B,MATCH(技能等级!S771,技能!T:T,0))</f>
        <v>1303002</v>
      </c>
      <c r="C771" s="4" t="s">
        <v>507</v>
      </c>
      <c r="D771" s="3">
        <v>8</v>
      </c>
      <c r="E771" s="3" t="str">
        <f>INDEX(技能!E:E,MATCH(技能等级!S771,技能!T:T,0))</f>
        <v>许褚技能</v>
      </c>
      <c r="F771" s="4" t="s">
        <v>1164</v>
      </c>
      <c r="G771" s="3">
        <v>10</v>
      </c>
      <c r="H771" s="37" t="str">
        <f t="shared" si="2283"/>
        <v>130300201</v>
      </c>
      <c r="I771" s="3">
        <f t="shared" si="2146"/>
        <v>8</v>
      </c>
      <c r="J771" s="3" t="str">
        <f>IF(COUNTIF(技能效果!A:A,技能等级!B771&amp;"02")=1,技能等级!B771&amp;"02","")</f>
        <v>130300202</v>
      </c>
      <c r="K771" s="3">
        <f t="shared" si="2146"/>
        <v>8</v>
      </c>
      <c r="L771" s="3" t="str">
        <f>IF(COUNTIF(技能效果!A:A,技能等级!B771&amp;"03")=1,技能等级!B771&amp;"03","")</f>
        <v/>
      </c>
      <c r="M771" s="3" t="str">
        <f t="shared" ref="M771" si="2335">IF(L771="","",$D771)</f>
        <v/>
      </c>
      <c r="N771" s="3" t="str">
        <f>IF(COUNTIF(技能效果!A:A,技能等级!B771&amp;"04")=1,技能等级!B771&amp;"04","")</f>
        <v/>
      </c>
      <c r="O771" s="3" t="str">
        <f t="shared" ref="O771" si="2336">IF(N771="","",$D771)</f>
        <v/>
      </c>
      <c r="P771" s="3" t="str">
        <f>IF(COUNTIF(技能效果!A:A,技能等级!B771&amp;"05")=1,技能等级!B771&amp;"05","")</f>
        <v/>
      </c>
      <c r="Q771" s="3" t="str">
        <f t="shared" ref="Q771" si="2337">IF(P771="","",$D771)</f>
        <v/>
      </c>
      <c r="R771" s="36"/>
      <c r="S771" s="36">
        <f t="shared" si="2180"/>
        <v>77</v>
      </c>
    </row>
    <row r="772" spans="1:19" ht="16.5" x14ac:dyDescent="0.2">
      <c r="A772" s="3">
        <v>769</v>
      </c>
      <c r="B772" s="3">
        <f>INDEX(技能!B:B,MATCH(技能等级!S772,技能!T:T,0))</f>
        <v>1303002</v>
      </c>
      <c r="C772" s="4" t="s">
        <v>507</v>
      </c>
      <c r="D772" s="3">
        <v>9</v>
      </c>
      <c r="E772" s="3" t="str">
        <f>INDEX(技能!E:E,MATCH(技能等级!S772,技能!T:T,0))</f>
        <v>许褚技能</v>
      </c>
      <c r="F772" s="4" t="s">
        <v>1164</v>
      </c>
      <c r="G772" s="3">
        <v>10</v>
      </c>
      <c r="H772" s="37" t="str">
        <f t="shared" si="2283"/>
        <v>130300201</v>
      </c>
      <c r="I772" s="3">
        <f t="shared" si="2146"/>
        <v>9</v>
      </c>
      <c r="J772" s="3" t="str">
        <f>IF(COUNTIF(技能效果!A:A,技能等级!B772&amp;"02")=1,技能等级!B772&amp;"02","")</f>
        <v>130300202</v>
      </c>
      <c r="K772" s="3">
        <f t="shared" si="2146"/>
        <v>9</v>
      </c>
      <c r="L772" s="3" t="str">
        <f>IF(COUNTIF(技能效果!A:A,技能等级!B772&amp;"03")=1,技能等级!B772&amp;"03","")</f>
        <v/>
      </c>
      <c r="M772" s="3" t="str">
        <f t="shared" ref="M772" si="2338">IF(L772="","",$D772)</f>
        <v/>
      </c>
      <c r="N772" s="3" t="str">
        <f>IF(COUNTIF(技能效果!A:A,技能等级!B772&amp;"04")=1,技能等级!B772&amp;"04","")</f>
        <v/>
      </c>
      <c r="O772" s="3" t="str">
        <f t="shared" ref="O772" si="2339">IF(N772="","",$D772)</f>
        <v/>
      </c>
      <c r="P772" s="3" t="str">
        <f>IF(COUNTIF(技能效果!A:A,技能等级!B772&amp;"05")=1,技能等级!B772&amp;"05","")</f>
        <v/>
      </c>
      <c r="Q772" s="3" t="str">
        <f t="shared" ref="Q772" si="2340">IF(P772="","",$D772)</f>
        <v/>
      </c>
      <c r="R772" s="36"/>
      <c r="S772" s="36">
        <f t="shared" si="2180"/>
        <v>77</v>
      </c>
    </row>
    <row r="773" spans="1:19" ht="16.5" x14ac:dyDescent="0.2">
      <c r="A773" s="3">
        <v>770</v>
      </c>
      <c r="B773" s="3">
        <f>INDEX(技能!B:B,MATCH(技能等级!S773,技能!T:T,0))</f>
        <v>1303002</v>
      </c>
      <c r="C773" s="4" t="s">
        <v>507</v>
      </c>
      <c r="D773" s="3">
        <v>10</v>
      </c>
      <c r="E773" s="3" t="str">
        <f>INDEX(技能!E:E,MATCH(技能等级!S773,技能!T:T,0))</f>
        <v>许褚技能</v>
      </c>
      <c r="F773" s="4" t="s">
        <v>1164</v>
      </c>
      <c r="G773" s="3">
        <v>10</v>
      </c>
      <c r="H773" s="37" t="str">
        <f t="shared" ref="H773:H836" si="2341">B773&amp;"01"</f>
        <v>130300201</v>
      </c>
      <c r="I773" s="3">
        <f t="shared" ref="I773:K836" si="2342">IF(H773="","",$D773)</f>
        <v>10</v>
      </c>
      <c r="J773" s="3" t="str">
        <f>IF(COUNTIF(技能效果!A:A,技能等级!B773&amp;"02")=1,技能等级!B773&amp;"02","")</f>
        <v>130300202</v>
      </c>
      <c r="K773" s="3">
        <f t="shared" si="2342"/>
        <v>10</v>
      </c>
      <c r="L773" s="3" t="str">
        <f>IF(COUNTIF(技能效果!A:A,技能等级!B773&amp;"03")=1,技能等级!B773&amp;"03","")</f>
        <v/>
      </c>
      <c r="M773" s="3" t="str">
        <f t="shared" ref="M773" si="2343">IF(L773="","",$D773)</f>
        <v/>
      </c>
      <c r="N773" s="3" t="str">
        <f>IF(COUNTIF(技能效果!A:A,技能等级!B773&amp;"04")=1,技能等级!B773&amp;"04","")</f>
        <v/>
      </c>
      <c r="O773" s="3" t="str">
        <f t="shared" ref="O773" si="2344">IF(N773="","",$D773)</f>
        <v/>
      </c>
      <c r="P773" s="3" t="str">
        <f>IF(COUNTIF(技能效果!A:A,技能等级!B773&amp;"05")=1,技能等级!B773&amp;"05","")</f>
        <v/>
      </c>
      <c r="Q773" s="3" t="str">
        <f t="shared" ref="Q773" si="2345">IF(P773="","",$D773)</f>
        <v/>
      </c>
      <c r="R773" s="36"/>
      <c r="S773" s="36">
        <f t="shared" si="2180"/>
        <v>77</v>
      </c>
    </row>
    <row r="774" spans="1:19" ht="16.5" x14ac:dyDescent="0.2">
      <c r="A774" s="3">
        <v>771</v>
      </c>
      <c r="B774" s="3">
        <f>INDEX(技能!B:B,MATCH(技能等级!S774,技能!T:T,0))</f>
        <v>1303003</v>
      </c>
      <c r="C774" s="4" t="s">
        <v>507</v>
      </c>
      <c r="D774" s="3">
        <v>1</v>
      </c>
      <c r="E774" s="3" t="str">
        <f>INDEX(技能!E:E,MATCH(技能等级!S774,技能!T:T,0))</f>
        <v>典韦技能</v>
      </c>
      <c r="F774" s="4"/>
      <c r="G774" s="3"/>
      <c r="H774" s="37" t="str">
        <f>$B774&amp;"01"</f>
        <v>130300301</v>
      </c>
      <c r="I774" s="3">
        <f t="shared" si="2342"/>
        <v>1</v>
      </c>
      <c r="J774" s="3" t="str">
        <f>IF(COUNTIF(技能效果!A:A,技能等级!B774&amp;"02")=1,技能等级!B774&amp;"02","")</f>
        <v>130300302</v>
      </c>
      <c r="K774" s="3">
        <f t="shared" si="2342"/>
        <v>1</v>
      </c>
      <c r="L774" s="3" t="str">
        <f>IF(COUNTIF(技能效果!A:A,技能等级!B774&amp;"03")=1,技能等级!B774&amp;"03","")</f>
        <v/>
      </c>
      <c r="M774" s="3" t="str">
        <f t="shared" ref="M774" si="2346">IF(L774="","",$D774)</f>
        <v/>
      </c>
      <c r="N774" s="3" t="str">
        <f>IF(COUNTIF(技能效果!A:A,技能等级!B774&amp;"04")=1,技能等级!B774&amp;"04","")</f>
        <v/>
      </c>
      <c r="O774" s="3" t="str">
        <f t="shared" ref="O774" si="2347">IF(N774="","",$D774)</f>
        <v/>
      </c>
      <c r="P774" s="3" t="str">
        <f>IF(COUNTIF(技能效果!A:A,技能等级!B774&amp;"05")=1,技能等级!B774&amp;"05","")</f>
        <v/>
      </c>
      <c r="Q774" s="3" t="str">
        <f t="shared" ref="Q774" si="2348">IF(P774="","",$D774)</f>
        <v/>
      </c>
      <c r="R774" s="36"/>
      <c r="S774" s="36">
        <f t="shared" si="2180"/>
        <v>78</v>
      </c>
    </row>
    <row r="775" spans="1:19" ht="16.5" x14ac:dyDescent="0.2">
      <c r="A775" s="3">
        <v>772</v>
      </c>
      <c r="B775" s="3">
        <f>INDEX(技能!B:B,MATCH(技能等级!S775,技能!T:T,0))</f>
        <v>1303003</v>
      </c>
      <c r="C775" s="4" t="s">
        <v>507</v>
      </c>
      <c r="D775" s="3">
        <v>2</v>
      </c>
      <c r="E775" s="3" t="str">
        <f>INDEX(技能!E:E,MATCH(技能等级!S775,技能!T:T,0))</f>
        <v>典韦技能</v>
      </c>
      <c r="F775" s="4" t="s">
        <v>1164</v>
      </c>
      <c r="G775" s="3">
        <v>10</v>
      </c>
      <c r="H775" s="37" t="str">
        <f t="shared" si="2341"/>
        <v>130300301</v>
      </c>
      <c r="I775" s="3">
        <f t="shared" si="2342"/>
        <v>2</v>
      </c>
      <c r="J775" s="3" t="str">
        <f>IF(COUNTIF(技能效果!A:A,技能等级!B775&amp;"02")=1,技能等级!B775&amp;"02","")</f>
        <v>130300302</v>
      </c>
      <c r="K775" s="3">
        <f t="shared" si="2342"/>
        <v>2</v>
      </c>
      <c r="L775" s="3" t="str">
        <f>IF(COUNTIF(技能效果!A:A,技能等级!B775&amp;"03")=1,技能等级!B775&amp;"03","")</f>
        <v/>
      </c>
      <c r="M775" s="3" t="str">
        <f t="shared" ref="M775" si="2349">IF(L775="","",$D775)</f>
        <v/>
      </c>
      <c r="N775" s="3" t="str">
        <f>IF(COUNTIF(技能效果!A:A,技能等级!B775&amp;"04")=1,技能等级!B775&amp;"04","")</f>
        <v/>
      </c>
      <c r="O775" s="3" t="str">
        <f t="shared" ref="O775" si="2350">IF(N775="","",$D775)</f>
        <v/>
      </c>
      <c r="P775" s="3" t="str">
        <f>IF(COUNTIF(技能效果!A:A,技能等级!B775&amp;"05")=1,技能等级!B775&amp;"05","")</f>
        <v/>
      </c>
      <c r="Q775" s="3" t="str">
        <f t="shared" ref="Q775" si="2351">IF(P775="","",$D775)</f>
        <v/>
      </c>
      <c r="R775" s="36"/>
      <c r="S775" s="36">
        <f t="shared" si="2180"/>
        <v>78</v>
      </c>
    </row>
    <row r="776" spans="1:19" ht="16.5" x14ac:dyDescent="0.2">
      <c r="A776" s="3">
        <v>773</v>
      </c>
      <c r="B776" s="3">
        <f>INDEX(技能!B:B,MATCH(技能等级!S776,技能!T:T,0))</f>
        <v>1303003</v>
      </c>
      <c r="C776" s="4" t="s">
        <v>507</v>
      </c>
      <c r="D776" s="3">
        <v>3</v>
      </c>
      <c r="E776" s="3" t="str">
        <f>INDEX(技能!E:E,MATCH(技能等级!S776,技能!T:T,0))</f>
        <v>典韦技能</v>
      </c>
      <c r="F776" s="4" t="s">
        <v>1164</v>
      </c>
      <c r="G776" s="3">
        <v>10</v>
      </c>
      <c r="H776" s="37" t="str">
        <f t="shared" si="2341"/>
        <v>130300301</v>
      </c>
      <c r="I776" s="3">
        <f t="shared" si="2342"/>
        <v>3</v>
      </c>
      <c r="J776" s="3" t="str">
        <f>IF(COUNTIF(技能效果!A:A,技能等级!B776&amp;"02")=1,技能等级!B776&amp;"02","")</f>
        <v>130300302</v>
      </c>
      <c r="K776" s="3">
        <f t="shared" si="2342"/>
        <v>3</v>
      </c>
      <c r="L776" s="3" t="str">
        <f>IF(COUNTIF(技能效果!A:A,技能等级!B776&amp;"03")=1,技能等级!B776&amp;"03","")</f>
        <v/>
      </c>
      <c r="M776" s="3" t="str">
        <f t="shared" ref="M776" si="2352">IF(L776="","",$D776)</f>
        <v/>
      </c>
      <c r="N776" s="3" t="str">
        <f>IF(COUNTIF(技能效果!A:A,技能等级!B776&amp;"04")=1,技能等级!B776&amp;"04","")</f>
        <v/>
      </c>
      <c r="O776" s="3" t="str">
        <f t="shared" ref="O776" si="2353">IF(N776="","",$D776)</f>
        <v/>
      </c>
      <c r="P776" s="3" t="str">
        <f>IF(COUNTIF(技能效果!A:A,技能等级!B776&amp;"05")=1,技能等级!B776&amp;"05","")</f>
        <v/>
      </c>
      <c r="Q776" s="3" t="str">
        <f t="shared" ref="Q776" si="2354">IF(P776="","",$D776)</f>
        <v/>
      </c>
      <c r="R776" s="36"/>
      <c r="S776" s="36">
        <f t="shared" si="2180"/>
        <v>78</v>
      </c>
    </row>
    <row r="777" spans="1:19" ht="16.5" x14ac:dyDescent="0.2">
      <c r="A777" s="3">
        <v>774</v>
      </c>
      <c r="B777" s="3">
        <f>INDEX(技能!B:B,MATCH(技能等级!S777,技能!T:T,0))</f>
        <v>1303003</v>
      </c>
      <c r="C777" s="4" t="s">
        <v>507</v>
      </c>
      <c r="D777" s="3">
        <v>4</v>
      </c>
      <c r="E777" s="3" t="str">
        <f>INDEX(技能!E:E,MATCH(技能等级!S777,技能!T:T,0))</f>
        <v>典韦技能</v>
      </c>
      <c r="F777" s="4" t="s">
        <v>1164</v>
      </c>
      <c r="G777" s="3">
        <v>10</v>
      </c>
      <c r="H777" s="37" t="str">
        <f t="shared" si="2341"/>
        <v>130300301</v>
      </c>
      <c r="I777" s="3">
        <f t="shared" si="2342"/>
        <v>4</v>
      </c>
      <c r="J777" s="3" t="str">
        <f>IF(COUNTIF(技能效果!A:A,技能等级!B777&amp;"02")=1,技能等级!B777&amp;"02","")</f>
        <v>130300302</v>
      </c>
      <c r="K777" s="3">
        <f t="shared" si="2342"/>
        <v>4</v>
      </c>
      <c r="L777" s="3" t="str">
        <f>IF(COUNTIF(技能效果!A:A,技能等级!B777&amp;"03")=1,技能等级!B777&amp;"03","")</f>
        <v/>
      </c>
      <c r="M777" s="3" t="str">
        <f t="shared" ref="M777" si="2355">IF(L777="","",$D777)</f>
        <v/>
      </c>
      <c r="N777" s="3" t="str">
        <f>IF(COUNTIF(技能效果!A:A,技能等级!B777&amp;"04")=1,技能等级!B777&amp;"04","")</f>
        <v/>
      </c>
      <c r="O777" s="3" t="str">
        <f t="shared" ref="O777" si="2356">IF(N777="","",$D777)</f>
        <v/>
      </c>
      <c r="P777" s="3" t="str">
        <f>IF(COUNTIF(技能效果!A:A,技能等级!B777&amp;"05")=1,技能等级!B777&amp;"05","")</f>
        <v/>
      </c>
      <c r="Q777" s="3" t="str">
        <f t="shared" ref="Q777" si="2357">IF(P777="","",$D777)</f>
        <v/>
      </c>
      <c r="R777" s="36"/>
      <c r="S777" s="36">
        <f t="shared" si="2180"/>
        <v>78</v>
      </c>
    </row>
    <row r="778" spans="1:19" ht="16.5" x14ac:dyDescent="0.2">
      <c r="A778" s="3">
        <v>775</v>
      </c>
      <c r="B778" s="3">
        <f>INDEX(技能!B:B,MATCH(技能等级!S778,技能!T:T,0))</f>
        <v>1303003</v>
      </c>
      <c r="C778" s="4" t="s">
        <v>507</v>
      </c>
      <c r="D778" s="3">
        <v>5</v>
      </c>
      <c r="E778" s="3" t="str">
        <f>INDEX(技能!E:E,MATCH(技能等级!S778,技能!T:T,0))</f>
        <v>典韦技能</v>
      </c>
      <c r="F778" s="4" t="s">
        <v>1164</v>
      </c>
      <c r="G778" s="3">
        <v>10</v>
      </c>
      <c r="H778" s="37" t="str">
        <f t="shared" si="2341"/>
        <v>130300301</v>
      </c>
      <c r="I778" s="3">
        <f t="shared" si="2342"/>
        <v>5</v>
      </c>
      <c r="J778" s="3" t="str">
        <f>IF(COUNTIF(技能效果!A:A,技能等级!B778&amp;"02")=1,技能等级!B778&amp;"02","")</f>
        <v>130300302</v>
      </c>
      <c r="K778" s="3">
        <f t="shared" si="2342"/>
        <v>5</v>
      </c>
      <c r="L778" s="3" t="str">
        <f>IF(COUNTIF(技能效果!A:A,技能等级!B778&amp;"03")=1,技能等级!B778&amp;"03","")</f>
        <v/>
      </c>
      <c r="M778" s="3" t="str">
        <f t="shared" ref="M778" si="2358">IF(L778="","",$D778)</f>
        <v/>
      </c>
      <c r="N778" s="3" t="str">
        <f>IF(COUNTIF(技能效果!A:A,技能等级!B778&amp;"04")=1,技能等级!B778&amp;"04","")</f>
        <v/>
      </c>
      <c r="O778" s="3" t="str">
        <f t="shared" ref="O778" si="2359">IF(N778="","",$D778)</f>
        <v/>
      </c>
      <c r="P778" s="3" t="str">
        <f>IF(COUNTIF(技能效果!A:A,技能等级!B778&amp;"05")=1,技能等级!B778&amp;"05","")</f>
        <v/>
      </c>
      <c r="Q778" s="3" t="str">
        <f t="shared" ref="Q778" si="2360">IF(P778="","",$D778)</f>
        <v/>
      </c>
      <c r="R778" s="36"/>
      <c r="S778" s="36">
        <f t="shared" si="2180"/>
        <v>78</v>
      </c>
    </row>
    <row r="779" spans="1:19" ht="16.5" x14ac:dyDescent="0.2">
      <c r="A779" s="3">
        <v>776</v>
      </c>
      <c r="B779" s="3">
        <f>INDEX(技能!B:B,MATCH(技能等级!S779,技能!T:T,0))</f>
        <v>1303003</v>
      </c>
      <c r="C779" s="4" t="s">
        <v>507</v>
      </c>
      <c r="D779" s="3">
        <v>6</v>
      </c>
      <c r="E779" s="3" t="str">
        <f>INDEX(技能!E:E,MATCH(技能等级!S779,技能!T:T,0))</f>
        <v>典韦技能</v>
      </c>
      <c r="F779" s="4" t="s">
        <v>1164</v>
      </c>
      <c r="G779" s="3">
        <v>10</v>
      </c>
      <c r="H779" s="37" t="str">
        <f t="shared" si="2341"/>
        <v>130300301</v>
      </c>
      <c r="I779" s="3">
        <f t="shared" si="2342"/>
        <v>6</v>
      </c>
      <c r="J779" s="3" t="str">
        <f>IF(COUNTIF(技能效果!A:A,技能等级!B779&amp;"02")=1,技能等级!B779&amp;"02","")</f>
        <v>130300302</v>
      </c>
      <c r="K779" s="3">
        <f t="shared" si="2342"/>
        <v>6</v>
      </c>
      <c r="L779" s="3" t="str">
        <f>IF(COUNTIF(技能效果!A:A,技能等级!B779&amp;"03")=1,技能等级!B779&amp;"03","")</f>
        <v/>
      </c>
      <c r="M779" s="3" t="str">
        <f t="shared" ref="M779" si="2361">IF(L779="","",$D779)</f>
        <v/>
      </c>
      <c r="N779" s="3" t="str">
        <f>IF(COUNTIF(技能效果!A:A,技能等级!B779&amp;"04")=1,技能等级!B779&amp;"04","")</f>
        <v/>
      </c>
      <c r="O779" s="3" t="str">
        <f t="shared" ref="O779" si="2362">IF(N779="","",$D779)</f>
        <v/>
      </c>
      <c r="P779" s="3" t="str">
        <f>IF(COUNTIF(技能效果!A:A,技能等级!B779&amp;"05")=1,技能等级!B779&amp;"05","")</f>
        <v/>
      </c>
      <c r="Q779" s="3" t="str">
        <f t="shared" ref="Q779" si="2363">IF(P779="","",$D779)</f>
        <v/>
      </c>
      <c r="R779" s="36"/>
      <c r="S779" s="36">
        <f t="shared" si="2180"/>
        <v>78</v>
      </c>
    </row>
    <row r="780" spans="1:19" ht="16.5" x14ac:dyDescent="0.2">
      <c r="A780" s="3">
        <v>777</v>
      </c>
      <c r="B780" s="3">
        <f>INDEX(技能!B:B,MATCH(技能等级!S780,技能!T:T,0))</f>
        <v>1303003</v>
      </c>
      <c r="C780" s="4" t="s">
        <v>507</v>
      </c>
      <c r="D780" s="3">
        <v>7</v>
      </c>
      <c r="E780" s="3" t="str">
        <f>INDEX(技能!E:E,MATCH(技能等级!S780,技能!T:T,0))</f>
        <v>典韦技能</v>
      </c>
      <c r="F780" s="4" t="s">
        <v>1164</v>
      </c>
      <c r="G780" s="3">
        <v>10</v>
      </c>
      <c r="H780" s="37" t="str">
        <f t="shared" si="2341"/>
        <v>130300301</v>
      </c>
      <c r="I780" s="3">
        <f t="shared" si="2342"/>
        <v>7</v>
      </c>
      <c r="J780" s="3" t="str">
        <f>IF(COUNTIF(技能效果!A:A,技能等级!B780&amp;"02")=1,技能等级!B780&amp;"02","")</f>
        <v>130300302</v>
      </c>
      <c r="K780" s="3">
        <f t="shared" si="2342"/>
        <v>7</v>
      </c>
      <c r="L780" s="3" t="str">
        <f>IF(COUNTIF(技能效果!A:A,技能等级!B780&amp;"03")=1,技能等级!B780&amp;"03","")</f>
        <v/>
      </c>
      <c r="M780" s="3" t="str">
        <f t="shared" ref="M780" si="2364">IF(L780="","",$D780)</f>
        <v/>
      </c>
      <c r="N780" s="3" t="str">
        <f>IF(COUNTIF(技能效果!A:A,技能等级!B780&amp;"04")=1,技能等级!B780&amp;"04","")</f>
        <v/>
      </c>
      <c r="O780" s="3" t="str">
        <f t="shared" ref="O780" si="2365">IF(N780="","",$D780)</f>
        <v/>
      </c>
      <c r="P780" s="3" t="str">
        <f>IF(COUNTIF(技能效果!A:A,技能等级!B780&amp;"05")=1,技能等级!B780&amp;"05","")</f>
        <v/>
      </c>
      <c r="Q780" s="3" t="str">
        <f t="shared" ref="Q780" si="2366">IF(P780="","",$D780)</f>
        <v/>
      </c>
      <c r="R780" s="36"/>
      <c r="S780" s="36">
        <f t="shared" si="2180"/>
        <v>78</v>
      </c>
    </row>
    <row r="781" spans="1:19" ht="16.5" x14ac:dyDescent="0.2">
      <c r="A781" s="3">
        <v>778</v>
      </c>
      <c r="B781" s="3">
        <f>INDEX(技能!B:B,MATCH(技能等级!S781,技能!T:T,0))</f>
        <v>1303003</v>
      </c>
      <c r="C781" s="4" t="s">
        <v>507</v>
      </c>
      <c r="D781" s="3">
        <v>8</v>
      </c>
      <c r="E781" s="3" t="str">
        <f>INDEX(技能!E:E,MATCH(技能等级!S781,技能!T:T,0))</f>
        <v>典韦技能</v>
      </c>
      <c r="F781" s="4" t="s">
        <v>1164</v>
      </c>
      <c r="G781" s="3">
        <v>10</v>
      </c>
      <c r="H781" s="37" t="str">
        <f t="shared" si="2341"/>
        <v>130300301</v>
      </c>
      <c r="I781" s="3">
        <f t="shared" si="2342"/>
        <v>8</v>
      </c>
      <c r="J781" s="3" t="str">
        <f>IF(COUNTIF(技能效果!A:A,技能等级!B781&amp;"02")=1,技能等级!B781&amp;"02","")</f>
        <v>130300302</v>
      </c>
      <c r="K781" s="3">
        <f t="shared" si="2342"/>
        <v>8</v>
      </c>
      <c r="L781" s="3" t="str">
        <f>IF(COUNTIF(技能效果!A:A,技能等级!B781&amp;"03")=1,技能等级!B781&amp;"03","")</f>
        <v/>
      </c>
      <c r="M781" s="3" t="str">
        <f t="shared" ref="M781" si="2367">IF(L781="","",$D781)</f>
        <v/>
      </c>
      <c r="N781" s="3" t="str">
        <f>IF(COUNTIF(技能效果!A:A,技能等级!B781&amp;"04")=1,技能等级!B781&amp;"04","")</f>
        <v/>
      </c>
      <c r="O781" s="3" t="str">
        <f t="shared" ref="O781" si="2368">IF(N781="","",$D781)</f>
        <v/>
      </c>
      <c r="P781" s="3" t="str">
        <f>IF(COUNTIF(技能效果!A:A,技能等级!B781&amp;"05")=1,技能等级!B781&amp;"05","")</f>
        <v/>
      </c>
      <c r="Q781" s="3" t="str">
        <f t="shared" ref="Q781" si="2369">IF(P781="","",$D781)</f>
        <v/>
      </c>
      <c r="R781" s="36"/>
      <c r="S781" s="36">
        <f t="shared" si="2180"/>
        <v>78</v>
      </c>
    </row>
    <row r="782" spans="1:19" ht="16.5" x14ac:dyDescent="0.2">
      <c r="A782" s="3">
        <v>779</v>
      </c>
      <c r="B782" s="3">
        <f>INDEX(技能!B:B,MATCH(技能等级!S782,技能!T:T,0))</f>
        <v>1303003</v>
      </c>
      <c r="C782" s="4" t="s">
        <v>507</v>
      </c>
      <c r="D782" s="3">
        <v>9</v>
      </c>
      <c r="E782" s="3" t="str">
        <f>INDEX(技能!E:E,MATCH(技能等级!S782,技能!T:T,0))</f>
        <v>典韦技能</v>
      </c>
      <c r="F782" s="4" t="s">
        <v>1164</v>
      </c>
      <c r="G782" s="3">
        <v>10</v>
      </c>
      <c r="H782" s="37" t="str">
        <f t="shared" si="2341"/>
        <v>130300301</v>
      </c>
      <c r="I782" s="3">
        <f t="shared" si="2342"/>
        <v>9</v>
      </c>
      <c r="J782" s="3" t="str">
        <f>IF(COUNTIF(技能效果!A:A,技能等级!B782&amp;"02")=1,技能等级!B782&amp;"02","")</f>
        <v>130300302</v>
      </c>
      <c r="K782" s="3">
        <f t="shared" si="2342"/>
        <v>9</v>
      </c>
      <c r="L782" s="3" t="str">
        <f>IF(COUNTIF(技能效果!A:A,技能等级!B782&amp;"03")=1,技能等级!B782&amp;"03","")</f>
        <v/>
      </c>
      <c r="M782" s="3" t="str">
        <f t="shared" ref="M782" si="2370">IF(L782="","",$D782)</f>
        <v/>
      </c>
      <c r="N782" s="3" t="str">
        <f>IF(COUNTIF(技能效果!A:A,技能等级!B782&amp;"04")=1,技能等级!B782&amp;"04","")</f>
        <v/>
      </c>
      <c r="O782" s="3" t="str">
        <f t="shared" ref="O782" si="2371">IF(N782="","",$D782)</f>
        <v/>
      </c>
      <c r="P782" s="3" t="str">
        <f>IF(COUNTIF(技能效果!A:A,技能等级!B782&amp;"05")=1,技能等级!B782&amp;"05","")</f>
        <v/>
      </c>
      <c r="Q782" s="3" t="str">
        <f t="shared" ref="Q782" si="2372">IF(P782="","",$D782)</f>
        <v/>
      </c>
      <c r="R782" s="36"/>
      <c r="S782" s="36">
        <f t="shared" si="2180"/>
        <v>78</v>
      </c>
    </row>
    <row r="783" spans="1:19" ht="16.5" x14ac:dyDescent="0.2">
      <c r="A783" s="3">
        <v>780</v>
      </c>
      <c r="B783" s="3">
        <f>INDEX(技能!B:B,MATCH(技能等级!S783,技能!T:T,0))</f>
        <v>1303003</v>
      </c>
      <c r="C783" s="4" t="s">
        <v>507</v>
      </c>
      <c r="D783" s="3">
        <v>10</v>
      </c>
      <c r="E783" s="3" t="str">
        <f>INDEX(技能!E:E,MATCH(技能等级!S783,技能!T:T,0))</f>
        <v>典韦技能</v>
      </c>
      <c r="F783" s="4" t="s">
        <v>1164</v>
      </c>
      <c r="G783" s="3">
        <v>10</v>
      </c>
      <c r="H783" s="37" t="str">
        <f t="shared" si="2341"/>
        <v>130300301</v>
      </c>
      <c r="I783" s="3">
        <f t="shared" si="2342"/>
        <v>10</v>
      </c>
      <c r="J783" s="3" t="str">
        <f>IF(COUNTIF(技能效果!A:A,技能等级!B783&amp;"02")=1,技能等级!B783&amp;"02","")</f>
        <v>130300302</v>
      </c>
      <c r="K783" s="3">
        <f t="shared" si="2342"/>
        <v>10</v>
      </c>
      <c r="L783" s="3" t="str">
        <f>IF(COUNTIF(技能效果!A:A,技能等级!B783&amp;"03")=1,技能等级!B783&amp;"03","")</f>
        <v/>
      </c>
      <c r="M783" s="3" t="str">
        <f t="shared" ref="M783" si="2373">IF(L783="","",$D783)</f>
        <v/>
      </c>
      <c r="N783" s="3" t="str">
        <f>IF(COUNTIF(技能效果!A:A,技能等级!B783&amp;"04")=1,技能等级!B783&amp;"04","")</f>
        <v/>
      </c>
      <c r="O783" s="3" t="str">
        <f t="shared" ref="O783" si="2374">IF(N783="","",$D783)</f>
        <v/>
      </c>
      <c r="P783" s="3" t="str">
        <f>IF(COUNTIF(技能效果!A:A,技能等级!B783&amp;"05")=1,技能等级!B783&amp;"05","")</f>
        <v/>
      </c>
      <c r="Q783" s="3" t="str">
        <f t="shared" ref="Q783" si="2375">IF(P783="","",$D783)</f>
        <v/>
      </c>
      <c r="R783" s="36"/>
      <c r="S783" s="36">
        <f t="shared" ref="S783:S846" si="2376">S773+1</f>
        <v>78</v>
      </c>
    </row>
    <row r="784" spans="1:19" ht="16.5" x14ac:dyDescent="0.2">
      <c r="A784" s="3">
        <v>781</v>
      </c>
      <c r="B784" s="3">
        <f>INDEX(技能!B:B,MATCH(技能等级!S784,技能!T:T,0))</f>
        <v>1303004</v>
      </c>
      <c r="C784" s="4" t="s">
        <v>507</v>
      </c>
      <c r="D784" s="3">
        <v>1</v>
      </c>
      <c r="E784" s="3" t="str">
        <f>INDEX(技能!E:E,MATCH(技能等级!S784,技能!T:T,0))</f>
        <v>唐流雨技能</v>
      </c>
      <c r="F784" s="4"/>
      <c r="G784" s="3"/>
      <c r="H784" s="37" t="str">
        <f t="shared" si="2341"/>
        <v>130300401</v>
      </c>
      <c r="I784" s="3">
        <f t="shared" si="2342"/>
        <v>1</v>
      </c>
      <c r="J784" s="3" t="str">
        <f>IF(COUNTIF(技能效果!A:A,技能等级!B784&amp;"02")=1,技能等级!B784&amp;"02","")</f>
        <v/>
      </c>
      <c r="K784" s="3" t="str">
        <f t="shared" si="2342"/>
        <v/>
      </c>
      <c r="L784" s="3" t="str">
        <f>IF(COUNTIF(技能效果!A:A,技能等级!B784&amp;"03")=1,技能等级!B784&amp;"03","")</f>
        <v/>
      </c>
      <c r="M784" s="3" t="str">
        <f t="shared" ref="M784" si="2377">IF(L784="","",$D784)</f>
        <v/>
      </c>
      <c r="N784" s="3" t="str">
        <f>IF(COUNTIF(技能效果!A:A,技能等级!B784&amp;"04")=1,技能等级!B784&amp;"04","")</f>
        <v/>
      </c>
      <c r="O784" s="3" t="str">
        <f t="shared" ref="O784" si="2378">IF(N784="","",$D784)</f>
        <v/>
      </c>
      <c r="P784" s="3" t="str">
        <f>IF(COUNTIF(技能效果!A:A,技能等级!B784&amp;"05")=1,技能等级!B784&amp;"05","")</f>
        <v/>
      </c>
      <c r="Q784" s="3" t="str">
        <f t="shared" ref="Q784" si="2379">IF(P784="","",$D784)</f>
        <v/>
      </c>
      <c r="R784" s="36"/>
      <c r="S784" s="36">
        <f t="shared" si="2376"/>
        <v>79</v>
      </c>
    </row>
    <row r="785" spans="1:19" ht="16.5" x14ac:dyDescent="0.2">
      <c r="A785" s="3">
        <v>782</v>
      </c>
      <c r="B785" s="3">
        <f>INDEX(技能!B:B,MATCH(技能等级!S785,技能!T:T,0))</f>
        <v>1303004</v>
      </c>
      <c r="C785" s="4" t="s">
        <v>507</v>
      </c>
      <c r="D785" s="3">
        <v>2</v>
      </c>
      <c r="E785" s="3" t="str">
        <f>INDEX(技能!E:E,MATCH(技能等级!S785,技能!T:T,0))</f>
        <v>唐流雨技能</v>
      </c>
      <c r="F785" s="4" t="s">
        <v>1164</v>
      </c>
      <c r="G785" s="3">
        <v>10</v>
      </c>
      <c r="H785" s="37" t="str">
        <f t="shared" si="2341"/>
        <v>130300401</v>
      </c>
      <c r="I785" s="3">
        <f t="shared" si="2342"/>
        <v>2</v>
      </c>
      <c r="J785" s="3" t="str">
        <f>IF(COUNTIF(技能效果!A:A,技能等级!B785&amp;"02")=1,技能等级!B785&amp;"02","")</f>
        <v/>
      </c>
      <c r="K785" s="3" t="str">
        <f t="shared" si="2342"/>
        <v/>
      </c>
      <c r="L785" s="3" t="str">
        <f>IF(COUNTIF(技能效果!A:A,技能等级!B785&amp;"03")=1,技能等级!B785&amp;"03","")</f>
        <v/>
      </c>
      <c r="M785" s="3" t="str">
        <f t="shared" ref="M785" si="2380">IF(L785="","",$D785)</f>
        <v/>
      </c>
      <c r="N785" s="3" t="str">
        <f>IF(COUNTIF(技能效果!A:A,技能等级!B785&amp;"04")=1,技能等级!B785&amp;"04","")</f>
        <v/>
      </c>
      <c r="O785" s="3" t="str">
        <f t="shared" ref="O785" si="2381">IF(N785="","",$D785)</f>
        <v/>
      </c>
      <c r="P785" s="3" t="str">
        <f>IF(COUNTIF(技能效果!A:A,技能等级!B785&amp;"05")=1,技能等级!B785&amp;"05","")</f>
        <v/>
      </c>
      <c r="Q785" s="3" t="str">
        <f t="shared" ref="Q785" si="2382">IF(P785="","",$D785)</f>
        <v/>
      </c>
      <c r="R785" s="36"/>
      <c r="S785" s="36">
        <f t="shared" si="2376"/>
        <v>79</v>
      </c>
    </row>
    <row r="786" spans="1:19" ht="16.5" x14ac:dyDescent="0.2">
      <c r="A786" s="3">
        <v>783</v>
      </c>
      <c r="B786" s="3">
        <f>INDEX(技能!B:B,MATCH(技能等级!S786,技能!T:T,0))</f>
        <v>1303004</v>
      </c>
      <c r="C786" s="4" t="s">
        <v>507</v>
      </c>
      <c r="D786" s="3">
        <v>3</v>
      </c>
      <c r="E786" s="3" t="str">
        <f>INDEX(技能!E:E,MATCH(技能等级!S786,技能!T:T,0))</f>
        <v>唐流雨技能</v>
      </c>
      <c r="F786" s="4" t="s">
        <v>1164</v>
      </c>
      <c r="G786" s="3">
        <v>10</v>
      </c>
      <c r="H786" s="37" t="str">
        <f t="shared" si="2341"/>
        <v>130300401</v>
      </c>
      <c r="I786" s="3">
        <f t="shared" si="2342"/>
        <v>3</v>
      </c>
      <c r="J786" s="3" t="str">
        <f>IF(COUNTIF(技能效果!A:A,技能等级!B786&amp;"02")=1,技能等级!B786&amp;"02","")</f>
        <v/>
      </c>
      <c r="K786" s="3" t="str">
        <f t="shared" si="2342"/>
        <v/>
      </c>
      <c r="L786" s="3" t="str">
        <f>IF(COUNTIF(技能效果!A:A,技能等级!B786&amp;"03")=1,技能等级!B786&amp;"03","")</f>
        <v/>
      </c>
      <c r="M786" s="3" t="str">
        <f t="shared" ref="M786" si="2383">IF(L786="","",$D786)</f>
        <v/>
      </c>
      <c r="N786" s="3" t="str">
        <f>IF(COUNTIF(技能效果!A:A,技能等级!B786&amp;"04")=1,技能等级!B786&amp;"04","")</f>
        <v/>
      </c>
      <c r="O786" s="3" t="str">
        <f t="shared" ref="O786" si="2384">IF(N786="","",$D786)</f>
        <v/>
      </c>
      <c r="P786" s="3" t="str">
        <f>IF(COUNTIF(技能效果!A:A,技能等级!B786&amp;"05")=1,技能等级!B786&amp;"05","")</f>
        <v/>
      </c>
      <c r="Q786" s="3" t="str">
        <f t="shared" ref="Q786" si="2385">IF(P786="","",$D786)</f>
        <v/>
      </c>
      <c r="R786" s="36"/>
      <c r="S786" s="36">
        <f t="shared" si="2376"/>
        <v>79</v>
      </c>
    </row>
    <row r="787" spans="1:19" ht="16.5" x14ac:dyDescent="0.2">
      <c r="A787" s="3">
        <v>784</v>
      </c>
      <c r="B787" s="3">
        <f>INDEX(技能!B:B,MATCH(技能等级!S787,技能!T:T,0))</f>
        <v>1303004</v>
      </c>
      <c r="C787" s="4" t="s">
        <v>507</v>
      </c>
      <c r="D787" s="3">
        <v>4</v>
      </c>
      <c r="E787" s="3" t="str">
        <f>INDEX(技能!E:E,MATCH(技能等级!S787,技能!T:T,0))</f>
        <v>唐流雨技能</v>
      </c>
      <c r="F787" s="4" t="s">
        <v>1164</v>
      </c>
      <c r="G787" s="3">
        <v>10</v>
      </c>
      <c r="H787" s="37" t="str">
        <f t="shared" si="2341"/>
        <v>130300401</v>
      </c>
      <c r="I787" s="3">
        <f t="shared" si="2342"/>
        <v>4</v>
      </c>
      <c r="J787" s="3" t="str">
        <f>IF(COUNTIF(技能效果!A:A,技能等级!B787&amp;"02")=1,技能等级!B787&amp;"02","")</f>
        <v/>
      </c>
      <c r="K787" s="3" t="str">
        <f t="shared" si="2342"/>
        <v/>
      </c>
      <c r="L787" s="3" t="str">
        <f>IF(COUNTIF(技能效果!A:A,技能等级!B787&amp;"03")=1,技能等级!B787&amp;"03","")</f>
        <v/>
      </c>
      <c r="M787" s="3" t="str">
        <f t="shared" ref="M787" si="2386">IF(L787="","",$D787)</f>
        <v/>
      </c>
      <c r="N787" s="3" t="str">
        <f>IF(COUNTIF(技能效果!A:A,技能等级!B787&amp;"04")=1,技能等级!B787&amp;"04","")</f>
        <v/>
      </c>
      <c r="O787" s="3" t="str">
        <f t="shared" ref="O787" si="2387">IF(N787="","",$D787)</f>
        <v/>
      </c>
      <c r="P787" s="3" t="str">
        <f>IF(COUNTIF(技能效果!A:A,技能等级!B787&amp;"05")=1,技能等级!B787&amp;"05","")</f>
        <v/>
      </c>
      <c r="Q787" s="3" t="str">
        <f t="shared" ref="Q787" si="2388">IF(P787="","",$D787)</f>
        <v/>
      </c>
      <c r="R787" s="36"/>
      <c r="S787" s="36">
        <f t="shared" si="2376"/>
        <v>79</v>
      </c>
    </row>
    <row r="788" spans="1:19" ht="16.5" x14ac:dyDescent="0.2">
      <c r="A788" s="3">
        <v>785</v>
      </c>
      <c r="B788" s="3">
        <f>INDEX(技能!B:B,MATCH(技能等级!S788,技能!T:T,0))</f>
        <v>1303004</v>
      </c>
      <c r="C788" s="4" t="s">
        <v>507</v>
      </c>
      <c r="D788" s="3">
        <v>5</v>
      </c>
      <c r="E788" s="3" t="str">
        <f>INDEX(技能!E:E,MATCH(技能等级!S788,技能!T:T,0))</f>
        <v>唐流雨技能</v>
      </c>
      <c r="F788" s="4" t="s">
        <v>1164</v>
      </c>
      <c r="G788" s="3">
        <v>10</v>
      </c>
      <c r="H788" s="37" t="str">
        <f t="shared" si="2341"/>
        <v>130300401</v>
      </c>
      <c r="I788" s="3">
        <f t="shared" si="2342"/>
        <v>5</v>
      </c>
      <c r="J788" s="3" t="str">
        <f>IF(COUNTIF(技能效果!A:A,技能等级!B788&amp;"02")=1,技能等级!B788&amp;"02","")</f>
        <v/>
      </c>
      <c r="K788" s="3" t="str">
        <f t="shared" si="2342"/>
        <v/>
      </c>
      <c r="L788" s="3" t="str">
        <f>IF(COUNTIF(技能效果!A:A,技能等级!B788&amp;"03")=1,技能等级!B788&amp;"03","")</f>
        <v/>
      </c>
      <c r="M788" s="3" t="str">
        <f t="shared" ref="M788" si="2389">IF(L788="","",$D788)</f>
        <v/>
      </c>
      <c r="N788" s="3" t="str">
        <f>IF(COUNTIF(技能效果!A:A,技能等级!B788&amp;"04")=1,技能等级!B788&amp;"04","")</f>
        <v/>
      </c>
      <c r="O788" s="3" t="str">
        <f t="shared" ref="O788" si="2390">IF(N788="","",$D788)</f>
        <v/>
      </c>
      <c r="P788" s="3" t="str">
        <f>IF(COUNTIF(技能效果!A:A,技能等级!B788&amp;"05")=1,技能等级!B788&amp;"05","")</f>
        <v/>
      </c>
      <c r="Q788" s="3" t="str">
        <f t="shared" ref="Q788" si="2391">IF(P788="","",$D788)</f>
        <v/>
      </c>
      <c r="R788" s="36"/>
      <c r="S788" s="36">
        <f t="shared" si="2376"/>
        <v>79</v>
      </c>
    </row>
    <row r="789" spans="1:19" ht="16.5" x14ac:dyDescent="0.2">
      <c r="A789" s="3">
        <v>786</v>
      </c>
      <c r="B789" s="3">
        <f>INDEX(技能!B:B,MATCH(技能等级!S789,技能!T:T,0))</f>
        <v>1303004</v>
      </c>
      <c r="C789" s="4" t="s">
        <v>507</v>
      </c>
      <c r="D789" s="3">
        <v>6</v>
      </c>
      <c r="E789" s="3" t="str">
        <f>INDEX(技能!E:E,MATCH(技能等级!S789,技能!T:T,0))</f>
        <v>唐流雨技能</v>
      </c>
      <c r="F789" s="4" t="s">
        <v>1164</v>
      </c>
      <c r="G789" s="3">
        <v>10</v>
      </c>
      <c r="H789" s="37" t="str">
        <f t="shared" si="2341"/>
        <v>130300401</v>
      </c>
      <c r="I789" s="3">
        <f t="shared" si="2342"/>
        <v>6</v>
      </c>
      <c r="J789" s="3" t="str">
        <f>IF(COUNTIF(技能效果!A:A,技能等级!B789&amp;"02")=1,技能等级!B789&amp;"02","")</f>
        <v/>
      </c>
      <c r="K789" s="3" t="str">
        <f t="shared" si="2342"/>
        <v/>
      </c>
      <c r="L789" s="3" t="str">
        <f>IF(COUNTIF(技能效果!A:A,技能等级!B789&amp;"03")=1,技能等级!B789&amp;"03","")</f>
        <v/>
      </c>
      <c r="M789" s="3" t="str">
        <f t="shared" ref="M789" si="2392">IF(L789="","",$D789)</f>
        <v/>
      </c>
      <c r="N789" s="3" t="str">
        <f>IF(COUNTIF(技能效果!A:A,技能等级!B789&amp;"04")=1,技能等级!B789&amp;"04","")</f>
        <v/>
      </c>
      <c r="O789" s="3" t="str">
        <f t="shared" ref="O789" si="2393">IF(N789="","",$D789)</f>
        <v/>
      </c>
      <c r="P789" s="3" t="str">
        <f>IF(COUNTIF(技能效果!A:A,技能等级!B789&amp;"05")=1,技能等级!B789&amp;"05","")</f>
        <v/>
      </c>
      <c r="Q789" s="3" t="str">
        <f t="shared" ref="Q789" si="2394">IF(P789="","",$D789)</f>
        <v/>
      </c>
      <c r="R789" s="36"/>
      <c r="S789" s="36">
        <f t="shared" si="2376"/>
        <v>79</v>
      </c>
    </row>
    <row r="790" spans="1:19" ht="16.5" x14ac:dyDescent="0.2">
      <c r="A790" s="3">
        <v>787</v>
      </c>
      <c r="B790" s="3">
        <f>INDEX(技能!B:B,MATCH(技能等级!S790,技能!T:T,0))</f>
        <v>1303004</v>
      </c>
      <c r="C790" s="4" t="s">
        <v>507</v>
      </c>
      <c r="D790" s="3">
        <v>7</v>
      </c>
      <c r="E790" s="3" t="str">
        <f>INDEX(技能!E:E,MATCH(技能等级!S790,技能!T:T,0))</f>
        <v>唐流雨技能</v>
      </c>
      <c r="F790" s="4" t="s">
        <v>1164</v>
      </c>
      <c r="G790" s="3">
        <v>10</v>
      </c>
      <c r="H790" s="37" t="str">
        <f t="shared" si="2341"/>
        <v>130300401</v>
      </c>
      <c r="I790" s="3">
        <f t="shared" si="2342"/>
        <v>7</v>
      </c>
      <c r="J790" s="3" t="str">
        <f>IF(COUNTIF(技能效果!A:A,技能等级!B790&amp;"02")=1,技能等级!B790&amp;"02","")</f>
        <v/>
      </c>
      <c r="K790" s="3" t="str">
        <f t="shared" si="2342"/>
        <v/>
      </c>
      <c r="L790" s="3" t="str">
        <f>IF(COUNTIF(技能效果!A:A,技能等级!B790&amp;"03")=1,技能等级!B790&amp;"03","")</f>
        <v/>
      </c>
      <c r="M790" s="3" t="str">
        <f t="shared" ref="M790" si="2395">IF(L790="","",$D790)</f>
        <v/>
      </c>
      <c r="N790" s="3" t="str">
        <f>IF(COUNTIF(技能效果!A:A,技能等级!B790&amp;"04")=1,技能等级!B790&amp;"04","")</f>
        <v/>
      </c>
      <c r="O790" s="3" t="str">
        <f t="shared" ref="O790" si="2396">IF(N790="","",$D790)</f>
        <v/>
      </c>
      <c r="P790" s="3" t="str">
        <f>IF(COUNTIF(技能效果!A:A,技能等级!B790&amp;"05")=1,技能等级!B790&amp;"05","")</f>
        <v/>
      </c>
      <c r="Q790" s="3" t="str">
        <f t="shared" ref="Q790" si="2397">IF(P790="","",$D790)</f>
        <v/>
      </c>
      <c r="R790" s="36"/>
      <c r="S790" s="36">
        <f t="shared" si="2376"/>
        <v>79</v>
      </c>
    </row>
    <row r="791" spans="1:19" ht="16.5" x14ac:dyDescent="0.2">
      <c r="A791" s="3">
        <v>788</v>
      </c>
      <c r="B791" s="3">
        <f>INDEX(技能!B:B,MATCH(技能等级!S791,技能!T:T,0))</f>
        <v>1303004</v>
      </c>
      <c r="C791" s="4" t="s">
        <v>507</v>
      </c>
      <c r="D791" s="3">
        <v>8</v>
      </c>
      <c r="E791" s="3" t="str">
        <f>INDEX(技能!E:E,MATCH(技能等级!S791,技能!T:T,0))</f>
        <v>唐流雨技能</v>
      </c>
      <c r="F791" s="4" t="s">
        <v>1164</v>
      </c>
      <c r="G791" s="3">
        <v>10</v>
      </c>
      <c r="H791" s="37" t="str">
        <f t="shared" si="2341"/>
        <v>130300401</v>
      </c>
      <c r="I791" s="3">
        <f t="shared" si="2342"/>
        <v>8</v>
      </c>
      <c r="J791" s="3" t="str">
        <f>IF(COUNTIF(技能效果!A:A,技能等级!B791&amp;"02")=1,技能等级!B791&amp;"02","")</f>
        <v/>
      </c>
      <c r="K791" s="3" t="str">
        <f t="shared" si="2342"/>
        <v/>
      </c>
      <c r="L791" s="3" t="str">
        <f>IF(COUNTIF(技能效果!A:A,技能等级!B791&amp;"03")=1,技能等级!B791&amp;"03","")</f>
        <v/>
      </c>
      <c r="M791" s="3" t="str">
        <f t="shared" ref="M791" si="2398">IF(L791="","",$D791)</f>
        <v/>
      </c>
      <c r="N791" s="3" t="str">
        <f>IF(COUNTIF(技能效果!A:A,技能等级!B791&amp;"04")=1,技能等级!B791&amp;"04","")</f>
        <v/>
      </c>
      <c r="O791" s="3" t="str">
        <f t="shared" ref="O791" si="2399">IF(N791="","",$D791)</f>
        <v/>
      </c>
      <c r="P791" s="3" t="str">
        <f>IF(COUNTIF(技能效果!A:A,技能等级!B791&amp;"05")=1,技能等级!B791&amp;"05","")</f>
        <v/>
      </c>
      <c r="Q791" s="3" t="str">
        <f t="shared" ref="Q791" si="2400">IF(P791="","",$D791)</f>
        <v/>
      </c>
      <c r="R791" s="36"/>
      <c r="S791" s="36">
        <f t="shared" si="2376"/>
        <v>79</v>
      </c>
    </row>
    <row r="792" spans="1:19" ht="16.5" x14ac:dyDescent="0.2">
      <c r="A792" s="3">
        <v>789</v>
      </c>
      <c r="B792" s="3">
        <f>INDEX(技能!B:B,MATCH(技能等级!S792,技能!T:T,0))</f>
        <v>1303004</v>
      </c>
      <c r="C792" s="4" t="s">
        <v>507</v>
      </c>
      <c r="D792" s="3">
        <v>9</v>
      </c>
      <c r="E792" s="3" t="str">
        <f>INDEX(技能!E:E,MATCH(技能等级!S792,技能!T:T,0))</f>
        <v>唐流雨技能</v>
      </c>
      <c r="F792" s="4" t="s">
        <v>1164</v>
      </c>
      <c r="G792" s="3">
        <v>10</v>
      </c>
      <c r="H792" s="37" t="str">
        <f t="shared" si="2341"/>
        <v>130300401</v>
      </c>
      <c r="I792" s="3">
        <f t="shared" si="2342"/>
        <v>9</v>
      </c>
      <c r="J792" s="3" t="str">
        <f>IF(COUNTIF(技能效果!A:A,技能等级!B792&amp;"02")=1,技能等级!B792&amp;"02","")</f>
        <v/>
      </c>
      <c r="K792" s="3" t="str">
        <f t="shared" si="2342"/>
        <v/>
      </c>
      <c r="L792" s="3" t="str">
        <f>IF(COUNTIF(技能效果!A:A,技能等级!B792&amp;"03")=1,技能等级!B792&amp;"03","")</f>
        <v/>
      </c>
      <c r="M792" s="3" t="str">
        <f t="shared" ref="M792" si="2401">IF(L792="","",$D792)</f>
        <v/>
      </c>
      <c r="N792" s="3" t="str">
        <f>IF(COUNTIF(技能效果!A:A,技能等级!B792&amp;"04")=1,技能等级!B792&amp;"04","")</f>
        <v/>
      </c>
      <c r="O792" s="3" t="str">
        <f t="shared" ref="O792" si="2402">IF(N792="","",$D792)</f>
        <v/>
      </c>
      <c r="P792" s="3" t="str">
        <f>IF(COUNTIF(技能效果!A:A,技能等级!B792&amp;"05")=1,技能等级!B792&amp;"05","")</f>
        <v/>
      </c>
      <c r="Q792" s="3" t="str">
        <f t="shared" ref="Q792" si="2403">IF(P792="","",$D792)</f>
        <v/>
      </c>
      <c r="R792" s="36"/>
      <c r="S792" s="36">
        <f t="shared" si="2376"/>
        <v>79</v>
      </c>
    </row>
    <row r="793" spans="1:19" ht="16.5" x14ac:dyDescent="0.2">
      <c r="A793" s="3">
        <v>790</v>
      </c>
      <c r="B793" s="3">
        <f>INDEX(技能!B:B,MATCH(技能等级!S793,技能!T:T,0))</f>
        <v>1303004</v>
      </c>
      <c r="C793" s="4" t="s">
        <v>507</v>
      </c>
      <c r="D793" s="3">
        <v>10</v>
      </c>
      <c r="E793" s="3" t="str">
        <f>INDEX(技能!E:E,MATCH(技能等级!S793,技能!T:T,0))</f>
        <v>唐流雨技能</v>
      </c>
      <c r="F793" s="4" t="s">
        <v>1164</v>
      </c>
      <c r="G793" s="3">
        <v>10</v>
      </c>
      <c r="H793" s="37" t="str">
        <f t="shared" si="2341"/>
        <v>130300401</v>
      </c>
      <c r="I793" s="3">
        <f t="shared" si="2342"/>
        <v>10</v>
      </c>
      <c r="J793" s="3" t="str">
        <f>IF(COUNTIF(技能效果!A:A,技能等级!B793&amp;"02")=1,技能等级!B793&amp;"02","")</f>
        <v/>
      </c>
      <c r="K793" s="3" t="str">
        <f t="shared" si="2342"/>
        <v/>
      </c>
      <c r="L793" s="3" t="str">
        <f>IF(COUNTIF(技能效果!A:A,技能等级!B793&amp;"03")=1,技能等级!B793&amp;"03","")</f>
        <v/>
      </c>
      <c r="M793" s="3" t="str">
        <f t="shared" ref="M793" si="2404">IF(L793="","",$D793)</f>
        <v/>
      </c>
      <c r="N793" s="3" t="str">
        <f>IF(COUNTIF(技能效果!A:A,技能等级!B793&amp;"04")=1,技能等级!B793&amp;"04","")</f>
        <v/>
      </c>
      <c r="O793" s="3" t="str">
        <f t="shared" ref="O793" si="2405">IF(N793="","",$D793)</f>
        <v/>
      </c>
      <c r="P793" s="3" t="str">
        <f>IF(COUNTIF(技能效果!A:A,技能等级!B793&amp;"05")=1,技能等级!B793&amp;"05","")</f>
        <v/>
      </c>
      <c r="Q793" s="3" t="str">
        <f t="shared" ref="Q793" si="2406">IF(P793="","",$D793)</f>
        <v/>
      </c>
      <c r="R793" s="36"/>
      <c r="S793" s="36">
        <f t="shared" si="2376"/>
        <v>79</v>
      </c>
    </row>
    <row r="794" spans="1:19" ht="16.5" x14ac:dyDescent="0.2">
      <c r="A794" s="3">
        <v>791</v>
      </c>
      <c r="B794" s="3">
        <f>INDEX(技能!B:B,MATCH(技能等级!S794,技能!T:T,0))</f>
        <v>1303005</v>
      </c>
      <c r="C794" s="4" t="s">
        <v>507</v>
      </c>
      <c r="D794" s="3">
        <v>1</v>
      </c>
      <c r="E794" s="3" t="str">
        <f>INDEX(技能!E:E,MATCH(技能等级!S794,技能!T:T,0))</f>
        <v>李轩辕技能</v>
      </c>
      <c r="F794" s="4"/>
      <c r="G794" s="3"/>
      <c r="H794" s="37" t="str">
        <f t="shared" si="2341"/>
        <v>130300501</v>
      </c>
      <c r="I794" s="3">
        <f t="shared" si="2342"/>
        <v>1</v>
      </c>
      <c r="J794" s="3" t="str">
        <f>IF(COUNTIF(技能效果!A:A,技能等级!B794&amp;"02")=1,技能等级!B794&amp;"02","")</f>
        <v>130300502</v>
      </c>
      <c r="K794" s="3">
        <f t="shared" si="2342"/>
        <v>1</v>
      </c>
      <c r="L794" s="3" t="str">
        <f>IF(COUNTIF(技能效果!A:A,技能等级!B794&amp;"03")=1,技能等级!B794&amp;"03","")</f>
        <v/>
      </c>
      <c r="M794" s="3" t="str">
        <f t="shared" ref="M794" si="2407">IF(L794="","",$D794)</f>
        <v/>
      </c>
      <c r="N794" s="3" t="str">
        <f>IF(COUNTIF(技能效果!A:A,技能等级!B794&amp;"04")=1,技能等级!B794&amp;"04","")</f>
        <v/>
      </c>
      <c r="O794" s="3" t="str">
        <f t="shared" ref="O794" si="2408">IF(N794="","",$D794)</f>
        <v/>
      </c>
      <c r="P794" s="3" t="str">
        <f>IF(COUNTIF(技能效果!A:A,技能等级!B794&amp;"05")=1,技能等级!B794&amp;"05","")</f>
        <v/>
      </c>
      <c r="Q794" s="3" t="str">
        <f t="shared" ref="Q794" si="2409">IF(P794="","",$D794)</f>
        <v/>
      </c>
      <c r="R794" s="36"/>
      <c r="S794" s="36">
        <f t="shared" si="2376"/>
        <v>80</v>
      </c>
    </row>
    <row r="795" spans="1:19" ht="16.5" x14ac:dyDescent="0.2">
      <c r="A795" s="3">
        <v>792</v>
      </c>
      <c r="B795" s="3">
        <f>INDEX(技能!B:B,MATCH(技能等级!S795,技能!T:T,0))</f>
        <v>1303005</v>
      </c>
      <c r="C795" s="4" t="s">
        <v>507</v>
      </c>
      <c r="D795" s="3">
        <v>2</v>
      </c>
      <c r="E795" s="3" t="str">
        <f>INDEX(技能!E:E,MATCH(技能等级!S795,技能!T:T,0))</f>
        <v>李轩辕技能</v>
      </c>
      <c r="F795" s="4" t="s">
        <v>1164</v>
      </c>
      <c r="G795" s="3">
        <v>10</v>
      </c>
      <c r="H795" s="37" t="str">
        <f t="shared" si="2341"/>
        <v>130300501</v>
      </c>
      <c r="I795" s="3">
        <f t="shared" si="2342"/>
        <v>2</v>
      </c>
      <c r="J795" s="3" t="str">
        <f>IF(COUNTIF(技能效果!A:A,技能等级!B795&amp;"02")=1,技能等级!B795&amp;"02","")</f>
        <v>130300502</v>
      </c>
      <c r="K795" s="3">
        <f t="shared" si="2342"/>
        <v>2</v>
      </c>
      <c r="L795" s="3" t="str">
        <f>IF(COUNTIF(技能效果!A:A,技能等级!B795&amp;"03")=1,技能等级!B795&amp;"03","")</f>
        <v/>
      </c>
      <c r="M795" s="3" t="str">
        <f t="shared" ref="M795" si="2410">IF(L795="","",$D795)</f>
        <v/>
      </c>
      <c r="N795" s="3" t="str">
        <f>IF(COUNTIF(技能效果!A:A,技能等级!B795&amp;"04")=1,技能等级!B795&amp;"04","")</f>
        <v/>
      </c>
      <c r="O795" s="3" t="str">
        <f t="shared" ref="O795" si="2411">IF(N795="","",$D795)</f>
        <v/>
      </c>
      <c r="P795" s="3" t="str">
        <f>IF(COUNTIF(技能效果!A:A,技能等级!B795&amp;"05")=1,技能等级!B795&amp;"05","")</f>
        <v/>
      </c>
      <c r="Q795" s="3" t="str">
        <f t="shared" ref="Q795" si="2412">IF(P795="","",$D795)</f>
        <v/>
      </c>
      <c r="R795" s="36"/>
      <c r="S795" s="36">
        <f t="shared" si="2376"/>
        <v>80</v>
      </c>
    </row>
    <row r="796" spans="1:19" ht="16.5" x14ac:dyDescent="0.2">
      <c r="A796" s="3">
        <v>793</v>
      </c>
      <c r="B796" s="3">
        <f>INDEX(技能!B:B,MATCH(技能等级!S796,技能!T:T,0))</f>
        <v>1303005</v>
      </c>
      <c r="C796" s="4" t="s">
        <v>507</v>
      </c>
      <c r="D796" s="3">
        <v>3</v>
      </c>
      <c r="E796" s="3" t="str">
        <f>INDEX(技能!E:E,MATCH(技能等级!S796,技能!T:T,0))</f>
        <v>李轩辕技能</v>
      </c>
      <c r="F796" s="4" t="s">
        <v>1164</v>
      </c>
      <c r="G796" s="3">
        <v>10</v>
      </c>
      <c r="H796" s="37" t="str">
        <f t="shared" si="2341"/>
        <v>130300501</v>
      </c>
      <c r="I796" s="3">
        <f t="shared" si="2342"/>
        <v>3</v>
      </c>
      <c r="J796" s="3" t="str">
        <f>IF(COUNTIF(技能效果!A:A,技能等级!B796&amp;"02")=1,技能等级!B796&amp;"02","")</f>
        <v>130300502</v>
      </c>
      <c r="K796" s="3">
        <f t="shared" si="2342"/>
        <v>3</v>
      </c>
      <c r="L796" s="3" t="str">
        <f>IF(COUNTIF(技能效果!A:A,技能等级!B796&amp;"03")=1,技能等级!B796&amp;"03","")</f>
        <v/>
      </c>
      <c r="M796" s="3" t="str">
        <f t="shared" ref="M796" si="2413">IF(L796="","",$D796)</f>
        <v/>
      </c>
      <c r="N796" s="3" t="str">
        <f>IF(COUNTIF(技能效果!A:A,技能等级!B796&amp;"04")=1,技能等级!B796&amp;"04","")</f>
        <v/>
      </c>
      <c r="O796" s="3" t="str">
        <f t="shared" ref="O796" si="2414">IF(N796="","",$D796)</f>
        <v/>
      </c>
      <c r="P796" s="3" t="str">
        <f>IF(COUNTIF(技能效果!A:A,技能等级!B796&amp;"05")=1,技能等级!B796&amp;"05","")</f>
        <v/>
      </c>
      <c r="Q796" s="3" t="str">
        <f t="shared" ref="Q796" si="2415">IF(P796="","",$D796)</f>
        <v/>
      </c>
      <c r="R796" s="36"/>
      <c r="S796" s="36">
        <f t="shared" si="2376"/>
        <v>80</v>
      </c>
    </row>
    <row r="797" spans="1:19" ht="16.5" x14ac:dyDescent="0.2">
      <c r="A797" s="3">
        <v>794</v>
      </c>
      <c r="B797" s="3">
        <f>INDEX(技能!B:B,MATCH(技能等级!S797,技能!T:T,0))</f>
        <v>1303005</v>
      </c>
      <c r="C797" s="4" t="s">
        <v>507</v>
      </c>
      <c r="D797" s="3">
        <v>4</v>
      </c>
      <c r="E797" s="3" t="str">
        <f>INDEX(技能!E:E,MATCH(技能等级!S797,技能!T:T,0))</f>
        <v>李轩辕技能</v>
      </c>
      <c r="F797" s="4" t="s">
        <v>1164</v>
      </c>
      <c r="G797" s="3">
        <v>10</v>
      </c>
      <c r="H797" s="37" t="str">
        <f t="shared" si="2341"/>
        <v>130300501</v>
      </c>
      <c r="I797" s="3">
        <f t="shared" si="2342"/>
        <v>4</v>
      </c>
      <c r="J797" s="3" t="str">
        <f>IF(COUNTIF(技能效果!A:A,技能等级!B797&amp;"02")=1,技能等级!B797&amp;"02","")</f>
        <v>130300502</v>
      </c>
      <c r="K797" s="3">
        <f t="shared" si="2342"/>
        <v>4</v>
      </c>
      <c r="L797" s="3" t="str">
        <f>IF(COUNTIF(技能效果!A:A,技能等级!B797&amp;"03")=1,技能等级!B797&amp;"03","")</f>
        <v/>
      </c>
      <c r="M797" s="3" t="str">
        <f t="shared" ref="M797" si="2416">IF(L797="","",$D797)</f>
        <v/>
      </c>
      <c r="N797" s="3" t="str">
        <f>IF(COUNTIF(技能效果!A:A,技能等级!B797&amp;"04")=1,技能等级!B797&amp;"04","")</f>
        <v/>
      </c>
      <c r="O797" s="3" t="str">
        <f t="shared" ref="O797" si="2417">IF(N797="","",$D797)</f>
        <v/>
      </c>
      <c r="P797" s="3" t="str">
        <f>IF(COUNTIF(技能效果!A:A,技能等级!B797&amp;"05")=1,技能等级!B797&amp;"05","")</f>
        <v/>
      </c>
      <c r="Q797" s="3" t="str">
        <f t="shared" ref="Q797" si="2418">IF(P797="","",$D797)</f>
        <v/>
      </c>
      <c r="R797" s="36"/>
      <c r="S797" s="36">
        <f t="shared" si="2376"/>
        <v>80</v>
      </c>
    </row>
    <row r="798" spans="1:19" ht="16.5" x14ac:dyDescent="0.2">
      <c r="A798" s="3">
        <v>795</v>
      </c>
      <c r="B798" s="3">
        <f>INDEX(技能!B:B,MATCH(技能等级!S798,技能!T:T,0))</f>
        <v>1303005</v>
      </c>
      <c r="C798" s="4" t="s">
        <v>507</v>
      </c>
      <c r="D798" s="3">
        <v>5</v>
      </c>
      <c r="E798" s="3" t="str">
        <f>INDEX(技能!E:E,MATCH(技能等级!S798,技能!T:T,0))</f>
        <v>李轩辕技能</v>
      </c>
      <c r="F798" s="4" t="s">
        <v>1164</v>
      </c>
      <c r="G798" s="3">
        <v>10</v>
      </c>
      <c r="H798" s="37" t="str">
        <f t="shared" si="2341"/>
        <v>130300501</v>
      </c>
      <c r="I798" s="3">
        <f t="shared" si="2342"/>
        <v>5</v>
      </c>
      <c r="J798" s="3" t="str">
        <f>IF(COUNTIF(技能效果!A:A,技能等级!B798&amp;"02")=1,技能等级!B798&amp;"02","")</f>
        <v>130300502</v>
      </c>
      <c r="K798" s="3">
        <f t="shared" si="2342"/>
        <v>5</v>
      </c>
      <c r="L798" s="3" t="str">
        <f>IF(COUNTIF(技能效果!A:A,技能等级!B798&amp;"03")=1,技能等级!B798&amp;"03","")</f>
        <v/>
      </c>
      <c r="M798" s="3" t="str">
        <f t="shared" ref="M798" si="2419">IF(L798="","",$D798)</f>
        <v/>
      </c>
      <c r="N798" s="3" t="str">
        <f>IF(COUNTIF(技能效果!A:A,技能等级!B798&amp;"04")=1,技能等级!B798&amp;"04","")</f>
        <v/>
      </c>
      <c r="O798" s="3" t="str">
        <f t="shared" ref="O798" si="2420">IF(N798="","",$D798)</f>
        <v/>
      </c>
      <c r="P798" s="3" t="str">
        <f>IF(COUNTIF(技能效果!A:A,技能等级!B798&amp;"05")=1,技能等级!B798&amp;"05","")</f>
        <v/>
      </c>
      <c r="Q798" s="3" t="str">
        <f t="shared" ref="Q798" si="2421">IF(P798="","",$D798)</f>
        <v/>
      </c>
      <c r="R798" s="36"/>
      <c r="S798" s="36">
        <f t="shared" si="2376"/>
        <v>80</v>
      </c>
    </row>
    <row r="799" spans="1:19" ht="16.5" x14ac:dyDescent="0.2">
      <c r="A799" s="3">
        <v>796</v>
      </c>
      <c r="B799" s="3">
        <f>INDEX(技能!B:B,MATCH(技能等级!S799,技能!T:T,0))</f>
        <v>1303005</v>
      </c>
      <c r="C799" s="4" t="s">
        <v>507</v>
      </c>
      <c r="D799" s="3">
        <v>6</v>
      </c>
      <c r="E799" s="3" t="str">
        <f>INDEX(技能!E:E,MATCH(技能等级!S799,技能!T:T,0))</f>
        <v>李轩辕技能</v>
      </c>
      <c r="F799" s="4" t="s">
        <v>1164</v>
      </c>
      <c r="G799" s="3">
        <v>10</v>
      </c>
      <c r="H799" s="37" t="str">
        <f t="shared" si="2341"/>
        <v>130300501</v>
      </c>
      <c r="I799" s="3">
        <f t="shared" si="2342"/>
        <v>6</v>
      </c>
      <c r="J799" s="3" t="str">
        <f>IF(COUNTIF(技能效果!A:A,技能等级!B799&amp;"02")=1,技能等级!B799&amp;"02","")</f>
        <v>130300502</v>
      </c>
      <c r="K799" s="3">
        <f t="shared" si="2342"/>
        <v>6</v>
      </c>
      <c r="L799" s="3" t="str">
        <f>IF(COUNTIF(技能效果!A:A,技能等级!B799&amp;"03")=1,技能等级!B799&amp;"03","")</f>
        <v/>
      </c>
      <c r="M799" s="3" t="str">
        <f t="shared" ref="M799" si="2422">IF(L799="","",$D799)</f>
        <v/>
      </c>
      <c r="N799" s="3" t="str">
        <f>IF(COUNTIF(技能效果!A:A,技能等级!B799&amp;"04")=1,技能等级!B799&amp;"04","")</f>
        <v/>
      </c>
      <c r="O799" s="3" t="str">
        <f t="shared" ref="O799" si="2423">IF(N799="","",$D799)</f>
        <v/>
      </c>
      <c r="P799" s="3" t="str">
        <f>IF(COUNTIF(技能效果!A:A,技能等级!B799&amp;"05")=1,技能等级!B799&amp;"05","")</f>
        <v/>
      </c>
      <c r="Q799" s="3" t="str">
        <f t="shared" ref="Q799" si="2424">IF(P799="","",$D799)</f>
        <v/>
      </c>
      <c r="R799" s="36"/>
      <c r="S799" s="36">
        <f t="shared" si="2376"/>
        <v>80</v>
      </c>
    </row>
    <row r="800" spans="1:19" ht="16.5" x14ac:dyDescent="0.2">
      <c r="A800" s="3">
        <v>797</v>
      </c>
      <c r="B800" s="3">
        <f>INDEX(技能!B:B,MATCH(技能等级!S800,技能!T:T,0))</f>
        <v>1303005</v>
      </c>
      <c r="C800" s="4" t="s">
        <v>507</v>
      </c>
      <c r="D800" s="3">
        <v>7</v>
      </c>
      <c r="E800" s="3" t="str">
        <f>INDEX(技能!E:E,MATCH(技能等级!S800,技能!T:T,0))</f>
        <v>李轩辕技能</v>
      </c>
      <c r="F800" s="4" t="s">
        <v>1164</v>
      </c>
      <c r="G800" s="3">
        <v>10</v>
      </c>
      <c r="H800" s="37" t="str">
        <f t="shared" si="2341"/>
        <v>130300501</v>
      </c>
      <c r="I800" s="3">
        <f t="shared" si="2342"/>
        <v>7</v>
      </c>
      <c r="J800" s="3" t="str">
        <f>IF(COUNTIF(技能效果!A:A,技能等级!B800&amp;"02")=1,技能等级!B800&amp;"02","")</f>
        <v>130300502</v>
      </c>
      <c r="K800" s="3">
        <f t="shared" si="2342"/>
        <v>7</v>
      </c>
      <c r="L800" s="3" t="str">
        <f>IF(COUNTIF(技能效果!A:A,技能等级!B800&amp;"03")=1,技能等级!B800&amp;"03","")</f>
        <v/>
      </c>
      <c r="M800" s="3" t="str">
        <f t="shared" ref="M800" si="2425">IF(L800="","",$D800)</f>
        <v/>
      </c>
      <c r="N800" s="3" t="str">
        <f>IF(COUNTIF(技能效果!A:A,技能等级!B800&amp;"04")=1,技能等级!B800&amp;"04","")</f>
        <v/>
      </c>
      <c r="O800" s="3" t="str">
        <f t="shared" ref="O800" si="2426">IF(N800="","",$D800)</f>
        <v/>
      </c>
      <c r="P800" s="3" t="str">
        <f>IF(COUNTIF(技能效果!A:A,技能等级!B800&amp;"05")=1,技能等级!B800&amp;"05","")</f>
        <v/>
      </c>
      <c r="Q800" s="3" t="str">
        <f t="shared" ref="Q800" si="2427">IF(P800="","",$D800)</f>
        <v/>
      </c>
      <c r="R800" s="36"/>
      <c r="S800" s="36">
        <f t="shared" si="2376"/>
        <v>80</v>
      </c>
    </row>
    <row r="801" spans="1:19" ht="16.5" x14ac:dyDescent="0.2">
      <c r="A801" s="3">
        <v>798</v>
      </c>
      <c r="B801" s="3">
        <f>INDEX(技能!B:B,MATCH(技能等级!S801,技能!T:T,0))</f>
        <v>1303005</v>
      </c>
      <c r="C801" s="4" t="s">
        <v>507</v>
      </c>
      <c r="D801" s="3">
        <v>8</v>
      </c>
      <c r="E801" s="3" t="str">
        <f>INDEX(技能!E:E,MATCH(技能等级!S801,技能!T:T,0))</f>
        <v>李轩辕技能</v>
      </c>
      <c r="F801" s="4" t="s">
        <v>1164</v>
      </c>
      <c r="G801" s="3">
        <v>10</v>
      </c>
      <c r="H801" s="37" t="str">
        <f t="shared" si="2341"/>
        <v>130300501</v>
      </c>
      <c r="I801" s="3">
        <f t="shared" si="2342"/>
        <v>8</v>
      </c>
      <c r="J801" s="3" t="str">
        <f>IF(COUNTIF(技能效果!A:A,技能等级!B801&amp;"02")=1,技能等级!B801&amp;"02","")</f>
        <v>130300502</v>
      </c>
      <c r="K801" s="3">
        <f t="shared" si="2342"/>
        <v>8</v>
      </c>
      <c r="L801" s="3" t="str">
        <f>IF(COUNTIF(技能效果!A:A,技能等级!B801&amp;"03")=1,技能等级!B801&amp;"03","")</f>
        <v/>
      </c>
      <c r="M801" s="3" t="str">
        <f t="shared" ref="M801" si="2428">IF(L801="","",$D801)</f>
        <v/>
      </c>
      <c r="N801" s="3" t="str">
        <f>IF(COUNTIF(技能效果!A:A,技能等级!B801&amp;"04")=1,技能等级!B801&amp;"04","")</f>
        <v/>
      </c>
      <c r="O801" s="3" t="str">
        <f t="shared" ref="O801" si="2429">IF(N801="","",$D801)</f>
        <v/>
      </c>
      <c r="P801" s="3" t="str">
        <f>IF(COUNTIF(技能效果!A:A,技能等级!B801&amp;"05")=1,技能等级!B801&amp;"05","")</f>
        <v/>
      </c>
      <c r="Q801" s="3" t="str">
        <f t="shared" ref="Q801" si="2430">IF(P801="","",$D801)</f>
        <v/>
      </c>
      <c r="R801" s="36"/>
      <c r="S801" s="36">
        <f t="shared" si="2376"/>
        <v>80</v>
      </c>
    </row>
    <row r="802" spans="1:19" ht="16.5" x14ac:dyDescent="0.2">
      <c r="A802" s="3">
        <v>799</v>
      </c>
      <c r="B802" s="3">
        <f>INDEX(技能!B:B,MATCH(技能等级!S802,技能!T:T,0))</f>
        <v>1303005</v>
      </c>
      <c r="C802" s="4" t="s">
        <v>507</v>
      </c>
      <c r="D802" s="3">
        <v>9</v>
      </c>
      <c r="E802" s="3" t="str">
        <f>INDEX(技能!E:E,MATCH(技能等级!S802,技能!T:T,0))</f>
        <v>李轩辕技能</v>
      </c>
      <c r="F802" s="4" t="s">
        <v>1164</v>
      </c>
      <c r="G802" s="3">
        <v>10</v>
      </c>
      <c r="H802" s="37" t="str">
        <f t="shared" si="2341"/>
        <v>130300501</v>
      </c>
      <c r="I802" s="3">
        <f t="shared" si="2342"/>
        <v>9</v>
      </c>
      <c r="J802" s="3" t="str">
        <f>IF(COUNTIF(技能效果!A:A,技能等级!B802&amp;"02")=1,技能等级!B802&amp;"02","")</f>
        <v>130300502</v>
      </c>
      <c r="K802" s="3">
        <f t="shared" si="2342"/>
        <v>9</v>
      </c>
      <c r="L802" s="3" t="str">
        <f>IF(COUNTIF(技能效果!A:A,技能等级!B802&amp;"03")=1,技能等级!B802&amp;"03","")</f>
        <v/>
      </c>
      <c r="M802" s="3" t="str">
        <f t="shared" ref="M802" si="2431">IF(L802="","",$D802)</f>
        <v/>
      </c>
      <c r="N802" s="3" t="str">
        <f>IF(COUNTIF(技能效果!A:A,技能等级!B802&amp;"04")=1,技能等级!B802&amp;"04","")</f>
        <v/>
      </c>
      <c r="O802" s="3" t="str">
        <f t="shared" ref="O802" si="2432">IF(N802="","",$D802)</f>
        <v/>
      </c>
      <c r="P802" s="3" t="str">
        <f>IF(COUNTIF(技能效果!A:A,技能等级!B802&amp;"05")=1,技能等级!B802&amp;"05","")</f>
        <v/>
      </c>
      <c r="Q802" s="3" t="str">
        <f t="shared" ref="Q802" si="2433">IF(P802="","",$D802)</f>
        <v/>
      </c>
      <c r="R802" s="36"/>
      <c r="S802" s="36">
        <f t="shared" si="2376"/>
        <v>80</v>
      </c>
    </row>
    <row r="803" spans="1:19" ht="16.5" x14ac:dyDescent="0.2">
      <c r="A803" s="3">
        <v>800</v>
      </c>
      <c r="B803" s="3">
        <f>INDEX(技能!B:B,MATCH(技能等级!S803,技能!T:T,0))</f>
        <v>1303005</v>
      </c>
      <c r="C803" s="4" t="s">
        <v>507</v>
      </c>
      <c r="D803" s="3">
        <v>10</v>
      </c>
      <c r="E803" s="3" t="str">
        <f>INDEX(技能!E:E,MATCH(技能等级!S803,技能!T:T,0))</f>
        <v>李轩辕技能</v>
      </c>
      <c r="F803" s="4" t="s">
        <v>1164</v>
      </c>
      <c r="G803" s="3">
        <v>10</v>
      </c>
      <c r="H803" s="37" t="str">
        <f t="shared" si="2341"/>
        <v>130300501</v>
      </c>
      <c r="I803" s="3">
        <f t="shared" si="2342"/>
        <v>10</v>
      </c>
      <c r="J803" s="3" t="str">
        <f>IF(COUNTIF(技能效果!A:A,技能等级!B803&amp;"02")=1,技能等级!B803&amp;"02","")</f>
        <v>130300502</v>
      </c>
      <c r="K803" s="3">
        <f t="shared" si="2342"/>
        <v>10</v>
      </c>
      <c r="L803" s="3" t="str">
        <f>IF(COUNTIF(技能效果!A:A,技能等级!B803&amp;"03")=1,技能等级!B803&amp;"03","")</f>
        <v/>
      </c>
      <c r="M803" s="3" t="str">
        <f t="shared" ref="M803" si="2434">IF(L803="","",$D803)</f>
        <v/>
      </c>
      <c r="N803" s="3" t="str">
        <f>IF(COUNTIF(技能效果!A:A,技能等级!B803&amp;"04")=1,技能等级!B803&amp;"04","")</f>
        <v/>
      </c>
      <c r="O803" s="3" t="str">
        <f t="shared" ref="O803" si="2435">IF(N803="","",$D803)</f>
        <v/>
      </c>
      <c r="P803" s="3" t="str">
        <f>IF(COUNTIF(技能效果!A:A,技能等级!B803&amp;"05")=1,技能等级!B803&amp;"05","")</f>
        <v/>
      </c>
      <c r="Q803" s="3" t="str">
        <f t="shared" ref="Q803" si="2436">IF(P803="","",$D803)</f>
        <v/>
      </c>
      <c r="R803" s="36"/>
      <c r="S803" s="36">
        <f t="shared" si="2376"/>
        <v>80</v>
      </c>
    </row>
    <row r="804" spans="1:19" ht="16.5" x14ac:dyDescent="0.2">
      <c r="A804" s="3">
        <v>801</v>
      </c>
      <c r="B804" s="3">
        <f>INDEX(技能!B:B,MATCH(技能等级!S804,技能!T:T,0))</f>
        <v>1303006</v>
      </c>
      <c r="C804" s="4" t="s">
        <v>507</v>
      </c>
      <c r="D804" s="3">
        <v>1</v>
      </c>
      <c r="E804" s="3" t="str">
        <f>INDEX(技能!E:E,MATCH(技能等级!S804,技能!T:T,0))</f>
        <v>项羽技能</v>
      </c>
      <c r="F804" s="4"/>
      <c r="G804" s="3"/>
      <c r="H804" s="37" t="str">
        <f t="shared" si="2341"/>
        <v>130300601</v>
      </c>
      <c r="I804" s="3">
        <f t="shared" si="2342"/>
        <v>1</v>
      </c>
      <c r="J804" s="3" t="str">
        <f>IF(COUNTIF(技能效果!A:A,技能等级!B804&amp;"02")=1,技能等级!B804&amp;"02","")</f>
        <v>130300602</v>
      </c>
      <c r="K804" s="3">
        <f t="shared" si="2342"/>
        <v>1</v>
      </c>
      <c r="L804" s="3" t="str">
        <f>IF(COUNTIF(技能效果!A:A,技能等级!B804&amp;"03")=1,技能等级!B804&amp;"03","")</f>
        <v/>
      </c>
      <c r="M804" s="3" t="str">
        <f t="shared" ref="M804" si="2437">IF(L804="","",$D804)</f>
        <v/>
      </c>
      <c r="N804" s="3" t="str">
        <f>IF(COUNTIF(技能效果!A:A,技能等级!B804&amp;"04")=1,技能等级!B804&amp;"04","")</f>
        <v/>
      </c>
      <c r="O804" s="3" t="str">
        <f t="shared" ref="O804" si="2438">IF(N804="","",$D804)</f>
        <v/>
      </c>
      <c r="P804" s="3" t="str">
        <f>IF(COUNTIF(技能效果!A:A,技能等级!B804&amp;"05")=1,技能等级!B804&amp;"05","")</f>
        <v/>
      </c>
      <c r="Q804" s="3" t="str">
        <f t="shared" ref="Q804" si="2439">IF(P804="","",$D804)</f>
        <v/>
      </c>
      <c r="R804" s="36"/>
      <c r="S804" s="36">
        <f t="shared" si="2376"/>
        <v>81</v>
      </c>
    </row>
    <row r="805" spans="1:19" ht="16.5" x14ac:dyDescent="0.2">
      <c r="A805" s="3">
        <v>802</v>
      </c>
      <c r="B805" s="3">
        <f>INDEX(技能!B:B,MATCH(技能等级!S805,技能!T:T,0))</f>
        <v>1303006</v>
      </c>
      <c r="C805" s="4" t="s">
        <v>507</v>
      </c>
      <c r="D805" s="3">
        <v>2</v>
      </c>
      <c r="E805" s="3" t="str">
        <f>INDEX(技能!E:E,MATCH(技能等级!S805,技能!T:T,0))</f>
        <v>项羽技能</v>
      </c>
      <c r="F805" s="4" t="s">
        <v>1164</v>
      </c>
      <c r="G805" s="3">
        <v>10</v>
      </c>
      <c r="H805" s="37" t="str">
        <f t="shared" si="2341"/>
        <v>130300601</v>
      </c>
      <c r="I805" s="3">
        <f t="shared" si="2342"/>
        <v>2</v>
      </c>
      <c r="J805" s="3" t="str">
        <f>IF(COUNTIF(技能效果!A:A,技能等级!B805&amp;"02")=1,技能等级!B805&amp;"02","")</f>
        <v>130300602</v>
      </c>
      <c r="K805" s="3">
        <f t="shared" si="2342"/>
        <v>2</v>
      </c>
      <c r="L805" s="3" t="str">
        <f>IF(COUNTIF(技能效果!A:A,技能等级!B805&amp;"03")=1,技能等级!B805&amp;"03","")</f>
        <v/>
      </c>
      <c r="M805" s="3" t="str">
        <f t="shared" ref="M805" si="2440">IF(L805="","",$D805)</f>
        <v/>
      </c>
      <c r="N805" s="3" t="str">
        <f>IF(COUNTIF(技能效果!A:A,技能等级!B805&amp;"04")=1,技能等级!B805&amp;"04","")</f>
        <v/>
      </c>
      <c r="O805" s="3" t="str">
        <f t="shared" ref="O805" si="2441">IF(N805="","",$D805)</f>
        <v/>
      </c>
      <c r="P805" s="3" t="str">
        <f>IF(COUNTIF(技能效果!A:A,技能等级!B805&amp;"05")=1,技能等级!B805&amp;"05","")</f>
        <v/>
      </c>
      <c r="Q805" s="3" t="str">
        <f t="shared" ref="Q805" si="2442">IF(P805="","",$D805)</f>
        <v/>
      </c>
      <c r="R805" s="36"/>
      <c r="S805" s="36">
        <f t="shared" si="2376"/>
        <v>81</v>
      </c>
    </row>
    <row r="806" spans="1:19" ht="16.5" x14ac:dyDescent="0.2">
      <c r="A806" s="3">
        <v>803</v>
      </c>
      <c r="B806" s="3">
        <f>INDEX(技能!B:B,MATCH(技能等级!S806,技能!T:T,0))</f>
        <v>1303006</v>
      </c>
      <c r="C806" s="4" t="s">
        <v>507</v>
      </c>
      <c r="D806" s="3">
        <v>3</v>
      </c>
      <c r="E806" s="3" t="str">
        <f>INDEX(技能!E:E,MATCH(技能等级!S806,技能!T:T,0))</f>
        <v>项羽技能</v>
      </c>
      <c r="F806" s="4" t="s">
        <v>1164</v>
      </c>
      <c r="G806" s="3">
        <v>10</v>
      </c>
      <c r="H806" s="37" t="str">
        <f t="shared" si="2341"/>
        <v>130300601</v>
      </c>
      <c r="I806" s="3">
        <f t="shared" si="2342"/>
        <v>3</v>
      </c>
      <c r="J806" s="3" t="str">
        <f>IF(COUNTIF(技能效果!A:A,技能等级!B806&amp;"02")=1,技能等级!B806&amp;"02","")</f>
        <v>130300602</v>
      </c>
      <c r="K806" s="3">
        <f t="shared" si="2342"/>
        <v>3</v>
      </c>
      <c r="L806" s="3" t="str">
        <f>IF(COUNTIF(技能效果!A:A,技能等级!B806&amp;"03")=1,技能等级!B806&amp;"03","")</f>
        <v/>
      </c>
      <c r="M806" s="3" t="str">
        <f t="shared" ref="M806" si="2443">IF(L806="","",$D806)</f>
        <v/>
      </c>
      <c r="N806" s="3" t="str">
        <f>IF(COUNTIF(技能效果!A:A,技能等级!B806&amp;"04")=1,技能等级!B806&amp;"04","")</f>
        <v/>
      </c>
      <c r="O806" s="3" t="str">
        <f t="shared" ref="O806" si="2444">IF(N806="","",$D806)</f>
        <v/>
      </c>
      <c r="P806" s="3" t="str">
        <f>IF(COUNTIF(技能效果!A:A,技能等级!B806&amp;"05")=1,技能等级!B806&amp;"05","")</f>
        <v/>
      </c>
      <c r="Q806" s="3" t="str">
        <f t="shared" ref="Q806" si="2445">IF(P806="","",$D806)</f>
        <v/>
      </c>
      <c r="R806" s="36"/>
      <c r="S806" s="36">
        <f t="shared" si="2376"/>
        <v>81</v>
      </c>
    </row>
    <row r="807" spans="1:19" ht="16.5" x14ac:dyDescent="0.2">
      <c r="A807" s="3">
        <v>804</v>
      </c>
      <c r="B807" s="3">
        <f>INDEX(技能!B:B,MATCH(技能等级!S807,技能!T:T,0))</f>
        <v>1303006</v>
      </c>
      <c r="C807" s="4" t="s">
        <v>507</v>
      </c>
      <c r="D807" s="3">
        <v>4</v>
      </c>
      <c r="E807" s="3" t="str">
        <f>INDEX(技能!E:E,MATCH(技能等级!S807,技能!T:T,0))</f>
        <v>项羽技能</v>
      </c>
      <c r="F807" s="4" t="s">
        <v>1164</v>
      </c>
      <c r="G807" s="3">
        <v>10</v>
      </c>
      <c r="H807" s="37" t="str">
        <f t="shared" si="2341"/>
        <v>130300601</v>
      </c>
      <c r="I807" s="3">
        <f t="shared" si="2342"/>
        <v>4</v>
      </c>
      <c r="J807" s="3" t="str">
        <f>IF(COUNTIF(技能效果!A:A,技能等级!B807&amp;"02")=1,技能等级!B807&amp;"02","")</f>
        <v>130300602</v>
      </c>
      <c r="K807" s="3">
        <f t="shared" si="2342"/>
        <v>4</v>
      </c>
      <c r="L807" s="3" t="str">
        <f>IF(COUNTIF(技能效果!A:A,技能等级!B807&amp;"03")=1,技能等级!B807&amp;"03","")</f>
        <v/>
      </c>
      <c r="M807" s="3" t="str">
        <f t="shared" ref="M807" si="2446">IF(L807="","",$D807)</f>
        <v/>
      </c>
      <c r="N807" s="3" t="str">
        <f>IF(COUNTIF(技能效果!A:A,技能等级!B807&amp;"04")=1,技能等级!B807&amp;"04","")</f>
        <v/>
      </c>
      <c r="O807" s="3" t="str">
        <f t="shared" ref="O807" si="2447">IF(N807="","",$D807)</f>
        <v/>
      </c>
      <c r="P807" s="3" t="str">
        <f>IF(COUNTIF(技能效果!A:A,技能等级!B807&amp;"05")=1,技能等级!B807&amp;"05","")</f>
        <v/>
      </c>
      <c r="Q807" s="3" t="str">
        <f t="shared" ref="Q807" si="2448">IF(P807="","",$D807)</f>
        <v/>
      </c>
      <c r="R807" s="36"/>
      <c r="S807" s="36">
        <f t="shared" si="2376"/>
        <v>81</v>
      </c>
    </row>
    <row r="808" spans="1:19" ht="16.5" x14ac:dyDescent="0.2">
      <c r="A808" s="3">
        <v>805</v>
      </c>
      <c r="B808" s="3">
        <f>INDEX(技能!B:B,MATCH(技能等级!S808,技能!T:T,0))</f>
        <v>1303006</v>
      </c>
      <c r="C808" s="4" t="s">
        <v>507</v>
      </c>
      <c r="D808" s="3">
        <v>5</v>
      </c>
      <c r="E808" s="3" t="str">
        <f>INDEX(技能!E:E,MATCH(技能等级!S808,技能!T:T,0))</f>
        <v>项羽技能</v>
      </c>
      <c r="F808" s="4" t="s">
        <v>1164</v>
      </c>
      <c r="G808" s="3">
        <v>10</v>
      </c>
      <c r="H808" s="37" t="str">
        <f t="shared" si="2341"/>
        <v>130300601</v>
      </c>
      <c r="I808" s="3">
        <f t="shared" si="2342"/>
        <v>5</v>
      </c>
      <c r="J808" s="3" t="str">
        <f>IF(COUNTIF(技能效果!A:A,技能等级!B808&amp;"02")=1,技能等级!B808&amp;"02","")</f>
        <v>130300602</v>
      </c>
      <c r="K808" s="3">
        <f t="shared" si="2342"/>
        <v>5</v>
      </c>
      <c r="L808" s="3" t="str">
        <f>IF(COUNTIF(技能效果!A:A,技能等级!B808&amp;"03")=1,技能等级!B808&amp;"03","")</f>
        <v/>
      </c>
      <c r="M808" s="3" t="str">
        <f t="shared" ref="M808" si="2449">IF(L808="","",$D808)</f>
        <v/>
      </c>
      <c r="N808" s="3" t="str">
        <f>IF(COUNTIF(技能效果!A:A,技能等级!B808&amp;"04")=1,技能等级!B808&amp;"04","")</f>
        <v/>
      </c>
      <c r="O808" s="3" t="str">
        <f t="shared" ref="O808" si="2450">IF(N808="","",$D808)</f>
        <v/>
      </c>
      <c r="P808" s="3" t="str">
        <f>IF(COUNTIF(技能效果!A:A,技能等级!B808&amp;"05")=1,技能等级!B808&amp;"05","")</f>
        <v/>
      </c>
      <c r="Q808" s="3" t="str">
        <f t="shared" ref="Q808" si="2451">IF(P808="","",$D808)</f>
        <v/>
      </c>
      <c r="R808" s="36"/>
      <c r="S808" s="36">
        <f t="shared" si="2376"/>
        <v>81</v>
      </c>
    </row>
    <row r="809" spans="1:19" ht="16.5" x14ac:dyDescent="0.2">
      <c r="A809" s="3">
        <v>806</v>
      </c>
      <c r="B809" s="3">
        <f>INDEX(技能!B:B,MATCH(技能等级!S809,技能!T:T,0))</f>
        <v>1303006</v>
      </c>
      <c r="C809" s="4" t="s">
        <v>507</v>
      </c>
      <c r="D809" s="3">
        <v>6</v>
      </c>
      <c r="E809" s="3" t="str">
        <f>INDEX(技能!E:E,MATCH(技能等级!S809,技能!T:T,0))</f>
        <v>项羽技能</v>
      </c>
      <c r="F809" s="4" t="s">
        <v>1164</v>
      </c>
      <c r="G809" s="3">
        <v>10</v>
      </c>
      <c r="H809" s="37" t="str">
        <f t="shared" si="2341"/>
        <v>130300601</v>
      </c>
      <c r="I809" s="3">
        <f t="shared" si="2342"/>
        <v>6</v>
      </c>
      <c r="J809" s="3" t="str">
        <f>IF(COUNTIF(技能效果!A:A,技能等级!B809&amp;"02")=1,技能等级!B809&amp;"02","")</f>
        <v>130300602</v>
      </c>
      <c r="K809" s="3">
        <f t="shared" si="2342"/>
        <v>6</v>
      </c>
      <c r="L809" s="3" t="str">
        <f>IF(COUNTIF(技能效果!A:A,技能等级!B809&amp;"03")=1,技能等级!B809&amp;"03","")</f>
        <v/>
      </c>
      <c r="M809" s="3" t="str">
        <f t="shared" ref="M809" si="2452">IF(L809="","",$D809)</f>
        <v/>
      </c>
      <c r="N809" s="3" t="str">
        <f>IF(COUNTIF(技能效果!A:A,技能等级!B809&amp;"04")=1,技能等级!B809&amp;"04","")</f>
        <v/>
      </c>
      <c r="O809" s="3" t="str">
        <f t="shared" ref="O809" si="2453">IF(N809="","",$D809)</f>
        <v/>
      </c>
      <c r="P809" s="3" t="str">
        <f>IF(COUNTIF(技能效果!A:A,技能等级!B809&amp;"05")=1,技能等级!B809&amp;"05","")</f>
        <v/>
      </c>
      <c r="Q809" s="3" t="str">
        <f t="shared" ref="Q809" si="2454">IF(P809="","",$D809)</f>
        <v/>
      </c>
      <c r="R809" s="36"/>
      <c r="S809" s="36">
        <f t="shared" si="2376"/>
        <v>81</v>
      </c>
    </row>
    <row r="810" spans="1:19" ht="16.5" x14ac:dyDescent="0.2">
      <c r="A810" s="3">
        <v>807</v>
      </c>
      <c r="B810" s="3">
        <f>INDEX(技能!B:B,MATCH(技能等级!S810,技能!T:T,0))</f>
        <v>1303006</v>
      </c>
      <c r="C810" s="4" t="s">
        <v>507</v>
      </c>
      <c r="D810" s="3">
        <v>7</v>
      </c>
      <c r="E810" s="3" t="str">
        <f>INDEX(技能!E:E,MATCH(技能等级!S810,技能!T:T,0))</f>
        <v>项羽技能</v>
      </c>
      <c r="F810" s="4" t="s">
        <v>1164</v>
      </c>
      <c r="G810" s="3">
        <v>10</v>
      </c>
      <c r="H810" s="37" t="str">
        <f t="shared" si="2341"/>
        <v>130300601</v>
      </c>
      <c r="I810" s="3">
        <f t="shared" si="2342"/>
        <v>7</v>
      </c>
      <c r="J810" s="3" t="str">
        <f>IF(COUNTIF(技能效果!A:A,技能等级!B810&amp;"02")=1,技能等级!B810&amp;"02","")</f>
        <v>130300602</v>
      </c>
      <c r="K810" s="3">
        <f t="shared" si="2342"/>
        <v>7</v>
      </c>
      <c r="L810" s="3" t="str">
        <f>IF(COUNTIF(技能效果!A:A,技能等级!B810&amp;"03")=1,技能等级!B810&amp;"03","")</f>
        <v/>
      </c>
      <c r="M810" s="3" t="str">
        <f t="shared" ref="M810" si="2455">IF(L810="","",$D810)</f>
        <v/>
      </c>
      <c r="N810" s="3" t="str">
        <f>IF(COUNTIF(技能效果!A:A,技能等级!B810&amp;"04")=1,技能等级!B810&amp;"04","")</f>
        <v/>
      </c>
      <c r="O810" s="3" t="str">
        <f t="shared" ref="O810" si="2456">IF(N810="","",$D810)</f>
        <v/>
      </c>
      <c r="P810" s="3" t="str">
        <f>IF(COUNTIF(技能效果!A:A,技能等级!B810&amp;"05")=1,技能等级!B810&amp;"05","")</f>
        <v/>
      </c>
      <c r="Q810" s="3" t="str">
        <f t="shared" ref="Q810" si="2457">IF(P810="","",$D810)</f>
        <v/>
      </c>
      <c r="R810" s="36"/>
      <c r="S810" s="36">
        <f t="shared" si="2376"/>
        <v>81</v>
      </c>
    </row>
    <row r="811" spans="1:19" ht="16.5" x14ac:dyDescent="0.2">
      <c r="A811" s="3">
        <v>808</v>
      </c>
      <c r="B811" s="3">
        <f>INDEX(技能!B:B,MATCH(技能等级!S811,技能!T:T,0))</f>
        <v>1303006</v>
      </c>
      <c r="C811" s="4" t="s">
        <v>507</v>
      </c>
      <c r="D811" s="3">
        <v>8</v>
      </c>
      <c r="E811" s="3" t="str">
        <f>INDEX(技能!E:E,MATCH(技能等级!S811,技能!T:T,0))</f>
        <v>项羽技能</v>
      </c>
      <c r="F811" s="4" t="s">
        <v>1164</v>
      </c>
      <c r="G811" s="3">
        <v>10</v>
      </c>
      <c r="H811" s="37" t="str">
        <f t="shared" si="2341"/>
        <v>130300601</v>
      </c>
      <c r="I811" s="3">
        <f t="shared" si="2342"/>
        <v>8</v>
      </c>
      <c r="J811" s="3" t="str">
        <f>IF(COUNTIF(技能效果!A:A,技能等级!B811&amp;"02")=1,技能等级!B811&amp;"02","")</f>
        <v>130300602</v>
      </c>
      <c r="K811" s="3">
        <f t="shared" si="2342"/>
        <v>8</v>
      </c>
      <c r="L811" s="3" t="str">
        <f>IF(COUNTIF(技能效果!A:A,技能等级!B811&amp;"03")=1,技能等级!B811&amp;"03","")</f>
        <v/>
      </c>
      <c r="M811" s="3" t="str">
        <f t="shared" ref="M811" si="2458">IF(L811="","",$D811)</f>
        <v/>
      </c>
      <c r="N811" s="3" t="str">
        <f>IF(COUNTIF(技能效果!A:A,技能等级!B811&amp;"04")=1,技能等级!B811&amp;"04","")</f>
        <v/>
      </c>
      <c r="O811" s="3" t="str">
        <f t="shared" ref="O811" si="2459">IF(N811="","",$D811)</f>
        <v/>
      </c>
      <c r="P811" s="3" t="str">
        <f>IF(COUNTIF(技能效果!A:A,技能等级!B811&amp;"05")=1,技能等级!B811&amp;"05","")</f>
        <v/>
      </c>
      <c r="Q811" s="3" t="str">
        <f t="shared" ref="Q811" si="2460">IF(P811="","",$D811)</f>
        <v/>
      </c>
      <c r="R811" s="36"/>
      <c r="S811" s="36">
        <f t="shared" si="2376"/>
        <v>81</v>
      </c>
    </row>
    <row r="812" spans="1:19" ht="16.5" x14ac:dyDescent="0.2">
      <c r="A812" s="3">
        <v>809</v>
      </c>
      <c r="B812" s="3">
        <f>INDEX(技能!B:B,MATCH(技能等级!S812,技能!T:T,0))</f>
        <v>1303006</v>
      </c>
      <c r="C812" s="4" t="s">
        <v>507</v>
      </c>
      <c r="D812" s="3">
        <v>9</v>
      </c>
      <c r="E812" s="3" t="str">
        <f>INDEX(技能!E:E,MATCH(技能等级!S812,技能!T:T,0))</f>
        <v>项羽技能</v>
      </c>
      <c r="F812" s="4" t="s">
        <v>1164</v>
      </c>
      <c r="G812" s="3">
        <v>10</v>
      </c>
      <c r="H812" s="37" t="str">
        <f t="shared" si="2341"/>
        <v>130300601</v>
      </c>
      <c r="I812" s="3">
        <f t="shared" si="2342"/>
        <v>9</v>
      </c>
      <c r="J812" s="3" t="str">
        <f>IF(COUNTIF(技能效果!A:A,技能等级!B812&amp;"02")=1,技能等级!B812&amp;"02","")</f>
        <v>130300602</v>
      </c>
      <c r="K812" s="3">
        <f t="shared" si="2342"/>
        <v>9</v>
      </c>
      <c r="L812" s="3" t="str">
        <f>IF(COUNTIF(技能效果!A:A,技能等级!B812&amp;"03")=1,技能等级!B812&amp;"03","")</f>
        <v/>
      </c>
      <c r="M812" s="3" t="str">
        <f t="shared" ref="M812" si="2461">IF(L812="","",$D812)</f>
        <v/>
      </c>
      <c r="N812" s="3" t="str">
        <f>IF(COUNTIF(技能效果!A:A,技能等级!B812&amp;"04")=1,技能等级!B812&amp;"04","")</f>
        <v/>
      </c>
      <c r="O812" s="3" t="str">
        <f t="shared" ref="O812" si="2462">IF(N812="","",$D812)</f>
        <v/>
      </c>
      <c r="P812" s="3" t="str">
        <f>IF(COUNTIF(技能效果!A:A,技能等级!B812&amp;"05")=1,技能等级!B812&amp;"05","")</f>
        <v/>
      </c>
      <c r="Q812" s="3" t="str">
        <f t="shared" ref="Q812" si="2463">IF(P812="","",$D812)</f>
        <v/>
      </c>
      <c r="R812" s="36"/>
      <c r="S812" s="36">
        <f t="shared" si="2376"/>
        <v>81</v>
      </c>
    </row>
    <row r="813" spans="1:19" ht="16.5" x14ac:dyDescent="0.2">
      <c r="A813" s="3">
        <v>810</v>
      </c>
      <c r="B813" s="3">
        <f>INDEX(技能!B:B,MATCH(技能等级!S813,技能!T:T,0))</f>
        <v>1303006</v>
      </c>
      <c r="C813" s="4" t="s">
        <v>507</v>
      </c>
      <c r="D813" s="3">
        <v>10</v>
      </c>
      <c r="E813" s="3" t="str">
        <f>INDEX(技能!E:E,MATCH(技能等级!S813,技能!T:T,0))</f>
        <v>项羽技能</v>
      </c>
      <c r="F813" s="4" t="s">
        <v>1164</v>
      </c>
      <c r="G813" s="3">
        <v>10</v>
      </c>
      <c r="H813" s="37" t="str">
        <f t="shared" si="2341"/>
        <v>130300601</v>
      </c>
      <c r="I813" s="3">
        <f t="shared" si="2342"/>
        <v>10</v>
      </c>
      <c r="J813" s="3" t="str">
        <f>IF(COUNTIF(技能效果!A:A,技能等级!B813&amp;"02")=1,技能等级!B813&amp;"02","")</f>
        <v>130300602</v>
      </c>
      <c r="K813" s="3">
        <f t="shared" si="2342"/>
        <v>10</v>
      </c>
      <c r="L813" s="3" t="str">
        <f>IF(COUNTIF(技能效果!A:A,技能等级!B813&amp;"03")=1,技能等级!B813&amp;"03","")</f>
        <v/>
      </c>
      <c r="M813" s="3" t="str">
        <f t="shared" ref="M813" si="2464">IF(L813="","",$D813)</f>
        <v/>
      </c>
      <c r="N813" s="3" t="str">
        <f>IF(COUNTIF(技能效果!A:A,技能等级!B813&amp;"04")=1,技能等级!B813&amp;"04","")</f>
        <v/>
      </c>
      <c r="O813" s="3" t="str">
        <f t="shared" ref="O813" si="2465">IF(N813="","",$D813)</f>
        <v/>
      </c>
      <c r="P813" s="3" t="str">
        <f>IF(COUNTIF(技能效果!A:A,技能等级!B813&amp;"05")=1,技能等级!B813&amp;"05","")</f>
        <v/>
      </c>
      <c r="Q813" s="3" t="str">
        <f t="shared" ref="Q813" si="2466">IF(P813="","",$D813)</f>
        <v/>
      </c>
      <c r="R813" s="36"/>
      <c r="S813" s="36">
        <f t="shared" si="2376"/>
        <v>81</v>
      </c>
    </row>
    <row r="814" spans="1:19" ht="16.5" x14ac:dyDescent="0.2">
      <c r="A814" s="3">
        <v>811</v>
      </c>
      <c r="B814" s="3">
        <f>INDEX(技能!B:B,MATCH(技能等级!S814,技能!T:T,0))</f>
        <v>1303007</v>
      </c>
      <c r="C814" s="4" t="s">
        <v>507</v>
      </c>
      <c r="D814" s="3">
        <v>1</v>
      </c>
      <c r="E814" s="3" t="str">
        <f>INDEX(技能!E:E,MATCH(技能等级!S814,技能!T:T,0))</f>
        <v>天使缇娜技能</v>
      </c>
      <c r="F814" s="4"/>
      <c r="G814" s="3"/>
      <c r="H814" s="37" t="str">
        <f t="shared" si="2341"/>
        <v>130300701</v>
      </c>
      <c r="I814" s="3">
        <f t="shared" si="2342"/>
        <v>1</v>
      </c>
      <c r="J814" s="3" t="str">
        <f>IF(COUNTIF(技能效果!A:A,技能等级!B814&amp;"02")=1,技能等级!B814&amp;"02","")</f>
        <v>130300702</v>
      </c>
      <c r="K814" s="3">
        <f t="shared" si="2342"/>
        <v>1</v>
      </c>
      <c r="L814" s="3" t="str">
        <f>IF(COUNTIF(技能效果!A:A,技能等级!B814&amp;"03")=1,技能等级!B814&amp;"03","")</f>
        <v/>
      </c>
      <c r="M814" s="3" t="str">
        <f t="shared" ref="M814" si="2467">IF(L814="","",$D814)</f>
        <v/>
      </c>
      <c r="N814" s="3" t="str">
        <f>IF(COUNTIF(技能效果!A:A,技能等级!B814&amp;"04")=1,技能等级!B814&amp;"04","")</f>
        <v/>
      </c>
      <c r="O814" s="3" t="str">
        <f t="shared" ref="O814" si="2468">IF(N814="","",$D814)</f>
        <v/>
      </c>
      <c r="P814" s="3" t="str">
        <f>IF(COUNTIF(技能效果!A:A,技能等级!B814&amp;"05")=1,技能等级!B814&amp;"05","")</f>
        <v/>
      </c>
      <c r="Q814" s="3" t="str">
        <f t="shared" ref="Q814" si="2469">IF(P814="","",$D814)</f>
        <v/>
      </c>
      <c r="R814" s="36"/>
      <c r="S814" s="36">
        <f t="shared" si="2376"/>
        <v>82</v>
      </c>
    </row>
    <row r="815" spans="1:19" ht="16.5" x14ac:dyDescent="0.2">
      <c r="A815" s="3">
        <v>812</v>
      </c>
      <c r="B815" s="3">
        <f>INDEX(技能!B:B,MATCH(技能等级!S815,技能!T:T,0))</f>
        <v>1303007</v>
      </c>
      <c r="C815" s="4" t="s">
        <v>507</v>
      </c>
      <c r="D815" s="3">
        <v>2</v>
      </c>
      <c r="E815" s="3" t="str">
        <f>INDEX(技能!E:E,MATCH(技能等级!S815,技能!T:T,0))</f>
        <v>天使缇娜技能</v>
      </c>
      <c r="F815" s="4" t="s">
        <v>1164</v>
      </c>
      <c r="G815" s="3">
        <v>10</v>
      </c>
      <c r="H815" s="37" t="str">
        <f t="shared" si="2341"/>
        <v>130300701</v>
      </c>
      <c r="I815" s="3">
        <f t="shared" si="2342"/>
        <v>2</v>
      </c>
      <c r="J815" s="3" t="str">
        <f>IF(COUNTIF(技能效果!A:A,技能等级!B815&amp;"02")=1,技能等级!B815&amp;"02","")</f>
        <v>130300702</v>
      </c>
      <c r="K815" s="3">
        <f t="shared" si="2342"/>
        <v>2</v>
      </c>
      <c r="L815" s="3" t="str">
        <f>IF(COUNTIF(技能效果!A:A,技能等级!B815&amp;"03")=1,技能等级!B815&amp;"03","")</f>
        <v/>
      </c>
      <c r="M815" s="3" t="str">
        <f t="shared" ref="M815" si="2470">IF(L815="","",$D815)</f>
        <v/>
      </c>
      <c r="N815" s="3" t="str">
        <f>IF(COUNTIF(技能效果!A:A,技能等级!B815&amp;"04")=1,技能等级!B815&amp;"04","")</f>
        <v/>
      </c>
      <c r="O815" s="3" t="str">
        <f t="shared" ref="O815" si="2471">IF(N815="","",$D815)</f>
        <v/>
      </c>
      <c r="P815" s="3" t="str">
        <f>IF(COUNTIF(技能效果!A:A,技能等级!B815&amp;"05")=1,技能等级!B815&amp;"05","")</f>
        <v/>
      </c>
      <c r="Q815" s="3" t="str">
        <f t="shared" ref="Q815" si="2472">IF(P815="","",$D815)</f>
        <v/>
      </c>
      <c r="R815" s="36"/>
      <c r="S815" s="36">
        <f t="shared" si="2376"/>
        <v>82</v>
      </c>
    </row>
    <row r="816" spans="1:19" ht="16.5" x14ac:dyDescent="0.2">
      <c r="A816" s="3">
        <v>813</v>
      </c>
      <c r="B816" s="3">
        <f>INDEX(技能!B:B,MATCH(技能等级!S816,技能!T:T,0))</f>
        <v>1303007</v>
      </c>
      <c r="C816" s="4" t="s">
        <v>507</v>
      </c>
      <c r="D816" s="3">
        <v>3</v>
      </c>
      <c r="E816" s="3" t="str">
        <f>INDEX(技能!E:E,MATCH(技能等级!S816,技能!T:T,0))</f>
        <v>天使缇娜技能</v>
      </c>
      <c r="F816" s="4" t="s">
        <v>1164</v>
      </c>
      <c r="G816" s="3">
        <v>10</v>
      </c>
      <c r="H816" s="37" t="str">
        <f t="shared" si="2341"/>
        <v>130300701</v>
      </c>
      <c r="I816" s="3">
        <f t="shared" si="2342"/>
        <v>3</v>
      </c>
      <c r="J816" s="3" t="str">
        <f>IF(COUNTIF(技能效果!A:A,技能等级!B816&amp;"02")=1,技能等级!B816&amp;"02","")</f>
        <v>130300702</v>
      </c>
      <c r="K816" s="3">
        <f t="shared" si="2342"/>
        <v>3</v>
      </c>
      <c r="L816" s="3" t="str">
        <f>IF(COUNTIF(技能效果!A:A,技能等级!B816&amp;"03")=1,技能等级!B816&amp;"03","")</f>
        <v/>
      </c>
      <c r="M816" s="3" t="str">
        <f t="shared" ref="M816" si="2473">IF(L816="","",$D816)</f>
        <v/>
      </c>
      <c r="N816" s="3" t="str">
        <f>IF(COUNTIF(技能效果!A:A,技能等级!B816&amp;"04")=1,技能等级!B816&amp;"04","")</f>
        <v/>
      </c>
      <c r="O816" s="3" t="str">
        <f t="shared" ref="O816" si="2474">IF(N816="","",$D816)</f>
        <v/>
      </c>
      <c r="P816" s="3" t="str">
        <f>IF(COUNTIF(技能效果!A:A,技能等级!B816&amp;"05")=1,技能等级!B816&amp;"05","")</f>
        <v/>
      </c>
      <c r="Q816" s="3" t="str">
        <f t="shared" ref="Q816" si="2475">IF(P816="","",$D816)</f>
        <v/>
      </c>
      <c r="R816" s="36"/>
      <c r="S816" s="36">
        <f t="shared" si="2376"/>
        <v>82</v>
      </c>
    </row>
    <row r="817" spans="1:19" ht="16.5" x14ac:dyDescent="0.2">
      <c r="A817" s="3">
        <v>814</v>
      </c>
      <c r="B817" s="3">
        <f>INDEX(技能!B:B,MATCH(技能等级!S817,技能!T:T,0))</f>
        <v>1303007</v>
      </c>
      <c r="C817" s="4" t="s">
        <v>507</v>
      </c>
      <c r="D817" s="3">
        <v>4</v>
      </c>
      <c r="E817" s="3" t="str">
        <f>INDEX(技能!E:E,MATCH(技能等级!S817,技能!T:T,0))</f>
        <v>天使缇娜技能</v>
      </c>
      <c r="F817" s="4" t="s">
        <v>1164</v>
      </c>
      <c r="G817" s="3">
        <v>10</v>
      </c>
      <c r="H817" s="37" t="str">
        <f t="shared" si="2341"/>
        <v>130300701</v>
      </c>
      <c r="I817" s="3">
        <f t="shared" si="2342"/>
        <v>4</v>
      </c>
      <c r="J817" s="3" t="str">
        <f>IF(COUNTIF(技能效果!A:A,技能等级!B817&amp;"02")=1,技能等级!B817&amp;"02","")</f>
        <v>130300702</v>
      </c>
      <c r="K817" s="3">
        <f t="shared" si="2342"/>
        <v>4</v>
      </c>
      <c r="L817" s="3" t="str">
        <f>IF(COUNTIF(技能效果!A:A,技能等级!B817&amp;"03")=1,技能等级!B817&amp;"03","")</f>
        <v/>
      </c>
      <c r="M817" s="3" t="str">
        <f t="shared" ref="M817" si="2476">IF(L817="","",$D817)</f>
        <v/>
      </c>
      <c r="N817" s="3" t="str">
        <f>IF(COUNTIF(技能效果!A:A,技能等级!B817&amp;"04")=1,技能等级!B817&amp;"04","")</f>
        <v/>
      </c>
      <c r="O817" s="3" t="str">
        <f t="shared" ref="O817" si="2477">IF(N817="","",$D817)</f>
        <v/>
      </c>
      <c r="P817" s="3" t="str">
        <f>IF(COUNTIF(技能效果!A:A,技能等级!B817&amp;"05")=1,技能等级!B817&amp;"05","")</f>
        <v/>
      </c>
      <c r="Q817" s="3" t="str">
        <f t="shared" ref="Q817" si="2478">IF(P817="","",$D817)</f>
        <v/>
      </c>
      <c r="R817" s="36"/>
      <c r="S817" s="36">
        <f t="shared" si="2376"/>
        <v>82</v>
      </c>
    </row>
    <row r="818" spans="1:19" ht="16.5" x14ac:dyDescent="0.2">
      <c r="A818" s="3">
        <v>815</v>
      </c>
      <c r="B818" s="3">
        <f>INDEX(技能!B:B,MATCH(技能等级!S818,技能!T:T,0))</f>
        <v>1303007</v>
      </c>
      <c r="C818" s="4" t="s">
        <v>507</v>
      </c>
      <c r="D818" s="3">
        <v>5</v>
      </c>
      <c r="E818" s="3" t="str">
        <f>INDEX(技能!E:E,MATCH(技能等级!S818,技能!T:T,0))</f>
        <v>天使缇娜技能</v>
      </c>
      <c r="F818" s="4" t="s">
        <v>1164</v>
      </c>
      <c r="G818" s="3">
        <v>10</v>
      </c>
      <c r="H818" s="37" t="str">
        <f t="shared" si="2341"/>
        <v>130300701</v>
      </c>
      <c r="I818" s="3">
        <f t="shared" si="2342"/>
        <v>5</v>
      </c>
      <c r="J818" s="3" t="str">
        <f>IF(COUNTIF(技能效果!A:A,技能等级!B818&amp;"02")=1,技能等级!B818&amp;"02","")</f>
        <v>130300702</v>
      </c>
      <c r="K818" s="3">
        <f t="shared" si="2342"/>
        <v>5</v>
      </c>
      <c r="L818" s="3" t="str">
        <f>IF(COUNTIF(技能效果!A:A,技能等级!B818&amp;"03")=1,技能等级!B818&amp;"03","")</f>
        <v/>
      </c>
      <c r="M818" s="3" t="str">
        <f t="shared" ref="M818" si="2479">IF(L818="","",$D818)</f>
        <v/>
      </c>
      <c r="N818" s="3" t="str">
        <f>IF(COUNTIF(技能效果!A:A,技能等级!B818&amp;"04")=1,技能等级!B818&amp;"04","")</f>
        <v/>
      </c>
      <c r="O818" s="3" t="str">
        <f t="shared" ref="O818" si="2480">IF(N818="","",$D818)</f>
        <v/>
      </c>
      <c r="P818" s="3" t="str">
        <f>IF(COUNTIF(技能效果!A:A,技能等级!B818&amp;"05")=1,技能等级!B818&amp;"05","")</f>
        <v/>
      </c>
      <c r="Q818" s="3" t="str">
        <f t="shared" ref="Q818" si="2481">IF(P818="","",$D818)</f>
        <v/>
      </c>
      <c r="R818" s="36"/>
      <c r="S818" s="36">
        <f t="shared" si="2376"/>
        <v>82</v>
      </c>
    </row>
    <row r="819" spans="1:19" ht="16.5" x14ac:dyDescent="0.2">
      <c r="A819" s="3">
        <v>816</v>
      </c>
      <c r="B819" s="3">
        <f>INDEX(技能!B:B,MATCH(技能等级!S819,技能!T:T,0))</f>
        <v>1303007</v>
      </c>
      <c r="C819" s="4" t="s">
        <v>507</v>
      </c>
      <c r="D819" s="3">
        <v>6</v>
      </c>
      <c r="E819" s="3" t="str">
        <f>INDEX(技能!E:E,MATCH(技能等级!S819,技能!T:T,0))</f>
        <v>天使缇娜技能</v>
      </c>
      <c r="F819" s="4" t="s">
        <v>1164</v>
      </c>
      <c r="G819" s="3">
        <v>10</v>
      </c>
      <c r="H819" s="37" t="str">
        <f t="shared" si="2341"/>
        <v>130300701</v>
      </c>
      <c r="I819" s="3">
        <f t="shared" si="2342"/>
        <v>6</v>
      </c>
      <c r="J819" s="3" t="str">
        <f>IF(COUNTIF(技能效果!A:A,技能等级!B819&amp;"02")=1,技能等级!B819&amp;"02","")</f>
        <v>130300702</v>
      </c>
      <c r="K819" s="3">
        <f t="shared" si="2342"/>
        <v>6</v>
      </c>
      <c r="L819" s="3" t="str">
        <f>IF(COUNTIF(技能效果!A:A,技能等级!B819&amp;"03")=1,技能等级!B819&amp;"03","")</f>
        <v/>
      </c>
      <c r="M819" s="3" t="str">
        <f t="shared" ref="M819" si="2482">IF(L819="","",$D819)</f>
        <v/>
      </c>
      <c r="N819" s="3" t="str">
        <f>IF(COUNTIF(技能效果!A:A,技能等级!B819&amp;"04")=1,技能等级!B819&amp;"04","")</f>
        <v/>
      </c>
      <c r="O819" s="3" t="str">
        <f t="shared" ref="O819" si="2483">IF(N819="","",$D819)</f>
        <v/>
      </c>
      <c r="P819" s="3" t="str">
        <f>IF(COUNTIF(技能效果!A:A,技能等级!B819&amp;"05")=1,技能等级!B819&amp;"05","")</f>
        <v/>
      </c>
      <c r="Q819" s="3" t="str">
        <f t="shared" ref="Q819" si="2484">IF(P819="","",$D819)</f>
        <v/>
      </c>
      <c r="R819" s="36"/>
      <c r="S819" s="36">
        <f t="shared" si="2376"/>
        <v>82</v>
      </c>
    </row>
    <row r="820" spans="1:19" ht="16.5" x14ac:dyDescent="0.2">
      <c r="A820" s="3">
        <v>817</v>
      </c>
      <c r="B820" s="3">
        <f>INDEX(技能!B:B,MATCH(技能等级!S820,技能!T:T,0))</f>
        <v>1303007</v>
      </c>
      <c r="C820" s="4" t="s">
        <v>507</v>
      </c>
      <c r="D820" s="3">
        <v>7</v>
      </c>
      <c r="E820" s="3" t="str">
        <f>INDEX(技能!E:E,MATCH(技能等级!S820,技能!T:T,0))</f>
        <v>天使缇娜技能</v>
      </c>
      <c r="F820" s="4" t="s">
        <v>1164</v>
      </c>
      <c r="G820" s="3">
        <v>10</v>
      </c>
      <c r="H820" s="37" t="str">
        <f t="shared" si="2341"/>
        <v>130300701</v>
      </c>
      <c r="I820" s="3">
        <f t="shared" si="2342"/>
        <v>7</v>
      </c>
      <c r="J820" s="3" t="str">
        <f>IF(COUNTIF(技能效果!A:A,技能等级!B820&amp;"02")=1,技能等级!B820&amp;"02","")</f>
        <v>130300702</v>
      </c>
      <c r="K820" s="3">
        <f t="shared" si="2342"/>
        <v>7</v>
      </c>
      <c r="L820" s="3" t="str">
        <f>IF(COUNTIF(技能效果!A:A,技能等级!B820&amp;"03")=1,技能等级!B820&amp;"03","")</f>
        <v/>
      </c>
      <c r="M820" s="3" t="str">
        <f t="shared" ref="M820" si="2485">IF(L820="","",$D820)</f>
        <v/>
      </c>
      <c r="N820" s="3" t="str">
        <f>IF(COUNTIF(技能效果!A:A,技能等级!B820&amp;"04")=1,技能等级!B820&amp;"04","")</f>
        <v/>
      </c>
      <c r="O820" s="3" t="str">
        <f t="shared" ref="O820" si="2486">IF(N820="","",$D820)</f>
        <v/>
      </c>
      <c r="P820" s="3" t="str">
        <f>IF(COUNTIF(技能效果!A:A,技能等级!B820&amp;"05")=1,技能等级!B820&amp;"05","")</f>
        <v/>
      </c>
      <c r="Q820" s="3" t="str">
        <f t="shared" ref="Q820" si="2487">IF(P820="","",$D820)</f>
        <v/>
      </c>
      <c r="R820" s="36"/>
      <c r="S820" s="36">
        <f t="shared" si="2376"/>
        <v>82</v>
      </c>
    </row>
    <row r="821" spans="1:19" ht="16.5" x14ac:dyDescent="0.2">
      <c r="A821" s="3">
        <v>818</v>
      </c>
      <c r="B821" s="3">
        <f>INDEX(技能!B:B,MATCH(技能等级!S821,技能!T:T,0))</f>
        <v>1303007</v>
      </c>
      <c r="C821" s="4" t="s">
        <v>507</v>
      </c>
      <c r="D821" s="3">
        <v>8</v>
      </c>
      <c r="E821" s="3" t="str">
        <f>INDEX(技能!E:E,MATCH(技能等级!S821,技能!T:T,0))</f>
        <v>天使缇娜技能</v>
      </c>
      <c r="F821" s="4" t="s">
        <v>1164</v>
      </c>
      <c r="G821" s="3">
        <v>10</v>
      </c>
      <c r="H821" s="37" t="str">
        <f t="shared" si="2341"/>
        <v>130300701</v>
      </c>
      <c r="I821" s="3">
        <f t="shared" si="2342"/>
        <v>8</v>
      </c>
      <c r="J821" s="3" t="str">
        <f>IF(COUNTIF(技能效果!A:A,技能等级!B821&amp;"02")=1,技能等级!B821&amp;"02","")</f>
        <v>130300702</v>
      </c>
      <c r="K821" s="3">
        <f t="shared" si="2342"/>
        <v>8</v>
      </c>
      <c r="L821" s="3" t="str">
        <f>IF(COUNTIF(技能效果!A:A,技能等级!B821&amp;"03")=1,技能等级!B821&amp;"03","")</f>
        <v/>
      </c>
      <c r="M821" s="3" t="str">
        <f t="shared" ref="M821" si="2488">IF(L821="","",$D821)</f>
        <v/>
      </c>
      <c r="N821" s="3" t="str">
        <f>IF(COUNTIF(技能效果!A:A,技能等级!B821&amp;"04")=1,技能等级!B821&amp;"04","")</f>
        <v/>
      </c>
      <c r="O821" s="3" t="str">
        <f t="shared" ref="O821" si="2489">IF(N821="","",$D821)</f>
        <v/>
      </c>
      <c r="P821" s="3" t="str">
        <f>IF(COUNTIF(技能效果!A:A,技能等级!B821&amp;"05")=1,技能等级!B821&amp;"05","")</f>
        <v/>
      </c>
      <c r="Q821" s="3" t="str">
        <f t="shared" ref="Q821" si="2490">IF(P821="","",$D821)</f>
        <v/>
      </c>
      <c r="R821" s="36"/>
      <c r="S821" s="36">
        <f t="shared" si="2376"/>
        <v>82</v>
      </c>
    </row>
    <row r="822" spans="1:19" ht="16.5" x14ac:dyDescent="0.2">
      <c r="A822" s="3">
        <v>819</v>
      </c>
      <c r="B822" s="3">
        <f>INDEX(技能!B:B,MATCH(技能等级!S822,技能!T:T,0))</f>
        <v>1303007</v>
      </c>
      <c r="C822" s="4" t="s">
        <v>507</v>
      </c>
      <c r="D822" s="3">
        <v>9</v>
      </c>
      <c r="E822" s="3" t="str">
        <f>INDEX(技能!E:E,MATCH(技能等级!S822,技能!T:T,0))</f>
        <v>天使缇娜技能</v>
      </c>
      <c r="F822" s="4" t="s">
        <v>1164</v>
      </c>
      <c r="G822" s="3">
        <v>10</v>
      </c>
      <c r="H822" s="37" t="str">
        <f t="shared" si="2341"/>
        <v>130300701</v>
      </c>
      <c r="I822" s="3">
        <f t="shared" si="2342"/>
        <v>9</v>
      </c>
      <c r="J822" s="3" t="str">
        <f>IF(COUNTIF(技能效果!A:A,技能等级!B822&amp;"02")=1,技能等级!B822&amp;"02","")</f>
        <v>130300702</v>
      </c>
      <c r="K822" s="3">
        <f t="shared" si="2342"/>
        <v>9</v>
      </c>
      <c r="L822" s="3" t="str">
        <f>IF(COUNTIF(技能效果!A:A,技能等级!B822&amp;"03")=1,技能等级!B822&amp;"03","")</f>
        <v/>
      </c>
      <c r="M822" s="3" t="str">
        <f t="shared" ref="M822" si="2491">IF(L822="","",$D822)</f>
        <v/>
      </c>
      <c r="N822" s="3" t="str">
        <f>IF(COUNTIF(技能效果!A:A,技能等级!B822&amp;"04")=1,技能等级!B822&amp;"04","")</f>
        <v/>
      </c>
      <c r="O822" s="3" t="str">
        <f t="shared" ref="O822" si="2492">IF(N822="","",$D822)</f>
        <v/>
      </c>
      <c r="P822" s="3" t="str">
        <f>IF(COUNTIF(技能效果!A:A,技能等级!B822&amp;"05")=1,技能等级!B822&amp;"05","")</f>
        <v/>
      </c>
      <c r="Q822" s="3" t="str">
        <f t="shared" ref="Q822" si="2493">IF(P822="","",$D822)</f>
        <v/>
      </c>
      <c r="R822" s="36"/>
      <c r="S822" s="36">
        <f t="shared" si="2376"/>
        <v>82</v>
      </c>
    </row>
    <row r="823" spans="1:19" ht="16.5" x14ac:dyDescent="0.2">
      <c r="A823" s="3">
        <v>820</v>
      </c>
      <c r="B823" s="3">
        <f>INDEX(技能!B:B,MATCH(技能等级!S823,技能!T:T,0))</f>
        <v>1303007</v>
      </c>
      <c r="C823" s="4" t="s">
        <v>507</v>
      </c>
      <c r="D823" s="3">
        <v>10</v>
      </c>
      <c r="E823" s="3" t="str">
        <f>INDEX(技能!E:E,MATCH(技能等级!S823,技能!T:T,0))</f>
        <v>天使缇娜技能</v>
      </c>
      <c r="F823" s="4" t="s">
        <v>1164</v>
      </c>
      <c r="G823" s="3">
        <v>10</v>
      </c>
      <c r="H823" s="37" t="str">
        <f t="shared" si="2341"/>
        <v>130300701</v>
      </c>
      <c r="I823" s="3">
        <f t="shared" si="2342"/>
        <v>10</v>
      </c>
      <c r="J823" s="3" t="str">
        <f>IF(COUNTIF(技能效果!A:A,技能等级!B823&amp;"02")=1,技能等级!B823&amp;"02","")</f>
        <v>130300702</v>
      </c>
      <c r="K823" s="3">
        <f t="shared" si="2342"/>
        <v>10</v>
      </c>
      <c r="L823" s="3" t="str">
        <f>IF(COUNTIF(技能效果!A:A,技能等级!B823&amp;"03")=1,技能等级!B823&amp;"03","")</f>
        <v/>
      </c>
      <c r="M823" s="3" t="str">
        <f t="shared" ref="M823" si="2494">IF(L823="","",$D823)</f>
        <v/>
      </c>
      <c r="N823" s="3" t="str">
        <f>IF(COUNTIF(技能效果!A:A,技能等级!B823&amp;"04")=1,技能等级!B823&amp;"04","")</f>
        <v/>
      </c>
      <c r="O823" s="3" t="str">
        <f t="shared" ref="O823" si="2495">IF(N823="","",$D823)</f>
        <v/>
      </c>
      <c r="P823" s="3" t="str">
        <f>IF(COUNTIF(技能效果!A:A,技能等级!B823&amp;"05")=1,技能等级!B823&amp;"05","")</f>
        <v/>
      </c>
      <c r="Q823" s="3" t="str">
        <f t="shared" ref="Q823" si="2496">IF(P823="","",$D823)</f>
        <v/>
      </c>
      <c r="R823" s="36"/>
      <c r="S823" s="36">
        <f t="shared" si="2376"/>
        <v>82</v>
      </c>
    </row>
    <row r="824" spans="1:19" ht="16.5" x14ac:dyDescent="0.2">
      <c r="A824" s="3">
        <v>821</v>
      </c>
      <c r="B824" s="3">
        <f>INDEX(技能!B:B,MATCH(技能等级!S824,技能!T:T,0))</f>
        <v>1303008</v>
      </c>
      <c r="C824" s="4" t="s">
        <v>507</v>
      </c>
      <c r="D824" s="3">
        <v>1</v>
      </c>
      <c r="E824" s="3" t="str">
        <f>INDEX(技能!E:E,MATCH(技能等级!S824,技能!T:T,0))</f>
        <v>夏侯渊技能</v>
      </c>
      <c r="F824" s="4"/>
      <c r="G824" s="3"/>
      <c r="H824" s="37" t="str">
        <f t="shared" si="2341"/>
        <v>130300801</v>
      </c>
      <c r="I824" s="3">
        <f t="shared" si="2342"/>
        <v>1</v>
      </c>
      <c r="J824" s="3" t="str">
        <f>IF(COUNTIF(技能效果!A:A,技能等级!B824&amp;"02")=1,技能等级!B824&amp;"02","")</f>
        <v>130300802</v>
      </c>
      <c r="K824" s="3">
        <f t="shared" si="2342"/>
        <v>1</v>
      </c>
      <c r="L824" s="3" t="str">
        <f>IF(COUNTIF(技能效果!A:A,技能等级!B824&amp;"03")=1,技能等级!B824&amp;"03","")</f>
        <v>130300803</v>
      </c>
      <c r="M824" s="3">
        <f t="shared" ref="M824" si="2497">IF(L824="","",$D824)</f>
        <v>1</v>
      </c>
      <c r="N824" s="3" t="str">
        <f>IF(COUNTIF(技能效果!A:A,技能等级!B824&amp;"04")=1,技能等级!B824&amp;"04","")</f>
        <v>130300804</v>
      </c>
      <c r="O824" s="3">
        <f t="shared" ref="O824" si="2498">IF(N824="","",$D824)</f>
        <v>1</v>
      </c>
      <c r="P824" s="3" t="str">
        <f>IF(COUNTIF(技能效果!A:A,技能等级!B824&amp;"05")=1,技能等级!B824&amp;"05","")</f>
        <v>130300805</v>
      </c>
      <c r="Q824" s="3">
        <f t="shared" ref="Q824" si="2499">IF(P824="","",$D824)</f>
        <v>1</v>
      </c>
      <c r="R824" s="36"/>
      <c r="S824" s="36">
        <f t="shared" si="2376"/>
        <v>83</v>
      </c>
    </row>
    <row r="825" spans="1:19" ht="16.5" x14ac:dyDescent="0.2">
      <c r="A825" s="3">
        <v>822</v>
      </c>
      <c r="B825" s="3">
        <f>INDEX(技能!B:B,MATCH(技能等级!S825,技能!T:T,0))</f>
        <v>1303008</v>
      </c>
      <c r="C825" s="4" t="s">
        <v>507</v>
      </c>
      <c r="D825" s="3">
        <v>2</v>
      </c>
      <c r="E825" s="3" t="str">
        <f>INDEX(技能!E:E,MATCH(技能等级!S825,技能!T:T,0))</f>
        <v>夏侯渊技能</v>
      </c>
      <c r="F825" s="4" t="s">
        <v>1164</v>
      </c>
      <c r="G825" s="3">
        <v>10</v>
      </c>
      <c r="H825" s="37" t="str">
        <f t="shared" si="2341"/>
        <v>130300801</v>
      </c>
      <c r="I825" s="3">
        <f t="shared" si="2342"/>
        <v>2</v>
      </c>
      <c r="J825" s="3" t="str">
        <f>IF(COUNTIF(技能效果!A:A,技能等级!B825&amp;"02")=1,技能等级!B825&amp;"02","")</f>
        <v>130300802</v>
      </c>
      <c r="K825" s="3">
        <f t="shared" si="2342"/>
        <v>2</v>
      </c>
      <c r="L825" s="3" t="str">
        <f>IF(COUNTIF(技能效果!A:A,技能等级!B825&amp;"03")=1,技能等级!B825&amp;"03","")</f>
        <v>130300803</v>
      </c>
      <c r="M825" s="3">
        <f t="shared" ref="M825" si="2500">IF(L825="","",$D825)</f>
        <v>2</v>
      </c>
      <c r="N825" s="3" t="str">
        <f>IF(COUNTIF(技能效果!A:A,技能等级!B825&amp;"04")=1,技能等级!B825&amp;"04","")</f>
        <v>130300804</v>
      </c>
      <c r="O825" s="3">
        <f t="shared" ref="O825" si="2501">IF(N825="","",$D825)</f>
        <v>2</v>
      </c>
      <c r="P825" s="3" t="str">
        <f>IF(COUNTIF(技能效果!A:A,技能等级!B825&amp;"05")=1,技能等级!B825&amp;"05","")</f>
        <v>130300805</v>
      </c>
      <c r="Q825" s="3">
        <f t="shared" ref="Q825" si="2502">IF(P825="","",$D825)</f>
        <v>2</v>
      </c>
      <c r="R825" s="36"/>
      <c r="S825" s="36">
        <f t="shared" si="2376"/>
        <v>83</v>
      </c>
    </row>
    <row r="826" spans="1:19" ht="16.5" x14ac:dyDescent="0.2">
      <c r="A826" s="3">
        <v>823</v>
      </c>
      <c r="B826" s="3">
        <f>INDEX(技能!B:B,MATCH(技能等级!S826,技能!T:T,0))</f>
        <v>1303008</v>
      </c>
      <c r="C826" s="4" t="s">
        <v>507</v>
      </c>
      <c r="D826" s="3">
        <v>3</v>
      </c>
      <c r="E826" s="3" t="str">
        <f>INDEX(技能!E:E,MATCH(技能等级!S826,技能!T:T,0))</f>
        <v>夏侯渊技能</v>
      </c>
      <c r="F826" s="4" t="s">
        <v>1164</v>
      </c>
      <c r="G826" s="3">
        <v>10</v>
      </c>
      <c r="H826" s="37" t="str">
        <f t="shared" si="2341"/>
        <v>130300801</v>
      </c>
      <c r="I826" s="3">
        <f t="shared" si="2342"/>
        <v>3</v>
      </c>
      <c r="J826" s="3" t="str">
        <f>IF(COUNTIF(技能效果!A:A,技能等级!B826&amp;"02")=1,技能等级!B826&amp;"02","")</f>
        <v>130300802</v>
      </c>
      <c r="K826" s="3">
        <f t="shared" si="2342"/>
        <v>3</v>
      </c>
      <c r="L826" s="3" t="str">
        <f>IF(COUNTIF(技能效果!A:A,技能等级!B826&amp;"03")=1,技能等级!B826&amp;"03","")</f>
        <v>130300803</v>
      </c>
      <c r="M826" s="3">
        <f t="shared" ref="M826" si="2503">IF(L826="","",$D826)</f>
        <v>3</v>
      </c>
      <c r="N826" s="3" t="str">
        <f>IF(COUNTIF(技能效果!A:A,技能等级!B826&amp;"04")=1,技能等级!B826&amp;"04","")</f>
        <v>130300804</v>
      </c>
      <c r="O826" s="3">
        <f t="shared" ref="O826" si="2504">IF(N826="","",$D826)</f>
        <v>3</v>
      </c>
      <c r="P826" s="3" t="str">
        <f>IF(COUNTIF(技能效果!A:A,技能等级!B826&amp;"05")=1,技能等级!B826&amp;"05","")</f>
        <v>130300805</v>
      </c>
      <c r="Q826" s="3">
        <f t="shared" ref="Q826" si="2505">IF(P826="","",$D826)</f>
        <v>3</v>
      </c>
      <c r="R826" s="36"/>
      <c r="S826" s="36">
        <f t="shared" si="2376"/>
        <v>83</v>
      </c>
    </row>
    <row r="827" spans="1:19" ht="16.5" x14ac:dyDescent="0.2">
      <c r="A827" s="3">
        <v>824</v>
      </c>
      <c r="B827" s="3">
        <f>INDEX(技能!B:B,MATCH(技能等级!S827,技能!T:T,0))</f>
        <v>1303008</v>
      </c>
      <c r="C827" s="4" t="s">
        <v>507</v>
      </c>
      <c r="D827" s="3">
        <v>4</v>
      </c>
      <c r="E827" s="3" t="str">
        <f>INDEX(技能!E:E,MATCH(技能等级!S827,技能!T:T,0))</f>
        <v>夏侯渊技能</v>
      </c>
      <c r="F827" s="4" t="s">
        <v>1164</v>
      </c>
      <c r="G827" s="3">
        <v>10</v>
      </c>
      <c r="H827" s="37" t="str">
        <f t="shared" si="2341"/>
        <v>130300801</v>
      </c>
      <c r="I827" s="3">
        <f t="shared" si="2342"/>
        <v>4</v>
      </c>
      <c r="J827" s="3" t="str">
        <f>IF(COUNTIF(技能效果!A:A,技能等级!B827&amp;"02")=1,技能等级!B827&amp;"02","")</f>
        <v>130300802</v>
      </c>
      <c r="K827" s="3">
        <f t="shared" si="2342"/>
        <v>4</v>
      </c>
      <c r="L827" s="3" t="str">
        <f>IF(COUNTIF(技能效果!A:A,技能等级!B827&amp;"03")=1,技能等级!B827&amp;"03","")</f>
        <v>130300803</v>
      </c>
      <c r="M827" s="3">
        <f t="shared" ref="M827" si="2506">IF(L827="","",$D827)</f>
        <v>4</v>
      </c>
      <c r="N827" s="3" t="str">
        <f>IF(COUNTIF(技能效果!A:A,技能等级!B827&amp;"04")=1,技能等级!B827&amp;"04","")</f>
        <v>130300804</v>
      </c>
      <c r="O827" s="3">
        <f t="shared" ref="O827" si="2507">IF(N827="","",$D827)</f>
        <v>4</v>
      </c>
      <c r="P827" s="3" t="str">
        <f>IF(COUNTIF(技能效果!A:A,技能等级!B827&amp;"05")=1,技能等级!B827&amp;"05","")</f>
        <v>130300805</v>
      </c>
      <c r="Q827" s="3">
        <f t="shared" ref="Q827" si="2508">IF(P827="","",$D827)</f>
        <v>4</v>
      </c>
      <c r="R827" s="36"/>
      <c r="S827" s="36">
        <f t="shared" si="2376"/>
        <v>83</v>
      </c>
    </row>
    <row r="828" spans="1:19" ht="16.5" x14ac:dyDescent="0.2">
      <c r="A828" s="3">
        <v>825</v>
      </c>
      <c r="B828" s="3">
        <f>INDEX(技能!B:B,MATCH(技能等级!S828,技能!T:T,0))</f>
        <v>1303008</v>
      </c>
      <c r="C828" s="4" t="s">
        <v>507</v>
      </c>
      <c r="D828" s="3">
        <v>5</v>
      </c>
      <c r="E828" s="3" t="str">
        <f>INDEX(技能!E:E,MATCH(技能等级!S828,技能!T:T,0))</f>
        <v>夏侯渊技能</v>
      </c>
      <c r="F828" s="4" t="s">
        <v>1164</v>
      </c>
      <c r="G828" s="3">
        <v>10</v>
      </c>
      <c r="H828" s="37" t="str">
        <f t="shared" si="2341"/>
        <v>130300801</v>
      </c>
      <c r="I828" s="3">
        <f t="shared" si="2342"/>
        <v>5</v>
      </c>
      <c r="J828" s="3" t="str">
        <f>IF(COUNTIF(技能效果!A:A,技能等级!B828&amp;"02")=1,技能等级!B828&amp;"02","")</f>
        <v>130300802</v>
      </c>
      <c r="K828" s="3">
        <f t="shared" si="2342"/>
        <v>5</v>
      </c>
      <c r="L828" s="3" t="str">
        <f>IF(COUNTIF(技能效果!A:A,技能等级!B828&amp;"03")=1,技能等级!B828&amp;"03","")</f>
        <v>130300803</v>
      </c>
      <c r="M828" s="3">
        <f t="shared" ref="M828" si="2509">IF(L828="","",$D828)</f>
        <v>5</v>
      </c>
      <c r="N828" s="3" t="str">
        <f>IF(COUNTIF(技能效果!A:A,技能等级!B828&amp;"04")=1,技能等级!B828&amp;"04","")</f>
        <v>130300804</v>
      </c>
      <c r="O828" s="3">
        <f t="shared" ref="O828" si="2510">IF(N828="","",$D828)</f>
        <v>5</v>
      </c>
      <c r="P828" s="3" t="str">
        <f>IF(COUNTIF(技能效果!A:A,技能等级!B828&amp;"05")=1,技能等级!B828&amp;"05","")</f>
        <v>130300805</v>
      </c>
      <c r="Q828" s="3">
        <f t="shared" ref="Q828" si="2511">IF(P828="","",$D828)</f>
        <v>5</v>
      </c>
      <c r="R828" s="36"/>
      <c r="S828" s="36">
        <f t="shared" si="2376"/>
        <v>83</v>
      </c>
    </row>
    <row r="829" spans="1:19" ht="16.5" x14ac:dyDescent="0.2">
      <c r="A829" s="3">
        <v>826</v>
      </c>
      <c r="B829" s="3">
        <f>INDEX(技能!B:B,MATCH(技能等级!S829,技能!T:T,0))</f>
        <v>1303008</v>
      </c>
      <c r="C829" s="4" t="s">
        <v>507</v>
      </c>
      <c r="D829" s="3">
        <v>6</v>
      </c>
      <c r="E829" s="3" t="str">
        <f>INDEX(技能!E:E,MATCH(技能等级!S829,技能!T:T,0))</f>
        <v>夏侯渊技能</v>
      </c>
      <c r="F829" s="4" t="s">
        <v>1164</v>
      </c>
      <c r="G829" s="3">
        <v>10</v>
      </c>
      <c r="H829" s="37" t="str">
        <f t="shared" si="2341"/>
        <v>130300801</v>
      </c>
      <c r="I829" s="3">
        <f t="shared" si="2342"/>
        <v>6</v>
      </c>
      <c r="J829" s="3" t="str">
        <f>IF(COUNTIF(技能效果!A:A,技能等级!B829&amp;"02")=1,技能等级!B829&amp;"02","")</f>
        <v>130300802</v>
      </c>
      <c r="K829" s="3">
        <f t="shared" si="2342"/>
        <v>6</v>
      </c>
      <c r="L829" s="3" t="str">
        <f>IF(COUNTIF(技能效果!A:A,技能等级!B829&amp;"03")=1,技能等级!B829&amp;"03","")</f>
        <v>130300803</v>
      </c>
      <c r="M829" s="3">
        <f t="shared" ref="M829" si="2512">IF(L829="","",$D829)</f>
        <v>6</v>
      </c>
      <c r="N829" s="3" t="str">
        <f>IF(COUNTIF(技能效果!A:A,技能等级!B829&amp;"04")=1,技能等级!B829&amp;"04","")</f>
        <v>130300804</v>
      </c>
      <c r="O829" s="3">
        <f t="shared" ref="O829" si="2513">IF(N829="","",$D829)</f>
        <v>6</v>
      </c>
      <c r="P829" s="3" t="str">
        <f>IF(COUNTIF(技能效果!A:A,技能等级!B829&amp;"05")=1,技能等级!B829&amp;"05","")</f>
        <v>130300805</v>
      </c>
      <c r="Q829" s="3">
        <f t="shared" ref="Q829" si="2514">IF(P829="","",$D829)</f>
        <v>6</v>
      </c>
      <c r="R829" s="36"/>
      <c r="S829" s="36">
        <f t="shared" si="2376"/>
        <v>83</v>
      </c>
    </row>
    <row r="830" spans="1:19" ht="16.5" x14ac:dyDescent="0.2">
      <c r="A830" s="3">
        <v>827</v>
      </c>
      <c r="B830" s="3">
        <f>INDEX(技能!B:B,MATCH(技能等级!S830,技能!T:T,0))</f>
        <v>1303008</v>
      </c>
      <c r="C830" s="4" t="s">
        <v>507</v>
      </c>
      <c r="D830" s="3">
        <v>7</v>
      </c>
      <c r="E830" s="3" t="str">
        <f>INDEX(技能!E:E,MATCH(技能等级!S830,技能!T:T,0))</f>
        <v>夏侯渊技能</v>
      </c>
      <c r="F830" s="4" t="s">
        <v>1164</v>
      </c>
      <c r="G830" s="3">
        <v>10</v>
      </c>
      <c r="H830" s="37" t="str">
        <f t="shared" si="2341"/>
        <v>130300801</v>
      </c>
      <c r="I830" s="3">
        <f t="shared" si="2342"/>
        <v>7</v>
      </c>
      <c r="J830" s="3" t="str">
        <f>IF(COUNTIF(技能效果!A:A,技能等级!B830&amp;"02")=1,技能等级!B830&amp;"02","")</f>
        <v>130300802</v>
      </c>
      <c r="K830" s="3">
        <f t="shared" si="2342"/>
        <v>7</v>
      </c>
      <c r="L830" s="3" t="str">
        <f>IF(COUNTIF(技能效果!A:A,技能等级!B830&amp;"03")=1,技能等级!B830&amp;"03","")</f>
        <v>130300803</v>
      </c>
      <c r="M830" s="3">
        <f t="shared" ref="M830" si="2515">IF(L830="","",$D830)</f>
        <v>7</v>
      </c>
      <c r="N830" s="3" t="str">
        <f>IF(COUNTIF(技能效果!A:A,技能等级!B830&amp;"04")=1,技能等级!B830&amp;"04","")</f>
        <v>130300804</v>
      </c>
      <c r="O830" s="3">
        <f t="shared" ref="O830" si="2516">IF(N830="","",$D830)</f>
        <v>7</v>
      </c>
      <c r="P830" s="3" t="str">
        <f>IF(COUNTIF(技能效果!A:A,技能等级!B830&amp;"05")=1,技能等级!B830&amp;"05","")</f>
        <v>130300805</v>
      </c>
      <c r="Q830" s="3">
        <f t="shared" ref="Q830" si="2517">IF(P830="","",$D830)</f>
        <v>7</v>
      </c>
      <c r="R830" s="36"/>
      <c r="S830" s="36">
        <f t="shared" si="2376"/>
        <v>83</v>
      </c>
    </row>
    <row r="831" spans="1:19" ht="16.5" x14ac:dyDescent="0.2">
      <c r="A831" s="3">
        <v>828</v>
      </c>
      <c r="B831" s="3">
        <f>INDEX(技能!B:B,MATCH(技能等级!S831,技能!T:T,0))</f>
        <v>1303008</v>
      </c>
      <c r="C831" s="4" t="s">
        <v>507</v>
      </c>
      <c r="D831" s="3">
        <v>8</v>
      </c>
      <c r="E831" s="3" t="str">
        <f>INDEX(技能!E:E,MATCH(技能等级!S831,技能!T:T,0))</f>
        <v>夏侯渊技能</v>
      </c>
      <c r="F831" s="4" t="s">
        <v>1164</v>
      </c>
      <c r="G831" s="3">
        <v>10</v>
      </c>
      <c r="H831" s="37" t="str">
        <f t="shared" si="2341"/>
        <v>130300801</v>
      </c>
      <c r="I831" s="3">
        <f t="shared" si="2342"/>
        <v>8</v>
      </c>
      <c r="J831" s="3" t="str">
        <f>IF(COUNTIF(技能效果!A:A,技能等级!B831&amp;"02")=1,技能等级!B831&amp;"02","")</f>
        <v>130300802</v>
      </c>
      <c r="K831" s="3">
        <f t="shared" si="2342"/>
        <v>8</v>
      </c>
      <c r="L831" s="3" t="str">
        <f>IF(COUNTIF(技能效果!A:A,技能等级!B831&amp;"03")=1,技能等级!B831&amp;"03","")</f>
        <v>130300803</v>
      </c>
      <c r="M831" s="3">
        <f t="shared" ref="M831" si="2518">IF(L831="","",$D831)</f>
        <v>8</v>
      </c>
      <c r="N831" s="3" t="str">
        <f>IF(COUNTIF(技能效果!A:A,技能等级!B831&amp;"04")=1,技能等级!B831&amp;"04","")</f>
        <v>130300804</v>
      </c>
      <c r="O831" s="3">
        <f t="shared" ref="O831" si="2519">IF(N831="","",$D831)</f>
        <v>8</v>
      </c>
      <c r="P831" s="3" t="str">
        <f>IF(COUNTIF(技能效果!A:A,技能等级!B831&amp;"05")=1,技能等级!B831&amp;"05","")</f>
        <v>130300805</v>
      </c>
      <c r="Q831" s="3">
        <f t="shared" ref="Q831" si="2520">IF(P831="","",$D831)</f>
        <v>8</v>
      </c>
      <c r="R831" s="36"/>
      <c r="S831" s="36">
        <f t="shared" si="2376"/>
        <v>83</v>
      </c>
    </row>
    <row r="832" spans="1:19" ht="16.5" x14ac:dyDescent="0.2">
      <c r="A832" s="3">
        <v>829</v>
      </c>
      <c r="B832" s="3">
        <f>INDEX(技能!B:B,MATCH(技能等级!S832,技能!T:T,0))</f>
        <v>1303008</v>
      </c>
      <c r="C832" s="4" t="s">
        <v>507</v>
      </c>
      <c r="D832" s="3">
        <v>9</v>
      </c>
      <c r="E832" s="3" t="str">
        <f>INDEX(技能!E:E,MATCH(技能等级!S832,技能!T:T,0))</f>
        <v>夏侯渊技能</v>
      </c>
      <c r="F832" s="4" t="s">
        <v>1164</v>
      </c>
      <c r="G832" s="3">
        <v>10</v>
      </c>
      <c r="H832" s="37" t="str">
        <f t="shared" si="2341"/>
        <v>130300801</v>
      </c>
      <c r="I832" s="3">
        <f t="shared" si="2342"/>
        <v>9</v>
      </c>
      <c r="J832" s="3" t="str">
        <f>IF(COUNTIF(技能效果!A:A,技能等级!B832&amp;"02")=1,技能等级!B832&amp;"02","")</f>
        <v>130300802</v>
      </c>
      <c r="K832" s="3">
        <f t="shared" si="2342"/>
        <v>9</v>
      </c>
      <c r="L832" s="3" t="str">
        <f>IF(COUNTIF(技能效果!A:A,技能等级!B832&amp;"03")=1,技能等级!B832&amp;"03","")</f>
        <v>130300803</v>
      </c>
      <c r="M832" s="3">
        <f t="shared" ref="M832" si="2521">IF(L832="","",$D832)</f>
        <v>9</v>
      </c>
      <c r="N832" s="3" t="str">
        <f>IF(COUNTIF(技能效果!A:A,技能等级!B832&amp;"04")=1,技能等级!B832&amp;"04","")</f>
        <v>130300804</v>
      </c>
      <c r="O832" s="3">
        <f t="shared" ref="O832" si="2522">IF(N832="","",$D832)</f>
        <v>9</v>
      </c>
      <c r="P832" s="3" t="str">
        <f>IF(COUNTIF(技能效果!A:A,技能等级!B832&amp;"05")=1,技能等级!B832&amp;"05","")</f>
        <v>130300805</v>
      </c>
      <c r="Q832" s="3">
        <f t="shared" ref="Q832" si="2523">IF(P832="","",$D832)</f>
        <v>9</v>
      </c>
      <c r="R832" s="36"/>
      <c r="S832" s="36">
        <f t="shared" si="2376"/>
        <v>83</v>
      </c>
    </row>
    <row r="833" spans="1:19" ht="16.5" x14ac:dyDescent="0.2">
      <c r="A833" s="3">
        <v>830</v>
      </c>
      <c r="B833" s="3">
        <f>INDEX(技能!B:B,MATCH(技能等级!S833,技能!T:T,0))</f>
        <v>1303008</v>
      </c>
      <c r="C833" s="4" t="s">
        <v>507</v>
      </c>
      <c r="D833" s="3">
        <v>10</v>
      </c>
      <c r="E833" s="3" t="str">
        <f>INDEX(技能!E:E,MATCH(技能等级!S833,技能!T:T,0))</f>
        <v>夏侯渊技能</v>
      </c>
      <c r="F833" s="4" t="s">
        <v>1164</v>
      </c>
      <c r="G833" s="3">
        <v>10</v>
      </c>
      <c r="H833" s="37" t="str">
        <f t="shared" si="2341"/>
        <v>130300801</v>
      </c>
      <c r="I833" s="3">
        <f t="shared" si="2342"/>
        <v>10</v>
      </c>
      <c r="J833" s="3" t="str">
        <f>IF(COUNTIF(技能效果!A:A,技能等级!B833&amp;"02")=1,技能等级!B833&amp;"02","")</f>
        <v>130300802</v>
      </c>
      <c r="K833" s="3">
        <f t="shared" si="2342"/>
        <v>10</v>
      </c>
      <c r="L833" s="3" t="str">
        <f>IF(COUNTIF(技能效果!A:A,技能等级!B833&amp;"03")=1,技能等级!B833&amp;"03","")</f>
        <v>130300803</v>
      </c>
      <c r="M833" s="3">
        <f t="shared" ref="M833" si="2524">IF(L833="","",$D833)</f>
        <v>10</v>
      </c>
      <c r="N833" s="3" t="str">
        <f>IF(COUNTIF(技能效果!A:A,技能等级!B833&amp;"04")=1,技能等级!B833&amp;"04","")</f>
        <v>130300804</v>
      </c>
      <c r="O833" s="3">
        <f t="shared" ref="O833" si="2525">IF(N833="","",$D833)</f>
        <v>10</v>
      </c>
      <c r="P833" s="3" t="str">
        <f>IF(COUNTIF(技能效果!A:A,技能等级!B833&amp;"05")=1,技能等级!B833&amp;"05","")</f>
        <v>130300805</v>
      </c>
      <c r="Q833" s="3">
        <f t="shared" ref="Q833" si="2526">IF(P833="","",$D833)</f>
        <v>10</v>
      </c>
      <c r="R833" s="36"/>
      <c r="S833" s="36">
        <f t="shared" si="2376"/>
        <v>83</v>
      </c>
    </row>
    <row r="834" spans="1:19" ht="16.5" x14ac:dyDescent="0.2">
      <c r="A834" s="3">
        <v>831</v>
      </c>
      <c r="B834" s="3">
        <f>INDEX(技能!B:B,MATCH(技能等级!S834,技能!T:T,0))</f>
        <v>1303009</v>
      </c>
      <c r="C834" s="4" t="s">
        <v>507</v>
      </c>
      <c r="D834" s="3">
        <v>1</v>
      </c>
      <c r="E834" s="3" t="str">
        <f>INDEX(技能!E:E,MATCH(技能等级!S834,技能!T:T,0))</f>
        <v>徐晃技能</v>
      </c>
      <c r="F834" s="4"/>
      <c r="G834" s="3"/>
      <c r="H834" s="37" t="str">
        <f t="shared" si="2341"/>
        <v>130300901</v>
      </c>
      <c r="I834" s="3">
        <f t="shared" si="2342"/>
        <v>1</v>
      </c>
      <c r="J834" s="3" t="str">
        <f>IF(COUNTIF(技能效果!A:A,技能等级!B834&amp;"02")=1,技能等级!B834&amp;"02","")</f>
        <v>130300902</v>
      </c>
      <c r="K834" s="3">
        <f t="shared" si="2342"/>
        <v>1</v>
      </c>
      <c r="L834" s="3" t="str">
        <f>IF(COUNTIF(技能效果!A:A,技能等级!B834&amp;"03")=1,技能等级!B834&amp;"03","")</f>
        <v/>
      </c>
      <c r="M834" s="3" t="str">
        <f t="shared" ref="M834" si="2527">IF(L834="","",$D834)</f>
        <v/>
      </c>
      <c r="N834" s="3" t="str">
        <f>IF(COUNTIF(技能效果!A:A,技能等级!B834&amp;"04")=1,技能等级!B834&amp;"04","")</f>
        <v/>
      </c>
      <c r="O834" s="3" t="str">
        <f t="shared" ref="O834" si="2528">IF(N834="","",$D834)</f>
        <v/>
      </c>
      <c r="P834" s="3" t="str">
        <f>IF(COUNTIF(技能效果!A:A,技能等级!B834&amp;"05")=1,技能等级!B834&amp;"05","")</f>
        <v/>
      </c>
      <c r="Q834" s="3" t="str">
        <f t="shared" ref="Q834" si="2529">IF(P834="","",$D834)</f>
        <v/>
      </c>
      <c r="R834" s="36"/>
      <c r="S834" s="36">
        <f t="shared" si="2376"/>
        <v>84</v>
      </c>
    </row>
    <row r="835" spans="1:19" ht="16.5" x14ac:dyDescent="0.2">
      <c r="A835" s="3">
        <v>832</v>
      </c>
      <c r="B835" s="3">
        <f>INDEX(技能!B:B,MATCH(技能等级!S835,技能!T:T,0))</f>
        <v>1303009</v>
      </c>
      <c r="C835" s="4" t="s">
        <v>507</v>
      </c>
      <c r="D835" s="3">
        <v>2</v>
      </c>
      <c r="E835" s="3" t="str">
        <f>INDEX(技能!E:E,MATCH(技能等级!S835,技能!T:T,0))</f>
        <v>徐晃技能</v>
      </c>
      <c r="F835" s="4" t="s">
        <v>1164</v>
      </c>
      <c r="G835" s="3">
        <v>10</v>
      </c>
      <c r="H835" s="37" t="str">
        <f t="shared" si="2341"/>
        <v>130300901</v>
      </c>
      <c r="I835" s="3">
        <f t="shared" si="2342"/>
        <v>2</v>
      </c>
      <c r="J835" s="3" t="str">
        <f>IF(COUNTIF(技能效果!A:A,技能等级!B835&amp;"02")=1,技能等级!B835&amp;"02","")</f>
        <v>130300902</v>
      </c>
      <c r="K835" s="3">
        <f t="shared" si="2342"/>
        <v>2</v>
      </c>
      <c r="L835" s="3" t="str">
        <f>IF(COUNTIF(技能效果!A:A,技能等级!B835&amp;"03")=1,技能等级!B835&amp;"03","")</f>
        <v/>
      </c>
      <c r="M835" s="3" t="str">
        <f t="shared" ref="M835" si="2530">IF(L835="","",$D835)</f>
        <v/>
      </c>
      <c r="N835" s="3" t="str">
        <f>IF(COUNTIF(技能效果!A:A,技能等级!B835&amp;"04")=1,技能等级!B835&amp;"04","")</f>
        <v/>
      </c>
      <c r="O835" s="3" t="str">
        <f t="shared" ref="O835" si="2531">IF(N835="","",$D835)</f>
        <v/>
      </c>
      <c r="P835" s="3" t="str">
        <f>IF(COUNTIF(技能效果!A:A,技能等级!B835&amp;"05")=1,技能等级!B835&amp;"05","")</f>
        <v/>
      </c>
      <c r="Q835" s="3" t="str">
        <f t="shared" ref="Q835" si="2532">IF(P835="","",$D835)</f>
        <v/>
      </c>
      <c r="R835" s="36"/>
      <c r="S835" s="36">
        <f t="shared" si="2376"/>
        <v>84</v>
      </c>
    </row>
    <row r="836" spans="1:19" ht="16.5" x14ac:dyDescent="0.2">
      <c r="A836" s="3">
        <v>833</v>
      </c>
      <c r="B836" s="3">
        <f>INDEX(技能!B:B,MATCH(技能等级!S836,技能!T:T,0))</f>
        <v>1303009</v>
      </c>
      <c r="C836" s="4" t="s">
        <v>507</v>
      </c>
      <c r="D836" s="3">
        <v>3</v>
      </c>
      <c r="E836" s="3" t="str">
        <f>INDEX(技能!E:E,MATCH(技能等级!S836,技能!T:T,0))</f>
        <v>徐晃技能</v>
      </c>
      <c r="F836" s="4" t="s">
        <v>1164</v>
      </c>
      <c r="G836" s="3">
        <v>10</v>
      </c>
      <c r="H836" s="37" t="str">
        <f t="shared" si="2341"/>
        <v>130300901</v>
      </c>
      <c r="I836" s="3">
        <f t="shared" si="2342"/>
        <v>3</v>
      </c>
      <c r="J836" s="3" t="str">
        <f>IF(COUNTIF(技能效果!A:A,技能等级!B836&amp;"02")=1,技能等级!B836&amp;"02","")</f>
        <v>130300902</v>
      </c>
      <c r="K836" s="3">
        <f t="shared" si="2342"/>
        <v>3</v>
      </c>
      <c r="L836" s="3" t="str">
        <f>IF(COUNTIF(技能效果!A:A,技能等级!B836&amp;"03")=1,技能等级!B836&amp;"03","")</f>
        <v/>
      </c>
      <c r="M836" s="3" t="str">
        <f t="shared" ref="M836" si="2533">IF(L836="","",$D836)</f>
        <v/>
      </c>
      <c r="N836" s="3" t="str">
        <f>IF(COUNTIF(技能效果!A:A,技能等级!B836&amp;"04")=1,技能等级!B836&amp;"04","")</f>
        <v/>
      </c>
      <c r="O836" s="3" t="str">
        <f t="shared" ref="O836" si="2534">IF(N836="","",$D836)</f>
        <v/>
      </c>
      <c r="P836" s="3" t="str">
        <f>IF(COUNTIF(技能效果!A:A,技能等级!B836&amp;"05")=1,技能等级!B836&amp;"05","")</f>
        <v/>
      </c>
      <c r="Q836" s="3" t="str">
        <f t="shared" ref="Q836" si="2535">IF(P836="","",$D836)</f>
        <v/>
      </c>
      <c r="R836" s="36"/>
      <c r="S836" s="36">
        <f t="shared" si="2376"/>
        <v>84</v>
      </c>
    </row>
    <row r="837" spans="1:19" ht="16.5" x14ac:dyDescent="0.2">
      <c r="A837" s="3">
        <v>834</v>
      </c>
      <c r="B837" s="3">
        <f>INDEX(技能!B:B,MATCH(技能等级!S837,技能!T:T,0))</f>
        <v>1303009</v>
      </c>
      <c r="C837" s="4" t="s">
        <v>507</v>
      </c>
      <c r="D837" s="3">
        <v>4</v>
      </c>
      <c r="E837" s="3" t="str">
        <f>INDEX(技能!E:E,MATCH(技能等级!S837,技能!T:T,0))</f>
        <v>徐晃技能</v>
      </c>
      <c r="F837" s="4" t="s">
        <v>1164</v>
      </c>
      <c r="G837" s="3">
        <v>10</v>
      </c>
      <c r="H837" s="37" t="str">
        <f t="shared" ref="H837:H900" si="2536">B837&amp;"01"</f>
        <v>130300901</v>
      </c>
      <c r="I837" s="3">
        <f t="shared" ref="I837:K900" si="2537">IF(H837="","",$D837)</f>
        <v>4</v>
      </c>
      <c r="J837" s="3" t="str">
        <f>IF(COUNTIF(技能效果!A:A,技能等级!B837&amp;"02")=1,技能等级!B837&amp;"02","")</f>
        <v>130300902</v>
      </c>
      <c r="K837" s="3">
        <f t="shared" si="2537"/>
        <v>4</v>
      </c>
      <c r="L837" s="3" t="str">
        <f>IF(COUNTIF(技能效果!A:A,技能等级!B837&amp;"03")=1,技能等级!B837&amp;"03","")</f>
        <v/>
      </c>
      <c r="M837" s="3" t="str">
        <f t="shared" ref="M837" si="2538">IF(L837="","",$D837)</f>
        <v/>
      </c>
      <c r="N837" s="3" t="str">
        <f>IF(COUNTIF(技能效果!A:A,技能等级!B837&amp;"04")=1,技能等级!B837&amp;"04","")</f>
        <v/>
      </c>
      <c r="O837" s="3" t="str">
        <f t="shared" ref="O837" si="2539">IF(N837="","",$D837)</f>
        <v/>
      </c>
      <c r="P837" s="3" t="str">
        <f>IF(COUNTIF(技能效果!A:A,技能等级!B837&amp;"05")=1,技能等级!B837&amp;"05","")</f>
        <v/>
      </c>
      <c r="Q837" s="3" t="str">
        <f t="shared" ref="Q837" si="2540">IF(P837="","",$D837)</f>
        <v/>
      </c>
      <c r="R837" s="36"/>
      <c r="S837" s="36">
        <f t="shared" si="2376"/>
        <v>84</v>
      </c>
    </row>
    <row r="838" spans="1:19" ht="16.5" x14ac:dyDescent="0.2">
      <c r="A838" s="3">
        <v>835</v>
      </c>
      <c r="B838" s="3">
        <f>INDEX(技能!B:B,MATCH(技能等级!S838,技能!T:T,0))</f>
        <v>1303009</v>
      </c>
      <c r="C838" s="4" t="s">
        <v>507</v>
      </c>
      <c r="D838" s="3">
        <v>5</v>
      </c>
      <c r="E838" s="3" t="str">
        <f>INDEX(技能!E:E,MATCH(技能等级!S838,技能!T:T,0))</f>
        <v>徐晃技能</v>
      </c>
      <c r="F838" s="4" t="s">
        <v>1164</v>
      </c>
      <c r="G838" s="3">
        <v>10</v>
      </c>
      <c r="H838" s="37" t="str">
        <f t="shared" si="2536"/>
        <v>130300901</v>
      </c>
      <c r="I838" s="3">
        <f t="shared" si="2537"/>
        <v>5</v>
      </c>
      <c r="J838" s="3" t="str">
        <f>IF(COUNTIF(技能效果!A:A,技能等级!B838&amp;"02")=1,技能等级!B838&amp;"02","")</f>
        <v>130300902</v>
      </c>
      <c r="K838" s="3">
        <f t="shared" si="2537"/>
        <v>5</v>
      </c>
      <c r="L838" s="3" t="str">
        <f>IF(COUNTIF(技能效果!A:A,技能等级!B838&amp;"03")=1,技能等级!B838&amp;"03","")</f>
        <v/>
      </c>
      <c r="M838" s="3" t="str">
        <f t="shared" ref="M838" si="2541">IF(L838="","",$D838)</f>
        <v/>
      </c>
      <c r="N838" s="3" t="str">
        <f>IF(COUNTIF(技能效果!A:A,技能等级!B838&amp;"04")=1,技能等级!B838&amp;"04","")</f>
        <v/>
      </c>
      <c r="O838" s="3" t="str">
        <f t="shared" ref="O838" si="2542">IF(N838="","",$D838)</f>
        <v/>
      </c>
      <c r="P838" s="3" t="str">
        <f>IF(COUNTIF(技能效果!A:A,技能等级!B838&amp;"05")=1,技能等级!B838&amp;"05","")</f>
        <v/>
      </c>
      <c r="Q838" s="3" t="str">
        <f t="shared" ref="Q838" si="2543">IF(P838="","",$D838)</f>
        <v/>
      </c>
      <c r="R838" s="36"/>
      <c r="S838" s="36">
        <f t="shared" si="2376"/>
        <v>84</v>
      </c>
    </row>
    <row r="839" spans="1:19" ht="16.5" x14ac:dyDescent="0.2">
      <c r="A839" s="3">
        <v>836</v>
      </c>
      <c r="B839" s="3">
        <f>INDEX(技能!B:B,MATCH(技能等级!S839,技能!T:T,0))</f>
        <v>1303009</v>
      </c>
      <c r="C839" s="4" t="s">
        <v>507</v>
      </c>
      <c r="D839" s="3">
        <v>6</v>
      </c>
      <c r="E839" s="3" t="str">
        <f>INDEX(技能!E:E,MATCH(技能等级!S839,技能!T:T,0))</f>
        <v>徐晃技能</v>
      </c>
      <c r="F839" s="4" t="s">
        <v>1164</v>
      </c>
      <c r="G839" s="3">
        <v>10</v>
      </c>
      <c r="H839" s="37" t="str">
        <f t="shared" si="2536"/>
        <v>130300901</v>
      </c>
      <c r="I839" s="3">
        <f t="shared" si="2537"/>
        <v>6</v>
      </c>
      <c r="J839" s="3" t="str">
        <f>IF(COUNTIF(技能效果!A:A,技能等级!B839&amp;"02")=1,技能等级!B839&amp;"02","")</f>
        <v>130300902</v>
      </c>
      <c r="K839" s="3">
        <f t="shared" si="2537"/>
        <v>6</v>
      </c>
      <c r="L839" s="3" t="str">
        <f>IF(COUNTIF(技能效果!A:A,技能等级!B839&amp;"03")=1,技能等级!B839&amp;"03","")</f>
        <v/>
      </c>
      <c r="M839" s="3" t="str">
        <f t="shared" ref="M839" si="2544">IF(L839="","",$D839)</f>
        <v/>
      </c>
      <c r="N839" s="3" t="str">
        <f>IF(COUNTIF(技能效果!A:A,技能等级!B839&amp;"04")=1,技能等级!B839&amp;"04","")</f>
        <v/>
      </c>
      <c r="O839" s="3" t="str">
        <f t="shared" ref="O839" si="2545">IF(N839="","",$D839)</f>
        <v/>
      </c>
      <c r="P839" s="3" t="str">
        <f>IF(COUNTIF(技能效果!A:A,技能等级!B839&amp;"05")=1,技能等级!B839&amp;"05","")</f>
        <v/>
      </c>
      <c r="Q839" s="3" t="str">
        <f t="shared" ref="Q839" si="2546">IF(P839="","",$D839)</f>
        <v/>
      </c>
      <c r="R839" s="36"/>
      <c r="S839" s="36">
        <f t="shared" si="2376"/>
        <v>84</v>
      </c>
    </row>
    <row r="840" spans="1:19" ht="16.5" x14ac:dyDescent="0.2">
      <c r="A840" s="3">
        <v>837</v>
      </c>
      <c r="B840" s="3">
        <f>INDEX(技能!B:B,MATCH(技能等级!S840,技能!T:T,0))</f>
        <v>1303009</v>
      </c>
      <c r="C840" s="4" t="s">
        <v>507</v>
      </c>
      <c r="D840" s="3">
        <v>7</v>
      </c>
      <c r="E840" s="3" t="str">
        <f>INDEX(技能!E:E,MATCH(技能等级!S840,技能!T:T,0))</f>
        <v>徐晃技能</v>
      </c>
      <c r="F840" s="4" t="s">
        <v>1164</v>
      </c>
      <c r="G840" s="3">
        <v>10</v>
      </c>
      <c r="H840" s="37" t="str">
        <f t="shared" si="2536"/>
        <v>130300901</v>
      </c>
      <c r="I840" s="3">
        <f t="shared" si="2537"/>
        <v>7</v>
      </c>
      <c r="J840" s="3" t="str">
        <f>IF(COUNTIF(技能效果!A:A,技能等级!B840&amp;"02")=1,技能等级!B840&amp;"02","")</f>
        <v>130300902</v>
      </c>
      <c r="K840" s="3">
        <f t="shared" si="2537"/>
        <v>7</v>
      </c>
      <c r="L840" s="3" t="str">
        <f>IF(COUNTIF(技能效果!A:A,技能等级!B840&amp;"03")=1,技能等级!B840&amp;"03","")</f>
        <v/>
      </c>
      <c r="M840" s="3" t="str">
        <f t="shared" ref="M840" si="2547">IF(L840="","",$D840)</f>
        <v/>
      </c>
      <c r="N840" s="3" t="str">
        <f>IF(COUNTIF(技能效果!A:A,技能等级!B840&amp;"04")=1,技能等级!B840&amp;"04","")</f>
        <v/>
      </c>
      <c r="O840" s="3" t="str">
        <f t="shared" ref="O840" si="2548">IF(N840="","",$D840)</f>
        <v/>
      </c>
      <c r="P840" s="3" t="str">
        <f>IF(COUNTIF(技能效果!A:A,技能等级!B840&amp;"05")=1,技能等级!B840&amp;"05","")</f>
        <v/>
      </c>
      <c r="Q840" s="3" t="str">
        <f t="shared" ref="Q840" si="2549">IF(P840="","",$D840)</f>
        <v/>
      </c>
      <c r="R840" s="36"/>
      <c r="S840" s="36">
        <f t="shared" si="2376"/>
        <v>84</v>
      </c>
    </row>
    <row r="841" spans="1:19" ht="16.5" x14ac:dyDescent="0.2">
      <c r="A841" s="3">
        <v>838</v>
      </c>
      <c r="B841" s="3">
        <f>INDEX(技能!B:B,MATCH(技能等级!S841,技能!T:T,0))</f>
        <v>1303009</v>
      </c>
      <c r="C841" s="4" t="s">
        <v>507</v>
      </c>
      <c r="D841" s="3">
        <v>8</v>
      </c>
      <c r="E841" s="3" t="str">
        <f>INDEX(技能!E:E,MATCH(技能等级!S841,技能!T:T,0))</f>
        <v>徐晃技能</v>
      </c>
      <c r="F841" s="4" t="s">
        <v>1164</v>
      </c>
      <c r="G841" s="3">
        <v>10</v>
      </c>
      <c r="H841" s="37" t="str">
        <f t="shared" si="2536"/>
        <v>130300901</v>
      </c>
      <c r="I841" s="3">
        <f t="shared" si="2537"/>
        <v>8</v>
      </c>
      <c r="J841" s="3" t="str">
        <f>IF(COUNTIF(技能效果!A:A,技能等级!B841&amp;"02")=1,技能等级!B841&amp;"02","")</f>
        <v>130300902</v>
      </c>
      <c r="K841" s="3">
        <f t="shared" si="2537"/>
        <v>8</v>
      </c>
      <c r="L841" s="3" t="str">
        <f>IF(COUNTIF(技能效果!A:A,技能等级!B841&amp;"03")=1,技能等级!B841&amp;"03","")</f>
        <v/>
      </c>
      <c r="M841" s="3" t="str">
        <f t="shared" ref="M841" si="2550">IF(L841="","",$D841)</f>
        <v/>
      </c>
      <c r="N841" s="3" t="str">
        <f>IF(COUNTIF(技能效果!A:A,技能等级!B841&amp;"04")=1,技能等级!B841&amp;"04","")</f>
        <v/>
      </c>
      <c r="O841" s="3" t="str">
        <f t="shared" ref="O841" si="2551">IF(N841="","",$D841)</f>
        <v/>
      </c>
      <c r="P841" s="3" t="str">
        <f>IF(COUNTIF(技能效果!A:A,技能等级!B841&amp;"05")=1,技能等级!B841&amp;"05","")</f>
        <v/>
      </c>
      <c r="Q841" s="3" t="str">
        <f t="shared" ref="Q841" si="2552">IF(P841="","",$D841)</f>
        <v/>
      </c>
      <c r="R841" s="36"/>
      <c r="S841" s="36">
        <f t="shared" si="2376"/>
        <v>84</v>
      </c>
    </row>
    <row r="842" spans="1:19" ht="16.5" x14ac:dyDescent="0.2">
      <c r="A842" s="3">
        <v>839</v>
      </c>
      <c r="B842" s="3">
        <f>INDEX(技能!B:B,MATCH(技能等级!S842,技能!T:T,0))</f>
        <v>1303009</v>
      </c>
      <c r="C842" s="4" t="s">
        <v>507</v>
      </c>
      <c r="D842" s="3">
        <v>9</v>
      </c>
      <c r="E842" s="3" t="str">
        <f>INDEX(技能!E:E,MATCH(技能等级!S842,技能!T:T,0))</f>
        <v>徐晃技能</v>
      </c>
      <c r="F842" s="4" t="s">
        <v>1164</v>
      </c>
      <c r="G842" s="3">
        <v>10</v>
      </c>
      <c r="H842" s="37" t="str">
        <f t="shared" si="2536"/>
        <v>130300901</v>
      </c>
      <c r="I842" s="3">
        <f t="shared" si="2537"/>
        <v>9</v>
      </c>
      <c r="J842" s="3" t="str">
        <f>IF(COUNTIF(技能效果!A:A,技能等级!B842&amp;"02")=1,技能等级!B842&amp;"02","")</f>
        <v>130300902</v>
      </c>
      <c r="K842" s="3">
        <f t="shared" si="2537"/>
        <v>9</v>
      </c>
      <c r="L842" s="3" t="str">
        <f>IF(COUNTIF(技能效果!A:A,技能等级!B842&amp;"03")=1,技能等级!B842&amp;"03","")</f>
        <v/>
      </c>
      <c r="M842" s="3" t="str">
        <f t="shared" ref="M842" si="2553">IF(L842="","",$D842)</f>
        <v/>
      </c>
      <c r="N842" s="3" t="str">
        <f>IF(COUNTIF(技能效果!A:A,技能等级!B842&amp;"04")=1,技能等级!B842&amp;"04","")</f>
        <v/>
      </c>
      <c r="O842" s="3" t="str">
        <f t="shared" ref="O842" si="2554">IF(N842="","",$D842)</f>
        <v/>
      </c>
      <c r="P842" s="3" t="str">
        <f>IF(COUNTIF(技能效果!A:A,技能等级!B842&amp;"05")=1,技能等级!B842&amp;"05","")</f>
        <v/>
      </c>
      <c r="Q842" s="3" t="str">
        <f t="shared" ref="Q842" si="2555">IF(P842="","",$D842)</f>
        <v/>
      </c>
      <c r="R842" s="36"/>
      <c r="S842" s="36">
        <f t="shared" si="2376"/>
        <v>84</v>
      </c>
    </row>
    <row r="843" spans="1:19" ht="16.5" x14ac:dyDescent="0.2">
      <c r="A843" s="3">
        <v>840</v>
      </c>
      <c r="B843" s="3">
        <f>INDEX(技能!B:B,MATCH(技能等级!S843,技能!T:T,0))</f>
        <v>1303009</v>
      </c>
      <c r="C843" s="4" t="s">
        <v>507</v>
      </c>
      <c r="D843" s="3">
        <v>10</v>
      </c>
      <c r="E843" s="3" t="str">
        <f>INDEX(技能!E:E,MATCH(技能等级!S843,技能!T:T,0))</f>
        <v>徐晃技能</v>
      </c>
      <c r="F843" s="4" t="s">
        <v>1164</v>
      </c>
      <c r="G843" s="3">
        <v>10</v>
      </c>
      <c r="H843" s="37" t="str">
        <f t="shared" si="2536"/>
        <v>130300901</v>
      </c>
      <c r="I843" s="3">
        <f t="shared" si="2537"/>
        <v>10</v>
      </c>
      <c r="J843" s="3" t="str">
        <f>IF(COUNTIF(技能效果!A:A,技能等级!B843&amp;"02")=1,技能等级!B843&amp;"02","")</f>
        <v>130300902</v>
      </c>
      <c r="K843" s="3">
        <f t="shared" si="2537"/>
        <v>10</v>
      </c>
      <c r="L843" s="3" t="str">
        <f>IF(COUNTIF(技能效果!A:A,技能等级!B843&amp;"03")=1,技能等级!B843&amp;"03","")</f>
        <v/>
      </c>
      <c r="M843" s="3" t="str">
        <f t="shared" ref="M843" si="2556">IF(L843="","",$D843)</f>
        <v/>
      </c>
      <c r="N843" s="3" t="str">
        <f>IF(COUNTIF(技能效果!A:A,技能等级!B843&amp;"04")=1,技能等级!B843&amp;"04","")</f>
        <v/>
      </c>
      <c r="O843" s="3" t="str">
        <f t="shared" ref="O843" si="2557">IF(N843="","",$D843)</f>
        <v/>
      </c>
      <c r="P843" s="3" t="str">
        <f>IF(COUNTIF(技能效果!A:A,技能等级!B843&amp;"05")=1,技能等级!B843&amp;"05","")</f>
        <v/>
      </c>
      <c r="Q843" s="3" t="str">
        <f t="shared" ref="Q843" si="2558">IF(P843="","",$D843)</f>
        <v/>
      </c>
      <c r="R843" s="36"/>
      <c r="S843" s="36">
        <f t="shared" si="2376"/>
        <v>84</v>
      </c>
    </row>
    <row r="844" spans="1:19" ht="16.5" x14ac:dyDescent="0.2">
      <c r="A844" s="3">
        <v>841</v>
      </c>
      <c r="B844" s="3">
        <f>INDEX(技能!B:B,MATCH(技能等级!S844,技能!T:T,0))</f>
        <v>1303010</v>
      </c>
      <c r="C844" s="4" t="s">
        <v>507</v>
      </c>
      <c r="D844" s="3">
        <v>1</v>
      </c>
      <c r="E844" s="3" t="str">
        <f>INDEX(技能!E:E,MATCH(技能等级!S844,技能!T:T,0))</f>
        <v>张郃技能</v>
      </c>
      <c r="F844" s="4"/>
      <c r="G844" s="3"/>
      <c r="H844" s="37" t="str">
        <f t="shared" si="2536"/>
        <v>130301001</v>
      </c>
      <c r="I844" s="3">
        <f t="shared" si="2537"/>
        <v>1</v>
      </c>
      <c r="J844" s="3" t="str">
        <f>IF(COUNTIF(技能效果!A:A,技能等级!B844&amp;"02")=1,技能等级!B844&amp;"02","")</f>
        <v>130301002</v>
      </c>
      <c r="K844" s="3">
        <f t="shared" si="2537"/>
        <v>1</v>
      </c>
      <c r="L844" s="3" t="str">
        <f>IF(COUNTIF(技能效果!A:A,技能等级!B844&amp;"03")=1,技能等级!B844&amp;"03","")</f>
        <v>130301003</v>
      </c>
      <c r="M844" s="3">
        <f t="shared" ref="M844" si="2559">IF(L844="","",$D844)</f>
        <v>1</v>
      </c>
      <c r="N844" s="3" t="str">
        <f>IF(COUNTIF(技能效果!A:A,技能等级!B844&amp;"04")=1,技能等级!B844&amp;"04","")</f>
        <v/>
      </c>
      <c r="O844" s="3" t="str">
        <f t="shared" ref="O844" si="2560">IF(N844="","",$D844)</f>
        <v/>
      </c>
      <c r="P844" s="3" t="str">
        <f>IF(COUNTIF(技能效果!A:A,技能等级!B844&amp;"05")=1,技能等级!B844&amp;"05","")</f>
        <v/>
      </c>
      <c r="Q844" s="3" t="str">
        <f t="shared" ref="Q844" si="2561">IF(P844="","",$D844)</f>
        <v/>
      </c>
      <c r="R844" s="36"/>
      <c r="S844" s="36">
        <f t="shared" si="2376"/>
        <v>85</v>
      </c>
    </row>
    <row r="845" spans="1:19" ht="16.5" x14ac:dyDescent="0.2">
      <c r="A845" s="3">
        <v>842</v>
      </c>
      <c r="B845" s="3">
        <f>INDEX(技能!B:B,MATCH(技能等级!S845,技能!T:T,0))</f>
        <v>1303010</v>
      </c>
      <c r="C845" s="4" t="s">
        <v>507</v>
      </c>
      <c r="D845" s="3">
        <v>2</v>
      </c>
      <c r="E845" s="3" t="str">
        <f>INDEX(技能!E:E,MATCH(技能等级!S845,技能!T:T,0))</f>
        <v>张郃技能</v>
      </c>
      <c r="F845" s="4" t="s">
        <v>1164</v>
      </c>
      <c r="G845" s="3">
        <v>10</v>
      </c>
      <c r="H845" s="37" t="str">
        <f t="shared" si="2536"/>
        <v>130301001</v>
      </c>
      <c r="I845" s="3">
        <f t="shared" si="2537"/>
        <v>2</v>
      </c>
      <c r="J845" s="3" t="str">
        <f>IF(COUNTIF(技能效果!A:A,技能等级!B845&amp;"02")=1,技能等级!B845&amp;"02","")</f>
        <v>130301002</v>
      </c>
      <c r="K845" s="3">
        <f t="shared" si="2537"/>
        <v>2</v>
      </c>
      <c r="L845" s="3" t="str">
        <f>IF(COUNTIF(技能效果!A:A,技能等级!B845&amp;"03")=1,技能等级!B845&amp;"03","")</f>
        <v>130301003</v>
      </c>
      <c r="M845" s="3">
        <f t="shared" ref="M845" si="2562">IF(L845="","",$D845)</f>
        <v>2</v>
      </c>
      <c r="N845" s="3" t="str">
        <f>IF(COUNTIF(技能效果!A:A,技能等级!B845&amp;"04")=1,技能等级!B845&amp;"04","")</f>
        <v/>
      </c>
      <c r="O845" s="3" t="str">
        <f t="shared" ref="O845" si="2563">IF(N845="","",$D845)</f>
        <v/>
      </c>
      <c r="P845" s="3" t="str">
        <f>IF(COUNTIF(技能效果!A:A,技能等级!B845&amp;"05")=1,技能等级!B845&amp;"05","")</f>
        <v/>
      </c>
      <c r="Q845" s="3" t="str">
        <f t="shared" ref="Q845" si="2564">IF(P845="","",$D845)</f>
        <v/>
      </c>
      <c r="R845" s="36"/>
      <c r="S845" s="36">
        <f t="shared" si="2376"/>
        <v>85</v>
      </c>
    </row>
    <row r="846" spans="1:19" ht="16.5" x14ac:dyDescent="0.2">
      <c r="A846" s="3">
        <v>843</v>
      </c>
      <c r="B846" s="3">
        <f>INDEX(技能!B:B,MATCH(技能等级!S846,技能!T:T,0))</f>
        <v>1303010</v>
      </c>
      <c r="C846" s="4" t="s">
        <v>507</v>
      </c>
      <c r="D846" s="3">
        <v>3</v>
      </c>
      <c r="E846" s="3" t="str">
        <f>INDEX(技能!E:E,MATCH(技能等级!S846,技能!T:T,0))</f>
        <v>张郃技能</v>
      </c>
      <c r="F846" s="4" t="s">
        <v>1164</v>
      </c>
      <c r="G846" s="3">
        <v>10</v>
      </c>
      <c r="H846" s="37" t="str">
        <f t="shared" si="2536"/>
        <v>130301001</v>
      </c>
      <c r="I846" s="3">
        <f t="shared" si="2537"/>
        <v>3</v>
      </c>
      <c r="J846" s="3" t="str">
        <f>IF(COUNTIF(技能效果!A:A,技能等级!B846&amp;"02")=1,技能等级!B846&amp;"02","")</f>
        <v>130301002</v>
      </c>
      <c r="K846" s="3">
        <f t="shared" si="2537"/>
        <v>3</v>
      </c>
      <c r="L846" s="3" t="str">
        <f>IF(COUNTIF(技能效果!A:A,技能等级!B846&amp;"03")=1,技能等级!B846&amp;"03","")</f>
        <v>130301003</v>
      </c>
      <c r="M846" s="3">
        <f t="shared" ref="M846" si="2565">IF(L846="","",$D846)</f>
        <v>3</v>
      </c>
      <c r="N846" s="3" t="str">
        <f>IF(COUNTIF(技能效果!A:A,技能等级!B846&amp;"04")=1,技能等级!B846&amp;"04","")</f>
        <v/>
      </c>
      <c r="O846" s="3" t="str">
        <f t="shared" ref="O846" si="2566">IF(N846="","",$D846)</f>
        <v/>
      </c>
      <c r="P846" s="3" t="str">
        <f>IF(COUNTIF(技能效果!A:A,技能等级!B846&amp;"05")=1,技能等级!B846&amp;"05","")</f>
        <v/>
      </c>
      <c r="Q846" s="3" t="str">
        <f t="shared" ref="Q846" si="2567">IF(P846="","",$D846)</f>
        <v/>
      </c>
      <c r="R846" s="36"/>
      <c r="S846" s="36">
        <f t="shared" si="2376"/>
        <v>85</v>
      </c>
    </row>
    <row r="847" spans="1:19" ht="16.5" x14ac:dyDescent="0.2">
      <c r="A847" s="3">
        <v>844</v>
      </c>
      <c r="B847" s="3">
        <f>INDEX(技能!B:B,MATCH(技能等级!S847,技能!T:T,0))</f>
        <v>1303010</v>
      </c>
      <c r="C847" s="4" t="s">
        <v>507</v>
      </c>
      <c r="D847" s="3">
        <v>4</v>
      </c>
      <c r="E847" s="3" t="str">
        <f>INDEX(技能!E:E,MATCH(技能等级!S847,技能!T:T,0))</f>
        <v>张郃技能</v>
      </c>
      <c r="F847" s="4" t="s">
        <v>1164</v>
      </c>
      <c r="G847" s="3">
        <v>10</v>
      </c>
      <c r="H847" s="37" t="str">
        <f t="shared" si="2536"/>
        <v>130301001</v>
      </c>
      <c r="I847" s="3">
        <f t="shared" si="2537"/>
        <v>4</v>
      </c>
      <c r="J847" s="3" t="str">
        <f>IF(COUNTIF(技能效果!A:A,技能等级!B847&amp;"02")=1,技能等级!B847&amp;"02","")</f>
        <v>130301002</v>
      </c>
      <c r="K847" s="3">
        <f t="shared" si="2537"/>
        <v>4</v>
      </c>
      <c r="L847" s="3" t="str">
        <f>IF(COUNTIF(技能效果!A:A,技能等级!B847&amp;"03")=1,技能等级!B847&amp;"03","")</f>
        <v>130301003</v>
      </c>
      <c r="M847" s="3">
        <f t="shared" ref="M847" si="2568">IF(L847="","",$D847)</f>
        <v>4</v>
      </c>
      <c r="N847" s="3" t="str">
        <f>IF(COUNTIF(技能效果!A:A,技能等级!B847&amp;"04")=1,技能等级!B847&amp;"04","")</f>
        <v/>
      </c>
      <c r="O847" s="3" t="str">
        <f t="shared" ref="O847" si="2569">IF(N847="","",$D847)</f>
        <v/>
      </c>
      <c r="P847" s="3" t="str">
        <f>IF(COUNTIF(技能效果!A:A,技能等级!B847&amp;"05")=1,技能等级!B847&amp;"05","")</f>
        <v/>
      </c>
      <c r="Q847" s="3" t="str">
        <f t="shared" ref="Q847" si="2570">IF(P847="","",$D847)</f>
        <v/>
      </c>
      <c r="R847" s="36"/>
      <c r="S847" s="36">
        <f t="shared" ref="S847:S910" si="2571">S837+1</f>
        <v>85</v>
      </c>
    </row>
    <row r="848" spans="1:19" ht="16.5" x14ac:dyDescent="0.2">
      <c r="A848" s="3">
        <v>845</v>
      </c>
      <c r="B848" s="3">
        <f>INDEX(技能!B:B,MATCH(技能等级!S848,技能!T:T,0))</f>
        <v>1303010</v>
      </c>
      <c r="C848" s="4" t="s">
        <v>507</v>
      </c>
      <c r="D848" s="3">
        <v>5</v>
      </c>
      <c r="E848" s="3" t="str">
        <f>INDEX(技能!E:E,MATCH(技能等级!S848,技能!T:T,0))</f>
        <v>张郃技能</v>
      </c>
      <c r="F848" s="4" t="s">
        <v>1164</v>
      </c>
      <c r="G848" s="3">
        <v>10</v>
      </c>
      <c r="H848" s="37" t="str">
        <f t="shared" si="2536"/>
        <v>130301001</v>
      </c>
      <c r="I848" s="3">
        <f t="shared" si="2537"/>
        <v>5</v>
      </c>
      <c r="J848" s="3" t="str">
        <f>IF(COUNTIF(技能效果!A:A,技能等级!B848&amp;"02")=1,技能等级!B848&amp;"02","")</f>
        <v>130301002</v>
      </c>
      <c r="K848" s="3">
        <f t="shared" si="2537"/>
        <v>5</v>
      </c>
      <c r="L848" s="3" t="str">
        <f>IF(COUNTIF(技能效果!A:A,技能等级!B848&amp;"03")=1,技能等级!B848&amp;"03","")</f>
        <v>130301003</v>
      </c>
      <c r="M848" s="3">
        <f t="shared" ref="M848" si="2572">IF(L848="","",$D848)</f>
        <v>5</v>
      </c>
      <c r="N848" s="3" t="str">
        <f>IF(COUNTIF(技能效果!A:A,技能等级!B848&amp;"04")=1,技能等级!B848&amp;"04","")</f>
        <v/>
      </c>
      <c r="O848" s="3" t="str">
        <f t="shared" ref="O848" si="2573">IF(N848="","",$D848)</f>
        <v/>
      </c>
      <c r="P848" s="3" t="str">
        <f>IF(COUNTIF(技能效果!A:A,技能等级!B848&amp;"05")=1,技能等级!B848&amp;"05","")</f>
        <v/>
      </c>
      <c r="Q848" s="3" t="str">
        <f t="shared" ref="Q848" si="2574">IF(P848="","",$D848)</f>
        <v/>
      </c>
      <c r="R848" s="36"/>
      <c r="S848" s="36">
        <f t="shared" si="2571"/>
        <v>85</v>
      </c>
    </row>
    <row r="849" spans="1:19" ht="16.5" x14ac:dyDescent="0.2">
      <c r="A849" s="3">
        <v>846</v>
      </c>
      <c r="B849" s="3">
        <f>INDEX(技能!B:B,MATCH(技能等级!S849,技能!T:T,0))</f>
        <v>1303010</v>
      </c>
      <c r="C849" s="4" t="s">
        <v>507</v>
      </c>
      <c r="D849" s="3">
        <v>6</v>
      </c>
      <c r="E849" s="3" t="str">
        <f>INDEX(技能!E:E,MATCH(技能等级!S849,技能!T:T,0))</f>
        <v>张郃技能</v>
      </c>
      <c r="F849" s="4" t="s">
        <v>1164</v>
      </c>
      <c r="G849" s="3">
        <v>10</v>
      </c>
      <c r="H849" s="37" t="str">
        <f t="shared" si="2536"/>
        <v>130301001</v>
      </c>
      <c r="I849" s="3">
        <f t="shared" si="2537"/>
        <v>6</v>
      </c>
      <c r="J849" s="3" t="str">
        <f>IF(COUNTIF(技能效果!A:A,技能等级!B849&amp;"02")=1,技能等级!B849&amp;"02","")</f>
        <v>130301002</v>
      </c>
      <c r="K849" s="3">
        <f t="shared" si="2537"/>
        <v>6</v>
      </c>
      <c r="L849" s="3" t="str">
        <f>IF(COUNTIF(技能效果!A:A,技能等级!B849&amp;"03")=1,技能等级!B849&amp;"03","")</f>
        <v>130301003</v>
      </c>
      <c r="M849" s="3">
        <f t="shared" ref="M849" si="2575">IF(L849="","",$D849)</f>
        <v>6</v>
      </c>
      <c r="N849" s="3" t="str">
        <f>IF(COUNTIF(技能效果!A:A,技能等级!B849&amp;"04")=1,技能等级!B849&amp;"04","")</f>
        <v/>
      </c>
      <c r="O849" s="3" t="str">
        <f t="shared" ref="O849" si="2576">IF(N849="","",$D849)</f>
        <v/>
      </c>
      <c r="P849" s="3" t="str">
        <f>IF(COUNTIF(技能效果!A:A,技能等级!B849&amp;"05")=1,技能等级!B849&amp;"05","")</f>
        <v/>
      </c>
      <c r="Q849" s="3" t="str">
        <f t="shared" ref="Q849" si="2577">IF(P849="","",$D849)</f>
        <v/>
      </c>
      <c r="R849" s="36"/>
      <c r="S849" s="36">
        <f t="shared" si="2571"/>
        <v>85</v>
      </c>
    </row>
    <row r="850" spans="1:19" ht="16.5" x14ac:dyDescent="0.2">
      <c r="A850" s="3">
        <v>847</v>
      </c>
      <c r="B850" s="3">
        <f>INDEX(技能!B:B,MATCH(技能等级!S850,技能!T:T,0))</f>
        <v>1303010</v>
      </c>
      <c r="C850" s="4" t="s">
        <v>507</v>
      </c>
      <c r="D850" s="3">
        <v>7</v>
      </c>
      <c r="E850" s="3" t="str">
        <f>INDEX(技能!E:E,MATCH(技能等级!S850,技能!T:T,0))</f>
        <v>张郃技能</v>
      </c>
      <c r="F850" s="4" t="s">
        <v>1164</v>
      </c>
      <c r="G850" s="3">
        <v>10</v>
      </c>
      <c r="H850" s="37" t="str">
        <f t="shared" si="2536"/>
        <v>130301001</v>
      </c>
      <c r="I850" s="3">
        <f t="shared" si="2537"/>
        <v>7</v>
      </c>
      <c r="J850" s="3" t="str">
        <f>IF(COUNTIF(技能效果!A:A,技能等级!B850&amp;"02")=1,技能等级!B850&amp;"02","")</f>
        <v>130301002</v>
      </c>
      <c r="K850" s="3">
        <f t="shared" si="2537"/>
        <v>7</v>
      </c>
      <c r="L850" s="3" t="str">
        <f>IF(COUNTIF(技能效果!A:A,技能等级!B850&amp;"03")=1,技能等级!B850&amp;"03","")</f>
        <v>130301003</v>
      </c>
      <c r="M850" s="3">
        <f t="shared" ref="M850" si="2578">IF(L850="","",$D850)</f>
        <v>7</v>
      </c>
      <c r="N850" s="3" t="str">
        <f>IF(COUNTIF(技能效果!A:A,技能等级!B850&amp;"04")=1,技能等级!B850&amp;"04","")</f>
        <v/>
      </c>
      <c r="O850" s="3" t="str">
        <f t="shared" ref="O850" si="2579">IF(N850="","",$D850)</f>
        <v/>
      </c>
      <c r="P850" s="3" t="str">
        <f>IF(COUNTIF(技能效果!A:A,技能等级!B850&amp;"05")=1,技能等级!B850&amp;"05","")</f>
        <v/>
      </c>
      <c r="Q850" s="3" t="str">
        <f t="shared" ref="Q850" si="2580">IF(P850="","",$D850)</f>
        <v/>
      </c>
      <c r="R850" s="36"/>
      <c r="S850" s="36">
        <f t="shared" si="2571"/>
        <v>85</v>
      </c>
    </row>
    <row r="851" spans="1:19" ht="16.5" x14ac:dyDescent="0.2">
      <c r="A851" s="3">
        <v>848</v>
      </c>
      <c r="B851" s="3">
        <f>INDEX(技能!B:B,MATCH(技能等级!S851,技能!T:T,0))</f>
        <v>1303010</v>
      </c>
      <c r="C851" s="4" t="s">
        <v>507</v>
      </c>
      <c r="D851" s="3">
        <v>8</v>
      </c>
      <c r="E851" s="3" t="str">
        <f>INDEX(技能!E:E,MATCH(技能等级!S851,技能!T:T,0))</f>
        <v>张郃技能</v>
      </c>
      <c r="F851" s="4" t="s">
        <v>1164</v>
      </c>
      <c r="G851" s="3">
        <v>10</v>
      </c>
      <c r="H851" s="37" t="str">
        <f t="shared" si="2536"/>
        <v>130301001</v>
      </c>
      <c r="I851" s="3">
        <f t="shared" si="2537"/>
        <v>8</v>
      </c>
      <c r="J851" s="3" t="str">
        <f>IF(COUNTIF(技能效果!A:A,技能等级!B851&amp;"02")=1,技能等级!B851&amp;"02","")</f>
        <v>130301002</v>
      </c>
      <c r="K851" s="3">
        <f t="shared" si="2537"/>
        <v>8</v>
      </c>
      <c r="L851" s="3" t="str">
        <f>IF(COUNTIF(技能效果!A:A,技能等级!B851&amp;"03")=1,技能等级!B851&amp;"03","")</f>
        <v>130301003</v>
      </c>
      <c r="M851" s="3">
        <f t="shared" ref="M851" si="2581">IF(L851="","",$D851)</f>
        <v>8</v>
      </c>
      <c r="N851" s="3" t="str">
        <f>IF(COUNTIF(技能效果!A:A,技能等级!B851&amp;"04")=1,技能等级!B851&amp;"04","")</f>
        <v/>
      </c>
      <c r="O851" s="3" t="str">
        <f t="shared" ref="O851" si="2582">IF(N851="","",$D851)</f>
        <v/>
      </c>
      <c r="P851" s="3" t="str">
        <f>IF(COUNTIF(技能效果!A:A,技能等级!B851&amp;"05")=1,技能等级!B851&amp;"05","")</f>
        <v/>
      </c>
      <c r="Q851" s="3" t="str">
        <f t="shared" ref="Q851" si="2583">IF(P851="","",$D851)</f>
        <v/>
      </c>
      <c r="R851" s="36"/>
      <c r="S851" s="36">
        <f t="shared" si="2571"/>
        <v>85</v>
      </c>
    </row>
    <row r="852" spans="1:19" ht="16.5" x14ac:dyDescent="0.2">
      <c r="A852" s="3">
        <v>849</v>
      </c>
      <c r="B852" s="3">
        <f>INDEX(技能!B:B,MATCH(技能等级!S852,技能!T:T,0))</f>
        <v>1303010</v>
      </c>
      <c r="C852" s="4" t="s">
        <v>507</v>
      </c>
      <c r="D852" s="3">
        <v>9</v>
      </c>
      <c r="E852" s="3" t="str">
        <f>INDEX(技能!E:E,MATCH(技能等级!S852,技能!T:T,0))</f>
        <v>张郃技能</v>
      </c>
      <c r="F852" s="4" t="s">
        <v>1164</v>
      </c>
      <c r="G852" s="3">
        <v>10</v>
      </c>
      <c r="H852" s="37" t="str">
        <f t="shared" si="2536"/>
        <v>130301001</v>
      </c>
      <c r="I852" s="3">
        <f t="shared" si="2537"/>
        <v>9</v>
      </c>
      <c r="J852" s="3" t="str">
        <f>IF(COUNTIF(技能效果!A:A,技能等级!B852&amp;"02")=1,技能等级!B852&amp;"02","")</f>
        <v>130301002</v>
      </c>
      <c r="K852" s="3">
        <f t="shared" si="2537"/>
        <v>9</v>
      </c>
      <c r="L852" s="3" t="str">
        <f>IF(COUNTIF(技能效果!A:A,技能等级!B852&amp;"03")=1,技能等级!B852&amp;"03","")</f>
        <v>130301003</v>
      </c>
      <c r="M852" s="3">
        <f t="shared" ref="M852" si="2584">IF(L852="","",$D852)</f>
        <v>9</v>
      </c>
      <c r="N852" s="3" t="str">
        <f>IF(COUNTIF(技能效果!A:A,技能等级!B852&amp;"04")=1,技能等级!B852&amp;"04","")</f>
        <v/>
      </c>
      <c r="O852" s="3" t="str">
        <f t="shared" ref="O852" si="2585">IF(N852="","",$D852)</f>
        <v/>
      </c>
      <c r="P852" s="3" t="str">
        <f>IF(COUNTIF(技能效果!A:A,技能等级!B852&amp;"05")=1,技能等级!B852&amp;"05","")</f>
        <v/>
      </c>
      <c r="Q852" s="3" t="str">
        <f t="shared" ref="Q852" si="2586">IF(P852="","",$D852)</f>
        <v/>
      </c>
      <c r="R852" s="36"/>
      <c r="S852" s="36">
        <f t="shared" si="2571"/>
        <v>85</v>
      </c>
    </row>
    <row r="853" spans="1:19" ht="16.5" x14ac:dyDescent="0.2">
      <c r="A853" s="3">
        <v>850</v>
      </c>
      <c r="B853" s="3">
        <f>INDEX(技能!B:B,MATCH(技能等级!S853,技能!T:T,0))</f>
        <v>1303010</v>
      </c>
      <c r="C853" s="4" t="s">
        <v>507</v>
      </c>
      <c r="D853" s="3">
        <v>10</v>
      </c>
      <c r="E853" s="3" t="str">
        <f>INDEX(技能!E:E,MATCH(技能等级!S853,技能!T:T,0))</f>
        <v>张郃技能</v>
      </c>
      <c r="F853" s="4" t="s">
        <v>1164</v>
      </c>
      <c r="G853" s="3">
        <v>10</v>
      </c>
      <c r="H853" s="37" t="str">
        <f t="shared" si="2536"/>
        <v>130301001</v>
      </c>
      <c r="I853" s="3">
        <f t="shared" si="2537"/>
        <v>10</v>
      </c>
      <c r="J853" s="3" t="str">
        <f>IF(COUNTIF(技能效果!A:A,技能等级!B853&amp;"02")=1,技能等级!B853&amp;"02","")</f>
        <v>130301002</v>
      </c>
      <c r="K853" s="3">
        <f t="shared" si="2537"/>
        <v>10</v>
      </c>
      <c r="L853" s="3" t="str">
        <f>IF(COUNTIF(技能效果!A:A,技能等级!B853&amp;"03")=1,技能等级!B853&amp;"03","")</f>
        <v>130301003</v>
      </c>
      <c r="M853" s="3">
        <f t="shared" ref="M853" si="2587">IF(L853="","",$D853)</f>
        <v>10</v>
      </c>
      <c r="N853" s="3" t="str">
        <f>IF(COUNTIF(技能效果!A:A,技能等级!B853&amp;"04")=1,技能等级!B853&amp;"04","")</f>
        <v/>
      </c>
      <c r="O853" s="3" t="str">
        <f t="shared" ref="O853" si="2588">IF(N853="","",$D853)</f>
        <v/>
      </c>
      <c r="P853" s="3" t="str">
        <f>IF(COUNTIF(技能效果!A:A,技能等级!B853&amp;"05")=1,技能等级!B853&amp;"05","")</f>
        <v/>
      </c>
      <c r="Q853" s="3" t="str">
        <f t="shared" ref="Q853" si="2589">IF(P853="","",$D853)</f>
        <v/>
      </c>
      <c r="R853" s="36"/>
      <c r="S853" s="36">
        <f t="shared" si="2571"/>
        <v>85</v>
      </c>
    </row>
    <row r="854" spans="1:19" ht="16.5" x14ac:dyDescent="0.2">
      <c r="A854" s="3">
        <v>851</v>
      </c>
      <c r="B854" s="3">
        <f>INDEX(技能!B:B,MATCH(技能等级!S854,技能!T:T,0))</f>
        <v>1303011</v>
      </c>
      <c r="C854" s="4" t="s">
        <v>507</v>
      </c>
      <c r="D854" s="3">
        <v>1</v>
      </c>
      <c r="E854" s="3" t="str">
        <f>INDEX(技能!E:E,MATCH(技能等级!S854,技能!T:T,0))</f>
        <v>张飞技能</v>
      </c>
      <c r="F854" s="4"/>
      <c r="G854" s="3"/>
      <c r="H854" s="37" t="str">
        <f>$B854&amp;"01"</f>
        <v>130301101</v>
      </c>
      <c r="I854" s="3">
        <f t="shared" si="2537"/>
        <v>1</v>
      </c>
      <c r="J854" s="3" t="str">
        <f>IF(COUNTIF(技能效果!A:A,技能等级!B854&amp;"02")=1,技能等级!B854&amp;"02","")</f>
        <v>130301102</v>
      </c>
      <c r="K854" s="3">
        <f t="shared" si="2537"/>
        <v>1</v>
      </c>
      <c r="L854" s="3" t="str">
        <f>IF(COUNTIF(技能效果!A:A,技能等级!B854&amp;"03")=1,技能等级!B854&amp;"03","")</f>
        <v>130301103</v>
      </c>
      <c r="M854" s="3">
        <f t="shared" ref="M854" si="2590">IF(L854="","",$D854)</f>
        <v>1</v>
      </c>
      <c r="N854" s="3" t="str">
        <f>IF(COUNTIF(技能效果!A:A,技能等级!B854&amp;"04")=1,技能等级!B854&amp;"04","")</f>
        <v/>
      </c>
      <c r="O854" s="3" t="str">
        <f t="shared" ref="O854" si="2591">IF(N854="","",$D854)</f>
        <v/>
      </c>
      <c r="P854" s="3" t="str">
        <f>IF(COUNTIF(技能效果!A:A,技能等级!B854&amp;"05")=1,技能等级!B854&amp;"05","")</f>
        <v/>
      </c>
      <c r="Q854" s="3" t="str">
        <f t="shared" ref="Q854" si="2592">IF(P854="","",$D854)</f>
        <v/>
      </c>
      <c r="R854" s="36"/>
      <c r="S854" s="36">
        <f t="shared" si="2571"/>
        <v>86</v>
      </c>
    </row>
    <row r="855" spans="1:19" ht="16.5" x14ac:dyDescent="0.2">
      <c r="A855" s="3">
        <v>852</v>
      </c>
      <c r="B855" s="3">
        <f>INDEX(技能!B:B,MATCH(技能等级!S855,技能!T:T,0))</f>
        <v>1303011</v>
      </c>
      <c r="C855" s="4" t="s">
        <v>507</v>
      </c>
      <c r="D855" s="3">
        <v>2</v>
      </c>
      <c r="E855" s="3" t="str">
        <f>INDEX(技能!E:E,MATCH(技能等级!S855,技能!T:T,0))</f>
        <v>张飞技能</v>
      </c>
      <c r="F855" s="4" t="s">
        <v>1164</v>
      </c>
      <c r="G855" s="3">
        <v>10</v>
      </c>
      <c r="H855" s="37" t="str">
        <f t="shared" ref="H855:H863" si="2593">$B855&amp;"01"</f>
        <v>130301101</v>
      </c>
      <c r="I855" s="3">
        <f t="shared" si="2537"/>
        <v>2</v>
      </c>
      <c r="J855" s="3" t="str">
        <f>IF(COUNTIF(技能效果!A:A,技能等级!B855&amp;"02")=1,技能等级!B855&amp;"02","")</f>
        <v>130301102</v>
      </c>
      <c r="K855" s="3">
        <f t="shared" si="2537"/>
        <v>2</v>
      </c>
      <c r="L855" s="3" t="str">
        <f>IF(COUNTIF(技能效果!A:A,技能等级!B855&amp;"03")=1,技能等级!B855&amp;"03","")</f>
        <v>130301103</v>
      </c>
      <c r="M855" s="3">
        <f t="shared" ref="M855" si="2594">IF(L855="","",$D855)</f>
        <v>2</v>
      </c>
      <c r="N855" s="3" t="str">
        <f>IF(COUNTIF(技能效果!A:A,技能等级!B855&amp;"04")=1,技能等级!B855&amp;"04","")</f>
        <v/>
      </c>
      <c r="O855" s="3" t="str">
        <f t="shared" ref="O855" si="2595">IF(N855="","",$D855)</f>
        <v/>
      </c>
      <c r="P855" s="3" t="str">
        <f>IF(COUNTIF(技能效果!A:A,技能等级!B855&amp;"05")=1,技能等级!B855&amp;"05","")</f>
        <v/>
      </c>
      <c r="Q855" s="3" t="str">
        <f t="shared" ref="Q855" si="2596">IF(P855="","",$D855)</f>
        <v/>
      </c>
      <c r="R855" s="36"/>
      <c r="S855" s="36">
        <f t="shared" si="2571"/>
        <v>86</v>
      </c>
    </row>
    <row r="856" spans="1:19" ht="16.5" x14ac:dyDescent="0.2">
      <c r="A856" s="3">
        <v>853</v>
      </c>
      <c r="B856" s="3">
        <f>INDEX(技能!B:B,MATCH(技能等级!S856,技能!T:T,0))</f>
        <v>1303011</v>
      </c>
      <c r="C856" s="4" t="s">
        <v>507</v>
      </c>
      <c r="D856" s="3">
        <v>3</v>
      </c>
      <c r="E856" s="3" t="str">
        <f>INDEX(技能!E:E,MATCH(技能等级!S856,技能!T:T,0))</f>
        <v>张飞技能</v>
      </c>
      <c r="F856" s="4" t="s">
        <v>1164</v>
      </c>
      <c r="G856" s="3">
        <v>10</v>
      </c>
      <c r="H856" s="37" t="str">
        <f t="shared" si="2593"/>
        <v>130301101</v>
      </c>
      <c r="I856" s="3">
        <f t="shared" si="2537"/>
        <v>3</v>
      </c>
      <c r="J856" s="3" t="str">
        <f>IF(COUNTIF(技能效果!A:A,技能等级!B856&amp;"02")=1,技能等级!B856&amp;"02","")</f>
        <v>130301102</v>
      </c>
      <c r="K856" s="3">
        <f t="shared" si="2537"/>
        <v>3</v>
      </c>
      <c r="L856" s="3" t="str">
        <f>IF(COUNTIF(技能效果!A:A,技能等级!B856&amp;"03")=1,技能等级!B856&amp;"03","")</f>
        <v>130301103</v>
      </c>
      <c r="M856" s="3">
        <f t="shared" ref="M856" si="2597">IF(L856="","",$D856)</f>
        <v>3</v>
      </c>
      <c r="N856" s="3" t="str">
        <f>IF(COUNTIF(技能效果!A:A,技能等级!B856&amp;"04")=1,技能等级!B856&amp;"04","")</f>
        <v/>
      </c>
      <c r="O856" s="3" t="str">
        <f t="shared" ref="O856" si="2598">IF(N856="","",$D856)</f>
        <v/>
      </c>
      <c r="P856" s="3" t="str">
        <f>IF(COUNTIF(技能效果!A:A,技能等级!B856&amp;"05")=1,技能等级!B856&amp;"05","")</f>
        <v/>
      </c>
      <c r="Q856" s="3" t="str">
        <f t="shared" ref="Q856" si="2599">IF(P856="","",$D856)</f>
        <v/>
      </c>
      <c r="R856" s="36"/>
      <c r="S856" s="36">
        <f t="shared" si="2571"/>
        <v>86</v>
      </c>
    </row>
    <row r="857" spans="1:19" ht="16.5" x14ac:dyDescent="0.2">
      <c r="A857" s="3">
        <v>854</v>
      </c>
      <c r="B857" s="3">
        <f>INDEX(技能!B:B,MATCH(技能等级!S857,技能!T:T,0))</f>
        <v>1303011</v>
      </c>
      <c r="C857" s="4" t="s">
        <v>507</v>
      </c>
      <c r="D857" s="3">
        <v>4</v>
      </c>
      <c r="E857" s="3" t="str">
        <f>INDEX(技能!E:E,MATCH(技能等级!S857,技能!T:T,0))</f>
        <v>张飞技能</v>
      </c>
      <c r="F857" s="4" t="s">
        <v>1164</v>
      </c>
      <c r="G857" s="3">
        <v>10</v>
      </c>
      <c r="H857" s="37" t="str">
        <f t="shared" si="2593"/>
        <v>130301101</v>
      </c>
      <c r="I857" s="3">
        <f t="shared" si="2537"/>
        <v>4</v>
      </c>
      <c r="J857" s="3" t="str">
        <f>IF(COUNTIF(技能效果!A:A,技能等级!B857&amp;"02")=1,技能等级!B857&amp;"02","")</f>
        <v>130301102</v>
      </c>
      <c r="K857" s="3">
        <f t="shared" si="2537"/>
        <v>4</v>
      </c>
      <c r="L857" s="3" t="str">
        <f>IF(COUNTIF(技能效果!A:A,技能等级!B857&amp;"03")=1,技能等级!B857&amp;"03","")</f>
        <v>130301103</v>
      </c>
      <c r="M857" s="3">
        <f t="shared" ref="M857" si="2600">IF(L857="","",$D857)</f>
        <v>4</v>
      </c>
      <c r="N857" s="3" t="str">
        <f>IF(COUNTIF(技能效果!A:A,技能等级!B857&amp;"04")=1,技能等级!B857&amp;"04","")</f>
        <v/>
      </c>
      <c r="O857" s="3" t="str">
        <f t="shared" ref="O857" si="2601">IF(N857="","",$D857)</f>
        <v/>
      </c>
      <c r="P857" s="3" t="str">
        <f>IF(COUNTIF(技能效果!A:A,技能等级!B857&amp;"05")=1,技能等级!B857&amp;"05","")</f>
        <v/>
      </c>
      <c r="Q857" s="3" t="str">
        <f t="shared" ref="Q857" si="2602">IF(P857="","",$D857)</f>
        <v/>
      </c>
      <c r="R857" s="36"/>
      <c r="S857" s="36">
        <f t="shared" si="2571"/>
        <v>86</v>
      </c>
    </row>
    <row r="858" spans="1:19" ht="16.5" x14ac:dyDescent="0.2">
      <c r="A858" s="3">
        <v>855</v>
      </c>
      <c r="B858" s="3">
        <f>INDEX(技能!B:B,MATCH(技能等级!S858,技能!T:T,0))</f>
        <v>1303011</v>
      </c>
      <c r="C858" s="4" t="s">
        <v>507</v>
      </c>
      <c r="D858" s="3">
        <v>5</v>
      </c>
      <c r="E858" s="3" t="str">
        <f>INDEX(技能!E:E,MATCH(技能等级!S858,技能!T:T,0))</f>
        <v>张飞技能</v>
      </c>
      <c r="F858" s="4" t="s">
        <v>1164</v>
      </c>
      <c r="G858" s="3">
        <v>10</v>
      </c>
      <c r="H858" s="37" t="str">
        <f t="shared" si="2593"/>
        <v>130301101</v>
      </c>
      <c r="I858" s="3">
        <f t="shared" si="2537"/>
        <v>5</v>
      </c>
      <c r="J858" s="3" t="str">
        <f>IF(COUNTIF(技能效果!A:A,技能等级!B858&amp;"02")=1,技能等级!B858&amp;"02","")</f>
        <v>130301102</v>
      </c>
      <c r="K858" s="3">
        <f t="shared" si="2537"/>
        <v>5</v>
      </c>
      <c r="L858" s="3" t="str">
        <f>IF(COUNTIF(技能效果!A:A,技能等级!B858&amp;"03")=1,技能等级!B858&amp;"03","")</f>
        <v>130301103</v>
      </c>
      <c r="M858" s="3">
        <f t="shared" ref="M858" si="2603">IF(L858="","",$D858)</f>
        <v>5</v>
      </c>
      <c r="N858" s="3" t="str">
        <f>IF(COUNTIF(技能效果!A:A,技能等级!B858&amp;"04")=1,技能等级!B858&amp;"04","")</f>
        <v/>
      </c>
      <c r="O858" s="3" t="str">
        <f t="shared" ref="O858" si="2604">IF(N858="","",$D858)</f>
        <v/>
      </c>
      <c r="P858" s="3" t="str">
        <f>IF(COUNTIF(技能效果!A:A,技能等级!B858&amp;"05")=1,技能等级!B858&amp;"05","")</f>
        <v/>
      </c>
      <c r="Q858" s="3" t="str">
        <f t="shared" ref="Q858" si="2605">IF(P858="","",$D858)</f>
        <v/>
      </c>
      <c r="R858" s="36"/>
      <c r="S858" s="36">
        <f t="shared" si="2571"/>
        <v>86</v>
      </c>
    </row>
    <row r="859" spans="1:19" ht="16.5" x14ac:dyDescent="0.2">
      <c r="A859" s="3">
        <v>856</v>
      </c>
      <c r="B859" s="3">
        <f>INDEX(技能!B:B,MATCH(技能等级!S859,技能!T:T,0))</f>
        <v>1303011</v>
      </c>
      <c r="C859" s="4" t="s">
        <v>507</v>
      </c>
      <c r="D859" s="3">
        <v>6</v>
      </c>
      <c r="E859" s="3" t="str">
        <f>INDEX(技能!E:E,MATCH(技能等级!S859,技能!T:T,0))</f>
        <v>张飞技能</v>
      </c>
      <c r="F859" s="4" t="s">
        <v>1164</v>
      </c>
      <c r="G859" s="3">
        <v>10</v>
      </c>
      <c r="H859" s="37" t="str">
        <f t="shared" si="2593"/>
        <v>130301101</v>
      </c>
      <c r="I859" s="3">
        <f t="shared" si="2537"/>
        <v>6</v>
      </c>
      <c r="J859" s="3" t="str">
        <f>IF(COUNTIF(技能效果!A:A,技能等级!B859&amp;"02")=1,技能等级!B859&amp;"02","")</f>
        <v>130301102</v>
      </c>
      <c r="K859" s="3">
        <f t="shared" si="2537"/>
        <v>6</v>
      </c>
      <c r="L859" s="3" t="str">
        <f>IF(COUNTIF(技能效果!A:A,技能等级!B859&amp;"03")=1,技能等级!B859&amp;"03","")</f>
        <v>130301103</v>
      </c>
      <c r="M859" s="3">
        <f t="shared" ref="M859" si="2606">IF(L859="","",$D859)</f>
        <v>6</v>
      </c>
      <c r="N859" s="3" t="str">
        <f>IF(COUNTIF(技能效果!A:A,技能等级!B859&amp;"04")=1,技能等级!B859&amp;"04","")</f>
        <v/>
      </c>
      <c r="O859" s="3" t="str">
        <f t="shared" ref="O859" si="2607">IF(N859="","",$D859)</f>
        <v/>
      </c>
      <c r="P859" s="3" t="str">
        <f>IF(COUNTIF(技能效果!A:A,技能等级!B859&amp;"05")=1,技能等级!B859&amp;"05","")</f>
        <v/>
      </c>
      <c r="Q859" s="3" t="str">
        <f t="shared" ref="Q859" si="2608">IF(P859="","",$D859)</f>
        <v/>
      </c>
      <c r="R859" s="36"/>
      <c r="S859" s="36">
        <f t="shared" si="2571"/>
        <v>86</v>
      </c>
    </row>
    <row r="860" spans="1:19" ht="16.5" x14ac:dyDescent="0.2">
      <c r="A860" s="3">
        <v>857</v>
      </c>
      <c r="B860" s="3">
        <f>INDEX(技能!B:B,MATCH(技能等级!S860,技能!T:T,0))</f>
        <v>1303011</v>
      </c>
      <c r="C860" s="4" t="s">
        <v>507</v>
      </c>
      <c r="D860" s="3">
        <v>7</v>
      </c>
      <c r="E860" s="3" t="str">
        <f>INDEX(技能!E:E,MATCH(技能等级!S860,技能!T:T,0))</f>
        <v>张飞技能</v>
      </c>
      <c r="F860" s="4" t="s">
        <v>1164</v>
      </c>
      <c r="G860" s="3">
        <v>10</v>
      </c>
      <c r="H860" s="37" t="str">
        <f t="shared" si="2593"/>
        <v>130301101</v>
      </c>
      <c r="I860" s="3">
        <f t="shared" si="2537"/>
        <v>7</v>
      </c>
      <c r="J860" s="3" t="str">
        <f>IF(COUNTIF(技能效果!A:A,技能等级!B860&amp;"02")=1,技能等级!B860&amp;"02","")</f>
        <v>130301102</v>
      </c>
      <c r="K860" s="3">
        <f t="shared" si="2537"/>
        <v>7</v>
      </c>
      <c r="L860" s="3" t="str">
        <f>IF(COUNTIF(技能效果!A:A,技能等级!B860&amp;"03")=1,技能等级!B860&amp;"03","")</f>
        <v>130301103</v>
      </c>
      <c r="M860" s="3">
        <f t="shared" ref="M860" si="2609">IF(L860="","",$D860)</f>
        <v>7</v>
      </c>
      <c r="N860" s="3" t="str">
        <f>IF(COUNTIF(技能效果!A:A,技能等级!B860&amp;"04")=1,技能等级!B860&amp;"04","")</f>
        <v/>
      </c>
      <c r="O860" s="3" t="str">
        <f t="shared" ref="O860" si="2610">IF(N860="","",$D860)</f>
        <v/>
      </c>
      <c r="P860" s="3" t="str">
        <f>IF(COUNTIF(技能效果!A:A,技能等级!B860&amp;"05")=1,技能等级!B860&amp;"05","")</f>
        <v/>
      </c>
      <c r="Q860" s="3" t="str">
        <f t="shared" ref="Q860" si="2611">IF(P860="","",$D860)</f>
        <v/>
      </c>
      <c r="R860" s="36"/>
      <c r="S860" s="36">
        <f t="shared" si="2571"/>
        <v>86</v>
      </c>
    </row>
    <row r="861" spans="1:19" ht="16.5" x14ac:dyDescent="0.2">
      <c r="A861" s="3">
        <v>858</v>
      </c>
      <c r="B861" s="3">
        <f>INDEX(技能!B:B,MATCH(技能等级!S861,技能!T:T,0))</f>
        <v>1303011</v>
      </c>
      <c r="C861" s="4" t="s">
        <v>507</v>
      </c>
      <c r="D861" s="3">
        <v>8</v>
      </c>
      <c r="E861" s="3" t="str">
        <f>INDEX(技能!E:E,MATCH(技能等级!S861,技能!T:T,0))</f>
        <v>张飞技能</v>
      </c>
      <c r="F861" s="4" t="s">
        <v>1164</v>
      </c>
      <c r="G861" s="3">
        <v>10</v>
      </c>
      <c r="H861" s="37" t="str">
        <f t="shared" si="2593"/>
        <v>130301101</v>
      </c>
      <c r="I861" s="3">
        <f t="shared" si="2537"/>
        <v>8</v>
      </c>
      <c r="J861" s="3" t="str">
        <f>IF(COUNTIF(技能效果!A:A,技能等级!B861&amp;"02")=1,技能等级!B861&amp;"02","")</f>
        <v>130301102</v>
      </c>
      <c r="K861" s="3">
        <f t="shared" si="2537"/>
        <v>8</v>
      </c>
      <c r="L861" s="3" t="str">
        <f>IF(COUNTIF(技能效果!A:A,技能等级!B861&amp;"03")=1,技能等级!B861&amp;"03","")</f>
        <v>130301103</v>
      </c>
      <c r="M861" s="3">
        <f t="shared" ref="M861" si="2612">IF(L861="","",$D861)</f>
        <v>8</v>
      </c>
      <c r="N861" s="3" t="str">
        <f>IF(COUNTIF(技能效果!A:A,技能等级!B861&amp;"04")=1,技能等级!B861&amp;"04","")</f>
        <v/>
      </c>
      <c r="O861" s="3" t="str">
        <f t="shared" ref="O861" si="2613">IF(N861="","",$D861)</f>
        <v/>
      </c>
      <c r="P861" s="3" t="str">
        <f>IF(COUNTIF(技能效果!A:A,技能等级!B861&amp;"05")=1,技能等级!B861&amp;"05","")</f>
        <v/>
      </c>
      <c r="Q861" s="3" t="str">
        <f t="shared" ref="Q861" si="2614">IF(P861="","",$D861)</f>
        <v/>
      </c>
      <c r="R861" s="36"/>
      <c r="S861" s="36">
        <f t="shared" si="2571"/>
        <v>86</v>
      </c>
    </row>
    <row r="862" spans="1:19" ht="16.5" x14ac:dyDescent="0.2">
      <c r="A862" s="3">
        <v>859</v>
      </c>
      <c r="B862" s="3">
        <f>INDEX(技能!B:B,MATCH(技能等级!S862,技能!T:T,0))</f>
        <v>1303011</v>
      </c>
      <c r="C862" s="4" t="s">
        <v>507</v>
      </c>
      <c r="D862" s="3">
        <v>9</v>
      </c>
      <c r="E862" s="3" t="str">
        <f>INDEX(技能!E:E,MATCH(技能等级!S862,技能!T:T,0))</f>
        <v>张飞技能</v>
      </c>
      <c r="F862" s="4" t="s">
        <v>1164</v>
      </c>
      <c r="G862" s="3">
        <v>10</v>
      </c>
      <c r="H862" s="37" t="str">
        <f t="shared" si="2593"/>
        <v>130301101</v>
      </c>
      <c r="I862" s="3">
        <f t="shared" si="2537"/>
        <v>9</v>
      </c>
      <c r="J862" s="3" t="str">
        <f>IF(COUNTIF(技能效果!A:A,技能等级!B862&amp;"02")=1,技能等级!B862&amp;"02","")</f>
        <v>130301102</v>
      </c>
      <c r="K862" s="3">
        <f t="shared" si="2537"/>
        <v>9</v>
      </c>
      <c r="L862" s="3" t="str">
        <f>IF(COUNTIF(技能效果!A:A,技能等级!B862&amp;"03")=1,技能等级!B862&amp;"03","")</f>
        <v>130301103</v>
      </c>
      <c r="M862" s="3">
        <f t="shared" ref="M862" si="2615">IF(L862="","",$D862)</f>
        <v>9</v>
      </c>
      <c r="N862" s="3" t="str">
        <f>IF(COUNTIF(技能效果!A:A,技能等级!B862&amp;"04")=1,技能等级!B862&amp;"04","")</f>
        <v/>
      </c>
      <c r="O862" s="3" t="str">
        <f t="shared" ref="O862" si="2616">IF(N862="","",$D862)</f>
        <v/>
      </c>
      <c r="P862" s="3" t="str">
        <f>IF(COUNTIF(技能效果!A:A,技能等级!B862&amp;"05")=1,技能等级!B862&amp;"05","")</f>
        <v/>
      </c>
      <c r="Q862" s="3" t="str">
        <f t="shared" ref="Q862" si="2617">IF(P862="","",$D862)</f>
        <v/>
      </c>
      <c r="R862" s="36"/>
      <c r="S862" s="36">
        <f t="shared" si="2571"/>
        <v>86</v>
      </c>
    </row>
    <row r="863" spans="1:19" ht="16.5" x14ac:dyDescent="0.2">
      <c r="A863" s="3">
        <v>860</v>
      </c>
      <c r="B863" s="3">
        <f>INDEX(技能!B:B,MATCH(技能等级!S863,技能!T:T,0))</f>
        <v>1303011</v>
      </c>
      <c r="C863" s="4" t="s">
        <v>507</v>
      </c>
      <c r="D863" s="3">
        <v>10</v>
      </c>
      <c r="E863" s="3" t="str">
        <f>INDEX(技能!E:E,MATCH(技能等级!S863,技能!T:T,0))</f>
        <v>张飞技能</v>
      </c>
      <c r="F863" s="4" t="s">
        <v>1164</v>
      </c>
      <c r="G863" s="3">
        <v>10</v>
      </c>
      <c r="H863" s="37" t="str">
        <f t="shared" si="2593"/>
        <v>130301101</v>
      </c>
      <c r="I863" s="3">
        <f t="shared" si="2537"/>
        <v>10</v>
      </c>
      <c r="J863" s="3" t="str">
        <f>IF(COUNTIF(技能效果!A:A,技能等级!B863&amp;"02")=1,技能等级!B863&amp;"02","")</f>
        <v>130301102</v>
      </c>
      <c r="K863" s="3">
        <f t="shared" si="2537"/>
        <v>10</v>
      </c>
      <c r="L863" s="3" t="str">
        <f>IF(COUNTIF(技能效果!A:A,技能等级!B863&amp;"03")=1,技能等级!B863&amp;"03","")</f>
        <v>130301103</v>
      </c>
      <c r="M863" s="3">
        <f t="shared" ref="M863" si="2618">IF(L863="","",$D863)</f>
        <v>10</v>
      </c>
      <c r="N863" s="3" t="str">
        <f>IF(COUNTIF(技能效果!A:A,技能等级!B863&amp;"04")=1,技能等级!B863&amp;"04","")</f>
        <v/>
      </c>
      <c r="O863" s="3" t="str">
        <f t="shared" ref="O863" si="2619">IF(N863="","",$D863)</f>
        <v/>
      </c>
      <c r="P863" s="3" t="str">
        <f>IF(COUNTIF(技能效果!A:A,技能等级!B863&amp;"05")=1,技能等级!B863&amp;"05","")</f>
        <v/>
      </c>
      <c r="Q863" s="3" t="str">
        <f t="shared" ref="Q863" si="2620">IF(P863="","",$D863)</f>
        <v/>
      </c>
      <c r="R863" s="36"/>
      <c r="S863" s="36">
        <f t="shared" si="2571"/>
        <v>86</v>
      </c>
    </row>
    <row r="864" spans="1:19" ht="16.5" x14ac:dyDescent="0.2">
      <c r="A864" s="3">
        <v>861</v>
      </c>
      <c r="B864" s="3">
        <f>INDEX(技能!B:B,MATCH(技能等级!S864,技能!T:T,0))</f>
        <v>1303012</v>
      </c>
      <c r="C864" s="4" t="s">
        <v>507</v>
      </c>
      <c r="D864" s="3">
        <v>1</v>
      </c>
      <c r="E864" s="3" t="str">
        <f>INDEX(技能!E:E,MATCH(技能等级!S864,技能!T:T,0))</f>
        <v>夏侯惇技能</v>
      </c>
      <c r="F864" s="4"/>
      <c r="G864" s="3"/>
      <c r="H864" s="37" t="str">
        <f t="shared" si="2536"/>
        <v>130301201</v>
      </c>
      <c r="I864" s="3">
        <f t="shared" si="2537"/>
        <v>1</v>
      </c>
      <c r="J864" s="3" t="str">
        <f>IF(COUNTIF(技能效果!A:A,技能等级!B864&amp;"02")=1,技能等级!B864&amp;"02","")</f>
        <v>130301202</v>
      </c>
      <c r="K864" s="3">
        <f t="shared" si="2537"/>
        <v>1</v>
      </c>
      <c r="L864" s="3" t="str">
        <f>IF(COUNTIF(技能效果!A:A,技能等级!B864&amp;"03")=1,技能等级!B864&amp;"03","")</f>
        <v>130301203</v>
      </c>
      <c r="M864" s="3">
        <f t="shared" ref="M864" si="2621">IF(L864="","",$D864)</f>
        <v>1</v>
      </c>
      <c r="N864" s="3" t="str">
        <f>IF(COUNTIF(技能效果!A:A,技能等级!B864&amp;"04")=1,技能等级!B864&amp;"04","")</f>
        <v>130301204</v>
      </c>
      <c r="O864" s="3">
        <f t="shared" ref="O864" si="2622">IF(N864="","",$D864)</f>
        <v>1</v>
      </c>
      <c r="P864" s="3" t="str">
        <f>IF(COUNTIF(技能效果!A:A,技能等级!B864&amp;"05")=1,技能等级!B864&amp;"05","")</f>
        <v>130301205</v>
      </c>
      <c r="Q864" s="3">
        <f t="shared" ref="Q864" si="2623">IF(P864="","",$D864)</f>
        <v>1</v>
      </c>
      <c r="R864" s="36"/>
      <c r="S864" s="36">
        <f t="shared" si="2571"/>
        <v>87</v>
      </c>
    </row>
    <row r="865" spans="1:19" ht="16.5" x14ac:dyDescent="0.2">
      <c r="A865" s="3">
        <v>862</v>
      </c>
      <c r="B865" s="3">
        <f>INDEX(技能!B:B,MATCH(技能等级!S865,技能!T:T,0))</f>
        <v>1303012</v>
      </c>
      <c r="C865" s="4" t="s">
        <v>507</v>
      </c>
      <c r="D865" s="3">
        <v>2</v>
      </c>
      <c r="E865" s="3" t="str">
        <f>INDEX(技能!E:E,MATCH(技能等级!S865,技能!T:T,0))</f>
        <v>夏侯惇技能</v>
      </c>
      <c r="F865" s="4" t="s">
        <v>1164</v>
      </c>
      <c r="G865" s="3">
        <v>10</v>
      </c>
      <c r="H865" s="37" t="str">
        <f t="shared" si="2536"/>
        <v>130301201</v>
      </c>
      <c r="I865" s="3">
        <f t="shared" si="2537"/>
        <v>2</v>
      </c>
      <c r="J865" s="3" t="str">
        <f>IF(COUNTIF(技能效果!A:A,技能等级!B865&amp;"02")=1,技能等级!B865&amp;"02","")</f>
        <v>130301202</v>
      </c>
      <c r="K865" s="3">
        <f t="shared" si="2537"/>
        <v>2</v>
      </c>
      <c r="L865" s="3" t="str">
        <f>IF(COUNTIF(技能效果!A:A,技能等级!B865&amp;"03")=1,技能等级!B865&amp;"03","")</f>
        <v>130301203</v>
      </c>
      <c r="M865" s="3">
        <f t="shared" ref="M865" si="2624">IF(L865="","",$D865)</f>
        <v>2</v>
      </c>
      <c r="N865" s="3" t="str">
        <f>IF(COUNTIF(技能效果!A:A,技能等级!B865&amp;"04")=1,技能等级!B865&amp;"04","")</f>
        <v>130301204</v>
      </c>
      <c r="O865" s="3">
        <f t="shared" ref="O865" si="2625">IF(N865="","",$D865)</f>
        <v>2</v>
      </c>
      <c r="P865" s="3" t="str">
        <f>IF(COUNTIF(技能效果!A:A,技能等级!B865&amp;"05")=1,技能等级!B865&amp;"05","")</f>
        <v>130301205</v>
      </c>
      <c r="Q865" s="3">
        <f t="shared" ref="Q865" si="2626">IF(P865="","",$D865)</f>
        <v>2</v>
      </c>
      <c r="R865" s="36"/>
      <c r="S865" s="36">
        <f t="shared" si="2571"/>
        <v>87</v>
      </c>
    </row>
    <row r="866" spans="1:19" ht="16.5" x14ac:dyDescent="0.2">
      <c r="A866" s="3">
        <v>863</v>
      </c>
      <c r="B866" s="3">
        <f>INDEX(技能!B:B,MATCH(技能等级!S866,技能!T:T,0))</f>
        <v>1303012</v>
      </c>
      <c r="C866" s="4" t="s">
        <v>507</v>
      </c>
      <c r="D866" s="3">
        <v>3</v>
      </c>
      <c r="E866" s="3" t="str">
        <f>INDEX(技能!E:E,MATCH(技能等级!S866,技能!T:T,0))</f>
        <v>夏侯惇技能</v>
      </c>
      <c r="F866" s="4" t="s">
        <v>1164</v>
      </c>
      <c r="G866" s="3">
        <v>10</v>
      </c>
      <c r="H866" s="37" t="str">
        <f t="shared" si="2536"/>
        <v>130301201</v>
      </c>
      <c r="I866" s="3">
        <f t="shared" si="2537"/>
        <v>3</v>
      </c>
      <c r="J866" s="3" t="str">
        <f>IF(COUNTIF(技能效果!A:A,技能等级!B866&amp;"02")=1,技能等级!B866&amp;"02","")</f>
        <v>130301202</v>
      </c>
      <c r="K866" s="3">
        <f t="shared" si="2537"/>
        <v>3</v>
      </c>
      <c r="L866" s="3" t="str">
        <f>IF(COUNTIF(技能效果!A:A,技能等级!B866&amp;"03")=1,技能等级!B866&amp;"03","")</f>
        <v>130301203</v>
      </c>
      <c r="M866" s="3">
        <f t="shared" ref="M866" si="2627">IF(L866="","",$D866)</f>
        <v>3</v>
      </c>
      <c r="N866" s="3" t="str">
        <f>IF(COUNTIF(技能效果!A:A,技能等级!B866&amp;"04")=1,技能等级!B866&amp;"04","")</f>
        <v>130301204</v>
      </c>
      <c r="O866" s="3">
        <f t="shared" ref="O866" si="2628">IF(N866="","",$D866)</f>
        <v>3</v>
      </c>
      <c r="P866" s="3" t="str">
        <f>IF(COUNTIF(技能效果!A:A,技能等级!B866&amp;"05")=1,技能等级!B866&amp;"05","")</f>
        <v>130301205</v>
      </c>
      <c r="Q866" s="3">
        <f t="shared" ref="Q866" si="2629">IF(P866="","",$D866)</f>
        <v>3</v>
      </c>
      <c r="R866" s="36"/>
      <c r="S866" s="36">
        <f t="shared" si="2571"/>
        <v>87</v>
      </c>
    </row>
    <row r="867" spans="1:19" ht="16.5" x14ac:dyDescent="0.2">
      <c r="A867" s="3">
        <v>864</v>
      </c>
      <c r="B867" s="3">
        <f>INDEX(技能!B:B,MATCH(技能等级!S867,技能!T:T,0))</f>
        <v>1303012</v>
      </c>
      <c r="C867" s="4" t="s">
        <v>507</v>
      </c>
      <c r="D867" s="3">
        <v>4</v>
      </c>
      <c r="E867" s="3" t="str">
        <f>INDEX(技能!E:E,MATCH(技能等级!S867,技能!T:T,0))</f>
        <v>夏侯惇技能</v>
      </c>
      <c r="F867" s="4" t="s">
        <v>1164</v>
      </c>
      <c r="G867" s="3">
        <v>10</v>
      </c>
      <c r="H867" s="37" t="str">
        <f t="shared" si="2536"/>
        <v>130301201</v>
      </c>
      <c r="I867" s="3">
        <f t="shared" si="2537"/>
        <v>4</v>
      </c>
      <c r="J867" s="3" t="str">
        <f>IF(COUNTIF(技能效果!A:A,技能等级!B867&amp;"02")=1,技能等级!B867&amp;"02","")</f>
        <v>130301202</v>
      </c>
      <c r="K867" s="3">
        <f t="shared" si="2537"/>
        <v>4</v>
      </c>
      <c r="L867" s="3" t="str">
        <f>IF(COUNTIF(技能效果!A:A,技能等级!B867&amp;"03")=1,技能等级!B867&amp;"03","")</f>
        <v>130301203</v>
      </c>
      <c r="M867" s="3">
        <f t="shared" ref="M867" si="2630">IF(L867="","",$D867)</f>
        <v>4</v>
      </c>
      <c r="N867" s="3" t="str">
        <f>IF(COUNTIF(技能效果!A:A,技能等级!B867&amp;"04")=1,技能等级!B867&amp;"04","")</f>
        <v>130301204</v>
      </c>
      <c r="O867" s="3">
        <f t="shared" ref="O867" si="2631">IF(N867="","",$D867)</f>
        <v>4</v>
      </c>
      <c r="P867" s="3" t="str">
        <f>IF(COUNTIF(技能效果!A:A,技能等级!B867&amp;"05")=1,技能等级!B867&amp;"05","")</f>
        <v>130301205</v>
      </c>
      <c r="Q867" s="3">
        <f t="shared" ref="Q867" si="2632">IF(P867="","",$D867)</f>
        <v>4</v>
      </c>
      <c r="R867" s="36"/>
      <c r="S867" s="36">
        <f t="shared" si="2571"/>
        <v>87</v>
      </c>
    </row>
    <row r="868" spans="1:19" ht="16.5" x14ac:dyDescent="0.2">
      <c r="A868" s="3">
        <v>865</v>
      </c>
      <c r="B868" s="3">
        <f>INDEX(技能!B:B,MATCH(技能等级!S868,技能!T:T,0))</f>
        <v>1303012</v>
      </c>
      <c r="C868" s="4" t="s">
        <v>507</v>
      </c>
      <c r="D868" s="3">
        <v>5</v>
      </c>
      <c r="E868" s="3" t="str">
        <f>INDEX(技能!E:E,MATCH(技能等级!S868,技能!T:T,0))</f>
        <v>夏侯惇技能</v>
      </c>
      <c r="F868" s="4" t="s">
        <v>1164</v>
      </c>
      <c r="G868" s="3">
        <v>10</v>
      </c>
      <c r="H868" s="37" t="str">
        <f t="shared" si="2536"/>
        <v>130301201</v>
      </c>
      <c r="I868" s="3">
        <f t="shared" si="2537"/>
        <v>5</v>
      </c>
      <c r="J868" s="3" t="str">
        <f>IF(COUNTIF(技能效果!A:A,技能等级!B868&amp;"02")=1,技能等级!B868&amp;"02","")</f>
        <v>130301202</v>
      </c>
      <c r="K868" s="3">
        <f t="shared" si="2537"/>
        <v>5</v>
      </c>
      <c r="L868" s="3" t="str">
        <f>IF(COUNTIF(技能效果!A:A,技能等级!B868&amp;"03")=1,技能等级!B868&amp;"03","")</f>
        <v>130301203</v>
      </c>
      <c r="M868" s="3">
        <f t="shared" ref="M868" si="2633">IF(L868="","",$D868)</f>
        <v>5</v>
      </c>
      <c r="N868" s="3" t="str">
        <f>IF(COUNTIF(技能效果!A:A,技能等级!B868&amp;"04")=1,技能等级!B868&amp;"04","")</f>
        <v>130301204</v>
      </c>
      <c r="O868" s="3">
        <f t="shared" ref="O868" si="2634">IF(N868="","",$D868)</f>
        <v>5</v>
      </c>
      <c r="P868" s="3" t="str">
        <f>IF(COUNTIF(技能效果!A:A,技能等级!B868&amp;"05")=1,技能等级!B868&amp;"05","")</f>
        <v>130301205</v>
      </c>
      <c r="Q868" s="3">
        <f t="shared" ref="Q868" si="2635">IF(P868="","",$D868)</f>
        <v>5</v>
      </c>
      <c r="R868" s="36"/>
      <c r="S868" s="36">
        <f t="shared" si="2571"/>
        <v>87</v>
      </c>
    </row>
    <row r="869" spans="1:19" ht="16.5" x14ac:dyDescent="0.2">
      <c r="A869" s="3">
        <v>866</v>
      </c>
      <c r="B869" s="3">
        <f>INDEX(技能!B:B,MATCH(技能等级!S869,技能!T:T,0))</f>
        <v>1303012</v>
      </c>
      <c r="C869" s="4" t="s">
        <v>507</v>
      </c>
      <c r="D869" s="3">
        <v>6</v>
      </c>
      <c r="E869" s="3" t="str">
        <f>INDEX(技能!E:E,MATCH(技能等级!S869,技能!T:T,0))</f>
        <v>夏侯惇技能</v>
      </c>
      <c r="F869" s="4" t="s">
        <v>1164</v>
      </c>
      <c r="G869" s="3">
        <v>10</v>
      </c>
      <c r="H869" s="37" t="str">
        <f t="shared" si="2536"/>
        <v>130301201</v>
      </c>
      <c r="I869" s="3">
        <f t="shared" si="2537"/>
        <v>6</v>
      </c>
      <c r="J869" s="3" t="str">
        <f>IF(COUNTIF(技能效果!A:A,技能等级!B869&amp;"02")=1,技能等级!B869&amp;"02","")</f>
        <v>130301202</v>
      </c>
      <c r="K869" s="3">
        <f t="shared" si="2537"/>
        <v>6</v>
      </c>
      <c r="L869" s="3" t="str">
        <f>IF(COUNTIF(技能效果!A:A,技能等级!B869&amp;"03")=1,技能等级!B869&amp;"03","")</f>
        <v>130301203</v>
      </c>
      <c r="M869" s="3">
        <f t="shared" ref="M869" si="2636">IF(L869="","",$D869)</f>
        <v>6</v>
      </c>
      <c r="N869" s="3" t="str">
        <f>IF(COUNTIF(技能效果!A:A,技能等级!B869&amp;"04")=1,技能等级!B869&amp;"04","")</f>
        <v>130301204</v>
      </c>
      <c r="O869" s="3">
        <f t="shared" ref="O869" si="2637">IF(N869="","",$D869)</f>
        <v>6</v>
      </c>
      <c r="P869" s="3" t="str">
        <f>IF(COUNTIF(技能效果!A:A,技能等级!B869&amp;"05")=1,技能等级!B869&amp;"05","")</f>
        <v>130301205</v>
      </c>
      <c r="Q869" s="3">
        <f t="shared" ref="Q869" si="2638">IF(P869="","",$D869)</f>
        <v>6</v>
      </c>
      <c r="R869" s="36"/>
      <c r="S869" s="36">
        <f t="shared" si="2571"/>
        <v>87</v>
      </c>
    </row>
    <row r="870" spans="1:19" ht="16.5" x14ac:dyDescent="0.2">
      <c r="A870" s="3">
        <v>867</v>
      </c>
      <c r="B870" s="3">
        <f>INDEX(技能!B:B,MATCH(技能等级!S870,技能!T:T,0))</f>
        <v>1303012</v>
      </c>
      <c r="C870" s="4" t="s">
        <v>507</v>
      </c>
      <c r="D870" s="3">
        <v>7</v>
      </c>
      <c r="E870" s="3" t="str">
        <f>INDEX(技能!E:E,MATCH(技能等级!S870,技能!T:T,0))</f>
        <v>夏侯惇技能</v>
      </c>
      <c r="F870" s="4" t="s">
        <v>1164</v>
      </c>
      <c r="G870" s="3">
        <v>10</v>
      </c>
      <c r="H870" s="37" t="str">
        <f t="shared" si="2536"/>
        <v>130301201</v>
      </c>
      <c r="I870" s="3">
        <f t="shared" si="2537"/>
        <v>7</v>
      </c>
      <c r="J870" s="3" t="str">
        <f>IF(COUNTIF(技能效果!A:A,技能等级!B870&amp;"02")=1,技能等级!B870&amp;"02","")</f>
        <v>130301202</v>
      </c>
      <c r="K870" s="3">
        <f t="shared" si="2537"/>
        <v>7</v>
      </c>
      <c r="L870" s="3" t="str">
        <f>IF(COUNTIF(技能效果!A:A,技能等级!B870&amp;"03")=1,技能等级!B870&amp;"03","")</f>
        <v>130301203</v>
      </c>
      <c r="M870" s="3">
        <f t="shared" ref="M870" si="2639">IF(L870="","",$D870)</f>
        <v>7</v>
      </c>
      <c r="N870" s="3" t="str">
        <f>IF(COUNTIF(技能效果!A:A,技能等级!B870&amp;"04")=1,技能等级!B870&amp;"04","")</f>
        <v>130301204</v>
      </c>
      <c r="O870" s="3">
        <f t="shared" ref="O870" si="2640">IF(N870="","",$D870)</f>
        <v>7</v>
      </c>
      <c r="P870" s="3" t="str">
        <f>IF(COUNTIF(技能效果!A:A,技能等级!B870&amp;"05")=1,技能等级!B870&amp;"05","")</f>
        <v>130301205</v>
      </c>
      <c r="Q870" s="3">
        <f t="shared" ref="Q870" si="2641">IF(P870="","",$D870)</f>
        <v>7</v>
      </c>
      <c r="R870" s="36"/>
      <c r="S870" s="36">
        <f t="shared" si="2571"/>
        <v>87</v>
      </c>
    </row>
    <row r="871" spans="1:19" ht="16.5" x14ac:dyDescent="0.2">
      <c r="A871" s="3">
        <v>868</v>
      </c>
      <c r="B871" s="3">
        <f>INDEX(技能!B:B,MATCH(技能等级!S871,技能!T:T,0))</f>
        <v>1303012</v>
      </c>
      <c r="C871" s="4" t="s">
        <v>507</v>
      </c>
      <c r="D871" s="3">
        <v>8</v>
      </c>
      <c r="E871" s="3" t="str">
        <f>INDEX(技能!E:E,MATCH(技能等级!S871,技能!T:T,0))</f>
        <v>夏侯惇技能</v>
      </c>
      <c r="F871" s="4" t="s">
        <v>1164</v>
      </c>
      <c r="G871" s="3">
        <v>10</v>
      </c>
      <c r="H871" s="37" t="str">
        <f t="shared" si="2536"/>
        <v>130301201</v>
      </c>
      <c r="I871" s="3">
        <f t="shared" si="2537"/>
        <v>8</v>
      </c>
      <c r="J871" s="3" t="str">
        <f>IF(COUNTIF(技能效果!A:A,技能等级!B871&amp;"02")=1,技能等级!B871&amp;"02","")</f>
        <v>130301202</v>
      </c>
      <c r="K871" s="3">
        <f t="shared" si="2537"/>
        <v>8</v>
      </c>
      <c r="L871" s="3" t="str">
        <f>IF(COUNTIF(技能效果!A:A,技能等级!B871&amp;"03")=1,技能等级!B871&amp;"03","")</f>
        <v>130301203</v>
      </c>
      <c r="M871" s="3">
        <f t="shared" ref="M871" si="2642">IF(L871="","",$D871)</f>
        <v>8</v>
      </c>
      <c r="N871" s="3" t="str">
        <f>IF(COUNTIF(技能效果!A:A,技能等级!B871&amp;"04")=1,技能等级!B871&amp;"04","")</f>
        <v>130301204</v>
      </c>
      <c r="O871" s="3">
        <f t="shared" ref="O871" si="2643">IF(N871="","",$D871)</f>
        <v>8</v>
      </c>
      <c r="P871" s="3" t="str">
        <f>IF(COUNTIF(技能效果!A:A,技能等级!B871&amp;"05")=1,技能等级!B871&amp;"05","")</f>
        <v>130301205</v>
      </c>
      <c r="Q871" s="3">
        <f t="shared" ref="Q871" si="2644">IF(P871="","",$D871)</f>
        <v>8</v>
      </c>
      <c r="R871" s="36"/>
      <c r="S871" s="36">
        <f t="shared" si="2571"/>
        <v>87</v>
      </c>
    </row>
    <row r="872" spans="1:19" ht="16.5" x14ac:dyDescent="0.2">
      <c r="A872" s="3">
        <v>869</v>
      </c>
      <c r="B872" s="3">
        <f>INDEX(技能!B:B,MATCH(技能等级!S872,技能!T:T,0))</f>
        <v>1303012</v>
      </c>
      <c r="C872" s="4" t="s">
        <v>507</v>
      </c>
      <c r="D872" s="3">
        <v>9</v>
      </c>
      <c r="E872" s="3" t="str">
        <f>INDEX(技能!E:E,MATCH(技能等级!S872,技能!T:T,0))</f>
        <v>夏侯惇技能</v>
      </c>
      <c r="F872" s="4" t="s">
        <v>1164</v>
      </c>
      <c r="G872" s="3">
        <v>10</v>
      </c>
      <c r="H872" s="37" t="str">
        <f t="shared" si="2536"/>
        <v>130301201</v>
      </c>
      <c r="I872" s="3">
        <f t="shared" si="2537"/>
        <v>9</v>
      </c>
      <c r="J872" s="3" t="str">
        <f>IF(COUNTIF(技能效果!A:A,技能等级!B872&amp;"02")=1,技能等级!B872&amp;"02","")</f>
        <v>130301202</v>
      </c>
      <c r="K872" s="3">
        <f t="shared" si="2537"/>
        <v>9</v>
      </c>
      <c r="L872" s="3" t="str">
        <f>IF(COUNTIF(技能效果!A:A,技能等级!B872&amp;"03")=1,技能等级!B872&amp;"03","")</f>
        <v>130301203</v>
      </c>
      <c r="M872" s="3">
        <f t="shared" ref="M872" si="2645">IF(L872="","",$D872)</f>
        <v>9</v>
      </c>
      <c r="N872" s="3" t="str">
        <f>IF(COUNTIF(技能效果!A:A,技能等级!B872&amp;"04")=1,技能等级!B872&amp;"04","")</f>
        <v>130301204</v>
      </c>
      <c r="O872" s="3">
        <f t="shared" ref="O872" si="2646">IF(N872="","",$D872)</f>
        <v>9</v>
      </c>
      <c r="P872" s="3" t="str">
        <f>IF(COUNTIF(技能效果!A:A,技能等级!B872&amp;"05")=1,技能等级!B872&amp;"05","")</f>
        <v>130301205</v>
      </c>
      <c r="Q872" s="3">
        <f t="shared" ref="Q872" si="2647">IF(P872="","",$D872)</f>
        <v>9</v>
      </c>
      <c r="R872" s="36"/>
      <c r="S872" s="36">
        <f t="shared" si="2571"/>
        <v>87</v>
      </c>
    </row>
    <row r="873" spans="1:19" ht="16.5" x14ac:dyDescent="0.2">
      <c r="A873" s="3">
        <v>870</v>
      </c>
      <c r="B873" s="3">
        <f>INDEX(技能!B:B,MATCH(技能等级!S873,技能!T:T,0))</f>
        <v>1303012</v>
      </c>
      <c r="C873" s="4" t="s">
        <v>507</v>
      </c>
      <c r="D873" s="3">
        <v>10</v>
      </c>
      <c r="E873" s="3" t="str">
        <f>INDEX(技能!E:E,MATCH(技能等级!S873,技能!T:T,0))</f>
        <v>夏侯惇技能</v>
      </c>
      <c r="F873" s="4" t="s">
        <v>1164</v>
      </c>
      <c r="G873" s="3">
        <v>10</v>
      </c>
      <c r="H873" s="37" t="str">
        <f t="shared" si="2536"/>
        <v>130301201</v>
      </c>
      <c r="I873" s="3">
        <f t="shared" si="2537"/>
        <v>10</v>
      </c>
      <c r="J873" s="3" t="str">
        <f>IF(COUNTIF(技能效果!A:A,技能等级!B873&amp;"02")=1,技能等级!B873&amp;"02","")</f>
        <v>130301202</v>
      </c>
      <c r="K873" s="3">
        <f t="shared" si="2537"/>
        <v>10</v>
      </c>
      <c r="L873" s="3" t="str">
        <f>IF(COUNTIF(技能效果!A:A,技能等级!B873&amp;"03")=1,技能等级!B873&amp;"03","")</f>
        <v>130301203</v>
      </c>
      <c r="M873" s="3">
        <f t="shared" ref="M873" si="2648">IF(L873="","",$D873)</f>
        <v>10</v>
      </c>
      <c r="N873" s="3" t="str">
        <f>IF(COUNTIF(技能效果!A:A,技能等级!B873&amp;"04")=1,技能等级!B873&amp;"04","")</f>
        <v>130301204</v>
      </c>
      <c r="O873" s="3">
        <f t="shared" ref="O873" si="2649">IF(N873="","",$D873)</f>
        <v>10</v>
      </c>
      <c r="P873" s="3" t="str">
        <f>IF(COUNTIF(技能效果!A:A,技能等级!B873&amp;"05")=1,技能等级!B873&amp;"05","")</f>
        <v>130301205</v>
      </c>
      <c r="Q873" s="3">
        <f t="shared" ref="Q873" si="2650">IF(P873="","",$D873)</f>
        <v>10</v>
      </c>
      <c r="R873" s="36"/>
      <c r="S873" s="36">
        <f t="shared" si="2571"/>
        <v>87</v>
      </c>
    </row>
    <row r="874" spans="1:19" ht="16.5" x14ac:dyDescent="0.2">
      <c r="A874" s="3">
        <v>871</v>
      </c>
      <c r="B874" s="3">
        <f>INDEX(技能!B:B,MATCH(技能等级!S874,技能!T:T,0))</f>
        <v>1303013</v>
      </c>
      <c r="C874" s="4" t="s">
        <v>507</v>
      </c>
      <c r="D874" s="3">
        <v>1</v>
      </c>
      <c r="E874" s="3" t="str">
        <f>INDEX(技能!E:E,MATCH(技能等级!S874,技能!T:T,0))</f>
        <v>塞伯罗斯技能</v>
      </c>
      <c r="F874" s="4"/>
      <c r="G874" s="3"/>
      <c r="H874" s="37" t="str">
        <f t="shared" si="2536"/>
        <v>130301301</v>
      </c>
      <c r="I874" s="3">
        <f t="shared" si="2537"/>
        <v>1</v>
      </c>
      <c r="J874" s="3" t="str">
        <f>IF(COUNTIF(技能效果!A:A,技能等级!B874&amp;"02")=1,技能等级!B874&amp;"02","")</f>
        <v/>
      </c>
      <c r="K874" s="3" t="str">
        <f t="shared" si="2537"/>
        <v/>
      </c>
      <c r="L874" s="3" t="str">
        <f>IF(COUNTIF(技能效果!A:A,技能等级!B874&amp;"03")=1,技能等级!B874&amp;"03","")</f>
        <v/>
      </c>
      <c r="M874" s="3" t="str">
        <f t="shared" ref="M874" si="2651">IF(L874="","",$D874)</f>
        <v/>
      </c>
      <c r="N874" s="3" t="str">
        <f>IF(COUNTIF(技能效果!A:A,技能等级!B874&amp;"04")=1,技能等级!B874&amp;"04","")</f>
        <v/>
      </c>
      <c r="O874" s="3" t="str">
        <f t="shared" ref="O874" si="2652">IF(N874="","",$D874)</f>
        <v/>
      </c>
      <c r="P874" s="3" t="str">
        <f>IF(COUNTIF(技能效果!A:A,技能等级!B874&amp;"05")=1,技能等级!B874&amp;"05","")</f>
        <v/>
      </c>
      <c r="Q874" s="3" t="str">
        <f t="shared" ref="Q874" si="2653">IF(P874="","",$D874)</f>
        <v/>
      </c>
      <c r="R874" s="36"/>
      <c r="S874" s="36">
        <f t="shared" si="2571"/>
        <v>88</v>
      </c>
    </row>
    <row r="875" spans="1:19" ht="16.5" x14ac:dyDescent="0.2">
      <c r="A875" s="3">
        <v>872</v>
      </c>
      <c r="B875" s="3">
        <f>INDEX(技能!B:B,MATCH(技能等级!S875,技能!T:T,0))</f>
        <v>1303013</v>
      </c>
      <c r="C875" s="4" t="s">
        <v>507</v>
      </c>
      <c r="D875" s="3">
        <v>2</v>
      </c>
      <c r="E875" s="3" t="str">
        <f>INDEX(技能!E:E,MATCH(技能等级!S875,技能!T:T,0))</f>
        <v>塞伯罗斯技能</v>
      </c>
      <c r="F875" s="4" t="s">
        <v>1164</v>
      </c>
      <c r="G875" s="3">
        <v>10</v>
      </c>
      <c r="H875" s="37" t="str">
        <f t="shared" si="2536"/>
        <v>130301301</v>
      </c>
      <c r="I875" s="3">
        <f t="shared" si="2537"/>
        <v>2</v>
      </c>
      <c r="J875" s="3" t="str">
        <f>IF(COUNTIF(技能效果!A:A,技能等级!B875&amp;"02")=1,技能等级!B875&amp;"02","")</f>
        <v/>
      </c>
      <c r="K875" s="3" t="str">
        <f t="shared" si="2537"/>
        <v/>
      </c>
      <c r="L875" s="3" t="str">
        <f>IF(COUNTIF(技能效果!A:A,技能等级!B875&amp;"03")=1,技能等级!B875&amp;"03","")</f>
        <v/>
      </c>
      <c r="M875" s="3" t="str">
        <f t="shared" ref="M875" si="2654">IF(L875="","",$D875)</f>
        <v/>
      </c>
      <c r="N875" s="3" t="str">
        <f>IF(COUNTIF(技能效果!A:A,技能等级!B875&amp;"04")=1,技能等级!B875&amp;"04","")</f>
        <v/>
      </c>
      <c r="O875" s="3" t="str">
        <f t="shared" ref="O875" si="2655">IF(N875="","",$D875)</f>
        <v/>
      </c>
      <c r="P875" s="3" t="str">
        <f>IF(COUNTIF(技能效果!A:A,技能等级!B875&amp;"05")=1,技能等级!B875&amp;"05","")</f>
        <v/>
      </c>
      <c r="Q875" s="3" t="str">
        <f t="shared" ref="Q875" si="2656">IF(P875="","",$D875)</f>
        <v/>
      </c>
      <c r="R875" s="36"/>
      <c r="S875" s="36">
        <f t="shared" si="2571"/>
        <v>88</v>
      </c>
    </row>
    <row r="876" spans="1:19" ht="16.5" x14ac:dyDescent="0.2">
      <c r="A876" s="3">
        <v>873</v>
      </c>
      <c r="B876" s="3">
        <f>INDEX(技能!B:B,MATCH(技能等级!S876,技能!T:T,0))</f>
        <v>1303013</v>
      </c>
      <c r="C876" s="4" t="s">
        <v>507</v>
      </c>
      <c r="D876" s="3">
        <v>3</v>
      </c>
      <c r="E876" s="3" t="str">
        <f>INDEX(技能!E:E,MATCH(技能等级!S876,技能!T:T,0))</f>
        <v>塞伯罗斯技能</v>
      </c>
      <c r="F876" s="4" t="s">
        <v>1164</v>
      </c>
      <c r="G876" s="3">
        <v>10</v>
      </c>
      <c r="H876" s="37" t="str">
        <f t="shared" si="2536"/>
        <v>130301301</v>
      </c>
      <c r="I876" s="3">
        <f t="shared" si="2537"/>
        <v>3</v>
      </c>
      <c r="J876" s="3" t="str">
        <f>IF(COUNTIF(技能效果!A:A,技能等级!B876&amp;"02")=1,技能等级!B876&amp;"02","")</f>
        <v/>
      </c>
      <c r="K876" s="3" t="str">
        <f t="shared" si="2537"/>
        <v/>
      </c>
      <c r="L876" s="3" t="str">
        <f>IF(COUNTIF(技能效果!A:A,技能等级!B876&amp;"03")=1,技能等级!B876&amp;"03","")</f>
        <v/>
      </c>
      <c r="M876" s="3" t="str">
        <f t="shared" ref="M876" si="2657">IF(L876="","",$D876)</f>
        <v/>
      </c>
      <c r="N876" s="3" t="str">
        <f>IF(COUNTIF(技能效果!A:A,技能等级!B876&amp;"04")=1,技能等级!B876&amp;"04","")</f>
        <v/>
      </c>
      <c r="O876" s="3" t="str">
        <f t="shared" ref="O876" si="2658">IF(N876="","",$D876)</f>
        <v/>
      </c>
      <c r="P876" s="3" t="str">
        <f>IF(COUNTIF(技能效果!A:A,技能等级!B876&amp;"05")=1,技能等级!B876&amp;"05","")</f>
        <v/>
      </c>
      <c r="Q876" s="3" t="str">
        <f t="shared" ref="Q876" si="2659">IF(P876="","",$D876)</f>
        <v/>
      </c>
      <c r="R876" s="36"/>
      <c r="S876" s="36">
        <f t="shared" si="2571"/>
        <v>88</v>
      </c>
    </row>
    <row r="877" spans="1:19" ht="16.5" x14ac:dyDescent="0.2">
      <c r="A877" s="3">
        <v>874</v>
      </c>
      <c r="B877" s="3">
        <f>INDEX(技能!B:B,MATCH(技能等级!S877,技能!T:T,0))</f>
        <v>1303013</v>
      </c>
      <c r="C877" s="4" t="s">
        <v>507</v>
      </c>
      <c r="D877" s="3">
        <v>4</v>
      </c>
      <c r="E877" s="3" t="str">
        <f>INDEX(技能!E:E,MATCH(技能等级!S877,技能!T:T,0))</f>
        <v>塞伯罗斯技能</v>
      </c>
      <c r="F877" s="4" t="s">
        <v>1164</v>
      </c>
      <c r="G877" s="3">
        <v>10</v>
      </c>
      <c r="H877" s="37" t="str">
        <f t="shared" si="2536"/>
        <v>130301301</v>
      </c>
      <c r="I877" s="3">
        <f t="shared" si="2537"/>
        <v>4</v>
      </c>
      <c r="J877" s="3" t="str">
        <f>IF(COUNTIF(技能效果!A:A,技能等级!B877&amp;"02")=1,技能等级!B877&amp;"02","")</f>
        <v/>
      </c>
      <c r="K877" s="3" t="str">
        <f t="shared" si="2537"/>
        <v/>
      </c>
      <c r="L877" s="3" t="str">
        <f>IF(COUNTIF(技能效果!A:A,技能等级!B877&amp;"03")=1,技能等级!B877&amp;"03","")</f>
        <v/>
      </c>
      <c r="M877" s="3" t="str">
        <f t="shared" ref="M877" si="2660">IF(L877="","",$D877)</f>
        <v/>
      </c>
      <c r="N877" s="3" t="str">
        <f>IF(COUNTIF(技能效果!A:A,技能等级!B877&amp;"04")=1,技能等级!B877&amp;"04","")</f>
        <v/>
      </c>
      <c r="O877" s="3" t="str">
        <f t="shared" ref="O877" si="2661">IF(N877="","",$D877)</f>
        <v/>
      </c>
      <c r="P877" s="3" t="str">
        <f>IF(COUNTIF(技能效果!A:A,技能等级!B877&amp;"05")=1,技能等级!B877&amp;"05","")</f>
        <v/>
      </c>
      <c r="Q877" s="3" t="str">
        <f t="shared" ref="Q877" si="2662">IF(P877="","",$D877)</f>
        <v/>
      </c>
      <c r="R877" s="36"/>
      <c r="S877" s="36">
        <f t="shared" si="2571"/>
        <v>88</v>
      </c>
    </row>
    <row r="878" spans="1:19" ht="16.5" x14ac:dyDescent="0.2">
      <c r="A878" s="3">
        <v>875</v>
      </c>
      <c r="B878" s="3">
        <f>INDEX(技能!B:B,MATCH(技能等级!S878,技能!T:T,0))</f>
        <v>1303013</v>
      </c>
      <c r="C878" s="4" t="s">
        <v>507</v>
      </c>
      <c r="D878" s="3">
        <v>5</v>
      </c>
      <c r="E878" s="3" t="str">
        <f>INDEX(技能!E:E,MATCH(技能等级!S878,技能!T:T,0))</f>
        <v>塞伯罗斯技能</v>
      </c>
      <c r="F878" s="4" t="s">
        <v>1164</v>
      </c>
      <c r="G878" s="3">
        <v>10</v>
      </c>
      <c r="H878" s="37" t="str">
        <f t="shared" si="2536"/>
        <v>130301301</v>
      </c>
      <c r="I878" s="3">
        <f t="shared" si="2537"/>
        <v>5</v>
      </c>
      <c r="J878" s="3" t="str">
        <f>IF(COUNTIF(技能效果!A:A,技能等级!B878&amp;"02")=1,技能等级!B878&amp;"02","")</f>
        <v/>
      </c>
      <c r="K878" s="3" t="str">
        <f t="shared" si="2537"/>
        <v/>
      </c>
      <c r="L878" s="3" t="str">
        <f>IF(COUNTIF(技能效果!A:A,技能等级!B878&amp;"03")=1,技能等级!B878&amp;"03","")</f>
        <v/>
      </c>
      <c r="M878" s="3" t="str">
        <f t="shared" ref="M878" si="2663">IF(L878="","",$D878)</f>
        <v/>
      </c>
      <c r="N878" s="3" t="str">
        <f>IF(COUNTIF(技能效果!A:A,技能等级!B878&amp;"04")=1,技能等级!B878&amp;"04","")</f>
        <v/>
      </c>
      <c r="O878" s="3" t="str">
        <f t="shared" ref="O878" si="2664">IF(N878="","",$D878)</f>
        <v/>
      </c>
      <c r="P878" s="3" t="str">
        <f>IF(COUNTIF(技能效果!A:A,技能等级!B878&amp;"05")=1,技能等级!B878&amp;"05","")</f>
        <v/>
      </c>
      <c r="Q878" s="3" t="str">
        <f t="shared" ref="Q878" si="2665">IF(P878="","",$D878)</f>
        <v/>
      </c>
      <c r="R878" s="36"/>
      <c r="S878" s="36">
        <f t="shared" si="2571"/>
        <v>88</v>
      </c>
    </row>
    <row r="879" spans="1:19" ht="16.5" x14ac:dyDescent="0.2">
      <c r="A879" s="3">
        <v>876</v>
      </c>
      <c r="B879" s="3">
        <f>INDEX(技能!B:B,MATCH(技能等级!S879,技能!T:T,0))</f>
        <v>1303013</v>
      </c>
      <c r="C879" s="4" t="s">
        <v>507</v>
      </c>
      <c r="D879" s="3">
        <v>6</v>
      </c>
      <c r="E879" s="3" t="str">
        <f>INDEX(技能!E:E,MATCH(技能等级!S879,技能!T:T,0))</f>
        <v>塞伯罗斯技能</v>
      </c>
      <c r="F879" s="4" t="s">
        <v>1164</v>
      </c>
      <c r="G879" s="3">
        <v>10</v>
      </c>
      <c r="H879" s="37" t="str">
        <f t="shared" si="2536"/>
        <v>130301301</v>
      </c>
      <c r="I879" s="3">
        <f t="shared" si="2537"/>
        <v>6</v>
      </c>
      <c r="J879" s="3" t="str">
        <f>IF(COUNTIF(技能效果!A:A,技能等级!B879&amp;"02")=1,技能等级!B879&amp;"02","")</f>
        <v/>
      </c>
      <c r="K879" s="3" t="str">
        <f t="shared" si="2537"/>
        <v/>
      </c>
      <c r="L879" s="3" t="str">
        <f>IF(COUNTIF(技能效果!A:A,技能等级!B879&amp;"03")=1,技能等级!B879&amp;"03","")</f>
        <v/>
      </c>
      <c r="M879" s="3" t="str">
        <f t="shared" ref="M879" si="2666">IF(L879="","",$D879)</f>
        <v/>
      </c>
      <c r="N879" s="3" t="str">
        <f>IF(COUNTIF(技能效果!A:A,技能等级!B879&amp;"04")=1,技能等级!B879&amp;"04","")</f>
        <v/>
      </c>
      <c r="O879" s="3" t="str">
        <f t="shared" ref="O879" si="2667">IF(N879="","",$D879)</f>
        <v/>
      </c>
      <c r="P879" s="3" t="str">
        <f>IF(COUNTIF(技能效果!A:A,技能等级!B879&amp;"05")=1,技能等级!B879&amp;"05","")</f>
        <v/>
      </c>
      <c r="Q879" s="3" t="str">
        <f t="shared" ref="Q879" si="2668">IF(P879="","",$D879)</f>
        <v/>
      </c>
      <c r="R879" s="36"/>
      <c r="S879" s="36">
        <f t="shared" si="2571"/>
        <v>88</v>
      </c>
    </row>
    <row r="880" spans="1:19" ht="16.5" x14ac:dyDescent="0.2">
      <c r="A880" s="3">
        <v>877</v>
      </c>
      <c r="B880" s="3">
        <f>INDEX(技能!B:B,MATCH(技能等级!S880,技能!T:T,0))</f>
        <v>1303013</v>
      </c>
      <c r="C880" s="4" t="s">
        <v>507</v>
      </c>
      <c r="D880" s="3">
        <v>7</v>
      </c>
      <c r="E880" s="3" t="str">
        <f>INDEX(技能!E:E,MATCH(技能等级!S880,技能!T:T,0))</f>
        <v>塞伯罗斯技能</v>
      </c>
      <c r="F880" s="4" t="s">
        <v>1164</v>
      </c>
      <c r="G880" s="3">
        <v>10</v>
      </c>
      <c r="H880" s="37" t="str">
        <f t="shared" si="2536"/>
        <v>130301301</v>
      </c>
      <c r="I880" s="3">
        <f t="shared" si="2537"/>
        <v>7</v>
      </c>
      <c r="J880" s="3" t="str">
        <f>IF(COUNTIF(技能效果!A:A,技能等级!B880&amp;"02")=1,技能等级!B880&amp;"02","")</f>
        <v/>
      </c>
      <c r="K880" s="3" t="str">
        <f t="shared" si="2537"/>
        <v/>
      </c>
      <c r="L880" s="3" t="str">
        <f>IF(COUNTIF(技能效果!A:A,技能等级!B880&amp;"03")=1,技能等级!B880&amp;"03","")</f>
        <v/>
      </c>
      <c r="M880" s="3" t="str">
        <f t="shared" ref="M880" si="2669">IF(L880="","",$D880)</f>
        <v/>
      </c>
      <c r="N880" s="3" t="str">
        <f>IF(COUNTIF(技能效果!A:A,技能等级!B880&amp;"04")=1,技能等级!B880&amp;"04","")</f>
        <v/>
      </c>
      <c r="O880" s="3" t="str">
        <f t="shared" ref="O880" si="2670">IF(N880="","",$D880)</f>
        <v/>
      </c>
      <c r="P880" s="3" t="str">
        <f>IF(COUNTIF(技能效果!A:A,技能等级!B880&amp;"05")=1,技能等级!B880&amp;"05","")</f>
        <v/>
      </c>
      <c r="Q880" s="3" t="str">
        <f t="shared" ref="Q880" si="2671">IF(P880="","",$D880)</f>
        <v/>
      </c>
      <c r="R880" s="36"/>
      <c r="S880" s="36">
        <f t="shared" si="2571"/>
        <v>88</v>
      </c>
    </row>
    <row r="881" spans="1:19" ht="16.5" x14ac:dyDescent="0.2">
      <c r="A881" s="3">
        <v>878</v>
      </c>
      <c r="B881" s="3">
        <f>INDEX(技能!B:B,MATCH(技能等级!S881,技能!T:T,0))</f>
        <v>1303013</v>
      </c>
      <c r="C881" s="4" t="s">
        <v>507</v>
      </c>
      <c r="D881" s="3">
        <v>8</v>
      </c>
      <c r="E881" s="3" t="str">
        <f>INDEX(技能!E:E,MATCH(技能等级!S881,技能!T:T,0))</f>
        <v>塞伯罗斯技能</v>
      </c>
      <c r="F881" s="4" t="s">
        <v>1164</v>
      </c>
      <c r="G881" s="3">
        <v>10</v>
      </c>
      <c r="H881" s="37" t="str">
        <f t="shared" si="2536"/>
        <v>130301301</v>
      </c>
      <c r="I881" s="3">
        <f t="shared" si="2537"/>
        <v>8</v>
      </c>
      <c r="J881" s="3" t="str">
        <f>IF(COUNTIF(技能效果!A:A,技能等级!B881&amp;"02")=1,技能等级!B881&amp;"02","")</f>
        <v/>
      </c>
      <c r="K881" s="3" t="str">
        <f t="shared" si="2537"/>
        <v/>
      </c>
      <c r="L881" s="3" t="str">
        <f>IF(COUNTIF(技能效果!A:A,技能等级!B881&amp;"03")=1,技能等级!B881&amp;"03","")</f>
        <v/>
      </c>
      <c r="M881" s="3" t="str">
        <f t="shared" ref="M881" si="2672">IF(L881="","",$D881)</f>
        <v/>
      </c>
      <c r="N881" s="3" t="str">
        <f>IF(COUNTIF(技能效果!A:A,技能等级!B881&amp;"04")=1,技能等级!B881&amp;"04","")</f>
        <v/>
      </c>
      <c r="O881" s="3" t="str">
        <f t="shared" ref="O881" si="2673">IF(N881="","",$D881)</f>
        <v/>
      </c>
      <c r="P881" s="3" t="str">
        <f>IF(COUNTIF(技能效果!A:A,技能等级!B881&amp;"05")=1,技能等级!B881&amp;"05","")</f>
        <v/>
      </c>
      <c r="Q881" s="3" t="str">
        <f t="shared" ref="Q881" si="2674">IF(P881="","",$D881)</f>
        <v/>
      </c>
      <c r="R881" s="36"/>
      <c r="S881" s="36">
        <f t="shared" si="2571"/>
        <v>88</v>
      </c>
    </row>
    <row r="882" spans="1:19" ht="16.5" x14ac:dyDescent="0.2">
      <c r="A882" s="3">
        <v>879</v>
      </c>
      <c r="B882" s="3">
        <f>INDEX(技能!B:B,MATCH(技能等级!S882,技能!T:T,0))</f>
        <v>1303013</v>
      </c>
      <c r="C882" s="4" t="s">
        <v>507</v>
      </c>
      <c r="D882" s="3">
        <v>9</v>
      </c>
      <c r="E882" s="3" t="str">
        <f>INDEX(技能!E:E,MATCH(技能等级!S882,技能!T:T,0))</f>
        <v>塞伯罗斯技能</v>
      </c>
      <c r="F882" s="4" t="s">
        <v>1164</v>
      </c>
      <c r="G882" s="3">
        <v>10</v>
      </c>
      <c r="H882" s="37" t="str">
        <f t="shared" si="2536"/>
        <v>130301301</v>
      </c>
      <c r="I882" s="3">
        <f t="shared" si="2537"/>
        <v>9</v>
      </c>
      <c r="J882" s="3" t="str">
        <f>IF(COUNTIF(技能效果!A:A,技能等级!B882&amp;"02")=1,技能等级!B882&amp;"02","")</f>
        <v/>
      </c>
      <c r="K882" s="3" t="str">
        <f t="shared" si="2537"/>
        <v/>
      </c>
      <c r="L882" s="3" t="str">
        <f>IF(COUNTIF(技能效果!A:A,技能等级!B882&amp;"03")=1,技能等级!B882&amp;"03","")</f>
        <v/>
      </c>
      <c r="M882" s="3" t="str">
        <f t="shared" ref="M882" si="2675">IF(L882="","",$D882)</f>
        <v/>
      </c>
      <c r="N882" s="3" t="str">
        <f>IF(COUNTIF(技能效果!A:A,技能等级!B882&amp;"04")=1,技能等级!B882&amp;"04","")</f>
        <v/>
      </c>
      <c r="O882" s="3" t="str">
        <f t="shared" ref="O882" si="2676">IF(N882="","",$D882)</f>
        <v/>
      </c>
      <c r="P882" s="3" t="str">
        <f>IF(COUNTIF(技能效果!A:A,技能等级!B882&amp;"05")=1,技能等级!B882&amp;"05","")</f>
        <v/>
      </c>
      <c r="Q882" s="3" t="str">
        <f t="shared" ref="Q882" si="2677">IF(P882="","",$D882)</f>
        <v/>
      </c>
      <c r="R882" s="36"/>
      <c r="S882" s="36">
        <f t="shared" si="2571"/>
        <v>88</v>
      </c>
    </row>
    <row r="883" spans="1:19" ht="16.5" x14ac:dyDescent="0.2">
      <c r="A883" s="3">
        <v>880</v>
      </c>
      <c r="B883" s="3">
        <f>INDEX(技能!B:B,MATCH(技能等级!S883,技能!T:T,0))</f>
        <v>1303013</v>
      </c>
      <c r="C883" s="4" t="s">
        <v>507</v>
      </c>
      <c r="D883" s="3">
        <v>10</v>
      </c>
      <c r="E883" s="3" t="str">
        <f>INDEX(技能!E:E,MATCH(技能等级!S883,技能!T:T,0))</f>
        <v>塞伯罗斯技能</v>
      </c>
      <c r="F883" s="4" t="s">
        <v>1164</v>
      </c>
      <c r="G883" s="3">
        <v>10</v>
      </c>
      <c r="H883" s="37" t="str">
        <f t="shared" si="2536"/>
        <v>130301301</v>
      </c>
      <c r="I883" s="3">
        <f t="shared" si="2537"/>
        <v>10</v>
      </c>
      <c r="J883" s="3" t="str">
        <f>IF(COUNTIF(技能效果!A:A,技能等级!B883&amp;"02")=1,技能等级!B883&amp;"02","")</f>
        <v/>
      </c>
      <c r="K883" s="3" t="str">
        <f t="shared" si="2537"/>
        <v/>
      </c>
      <c r="L883" s="3" t="str">
        <f>IF(COUNTIF(技能效果!A:A,技能等级!B883&amp;"03")=1,技能等级!B883&amp;"03","")</f>
        <v/>
      </c>
      <c r="M883" s="3" t="str">
        <f t="shared" ref="M883" si="2678">IF(L883="","",$D883)</f>
        <v/>
      </c>
      <c r="N883" s="3" t="str">
        <f>IF(COUNTIF(技能效果!A:A,技能等级!B883&amp;"04")=1,技能等级!B883&amp;"04","")</f>
        <v/>
      </c>
      <c r="O883" s="3" t="str">
        <f t="shared" ref="O883" si="2679">IF(N883="","",$D883)</f>
        <v/>
      </c>
      <c r="P883" s="3" t="str">
        <f>IF(COUNTIF(技能效果!A:A,技能等级!B883&amp;"05")=1,技能等级!B883&amp;"05","")</f>
        <v/>
      </c>
      <c r="Q883" s="3" t="str">
        <f t="shared" ref="Q883" si="2680">IF(P883="","",$D883)</f>
        <v/>
      </c>
      <c r="R883" s="36"/>
      <c r="S883" s="36">
        <f t="shared" si="2571"/>
        <v>88</v>
      </c>
    </row>
    <row r="884" spans="1:19" ht="16.5" x14ac:dyDescent="0.2">
      <c r="A884" s="3">
        <v>881</v>
      </c>
      <c r="B884" s="3">
        <f>INDEX(技能!B:B,MATCH(技能等级!S884,技能!T:T,0))</f>
        <v>1303014</v>
      </c>
      <c r="C884" s="4" t="s">
        <v>507</v>
      </c>
      <c r="D884" s="3">
        <v>1</v>
      </c>
      <c r="E884" s="3" t="str">
        <f>INDEX(技能!E:E,MATCH(技能等级!S884,技能!T:T,0))</f>
        <v>石灵明技能</v>
      </c>
      <c r="F884" s="4"/>
      <c r="G884" s="3"/>
      <c r="H884" s="37" t="str">
        <f t="shared" si="2536"/>
        <v>130301401</v>
      </c>
      <c r="I884" s="3">
        <f t="shared" si="2537"/>
        <v>1</v>
      </c>
      <c r="J884" s="3" t="str">
        <f>IF(COUNTIF(技能效果!A:A,技能等级!B884&amp;"02")=1,技能等级!B884&amp;"02","")</f>
        <v>130301402</v>
      </c>
      <c r="K884" s="3">
        <f t="shared" si="2537"/>
        <v>1</v>
      </c>
      <c r="L884" s="3" t="str">
        <f>IF(COUNTIF(技能效果!A:A,技能等级!B884&amp;"03")=1,技能等级!B884&amp;"03","")</f>
        <v/>
      </c>
      <c r="M884" s="3" t="str">
        <f t="shared" ref="M884" si="2681">IF(L884="","",$D884)</f>
        <v/>
      </c>
      <c r="N884" s="3" t="str">
        <f>IF(COUNTIF(技能效果!A:A,技能等级!B884&amp;"04")=1,技能等级!B884&amp;"04","")</f>
        <v/>
      </c>
      <c r="O884" s="3" t="str">
        <f t="shared" ref="O884" si="2682">IF(N884="","",$D884)</f>
        <v/>
      </c>
      <c r="P884" s="3" t="str">
        <f>IF(COUNTIF(技能效果!A:A,技能等级!B884&amp;"05")=1,技能等级!B884&amp;"05","")</f>
        <v/>
      </c>
      <c r="Q884" s="3" t="str">
        <f t="shared" ref="Q884" si="2683">IF(P884="","",$D884)</f>
        <v/>
      </c>
      <c r="R884" s="36"/>
      <c r="S884" s="36">
        <f t="shared" si="2571"/>
        <v>89</v>
      </c>
    </row>
    <row r="885" spans="1:19" ht="16.5" x14ac:dyDescent="0.2">
      <c r="A885" s="3">
        <v>882</v>
      </c>
      <c r="B885" s="3">
        <f>INDEX(技能!B:B,MATCH(技能等级!S885,技能!T:T,0))</f>
        <v>1303014</v>
      </c>
      <c r="C885" s="4" t="s">
        <v>507</v>
      </c>
      <c r="D885" s="3">
        <v>2</v>
      </c>
      <c r="E885" s="3" t="str">
        <f>INDEX(技能!E:E,MATCH(技能等级!S885,技能!T:T,0))</f>
        <v>石灵明技能</v>
      </c>
      <c r="F885" s="4" t="s">
        <v>1164</v>
      </c>
      <c r="G885" s="3">
        <v>10</v>
      </c>
      <c r="H885" s="37" t="str">
        <f t="shared" si="2536"/>
        <v>130301401</v>
      </c>
      <c r="I885" s="3">
        <f t="shared" si="2537"/>
        <v>2</v>
      </c>
      <c r="J885" s="3" t="str">
        <f>IF(COUNTIF(技能效果!A:A,技能等级!B885&amp;"02")=1,技能等级!B885&amp;"02","")</f>
        <v>130301402</v>
      </c>
      <c r="K885" s="3">
        <f t="shared" si="2537"/>
        <v>2</v>
      </c>
      <c r="L885" s="3" t="str">
        <f>IF(COUNTIF(技能效果!A:A,技能等级!B885&amp;"03")=1,技能等级!B885&amp;"03","")</f>
        <v/>
      </c>
      <c r="M885" s="3" t="str">
        <f t="shared" ref="M885" si="2684">IF(L885="","",$D885)</f>
        <v/>
      </c>
      <c r="N885" s="3" t="str">
        <f>IF(COUNTIF(技能效果!A:A,技能等级!B885&amp;"04")=1,技能等级!B885&amp;"04","")</f>
        <v/>
      </c>
      <c r="O885" s="3" t="str">
        <f t="shared" ref="O885" si="2685">IF(N885="","",$D885)</f>
        <v/>
      </c>
      <c r="P885" s="3" t="str">
        <f>IF(COUNTIF(技能效果!A:A,技能等级!B885&amp;"05")=1,技能等级!B885&amp;"05","")</f>
        <v/>
      </c>
      <c r="Q885" s="3" t="str">
        <f t="shared" ref="Q885" si="2686">IF(P885="","",$D885)</f>
        <v/>
      </c>
      <c r="R885" s="36"/>
      <c r="S885" s="36">
        <f t="shared" si="2571"/>
        <v>89</v>
      </c>
    </row>
    <row r="886" spans="1:19" ht="16.5" x14ac:dyDescent="0.2">
      <c r="A886" s="3">
        <v>883</v>
      </c>
      <c r="B886" s="3">
        <f>INDEX(技能!B:B,MATCH(技能等级!S886,技能!T:T,0))</f>
        <v>1303014</v>
      </c>
      <c r="C886" s="4" t="s">
        <v>507</v>
      </c>
      <c r="D886" s="3">
        <v>3</v>
      </c>
      <c r="E886" s="3" t="str">
        <f>INDEX(技能!E:E,MATCH(技能等级!S886,技能!T:T,0))</f>
        <v>石灵明技能</v>
      </c>
      <c r="F886" s="4" t="s">
        <v>1164</v>
      </c>
      <c r="G886" s="3">
        <v>10</v>
      </c>
      <c r="H886" s="37" t="str">
        <f t="shared" si="2536"/>
        <v>130301401</v>
      </c>
      <c r="I886" s="3">
        <f t="shared" si="2537"/>
        <v>3</v>
      </c>
      <c r="J886" s="3" t="str">
        <f>IF(COUNTIF(技能效果!A:A,技能等级!B886&amp;"02")=1,技能等级!B886&amp;"02","")</f>
        <v>130301402</v>
      </c>
      <c r="K886" s="3">
        <f t="shared" si="2537"/>
        <v>3</v>
      </c>
      <c r="L886" s="3" t="str">
        <f>IF(COUNTIF(技能效果!A:A,技能等级!B886&amp;"03")=1,技能等级!B886&amp;"03","")</f>
        <v/>
      </c>
      <c r="M886" s="3" t="str">
        <f t="shared" ref="M886" si="2687">IF(L886="","",$D886)</f>
        <v/>
      </c>
      <c r="N886" s="3" t="str">
        <f>IF(COUNTIF(技能效果!A:A,技能等级!B886&amp;"04")=1,技能等级!B886&amp;"04","")</f>
        <v/>
      </c>
      <c r="O886" s="3" t="str">
        <f t="shared" ref="O886" si="2688">IF(N886="","",$D886)</f>
        <v/>
      </c>
      <c r="P886" s="3" t="str">
        <f>IF(COUNTIF(技能效果!A:A,技能等级!B886&amp;"05")=1,技能等级!B886&amp;"05","")</f>
        <v/>
      </c>
      <c r="Q886" s="3" t="str">
        <f t="shared" ref="Q886" si="2689">IF(P886="","",$D886)</f>
        <v/>
      </c>
      <c r="R886" s="36"/>
      <c r="S886" s="36">
        <f t="shared" si="2571"/>
        <v>89</v>
      </c>
    </row>
    <row r="887" spans="1:19" ht="16.5" x14ac:dyDescent="0.2">
      <c r="A887" s="3">
        <v>884</v>
      </c>
      <c r="B887" s="3">
        <f>INDEX(技能!B:B,MATCH(技能等级!S887,技能!T:T,0))</f>
        <v>1303014</v>
      </c>
      <c r="C887" s="4" t="s">
        <v>507</v>
      </c>
      <c r="D887" s="3">
        <v>4</v>
      </c>
      <c r="E887" s="3" t="str">
        <f>INDEX(技能!E:E,MATCH(技能等级!S887,技能!T:T,0))</f>
        <v>石灵明技能</v>
      </c>
      <c r="F887" s="4" t="s">
        <v>1164</v>
      </c>
      <c r="G887" s="3">
        <v>10</v>
      </c>
      <c r="H887" s="37" t="str">
        <f t="shared" si="2536"/>
        <v>130301401</v>
      </c>
      <c r="I887" s="3">
        <f t="shared" si="2537"/>
        <v>4</v>
      </c>
      <c r="J887" s="3" t="str">
        <f>IF(COUNTIF(技能效果!A:A,技能等级!B887&amp;"02")=1,技能等级!B887&amp;"02","")</f>
        <v>130301402</v>
      </c>
      <c r="K887" s="3">
        <f t="shared" si="2537"/>
        <v>4</v>
      </c>
      <c r="L887" s="3" t="str">
        <f>IF(COUNTIF(技能效果!A:A,技能等级!B887&amp;"03")=1,技能等级!B887&amp;"03","")</f>
        <v/>
      </c>
      <c r="M887" s="3" t="str">
        <f t="shared" ref="M887" si="2690">IF(L887="","",$D887)</f>
        <v/>
      </c>
      <c r="N887" s="3" t="str">
        <f>IF(COUNTIF(技能效果!A:A,技能等级!B887&amp;"04")=1,技能等级!B887&amp;"04","")</f>
        <v/>
      </c>
      <c r="O887" s="3" t="str">
        <f t="shared" ref="O887" si="2691">IF(N887="","",$D887)</f>
        <v/>
      </c>
      <c r="P887" s="3" t="str">
        <f>IF(COUNTIF(技能效果!A:A,技能等级!B887&amp;"05")=1,技能等级!B887&amp;"05","")</f>
        <v/>
      </c>
      <c r="Q887" s="3" t="str">
        <f t="shared" ref="Q887" si="2692">IF(P887="","",$D887)</f>
        <v/>
      </c>
      <c r="R887" s="36"/>
      <c r="S887" s="36">
        <f t="shared" si="2571"/>
        <v>89</v>
      </c>
    </row>
    <row r="888" spans="1:19" ht="16.5" x14ac:dyDescent="0.2">
      <c r="A888" s="3">
        <v>885</v>
      </c>
      <c r="B888" s="3">
        <f>INDEX(技能!B:B,MATCH(技能等级!S888,技能!T:T,0))</f>
        <v>1303014</v>
      </c>
      <c r="C888" s="4" t="s">
        <v>507</v>
      </c>
      <c r="D888" s="3">
        <v>5</v>
      </c>
      <c r="E888" s="3" t="str">
        <f>INDEX(技能!E:E,MATCH(技能等级!S888,技能!T:T,0))</f>
        <v>石灵明技能</v>
      </c>
      <c r="F888" s="4" t="s">
        <v>1164</v>
      </c>
      <c r="G888" s="3">
        <v>10</v>
      </c>
      <c r="H888" s="37" t="str">
        <f t="shared" si="2536"/>
        <v>130301401</v>
      </c>
      <c r="I888" s="3">
        <f t="shared" si="2537"/>
        <v>5</v>
      </c>
      <c r="J888" s="3" t="str">
        <f>IF(COUNTIF(技能效果!A:A,技能等级!B888&amp;"02")=1,技能等级!B888&amp;"02","")</f>
        <v>130301402</v>
      </c>
      <c r="K888" s="3">
        <f t="shared" si="2537"/>
        <v>5</v>
      </c>
      <c r="L888" s="3" t="str">
        <f>IF(COUNTIF(技能效果!A:A,技能等级!B888&amp;"03")=1,技能等级!B888&amp;"03","")</f>
        <v/>
      </c>
      <c r="M888" s="3" t="str">
        <f t="shared" ref="M888" si="2693">IF(L888="","",$D888)</f>
        <v/>
      </c>
      <c r="N888" s="3" t="str">
        <f>IF(COUNTIF(技能效果!A:A,技能等级!B888&amp;"04")=1,技能等级!B888&amp;"04","")</f>
        <v/>
      </c>
      <c r="O888" s="3" t="str">
        <f t="shared" ref="O888" si="2694">IF(N888="","",$D888)</f>
        <v/>
      </c>
      <c r="P888" s="3" t="str">
        <f>IF(COUNTIF(技能效果!A:A,技能等级!B888&amp;"05")=1,技能等级!B888&amp;"05","")</f>
        <v/>
      </c>
      <c r="Q888" s="3" t="str">
        <f t="shared" ref="Q888" si="2695">IF(P888="","",$D888)</f>
        <v/>
      </c>
      <c r="R888" s="36"/>
      <c r="S888" s="36">
        <f t="shared" si="2571"/>
        <v>89</v>
      </c>
    </row>
    <row r="889" spans="1:19" ht="16.5" x14ac:dyDescent="0.2">
      <c r="A889" s="3">
        <v>886</v>
      </c>
      <c r="B889" s="3">
        <f>INDEX(技能!B:B,MATCH(技能等级!S889,技能!T:T,0))</f>
        <v>1303014</v>
      </c>
      <c r="C889" s="4" t="s">
        <v>507</v>
      </c>
      <c r="D889" s="3">
        <v>6</v>
      </c>
      <c r="E889" s="3" t="str">
        <f>INDEX(技能!E:E,MATCH(技能等级!S889,技能!T:T,0))</f>
        <v>石灵明技能</v>
      </c>
      <c r="F889" s="4" t="s">
        <v>1164</v>
      </c>
      <c r="G889" s="3">
        <v>10</v>
      </c>
      <c r="H889" s="37" t="str">
        <f t="shared" si="2536"/>
        <v>130301401</v>
      </c>
      <c r="I889" s="3">
        <f t="shared" si="2537"/>
        <v>6</v>
      </c>
      <c r="J889" s="3" t="str">
        <f>IF(COUNTIF(技能效果!A:A,技能等级!B889&amp;"02")=1,技能等级!B889&amp;"02","")</f>
        <v>130301402</v>
      </c>
      <c r="K889" s="3">
        <f t="shared" si="2537"/>
        <v>6</v>
      </c>
      <c r="L889" s="3" t="str">
        <f>IF(COUNTIF(技能效果!A:A,技能等级!B889&amp;"03")=1,技能等级!B889&amp;"03","")</f>
        <v/>
      </c>
      <c r="M889" s="3" t="str">
        <f t="shared" ref="M889" si="2696">IF(L889="","",$D889)</f>
        <v/>
      </c>
      <c r="N889" s="3" t="str">
        <f>IF(COUNTIF(技能效果!A:A,技能等级!B889&amp;"04")=1,技能等级!B889&amp;"04","")</f>
        <v/>
      </c>
      <c r="O889" s="3" t="str">
        <f t="shared" ref="O889" si="2697">IF(N889="","",$D889)</f>
        <v/>
      </c>
      <c r="P889" s="3" t="str">
        <f>IF(COUNTIF(技能效果!A:A,技能等级!B889&amp;"05")=1,技能等级!B889&amp;"05","")</f>
        <v/>
      </c>
      <c r="Q889" s="3" t="str">
        <f t="shared" ref="Q889" si="2698">IF(P889="","",$D889)</f>
        <v/>
      </c>
      <c r="R889" s="36"/>
      <c r="S889" s="36">
        <f t="shared" si="2571"/>
        <v>89</v>
      </c>
    </row>
    <row r="890" spans="1:19" ht="16.5" x14ac:dyDescent="0.2">
      <c r="A890" s="3">
        <v>887</v>
      </c>
      <c r="B890" s="3">
        <f>INDEX(技能!B:B,MATCH(技能等级!S890,技能!T:T,0))</f>
        <v>1303014</v>
      </c>
      <c r="C890" s="4" t="s">
        <v>507</v>
      </c>
      <c r="D890" s="3">
        <v>7</v>
      </c>
      <c r="E890" s="3" t="str">
        <f>INDEX(技能!E:E,MATCH(技能等级!S890,技能!T:T,0))</f>
        <v>石灵明技能</v>
      </c>
      <c r="F890" s="4" t="s">
        <v>1164</v>
      </c>
      <c r="G890" s="3">
        <v>10</v>
      </c>
      <c r="H890" s="37" t="str">
        <f t="shared" si="2536"/>
        <v>130301401</v>
      </c>
      <c r="I890" s="3">
        <f t="shared" si="2537"/>
        <v>7</v>
      </c>
      <c r="J890" s="3" t="str">
        <f>IF(COUNTIF(技能效果!A:A,技能等级!B890&amp;"02")=1,技能等级!B890&amp;"02","")</f>
        <v>130301402</v>
      </c>
      <c r="K890" s="3">
        <f t="shared" si="2537"/>
        <v>7</v>
      </c>
      <c r="L890" s="3" t="str">
        <f>IF(COUNTIF(技能效果!A:A,技能等级!B890&amp;"03")=1,技能等级!B890&amp;"03","")</f>
        <v/>
      </c>
      <c r="M890" s="3" t="str">
        <f t="shared" ref="M890" si="2699">IF(L890="","",$D890)</f>
        <v/>
      </c>
      <c r="N890" s="3" t="str">
        <f>IF(COUNTIF(技能效果!A:A,技能等级!B890&amp;"04")=1,技能等级!B890&amp;"04","")</f>
        <v/>
      </c>
      <c r="O890" s="3" t="str">
        <f t="shared" ref="O890" si="2700">IF(N890="","",$D890)</f>
        <v/>
      </c>
      <c r="P890" s="3" t="str">
        <f>IF(COUNTIF(技能效果!A:A,技能等级!B890&amp;"05")=1,技能等级!B890&amp;"05","")</f>
        <v/>
      </c>
      <c r="Q890" s="3" t="str">
        <f t="shared" ref="Q890" si="2701">IF(P890="","",$D890)</f>
        <v/>
      </c>
      <c r="R890" s="36"/>
      <c r="S890" s="36">
        <f t="shared" si="2571"/>
        <v>89</v>
      </c>
    </row>
    <row r="891" spans="1:19" ht="16.5" x14ac:dyDescent="0.2">
      <c r="A891" s="3">
        <v>888</v>
      </c>
      <c r="B891" s="3">
        <f>INDEX(技能!B:B,MATCH(技能等级!S891,技能!T:T,0))</f>
        <v>1303014</v>
      </c>
      <c r="C891" s="4" t="s">
        <v>507</v>
      </c>
      <c r="D891" s="3">
        <v>8</v>
      </c>
      <c r="E891" s="3" t="str">
        <f>INDEX(技能!E:E,MATCH(技能等级!S891,技能!T:T,0))</f>
        <v>石灵明技能</v>
      </c>
      <c r="F891" s="4" t="s">
        <v>1164</v>
      </c>
      <c r="G891" s="3">
        <v>10</v>
      </c>
      <c r="H891" s="37" t="str">
        <f t="shared" si="2536"/>
        <v>130301401</v>
      </c>
      <c r="I891" s="3">
        <f t="shared" si="2537"/>
        <v>8</v>
      </c>
      <c r="J891" s="3" t="str">
        <f>IF(COUNTIF(技能效果!A:A,技能等级!B891&amp;"02")=1,技能等级!B891&amp;"02","")</f>
        <v>130301402</v>
      </c>
      <c r="K891" s="3">
        <f t="shared" si="2537"/>
        <v>8</v>
      </c>
      <c r="L891" s="3" t="str">
        <f>IF(COUNTIF(技能效果!A:A,技能等级!B891&amp;"03")=1,技能等级!B891&amp;"03","")</f>
        <v/>
      </c>
      <c r="M891" s="3" t="str">
        <f t="shared" ref="M891" si="2702">IF(L891="","",$D891)</f>
        <v/>
      </c>
      <c r="N891" s="3" t="str">
        <f>IF(COUNTIF(技能效果!A:A,技能等级!B891&amp;"04")=1,技能等级!B891&amp;"04","")</f>
        <v/>
      </c>
      <c r="O891" s="3" t="str">
        <f t="shared" ref="O891" si="2703">IF(N891="","",$D891)</f>
        <v/>
      </c>
      <c r="P891" s="3" t="str">
        <f>IF(COUNTIF(技能效果!A:A,技能等级!B891&amp;"05")=1,技能等级!B891&amp;"05","")</f>
        <v/>
      </c>
      <c r="Q891" s="3" t="str">
        <f t="shared" ref="Q891" si="2704">IF(P891="","",$D891)</f>
        <v/>
      </c>
      <c r="R891" s="36"/>
      <c r="S891" s="36">
        <f t="shared" si="2571"/>
        <v>89</v>
      </c>
    </row>
    <row r="892" spans="1:19" ht="16.5" x14ac:dyDescent="0.2">
      <c r="A892" s="3">
        <v>889</v>
      </c>
      <c r="B892" s="3">
        <f>INDEX(技能!B:B,MATCH(技能等级!S892,技能!T:T,0))</f>
        <v>1303014</v>
      </c>
      <c r="C892" s="4" t="s">
        <v>507</v>
      </c>
      <c r="D892" s="3">
        <v>9</v>
      </c>
      <c r="E892" s="3" t="str">
        <f>INDEX(技能!E:E,MATCH(技能等级!S892,技能!T:T,0))</f>
        <v>石灵明技能</v>
      </c>
      <c r="F892" s="4" t="s">
        <v>1164</v>
      </c>
      <c r="G892" s="3">
        <v>10</v>
      </c>
      <c r="H892" s="37" t="str">
        <f t="shared" si="2536"/>
        <v>130301401</v>
      </c>
      <c r="I892" s="3">
        <f t="shared" si="2537"/>
        <v>9</v>
      </c>
      <c r="J892" s="3" t="str">
        <f>IF(COUNTIF(技能效果!A:A,技能等级!B892&amp;"02")=1,技能等级!B892&amp;"02","")</f>
        <v>130301402</v>
      </c>
      <c r="K892" s="3">
        <f t="shared" si="2537"/>
        <v>9</v>
      </c>
      <c r="L892" s="3" t="str">
        <f>IF(COUNTIF(技能效果!A:A,技能等级!B892&amp;"03")=1,技能等级!B892&amp;"03","")</f>
        <v/>
      </c>
      <c r="M892" s="3" t="str">
        <f t="shared" ref="M892" si="2705">IF(L892="","",$D892)</f>
        <v/>
      </c>
      <c r="N892" s="3" t="str">
        <f>IF(COUNTIF(技能效果!A:A,技能等级!B892&amp;"04")=1,技能等级!B892&amp;"04","")</f>
        <v/>
      </c>
      <c r="O892" s="3" t="str">
        <f t="shared" ref="O892" si="2706">IF(N892="","",$D892)</f>
        <v/>
      </c>
      <c r="P892" s="3" t="str">
        <f>IF(COUNTIF(技能效果!A:A,技能等级!B892&amp;"05")=1,技能等级!B892&amp;"05","")</f>
        <v/>
      </c>
      <c r="Q892" s="3" t="str">
        <f t="shared" ref="Q892" si="2707">IF(P892="","",$D892)</f>
        <v/>
      </c>
      <c r="R892" s="36"/>
      <c r="S892" s="36">
        <f t="shared" si="2571"/>
        <v>89</v>
      </c>
    </row>
    <row r="893" spans="1:19" ht="16.5" x14ac:dyDescent="0.2">
      <c r="A893" s="3">
        <v>890</v>
      </c>
      <c r="B893" s="3">
        <f>INDEX(技能!B:B,MATCH(技能等级!S893,技能!T:T,0))</f>
        <v>1303014</v>
      </c>
      <c r="C893" s="4" t="s">
        <v>507</v>
      </c>
      <c r="D893" s="3">
        <v>10</v>
      </c>
      <c r="E893" s="3" t="str">
        <f>INDEX(技能!E:E,MATCH(技能等级!S893,技能!T:T,0))</f>
        <v>石灵明技能</v>
      </c>
      <c r="F893" s="4" t="s">
        <v>1164</v>
      </c>
      <c r="G893" s="3">
        <v>10</v>
      </c>
      <c r="H893" s="37" t="str">
        <f t="shared" si="2536"/>
        <v>130301401</v>
      </c>
      <c r="I893" s="3">
        <f t="shared" si="2537"/>
        <v>10</v>
      </c>
      <c r="J893" s="3" t="str">
        <f>IF(COUNTIF(技能效果!A:A,技能等级!B893&amp;"02")=1,技能等级!B893&amp;"02","")</f>
        <v>130301402</v>
      </c>
      <c r="K893" s="3">
        <f t="shared" si="2537"/>
        <v>10</v>
      </c>
      <c r="L893" s="3" t="str">
        <f>IF(COUNTIF(技能效果!A:A,技能等级!B893&amp;"03")=1,技能等级!B893&amp;"03","")</f>
        <v/>
      </c>
      <c r="M893" s="3" t="str">
        <f t="shared" ref="M893" si="2708">IF(L893="","",$D893)</f>
        <v/>
      </c>
      <c r="N893" s="3" t="str">
        <f>IF(COUNTIF(技能效果!A:A,技能等级!B893&amp;"04")=1,技能等级!B893&amp;"04","")</f>
        <v/>
      </c>
      <c r="O893" s="3" t="str">
        <f t="shared" ref="O893" si="2709">IF(N893="","",$D893)</f>
        <v/>
      </c>
      <c r="P893" s="3" t="str">
        <f>IF(COUNTIF(技能效果!A:A,技能等级!B893&amp;"05")=1,技能等级!B893&amp;"05","")</f>
        <v/>
      </c>
      <c r="Q893" s="3" t="str">
        <f t="shared" ref="Q893" si="2710">IF(P893="","",$D893)</f>
        <v/>
      </c>
      <c r="R893" s="36"/>
      <c r="S893" s="36">
        <f t="shared" si="2571"/>
        <v>89</v>
      </c>
    </row>
    <row r="894" spans="1:19" ht="16.5" x14ac:dyDescent="0.2">
      <c r="A894" s="3">
        <v>891</v>
      </c>
      <c r="B894" s="3">
        <f>INDEX(技能!B:B,MATCH(技能等级!S894,技能!T:T,0))</f>
        <v>1303015</v>
      </c>
      <c r="C894" s="4" t="s">
        <v>507</v>
      </c>
      <c r="D894" s="3">
        <v>1</v>
      </c>
      <c r="E894" s="3" t="str">
        <f>INDEX(技能!E:E,MATCH(技能等级!S894,技能!T:T,0))</f>
        <v>于禁技能</v>
      </c>
      <c r="F894" s="4"/>
      <c r="G894" s="3"/>
      <c r="H894" s="37" t="str">
        <f t="shared" si="2536"/>
        <v>130301501</v>
      </c>
      <c r="I894" s="3">
        <f t="shared" si="2537"/>
        <v>1</v>
      </c>
      <c r="J894" s="3" t="str">
        <f>IF(COUNTIF(技能效果!A:A,技能等级!B894&amp;"02")=1,技能等级!B894&amp;"02","")</f>
        <v/>
      </c>
      <c r="K894" s="3" t="str">
        <f t="shared" si="2537"/>
        <v/>
      </c>
      <c r="L894" s="3" t="str">
        <f>IF(COUNTIF(技能效果!A:A,技能等级!B894&amp;"03")=1,技能等级!B894&amp;"03","")</f>
        <v/>
      </c>
      <c r="M894" s="3" t="str">
        <f t="shared" ref="M894" si="2711">IF(L894="","",$D894)</f>
        <v/>
      </c>
      <c r="N894" s="3" t="str">
        <f>IF(COUNTIF(技能效果!A:A,技能等级!B894&amp;"04")=1,技能等级!B894&amp;"04","")</f>
        <v/>
      </c>
      <c r="O894" s="3" t="str">
        <f t="shared" ref="O894" si="2712">IF(N894="","",$D894)</f>
        <v/>
      </c>
      <c r="P894" s="3" t="str">
        <f>IF(COUNTIF(技能效果!A:A,技能等级!B894&amp;"05")=1,技能等级!B894&amp;"05","")</f>
        <v/>
      </c>
      <c r="Q894" s="3" t="str">
        <f t="shared" ref="Q894" si="2713">IF(P894="","",$D894)</f>
        <v/>
      </c>
      <c r="R894" s="36"/>
      <c r="S894" s="36">
        <f t="shared" si="2571"/>
        <v>90</v>
      </c>
    </row>
    <row r="895" spans="1:19" ht="16.5" x14ac:dyDescent="0.2">
      <c r="A895" s="3">
        <v>892</v>
      </c>
      <c r="B895" s="3">
        <f>INDEX(技能!B:B,MATCH(技能等级!S895,技能!T:T,0))</f>
        <v>1303015</v>
      </c>
      <c r="C895" s="4" t="s">
        <v>507</v>
      </c>
      <c r="D895" s="3">
        <v>2</v>
      </c>
      <c r="E895" s="3" t="str">
        <f>INDEX(技能!E:E,MATCH(技能等级!S895,技能!T:T,0))</f>
        <v>于禁技能</v>
      </c>
      <c r="F895" s="4" t="s">
        <v>1164</v>
      </c>
      <c r="G895" s="3">
        <v>10</v>
      </c>
      <c r="H895" s="37" t="str">
        <f t="shared" si="2536"/>
        <v>130301501</v>
      </c>
      <c r="I895" s="3">
        <f t="shared" si="2537"/>
        <v>2</v>
      </c>
      <c r="J895" s="3" t="str">
        <f>IF(COUNTIF(技能效果!A:A,技能等级!B895&amp;"02")=1,技能等级!B895&amp;"02","")</f>
        <v/>
      </c>
      <c r="K895" s="3" t="str">
        <f t="shared" si="2537"/>
        <v/>
      </c>
      <c r="L895" s="3" t="str">
        <f>IF(COUNTIF(技能效果!A:A,技能等级!B895&amp;"03")=1,技能等级!B895&amp;"03","")</f>
        <v/>
      </c>
      <c r="M895" s="3" t="str">
        <f t="shared" ref="M895" si="2714">IF(L895="","",$D895)</f>
        <v/>
      </c>
      <c r="N895" s="3" t="str">
        <f>IF(COUNTIF(技能效果!A:A,技能等级!B895&amp;"04")=1,技能等级!B895&amp;"04","")</f>
        <v/>
      </c>
      <c r="O895" s="3" t="str">
        <f t="shared" ref="O895" si="2715">IF(N895="","",$D895)</f>
        <v/>
      </c>
      <c r="P895" s="3" t="str">
        <f>IF(COUNTIF(技能效果!A:A,技能等级!B895&amp;"05")=1,技能等级!B895&amp;"05","")</f>
        <v/>
      </c>
      <c r="Q895" s="3" t="str">
        <f t="shared" ref="Q895" si="2716">IF(P895="","",$D895)</f>
        <v/>
      </c>
      <c r="R895" s="36"/>
      <c r="S895" s="36">
        <f t="shared" si="2571"/>
        <v>90</v>
      </c>
    </row>
    <row r="896" spans="1:19" ht="16.5" x14ac:dyDescent="0.2">
      <c r="A896" s="3">
        <v>893</v>
      </c>
      <c r="B896" s="3">
        <f>INDEX(技能!B:B,MATCH(技能等级!S896,技能!T:T,0))</f>
        <v>1303015</v>
      </c>
      <c r="C896" s="4" t="s">
        <v>507</v>
      </c>
      <c r="D896" s="3">
        <v>3</v>
      </c>
      <c r="E896" s="3" t="str">
        <f>INDEX(技能!E:E,MATCH(技能等级!S896,技能!T:T,0))</f>
        <v>于禁技能</v>
      </c>
      <c r="F896" s="4" t="s">
        <v>1164</v>
      </c>
      <c r="G896" s="3">
        <v>10</v>
      </c>
      <c r="H896" s="37" t="str">
        <f t="shared" si="2536"/>
        <v>130301501</v>
      </c>
      <c r="I896" s="3">
        <f t="shared" si="2537"/>
        <v>3</v>
      </c>
      <c r="J896" s="3" t="str">
        <f>IF(COUNTIF(技能效果!A:A,技能等级!B896&amp;"02")=1,技能等级!B896&amp;"02","")</f>
        <v/>
      </c>
      <c r="K896" s="3" t="str">
        <f t="shared" si="2537"/>
        <v/>
      </c>
      <c r="L896" s="3" t="str">
        <f>IF(COUNTIF(技能效果!A:A,技能等级!B896&amp;"03")=1,技能等级!B896&amp;"03","")</f>
        <v/>
      </c>
      <c r="M896" s="3" t="str">
        <f t="shared" ref="M896" si="2717">IF(L896="","",$D896)</f>
        <v/>
      </c>
      <c r="N896" s="3" t="str">
        <f>IF(COUNTIF(技能效果!A:A,技能等级!B896&amp;"04")=1,技能等级!B896&amp;"04","")</f>
        <v/>
      </c>
      <c r="O896" s="3" t="str">
        <f t="shared" ref="O896" si="2718">IF(N896="","",$D896)</f>
        <v/>
      </c>
      <c r="P896" s="3" t="str">
        <f>IF(COUNTIF(技能效果!A:A,技能等级!B896&amp;"05")=1,技能等级!B896&amp;"05","")</f>
        <v/>
      </c>
      <c r="Q896" s="3" t="str">
        <f t="shared" ref="Q896" si="2719">IF(P896="","",$D896)</f>
        <v/>
      </c>
      <c r="R896" s="36"/>
      <c r="S896" s="36">
        <f t="shared" si="2571"/>
        <v>90</v>
      </c>
    </row>
    <row r="897" spans="1:19" ht="16.5" x14ac:dyDescent="0.2">
      <c r="A897" s="3">
        <v>894</v>
      </c>
      <c r="B897" s="3">
        <f>INDEX(技能!B:B,MATCH(技能等级!S897,技能!T:T,0))</f>
        <v>1303015</v>
      </c>
      <c r="C897" s="4" t="s">
        <v>507</v>
      </c>
      <c r="D897" s="3">
        <v>4</v>
      </c>
      <c r="E897" s="3" t="str">
        <f>INDEX(技能!E:E,MATCH(技能等级!S897,技能!T:T,0))</f>
        <v>于禁技能</v>
      </c>
      <c r="F897" s="4" t="s">
        <v>1164</v>
      </c>
      <c r="G897" s="3">
        <v>10</v>
      </c>
      <c r="H897" s="37" t="str">
        <f t="shared" si="2536"/>
        <v>130301501</v>
      </c>
      <c r="I897" s="3">
        <f t="shared" si="2537"/>
        <v>4</v>
      </c>
      <c r="J897" s="3" t="str">
        <f>IF(COUNTIF(技能效果!A:A,技能等级!B897&amp;"02")=1,技能等级!B897&amp;"02","")</f>
        <v/>
      </c>
      <c r="K897" s="3" t="str">
        <f t="shared" si="2537"/>
        <v/>
      </c>
      <c r="L897" s="3" t="str">
        <f>IF(COUNTIF(技能效果!A:A,技能等级!B897&amp;"03")=1,技能等级!B897&amp;"03","")</f>
        <v/>
      </c>
      <c r="M897" s="3" t="str">
        <f t="shared" ref="M897" si="2720">IF(L897="","",$D897)</f>
        <v/>
      </c>
      <c r="N897" s="3" t="str">
        <f>IF(COUNTIF(技能效果!A:A,技能等级!B897&amp;"04")=1,技能等级!B897&amp;"04","")</f>
        <v/>
      </c>
      <c r="O897" s="3" t="str">
        <f t="shared" ref="O897" si="2721">IF(N897="","",$D897)</f>
        <v/>
      </c>
      <c r="P897" s="3" t="str">
        <f>IF(COUNTIF(技能效果!A:A,技能等级!B897&amp;"05")=1,技能等级!B897&amp;"05","")</f>
        <v/>
      </c>
      <c r="Q897" s="3" t="str">
        <f t="shared" ref="Q897" si="2722">IF(P897="","",$D897)</f>
        <v/>
      </c>
      <c r="R897" s="36"/>
      <c r="S897" s="36">
        <f t="shared" si="2571"/>
        <v>90</v>
      </c>
    </row>
    <row r="898" spans="1:19" ht="16.5" x14ac:dyDescent="0.2">
      <c r="A898" s="3">
        <v>895</v>
      </c>
      <c r="B898" s="3">
        <f>INDEX(技能!B:B,MATCH(技能等级!S898,技能!T:T,0))</f>
        <v>1303015</v>
      </c>
      <c r="C898" s="4" t="s">
        <v>507</v>
      </c>
      <c r="D898" s="3">
        <v>5</v>
      </c>
      <c r="E898" s="3" t="str">
        <f>INDEX(技能!E:E,MATCH(技能等级!S898,技能!T:T,0))</f>
        <v>于禁技能</v>
      </c>
      <c r="F898" s="4" t="s">
        <v>1164</v>
      </c>
      <c r="G898" s="3">
        <v>10</v>
      </c>
      <c r="H898" s="37" t="str">
        <f t="shared" si="2536"/>
        <v>130301501</v>
      </c>
      <c r="I898" s="3">
        <f t="shared" si="2537"/>
        <v>5</v>
      </c>
      <c r="J898" s="3" t="str">
        <f>IF(COUNTIF(技能效果!A:A,技能等级!B898&amp;"02")=1,技能等级!B898&amp;"02","")</f>
        <v/>
      </c>
      <c r="K898" s="3" t="str">
        <f t="shared" si="2537"/>
        <v/>
      </c>
      <c r="L898" s="3" t="str">
        <f>IF(COUNTIF(技能效果!A:A,技能等级!B898&amp;"03")=1,技能等级!B898&amp;"03","")</f>
        <v/>
      </c>
      <c r="M898" s="3" t="str">
        <f t="shared" ref="M898" si="2723">IF(L898="","",$D898)</f>
        <v/>
      </c>
      <c r="N898" s="3" t="str">
        <f>IF(COUNTIF(技能效果!A:A,技能等级!B898&amp;"04")=1,技能等级!B898&amp;"04","")</f>
        <v/>
      </c>
      <c r="O898" s="3" t="str">
        <f t="shared" ref="O898" si="2724">IF(N898="","",$D898)</f>
        <v/>
      </c>
      <c r="P898" s="3" t="str">
        <f>IF(COUNTIF(技能效果!A:A,技能等级!B898&amp;"05")=1,技能等级!B898&amp;"05","")</f>
        <v/>
      </c>
      <c r="Q898" s="3" t="str">
        <f t="shared" ref="Q898" si="2725">IF(P898="","",$D898)</f>
        <v/>
      </c>
      <c r="R898" s="36"/>
      <c r="S898" s="36">
        <f t="shared" si="2571"/>
        <v>90</v>
      </c>
    </row>
    <row r="899" spans="1:19" ht="16.5" x14ac:dyDescent="0.2">
      <c r="A899" s="3">
        <v>896</v>
      </c>
      <c r="B899" s="3">
        <f>INDEX(技能!B:B,MATCH(技能等级!S899,技能!T:T,0))</f>
        <v>1303015</v>
      </c>
      <c r="C899" s="4" t="s">
        <v>507</v>
      </c>
      <c r="D899" s="3">
        <v>6</v>
      </c>
      <c r="E899" s="3" t="str">
        <f>INDEX(技能!E:E,MATCH(技能等级!S899,技能!T:T,0))</f>
        <v>于禁技能</v>
      </c>
      <c r="F899" s="4" t="s">
        <v>1164</v>
      </c>
      <c r="G899" s="3">
        <v>10</v>
      </c>
      <c r="H899" s="37" t="str">
        <f t="shared" si="2536"/>
        <v>130301501</v>
      </c>
      <c r="I899" s="3">
        <f t="shared" si="2537"/>
        <v>6</v>
      </c>
      <c r="J899" s="3" t="str">
        <f>IF(COUNTIF(技能效果!A:A,技能等级!B899&amp;"02")=1,技能等级!B899&amp;"02","")</f>
        <v/>
      </c>
      <c r="K899" s="3" t="str">
        <f t="shared" si="2537"/>
        <v/>
      </c>
      <c r="L899" s="3" t="str">
        <f>IF(COUNTIF(技能效果!A:A,技能等级!B899&amp;"03")=1,技能等级!B899&amp;"03","")</f>
        <v/>
      </c>
      <c r="M899" s="3" t="str">
        <f t="shared" ref="M899" si="2726">IF(L899="","",$D899)</f>
        <v/>
      </c>
      <c r="N899" s="3" t="str">
        <f>IF(COUNTIF(技能效果!A:A,技能等级!B899&amp;"04")=1,技能等级!B899&amp;"04","")</f>
        <v/>
      </c>
      <c r="O899" s="3" t="str">
        <f t="shared" ref="O899" si="2727">IF(N899="","",$D899)</f>
        <v/>
      </c>
      <c r="P899" s="3" t="str">
        <f>IF(COUNTIF(技能效果!A:A,技能等级!B899&amp;"05")=1,技能等级!B899&amp;"05","")</f>
        <v/>
      </c>
      <c r="Q899" s="3" t="str">
        <f t="shared" ref="Q899" si="2728">IF(P899="","",$D899)</f>
        <v/>
      </c>
      <c r="R899" s="36"/>
      <c r="S899" s="36">
        <f t="shared" si="2571"/>
        <v>90</v>
      </c>
    </row>
    <row r="900" spans="1:19" ht="16.5" x14ac:dyDescent="0.2">
      <c r="A900" s="3">
        <v>897</v>
      </c>
      <c r="B900" s="3">
        <f>INDEX(技能!B:B,MATCH(技能等级!S900,技能!T:T,0))</f>
        <v>1303015</v>
      </c>
      <c r="C900" s="4" t="s">
        <v>507</v>
      </c>
      <c r="D900" s="3">
        <v>7</v>
      </c>
      <c r="E900" s="3" t="str">
        <f>INDEX(技能!E:E,MATCH(技能等级!S900,技能!T:T,0))</f>
        <v>于禁技能</v>
      </c>
      <c r="F900" s="4" t="s">
        <v>1164</v>
      </c>
      <c r="G900" s="3">
        <v>10</v>
      </c>
      <c r="H900" s="37" t="str">
        <f t="shared" si="2536"/>
        <v>130301501</v>
      </c>
      <c r="I900" s="3">
        <f t="shared" si="2537"/>
        <v>7</v>
      </c>
      <c r="J900" s="3" t="str">
        <f>IF(COUNTIF(技能效果!A:A,技能等级!B900&amp;"02")=1,技能等级!B900&amp;"02","")</f>
        <v/>
      </c>
      <c r="K900" s="3" t="str">
        <f t="shared" si="2537"/>
        <v/>
      </c>
      <c r="L900" s="3" t="str">
        <f>IF(COUNTIF(技能效果!A:A,技能等级!B900&amp;"03")=1,技能等级!B900&amp;"03","")</f>
        <v/>
      </c>
      <c r="M900" s="3" t="str">
        <f t="shared" ref="M900" si="2729">IF(L900="","",$D900)</f>
        <v/>
      </c>
      <c r="N900" s="3" t="str">
        <f>IF(COUNTIF(技能效果!A:A,技能等级!B900&amp;"04")=1,技能等级!B900&amp;"04","")</f>
        <v/>
      </c>
      <c r="O900" s="3" t="str">
        <f t="shared" ref="O900" si="2730">IF(N900="","",$D900)</f>
        <v/>
      </c>
      <c r="P900" s="3" t="str">
        <f>IF(COUNTIF(技能效果!A:A,技能等级!B900&amp;"05")=1,技能等级!B900&amp;"05","")</f>
        <v/>
      </c>
      <c r="Q900" s="3" t="str">
        <f t="shared" ref="Q900" si="2731">IF(P900="","",$D900)</f>
        <v/>
      </c>
      <c r="R900" s="36"/>
      <c r="S900" s="36">
        <f t="shared" si="2571"/>
        <v>90</v>
      </c>
    </row>
    <row r="901" spans="1:19" ht="16.5" x14ac:dyDescent="0.2">
      <c r="A901" s="3">
        <v>898</v>
      </c>
      <c r="B901" s="3">
        <f>INDEX(技能!B:B,MATCH(技能等级!S901,技能!T:T,0))</f>
        <v>1303015</v>
      </c>
      <c r="C901" s="4" t="s">
        <v>507</v>
      </c>
      <c r="D901" s="3">
        <v>8</v>
      </c>
      <c r="E901" s="3" t="str">
        <f>INDEX(技能!E:E,MATCH(技能等级!S901,技能!T:T,0))</f>
        <v>于禁技能</v>
      </c>
      <c r="F901" s="4" t="s">
        <v>1164</v>
      </c>
      <c r="G901" s="3">
        <v>10</v>
      </c>
      <c r="H901" s="37" t="str">
        <f t="shared" ref="H901:H964" si="2732">B901&amp;"01"</f>
        <v>130301501</v>
      </c>
      <c r="I901" s="3">
        <f t="shared" ref="I901:K964" si="2733">IF(H901="","",$D901)</f>
        <v>8</v>
      </c>
      <c r="J901" s="3" t="str">
        <f>IF(COUNTIF(技能效果!A:A,技能等级!B901&amp;"02")=1,技能等级!B901&amp;"02","")</f>
        <v/>
      </c>
      <c r="K901" s="3" t="str">
        <f t="shared" si="2733"/>
        <v/>
      </c>
      <c r="L901" s="3" t="str">
        <f>IF(COUNTIF(技能效果!A:A,技能等级!B901&amp;"03")=1,技能等级!B901&amp;"03","")</f>
        <v/>
      </c>
      <c r="M901" s="3" t="str">
        <f t="shared" ref="M901" si="2734">IF(L901="","",$D901)</f>
        <v/>
      </c>
      <c r="N901" s="3" t="str">
        <f>IF(COUNTIF(技能效果!A:A,技能等级!B901&amp;"04")=1,技能等级!B901&amp;"04","")</f>
        <v/>
      </c>
      <c r="O901" s="3" t="str">
        <f t="shared" ref="O901" si="2735">IF(N901="","",$D901)</f>
        <v/>
      </c>
      <c r="P901" s="3" t="str">
        <f>IF(COUNTIF(技能效果!A:A,技能等级!B901&amp;"05")=1,技能等级!B901&amp;"05","")</f>
        <v/>
      </c>
      <c r="Q901" s="3" t="str">
        <f t="shared" ref="Q901" si="2736">IF(P901="","",$D901)</f>
        <v/>
      </c>
      <c r="R901" s="36"/>
      <c r="S901" s="36">
        <f t="shared" si="2571"/>
        <v>90</v>
      </c>
    </row>
    <row r="902" spans="1:19" ht="16.5" x14ac:dyDescent="0.2">
      <c r="A902" s="3">
        <v>899</v>
      </c>
      <c r="B902" s="3">
        <f>INDEX(技能!B:B,MATCH(技能等级!S902,技能!T:T,0))</f>
        <v>1303015</v>
      </c>
      <c r="C902" s="4" t="s">
        <v>507</v>
      </c>
      <c r="D902" s="3">
        <v>9</v>
      </c>
      <c r="E902" s="3" t="str">
        <f>INDEX(技能!E:E,MATCH(技能等级!S902,技能!T:T,0))</f>
        <v>于禁技能</v>
      </c>
      <c r="F902" s="4" t="s">
        <v>1164</v>
      </c>
      <c r="G902" s="3">
        <v>10</v>
      </c>
      <c r="H902" s="37" t="str">
        <f t="shared" si="2732"/>
        <v>130301501</v>
      </c>
      <c r="I902" s="3">
        <f t="shared" si="2733"/>
        <v>9</v>
      </c>
      <c r="J902" s="3" t="str">
        <f>IF(COUNTIF(技能效果!A:A,技能等级!B902&amp;"02")=1,技能等级!B902&amp;"02","")</f>
        <v/>
      </c>
      <c r="K902" s="3" t="str">
        <f t="shared" si="2733"/>
        <v/>
      </c>
      <c r="L902" s="3" t="str">
        <f>IF(COUNTIF(技能效果!A:A,技能等级!B902&amp;"03")=1,技能等级!B902&amp;"03","")</f>
        <v/>
      </c>
      <c r="M902" s="3" t="str">
        <f t="shared" ref="M902" si="2737">IF(L902="","",$D902)</f>
        <v/>
      </c>
      <c r="N902" s="3" t="str">
        <f>IF(COUNTIF(技能效果!A:A,技能等级!B902&amp;"04")=1,技能等级!B902&amp;"04","")</f>
        <v/>
      </c>
      <c r="O902" s="3" t="str">
        <f t="shared" ref="O902" si="2738">IF(N902="","",$D902)</f>
        <v/>
      </c>
      <c r="P902" s="3" t="str">
        <f>IF(COUNTIF(技能效果!A:A,技能等级!B902&amp;"05")=1,技能等级!B902&amp;"05","")</f>
        <v/>
      </c>
      <c r="Q902" s="3" t="str">
        <f t="shared" ref="Q902" si="2739">IF(P902="","",$D902)</f>
        <v/>
      </c>
      <c r="R902" s="36"/>
      <c r="S902" s="36">
        <f t="shared" si="2571"/>
        <v>90</v>
      </c>
    </row>
    <row r="903" spans="1:19" ht="16.5" x14ac:dyDescent="0.2">
      <c r="A903" s="3">
        <v>900</v>
      </c>
      <c r="B903" s="3">
        <f>INDEX(技能!B:B,MATCH(技能等级!S903,技能!T:T,0))</f>
        <v>1303015</v>
      </c>
      <c r="C903" s="4" t="s">
        <v>507</v>
      </c>
      <c r="D903" s="3">
        <v>10</v>
      </c>
      <c r="E903" s="3" t="str">
        <f>INDEX(技能!E:E,MATCH(技能等级!S903,技能!T:T,0))</f>
        <v>于禁技能</v>
      </c>
      <c r="F903" s="4" t="s">
        <v>1164</v>
      </c>
      <c r="G903" s="3">
        <v>10</v>
      </c>
      <c r="H903" s="37" t="str">
        <f t="shared" si="2732"/>
        <v>130301501</v>
      </c>
      <c r="I903" s="3">
        <f t="shared" si="2733"/>
        <v>10</v>
      </c>
      <c r="J903" s="3" t="str">
        <f>IF(COUNTIF(技能效果!A:A,技能等级!B903&amp;"02")=1,技能等级!B903&amp;"02","")</f>
        <v/>
      </c>
      <c r="K903" s="3" t="str">
        <f t="shared" si="2733"/>
        <v/>
      </c>
      <c r="L903" s="3" t="str">
        <f>IF(COUNTIF(技能效果!A:A,技能等级!B903&amp;"03")=1,技能等级!B903&amp;"03","")</f>
        <v/>
      </c>
      <c r="M903" s="3" t="str">
        <f t="shared" ref="M903" si="2740">IF(L903="","",$D903)</f>
        <v/>
      </c>
      <c r="N903" s="3" t="str">
        <f>IF(COUNTIF(技能效果!A:A,技能等级!B903&amp;"04")=1,技能等级!B903&amp;"04","")</f>
        <v/>
      </c>
      <c r="O903" s="3" t="str">
        <f t="shared" ref="O903" si="2741">IF(N903="","",$D903)</f>
        <v/>
      </c>
      <c r="P903" s="3" t="str">
        <f>IF(COUNTIF(技能效果!A:A,技能等级!B903&amp;"05")=1,技能等级!B903&amp;"05","")</f>
        <v/>
      </c>
      <c r="Q903" s="3" t="str">
        <f t="shared" ref="Q903" si="2742">IF(P903="","",$D903)</f>
        <v/>
      </c>
      <c r="R903" s="36"/>
      <c r="S903" s="36">
        <f t="shared" si="2571"/>
        <v>90</v>
      </c>
    </row>
    <row r="904" spans="1:19" ht="16.5" x14ac:dyDescent="0.2">
      <c r="A904" s="3">
        <v>901</v>
      </c>
      <c r="B904" s="3">
        <f>INDEX(技能!B:B,MATCH(技能等级!S904,技能!T:T,0))</f>
        <v>1303016</v>
      </c>
      <c r="C904" s="4" t="s">
        <v>507</v>
      </c>
      <c r="D904" s="3">
        <v>1</v>
      </c>
      <c r="E904" s="3" t="str">
        <f>INDEX(技能!E:E,MATCH(技能等级!S904,技能!T:T,0))</f>
        <v>西方龙技能</v>
      </c>
      <c r="F904" s="4"/>
      <c r="G904" s="3"/>
      <c r="H904" s="37" t="str">
        <f t="shared" si="2732"/>
        <v>130301601</v>
      </c>
      <c r="I904" s="3">
        <f t="shared" si="2733"/>
        <v>1</v>
      </c>
      <c r="J904" s="3" t="str">
        <f>IF(COUNTIF(技能效果!A:A,技能等级!B904&amp;"02")=1,技能等级!B904&amp;"02","")</f>
        <v>130301602</v>
      </c>
      <c r="K904" s="3">
        <f t="shared" si="2733"/>
        <v>1</v>
      </c>
      <c r="L904" s="3" t="str">
        <f>IF(COUNTIF(技能效果!A:A,技能等级!B904&amp;"03")=1,技能等级!B904&amp;"03","")</f>
        <v/>
      </c>
      <c r="M904" s="3" t="str">
        <f t="shared" ref="M904" si="2743">IF(L904="","",$D904)</f>
        <v/>
      </c>
      <c r="N904" s="3" t="str">
        <f>IF(COUNTIF(技能效果!A:A,技能等级!B904&amp;"04")=1,技能等级!B904&amp;"04","")</f>
        <v/>
      </c>
      <c r="O904" s="3" t="str">
        <f t="shared" ref="O904" si="2744">IF(N904="","",$D904)</f>
        <v/>
      </c>
      <c r="P904" s="3" t="str">
        <f>IF(COUNTIF(技能效果!A:A,技能等级!B904&amp;"05")=1,技能等级!B904&amp;"05","")</f>
        <v/>
      </c>
      <c r="Q904" s="3" t="str">
        <f t="shared" ref="Q904" si="2745">IF(P904="","",$D904)</f>
        <v/>
      </c>
      <c r="R904" s="36"/>
      <c r="S904" s="36">
        <f t="shared" si="2571"/>
        <v>91</v>
      </c>
    </row>
    <row r="905" spans="1:19" ht="16.5" x14ac:dyDescent="0.2">
      <c r="A905" s="3">
        <v>902</v>
      </c>
      <c r="B905" s="3">
        <f>INDEX(技能!B:B,MATCH(技能等级!S905,技能!T:T,0))</f>
        <v>1303016</v>
      </c>
      <c r="C905" s="4" t="s">
        <v>507</v>
      </c>
      <c r="D905" s="3">
        <v>2</v>
      </c>
      <c r="E905" s="3" t="str">
        <f>INDEX(技能!E:E,MATCH(技能等级!S905,技能!T:T,0))</f>
        <v>西方龙技能</v>
      </c>
      <c r="F905" s="4" t="s">
        <v>1164</v>
      </c>
      <c r="G905" s="3">
        <v>10</v>
      </c>
      <c r="H905" s="37" t="str">
        <f t="shared" si="2732"/>
        <v>130301601</v>
      </c>
      <c r="I905" s="3">
        <f t="shared" si="2733"/>
        <v>2</v>
      </c>
      <c r="J905" s="3" t="str">
        <f>IF(COUNTIF(技能效果!A:A,技能等级!B905&amp;"02")=1,技能等级!B905&amp;"02","")</f>
        <v>130301602</v>
      </c>
      <c r="K905" s="3">
        <f t="shared" si="2733"/>
        <v>2</v>
      </c>
      <c r="L905" s="3" t="str">
        <f>IF(COUNTIF(技能效果!A:A,技能等级!B905&amp;"03")=1,技能等级!B905&amp;"03","")</f>
        <v/>
      </c>
      <c r="M905" s="3" t="str">
        <f t="shared" ref="M905" si="2746">IF(L905="","",$D905)</f>
        <v/>
      </c>
      <c r="N905" s="3" t="str">
        <f>IF(COUNTIF(技能效果!A:A,技能等级!B905&amp;"04")=1,技能等级!B905&amp;"04","")</f>
        <v/>
      </c>
      <c r="O905" s="3" t="str">
        <f t="shared" ref="O905" si="2747">IF(N905="","",$D905)</f>
        <v/>
      </c>
      <c r="P905" s="3" t="str">
        <f>IF(COUNTIF(技能效果!A:A,技能等级!B905&amp;"05")=1,技能等级!B905&amp;"05","")</f>
        <v/>
      </c>
      <c r="Q905" s="3" t="str">
        <f t="shared" ref="Q905" si="2748">IF(P905="","",$D905)</f>
        <v/>
      </c>
      <c r="R905" s="36"/>
      <c r="S905" s="36">
        <f t="shared" si="2571"/>
        <v>91</v>
      </c>
    </row>
    <row r="906" spans="1:19" ht="16.5" x14ac:dyDescent="0.2">
      <c r="A906" s="3">
        <v>903</v>
      </c>
      <c r="B906" s="3">
        <f>INDEX(技能!B:B,MATCH(技能等级!S906,技能!T:T,0))</f>
        <v>1303016</v>
      </c>
      <c r="C906" s="4" t="s">
        <v>507</v>
      </c>
      <c r="D906" s="3">
        <v>3</v>
      </c>
      <c r="E906" s="3" t="str">
        <f>INDEX(技能!E:E,MATCH(技能等级!S906,技能!T:T,0))</f>
        <v>西方龙技能</v>
      </c>
      <c r="F906" s="4" t="s">
        <v>1164</v>
      </c>
      <c r="G906" s="3">
        <v>10</v>
      </c>
      <c r="H906" s="37" t="str">
        <f t="shared" si="2732"/>
        <v>130301601</v>
      </c>
      <c r="I906" s="3">
        <f t="shared" si="2733"/>
        <v>3</v>
      </c>
      <c r="J906" s="3" t="str">
        <f>IF(COUNTIF(技能效果!A:A,技能等级!B906&amp;"02")=1,技能等级!B906&amp;"02","")</f>
        <v>130301602</v>
      </c>
      <c r="K906" s="3">
        <f t="shared" si="2733"/>
        <v>3</v>
      </c>
      <c r="L906" s="3" t="str">
        <f>IF(COUNTIF(技能效果!A:A,技能等级!B906&amp;"03")=1,技能等级!B906&amp;"03","")</f>
        <v/>
      </c>
      <c r="M906" s="3" t="str">
        <f t="shared" ref="M906" si="2749">IF(L906="","",$D906)</f>
        <v/>
      </c>
      <c r="N906" s="3" t="str">
        <f>IF(COUNTIF(技能效果!A:A,技能等级!B906&amp;"04")=1,技能等级!B906&amp;"04","")</f>
        <v/>
      </c>
      <c r="O906" s="3" t="str">
        <f t="shared" ref="O906" si="2750">IF(N906="","",$D906)</f>
        <v/>
      </c>
      <c r="P906" s="3" t="str">
        <f>IF(COUNTIF(技能效果!A:A,技能等级!B906&amp;"05")=1,技能等级!B906&amp;"05","")</f>
        <v/>
      </c>
      <c r="Q906" s="3" t="str">
        <f t="shared" ref="Q906" si="2751">IF(P906="","",$D906)</f>
        <v/>
      </c>
      <c r="R906" s="36"/>
      <c r="S906" s="36">
        <f t="shared" si="2571"/>
        <v>91</v>
      </c>
    </row>
    <row r="907" spans="1:19" ht="16.5" x14ac:dyDescent="0.2">
      <c r="A907" s="3">
        <v>904</v>
      </c>
      <c r="B907" s="3">
        <f>INDEX(技能!B:B,MATCH(技能等级!S907,技能!T:T,0))</f>
        <v>1303016</v>
      </c>
      <c r="C907" s="4" t="s">
        <v>507</v>
      </c>
      <c r="D907" s="3">
        <v>4</v>
      </c>
      <c r="E907" s="3" t="str">
        <f>INDEX(技能!E:E,MATCH(技能等级!S907,技能!T:T,0))</f>
        <v>西方龙技能</v>
      </c>
      <c r="F907" s="4" t="s">
        <v>1164</v>
      </c>
      <c r="G907" s="3">
        <v>10</v>
      </c>
      <c r="H907" s="37" t="str">
        <f t="shared" si="2732"/>
        <v>130301601</v>
      </c>
      <c r="I907" s="3">
        <f t="shared" si="2733"/>
        <v>4</v>
      </c>
      <c r="J907" s="3" t="str">
        <f>IF(COUNTIF(技能效果!A:A,技能等级!B907&amp;"02")=1,技能等级!B907&amp;"02","")</f>
        <v>130301602</v>
      </c>
      <c r="K907" s="3">
        <f t="shared" si="2733"/>
        <v>4</v>
      </c>
      <c r="L907" s="3" t="str">
        <f>IF(COUNTIF(技能效果!A:A,技能等级!B907&amp;"03")=1,技能等级!B907&amp;"03","")</f>
        <v/>
      </c>
      <c r="M907" s="3" t="str">
        <f t="shared" ref="M907" si="2752">IF(L907="","",$D907)</f>
        <v/>
      </c>
      <c r="N907" s="3" t="str">
        <f>IF(COUNTIF(技能效果!A:A,技能等级!B907&amp;"04")=1,技能等级!B907&amp;"04","")</f>
        <v/>
      </c>
      <c r="O907" s="3" t="str">
        <f t="shared" ref="O907" si="2753">IF(N907="","",$D907)</f>
        <v/>
      </c>
      <c r="P907" s="3" t="str">
        <f>IF(COUNTIF(技能效果!A:A,技能等级!B907&amp;"05")=1,技能等级!B907&amp;"05","")</f>
        <v/>
      </c>
      <c r="Q907" s="3" t="str">
        <f t="shared" ref="Q907" si="2754">IF(P907="","",$D907)</f>
        <v/>
      </c>
      <c r="R907" s="36"/>
      <c r="S907" s="36">
        <f t="shared" si="2571"/>
        <v>91</v>
      </c>
    </row>
    <row r="908" spans="1:19" ht="16.5" x14ac:dyDescent="0.2">
      <c r="A908" s="3">
        <v>905</v>
      </c>
      <c r="B908" s="3">
        <f>INDEX(技能!B:B,MATCH(技能等级!S908,技能!T:T,0))</f>
        <v>1303016</v>
      </c>
      <c r="C908" s="4" t="s">
        <v>507</v>
      </c>
      <c r="D908" s="3">
        <v>5</v>
      </c>
      <c r="E908" s="3" t="str">
        <f>INDEX(技能!E:E,MATCH(技能等级!S908,技能!T:T,0))</f>
        <v>西方龙技能</v>
      </c>
      <c r="F908" s="4" t="s">
        <v>1164</v>
      </c>
      <c r="G908" s="3">
        <v>10</v>
      </c>
      <c r="H908" s="37" t="str">
        <f t="shared" si="2732"/>
        <v>130301601</v>
      </c>
      <c r="I908" s="3">
        <f t="shared" si="2733"/>
        <v>5</v>
      </c>
      <c r="J908" s="3" t="str">
        <f>IF(COUNTIF(技能效果!A:A,技能等级!B908&amp;"02")=1,技能等级!B908&amp;"02","")</f>
        <v>130301602</v>
      </c>
      <c r="K908" s="3">
        <f t="shared" si="2733"/>
        <v>5</v>
      </c>
      <c r="L908" s="3" t="str">
        <f>IF(COUNTIF(技能效果!A:A,技能等级!B908&amp;"03")=1,技能等级!B908&amp;"03","")</f>
        <v/>
      </c>
      <c r="M908" s="3" t="str">
        <f t="shared" ref="M908" si="2755">IF(L908="","",$D908)</f>
        <v/>
      </c>
      <c r="N908" s="3" t="str">
        <f>IF(COUNTIF(技能效果!A:A,技能等级!B908&amp;"04")=1,技能等级!B908&amp;"04","")</f>
        <v/>
      </c>
      <c r="O908" s="3" t="str">
        <f t="shared" ref="O908" si="2756">IF(N908="","",$D908)</f>
        <v/>
      </c>
      <c r="P908" s="3" t="str">
        <f>IF(COUNTIF(技能效果!A:A,技能等级!B908&amp;"05")=1,技能等级!B908&amp;"05","")</f>
        <v/>
      </c>
      <c r="Q908" s="3" t="str">
        <f t="shared" ref="Q908" si="2757">IF(P908="","",$D908)</f>
        <v/>
      </c>
      <c r="R908" s="36"/>
      <c r="S908" s="36">
        <f t="shared" si="2571"/>
        <v>91</v>
      </c>
    </row>
    <row r="909" spans="1:19" ht="16.5" x14ac:dyDescent="0.2">
      <c r="A909" s="3">
        <v>906</v>
      </c>
      <c r="B909" s="3">
        <f>INDEX(技能!B:B,MATCH(技能等级!S909,技能!T:T,0))</f>
        <v>1303016</v>
      </c>
      <c r="C909" s="4" t="s">
        <v>507</v>
      </c>
      <c r="D909" s="3">
        <v>6</v>
      </c>
      <c r="E909" s="3" t="str">
        <f>INDEX(技能!E:E,MATCH(技能等级!S909,技能!T:T,0))</f>
        <v>西方龙技能</v>
      </c>
      <c r="F909" s="4" t="s">
        <v>1164</v>
      </c>
      <c r="G909" s="3">
        <v>10</v>
      </c>
      <c r="H909" s="37" t="str">
        <f t="shared" si="2732"/>
        <v>130301601</v>
      </c>
      <c r="I909" s="3">
        <f t="shared" si="2733"/>
        <v>6</v>
      </c>
      <c r="J909" s="3" t="str">
        <f>IF(COUNTIF(技能效果!A:A,技能等级!B909&amp;"02")=1,技能等级!B909&amp;"02","")</f>
        <v>130301602</v>
      </c>
      <c r="K909" s="3">
        <f t="shared" si="2733"/>
        <v>6</v>
      </c>
      <c r="L909" s="3" t="str">
        <f>IF(COUNTIF(技能效果!A:A,技能等级!B909&amp;"03")=1,技能等级!B909&amp;"03","")</f>
        <v/>
      </c>
      <c r="M909" s="3" t="str">
        <f t="shared" ref="M909" si="2758">IF(L909="","",$D909)</f>
        <v/>
      </c>
      <c r="N909" s="3" t="str">
        <f>IF(COUNTIF(技能效果!A:A,技能等级!B909&amp;"04")=1,技能等级!B909&amp;"04","")</f>
        <v/>
      </c>
      <c r="O909" s="3" t="str">
        <f t="shared" ref="O909" si="2759">IF(N909="","",$D909)</f>
        <v/>
      </c>
      <c r="P909" s="3" t="str">
        <f>IF(COUNTIF(技能效果!A:A,技能等级!B909&amp;"05")=1,技能等级!B909&amp;"05","")</f>
        <v/>
      </c>
      <c r="Q909" s="3" t="str">
        <f t="shared" ref="Q909" si="2760">IF(P909="","",$D909)</f>
        <v/>
      </c>
      <c r="R909" s="36"/>
      <c r="S909" s="36">
        <f t="shared" si="2571"/>
        <v>91</v>
      </c>
    </row>
    <row r="910" spans="1:19" ht="16.5" x14ac:dyDescent="0.2">
      <c r="A910" s="3">
        <v>907</v>
      </c>
      <c r="B910" s="3">
        <f>INDEX(技能!B:B,MATCH(技能等级!S910,技能!T:T,0))</f>
        <v>1303016</v>
      </c>
      <c r="C910" s="4" t="s">
        <v>507</v>
      </c>
      <c r="D910" s="3">
        <v>7</v>
      </c>
      <c r="E910" s="3" t="str">
        <f>INDEX(技能!E:E,MATCH(技能等级!S910,技能!T:T,0))</f>
        <v>西方龙技能</v>
      </c>
      <c r="F910" s="4" t="s">
        <v>1164</v>
      </c>
      <c r="G910" s="3">
        <v>10</v>
      </c>
      <c r="H910" s="37" t="str">
        <f t="shared" si="2732"/>
        <v>130301601</v>
      </c>
      <c r="I910" s="3">
        <f t="shared" si="2733"/>
        <v>7</v>
      </c>
      <c r="J910" s="3" t="str">
        <f>IF(COUNTIF(技能效果!A:A,技能等级!B910&amp;"02")=1,技能等级!B910&amp;"02","")</f>
        <v>130301602</v>
      </c>
      <c r="K910" s="3">
        <f t="shared" si="2733"/>
        <v>7</v>
      </c>
      <c r="L910" s="3" t="str">
        <f>IF(COUNTIF(技能效果!A:A,技能等级!B910&amp;"03")=1,技能等级!B910&amp;"03","")</f>
        <v/>
      </c>
      <c r="M910" s="3" t="str">
        <f t="shared" ref="M910" si="2761">IF(L910="","",$D910)</f>
        <v/>
      </c>
      <c r="N910" s="3" t="str">
        <f>IF(COUNTIF(技能效果!A:A,技能等级!B910&amp;"04")=1,技能等级!B910&amp;"04","")</f>
        <v/>
      </c>
      <c r="O910" s="3" t="str">
        <f t="shared" ref="O910" si="2762">IF(N910="","",$D910)</f>
        <v/>
      </c>
      <c r="P910" s="3" t="str">
        <f>IF(COUNTIF(技能效果!A:A,技能等级!B910&amp;"05")=1,技能等级!B910&amp;"05","")</f>
        <v/>
      </c>
      <c r="Q910" s="3" t="str">
        <f t="shared" ref="Q910" si="2763">IF(P910="","",$D910)</f>
        <v/>
      </c>
      <c r="R910" s="36"/>
      <c r="S910" s="36">
        <f t="shared" si="2571"/>
        <v>91</v>
      </c>
    </row>
    <row r="911" spans="1:19" ht="16.5" x14ac:dyDescent="0.2">
      <c r="A911" s="3">
        <v>908</v>
      </c>
      <c r="B911" s="3">
        <f>INDEX(技能!B:B,MATCH(技能等级!S911,技能!T:T,0))</f>
        <v>1303016</v>
      </c>
      <c r="C911" s="4" t="s">
        <v>507</v>
      </c>
      <c r="D911" s="3">
        <v>8</v>
      </c>
      <c r="E911" s="3" t="str">
        <f>INDEX(技能!E:E,MATCH(技能等级!S911,技能!T:T,0))</f>
        <v>西方龙技能</v>
      </c>
      <c r="F911" s="4" t="s">
        <v>1164</v>
      </c>
      <c r="G911" s="3">
        <v>10</v>
      </c>
      <c r="H911" s="37" t="str">
        <f t="shared" si="2732"/>
        <v>130301601</v>
      </c>
      <c r="I911" s="3">
        <f t="shared" si="2733"/>
        <v>8</v>
      </c>
      <c r="J911" s="3" t="str">
        <f>IF(COUNTIF(技能效果!A:A,技能等级!B911&amp;"02")=1,技能等级!B911&amp;"02","")</f>
        <v>130301602</v>
      </c>
      <c r="K911" s="3">
        <f t="shared" si="2733"/>
        <v>8</v>
      </c>
      <c r="L911" s="3" t="str">
        <f>IF(COUNTIF(技能效果!A:A,技能等级!B911&amp;"03")=1,技能等级!B911&amp;"03","")</f>
        <v/>
      </c>
      <c r="M911" s="3" t="str">
        <f t="shared" ref="M911" si="2764">IF(L911="","",$D911)</f>
        <v/>
      </c>
      <c r="N911" s="3" t="str">
        <f>IF(COUNTIF(技能效果!A:A,技能等级!B911&amp;"04")=1,技能等级!B911&amp;"04","")</f>
        <v/>
      </c>
      <c r="O911" s="3" t="str">
        <f t="shared" ref="O911" si="2765">IF(N911="","",$D911)</f>
        <v/>
      </c>
      <c r="P911" s="3" t="str">
        <f>IF(COUNTIF(技能效果!A:A,技能等级!B911&amp;"05")=1,技能等级!B911&amp;"05","")</f>
        <v/>
      </c>
      <c r="Q911" s="3" t="str">
        <f t="shared" ref="Q911" si="2766">IF(P911="","",$D911)</f>
        <v/>
      </c>
      <c r="R911" s="36"/>
      <c r="S911" s="36">
        <f t="shared" ref="S911:S974" si="2767">S901+1</f>
        <v>91</v>
      </c>
    </row>
    <row r="912" spans="1:19" ht="16.5" x14ac:dyDescent="0.2">
      <c r="A912" s="3">
        <v>909</v>
      </c>
      <c r="B912" s="3">
        <f>INDEX(技能!B:B,MATCH(技能等级!S912,技能!T:T,0))</f>
        <v>1303016</v>
      </c>
      <c r="C912" s="4" t="s">
        <v>507</v>
      </c>
      <c r="D912" s="3">
        <v>9</v>
      </c>
      <c r="E912" s="3" t="str">
        <f>INDEX(技能!E:E,MATCH(技能等级!S912,技能!T:T,0))</f>
        <v>西方龙技能</v>
      </c>
      <c r="F912" s="4" t="s">
        <v>1164</v>
      </c>
      <c r="G912" s="3">
        <v>10</v>
      </c>
      <c r="H912" s="37" t="str">
        <f t="shared" si="2732"/>
        <v>130301601</v>
      </c>
      <c r="I912" s="3">
        <f t="shared" si="2733"/>
        <v>9</v>
      </c>
      <c r="J912" s="3" t="str">
        <f>IF(COUNTIF(技能效果!A:A,技能等级!B912&amp;"02")=1,技能等级!B912&amp;"02","")</f>
        <v>130301602</v>
      </c>
      <c r="K912" s="3">
        <f t="shared" si="2733"/>
        <v>9</v>
      </c>
      <c r="L912" s="3" t="str">
        <f>IF(COUNTIF(技能效果!A:A,技能等级!B912&amp;"03")=1,技能等级!B912&amp;"03","")</f>
        <v/>
      </c>
      <c r="M912" s="3" t="str">
        <f t="shared" ref="M912" si="2768">IF(L912="","",$D912)</f>
        <v/>
      </c>
      <c r="N912" s="3" t="str">
        <f>IF(COUNTIF(技能效果!A:A,技能等级!B912&amp;"04")=1,技能等级!B912&amp;"04","")</f>
        <v/>
      </c>
      <c r="O912" s="3" t="str">
        <f t="shared" ref="O912" si="2769">IF(N912="","",$D912)</f>
        <v/>
      </c>
      <c r="P912" s="3" t="str">
        <f>IF(COUNTIF(技能效果!A:A,技能等级!B912&amp;"05")=1,技能等级!B912&amp;"05","")</f>
        <v/>
      </c>
      <c r="Q912" s="3" t="str">
        <f t="shared" ref="Q912" si="2770">IF(P912="","",$D912)</f>
        <v/>
      </c>
      <c r="R912" s="36"/>
      <c r="S912" s="36">
        <f t="shared" si="2767"/>
        <v>91</v>
      </c>
    </row>
    <row r="913" spans="1:19" ht="16.5" x14ac:dyDescent="0.2">
      <c r="A913" s="3">
        <v>910</v>
      </c>
      <c r="B913" s="3">
        <f>INDEX(技能!B:B,MATCH(技能等级!S913,技能!T:T,0))</f>
        <v>1303016</v>
      </c>
      <c r="C913" s="4" t="s">
        <v>507</v>
      </c>
      <c r="D913" s="3">
        <v>10</v>
      </c>
      <c r="E913" s="3" t="str">
        <f>INDEX(技能!E:E,MATCH(技能等级!S913,技能!T:T,0))</f>
        <v>西方龙技能</v>
      </c>
      <c r="F913" s="4" t="s">
        <v>1164</v>
      </c>
      <c r="G913" s="3">
        <v>10</v>
      </c>
      <c r="H913" s="37" t="str">
        <f t="shared" si="2732"/>
        <v>130301601</v>
      </c>
      <c r="I913" s="3">
        <f t="shared" si="2733"/>
        <v>10</v>
      </c>
      <c r="J913" s="3" t="str">
        <f>IF(COUNTIF(技能效果!A:A,技能等级!B913&amp;"02")=1,技能等级!B913&amp;"02","")</f>
        <v>130301602</v>
      </c>
      <c r="K913" s="3">
        <f t="shared" si="2733"/>
        <v>10</v>
      </c>
      <c r="L913" s="3" t="str">
        <f>IF(COUNTIF(技能效果!A:A,技能等级!B913&amp;"03")=1,技能等级!B913&amp;"03","")</f>
        <v/>
      </c>
      <c r="M913" s="3" t="str">
        <f t="shared" ref="M913" si="2771">IF(L913="","",$D913)</f>
        <v/>
      </c>
      <c r="N913" s="3" t="str">
        <f>IF(COUNTIF(技能效果!A:A,技能等级!B913&amp;"04")=1,技能等级!B913&amp;"04","")</f>
        <v/>
      </c>
      <c r="O913" s="3" t="str">
        <f t="shared" ref="O913" si="2772">IF(N913="","",$D913)</f>
        <v/>
      </c>
      <c r="P913" s="3" t="str">
        <f>IF(COUNTIF(技能效果!A:A,技能等级!B913&amp;"05")=1,技能等级!B913&amp;"05","")</f>
        <v/>
      </c>
      <c r="Q913" s="3" t="str">
        <f t="shared" ref="Q913" si="2773">IF(P913="","",$D913)</f>
        <v/>
      </c>
      <c r="R913" s="36"/>
      <c r="S913" s="36">
        <f t="shared" si="2767"/>
        <v>91</v>
      </c>
    </row>
    <row r="914" spans="1:19" ht="16.5" x14ac:dyDescent="0.2">
      <c r="A914" s="3">
        <v>911</v>
      </c>
      <c r="B914" s="3">
        <f>INDEX(技能!B:B,MATCH(技能等级!S914,技能!T:T,0))</f>
        <v>1303017</v>
      </c>
      <c r="C914" s="4" t="s">
        <v>507</v>
      </c>
      <c r="D914" s="3">
        <v>1</v>
      </c>
      <c r="E914" s="3" t="str">
        <f>INDEX(技能!E:E,MATCH(技能等级!S914,技能!T:T,0))</f>
        <v>飞廉技能</v>
      </c>
      <c r="F914" s="4"/>
      <c r="G914" s="3"/>
      <c r="H914" s="37" t="str">
        <f t="shared" si="2732"/>
        <v>130301701</v>
      </c>
      <c r="I914" s="3">
        <f t="shared" si="2733"/>
        <v>1</v>
      </c>
      <c r="J914" s="3" t="str">
        <f>IF(COUNTIF(技能效果!A:A,技能等级!B914&amp;"02")=1,技能等级!B914&amp;"02","")</f>
        <v>130301702</v>
      </c>
      <c r="K914" s="3">
        <f t="shared" si="2733"/>
        <v>1</v>
      </c>
      <c r="L914" s="3" t="str">
        <f>IF(COUNTIF(技能效果!A:A,技能等级!B914&amp;"03")=1,技能等级!B914&amp;"03","")</f>
        <v/>
      </c>
      <c r="M914" s="3" t="str">
        <f t="shared" ref="M914" si="2774">IF(L914="","",$D914)</f>
        <v/>
      </c>
      <c r="N914" s="3" t="str">
        <f>IF(COUNTIF(技能效果!A:A,技能等级!B914&amp;"04")=1,技能等级!B914&amp;"04","")</f>
        <v/>
      </c>
      <c r="O914" s="3" t="str">
        <f t="shared" ref="O914" si="2775">IF(N914="","",$D914)</f>
        <v/>
      </c>
      <c r="P914" s="3" t="str">
        <f>IF(COUNTIF(技能效果!A:A,技能等级!B914&amp;"05")=1,技能等级!B914&amp;"05","")</f>
        <v/>
      </c>
      <c r="Q914" s="3" t="str">
        <f t="shared" ref="Q914" si="2776">IF(P914="","",$D914)</f>
        <v/>
      </c>
      <c r="R914" s="36"/>
      <c r="S914" s="36">
        <f t="shared" si="2767"/>
        <v>92</v>
      </c>
    </row>
    <row r="915" spans="1:19" ht="16.5" x14ac:dyDescent="0.2">
      <c r="A915" s="3">
        <v>912</v>
      </c>
      <c r="B915" s="3">
        <f>INDEX(技能!B:B,MATCH(技能等级!S915,技能!T:T,0))</f>
        <v>1303017</v>
      </c>
      <c r="C915" s="4" t="s">
        <v>507</v>
      </c>
      <c r="D915" s="3">
        <v>2</v>
      </c>
      <c r="E915" s="3" t="str">
        <f>INDEX(技能!E:E,MATCH(技能等级!S915,技能!T:T,0))</f>
        <v>飞廉技能</v>
      </c>
      <c r="F915" s="4" t="s">
        <v>1164</v>
      </c>
      <c r="G915" s="3">
        <v>10</v>
      </c>
      <c r="H915" s="37" t="str">
        <f t="shared" si="2732"/>
        <v>130301701</v>
      </c>
      <c r="I915" s="3">
        <f t="shared" si="2733"/>
        <v>2</v>
      </c>
      <c r="J915" s="3" t="str">
        <f>IF(COUNTIF(技能效果!A:A,技能等级!B915&amp;"02")=1,技能等级!B915&amp;"02","")</f>
        <v>130301702</v>
      </c>
      <c r="K915" s="3">
        <f t="shared" si="2733"/>
        <v>2</v>
      </c>
      <c r="L915" s="3" t="str">
        <f>IF(COUNTIF(技能效果!A:A,技能等级!B915&amp;"03")=1,技能等级!B915&amp;"03","")</f>
        <v/>
      </c>
      <c r="M915" s="3" t="str">
        <f t="shared" ref="M915" si="2777">IF(L915="","",$D915)</f>
        <v/>
      </c>
      <c r="N915" s="3" t="str">
        <f>IF(COUNTIF(技能效果!A:A,技能等级!B915&amp;"04")=1,技能等级!B915&amp;"04","")</f>
        <v/>
      </c>
      <c r="O915" s="3" t="str">
        <f t="shared" ref="O915" si="2778">IF(N915="","",$D915)</f>
        <v/>
      </c>
      <c r="P915" s="3" t="str">
        <f>IF(COUNTIF(技能效果!A:A,技能等级!B915&amp;"05")=1,技能等级!B915&amp;"05","")</f>
        <v/>
      </c>
      <c r="Q915" s="3" t="str">
        <f t="shared" ref="Q915" si="2779">IF(P915="","",$D915)</f>
        <v/>
      </c>
      <c r="R915" s="36"/>
      <c r="S915" s="36">
        <f t="shared" si="2767"/>
        <v>92</v>
      </c>
    </row>
    <row r="916" spans="1:19" ht="16.5" x14ac:dyDescent="0.2">
      <c r="A916" s="3">
        <v>913</v>
      </c>
      <c r="B916" s="3">
        <f>INDEX(技能!B:B,MATCH(技能等级!S916,技能!T:T,0))</f>
        <v>1303017</v>
      </c>
      <c r="C916" s="4" t="s">
        <v>507</v>
      </c>
      <c r="D916" s="3">
        <v>3</v>
      </c>
      <c r="E916" s="3" t="str">
        <f>INDEX(技能!E:E,MATCH(技能等级!S916,技能!T:T,0))</f>
        <v>飞廉技能</v>
      </c>
      <c r="F916" s="4" t="s">
        <v>1164</v>
      </c>
      <c r="G916" s="3">
        <v>10</v>
      </c>
      <c r="H916" s="37" t="str">
        <f t="shared" si="2732"/>
        <v>130301701</v>
      </c>
      <c r="I916" s="3">
        <f t="shared" si="2733"/>
        <v>3</v>
      </c>
      <c r="J916" s="3" t="str">
        <f>IF(COUNTIF(技能效果!A:A,技能等级!B916&amp;"02")=1,技能等级!B916&amp;"02","")</f>
        <v>130301702</v>
      </c>
      <c r="K916" s="3">
        <f t="shared" si="2733"/>
        <v>3</v>
      </c>
      <c r="L916" s="3" t="str">
        <f>IF(COUNTIF(技能效果!A:A,技能等级!B916&amp;"03")=1,技能等级!B916&amp;"03","")</f>
        <v/>
      </c>
      <c r="M916" s="3" t="str">
        <f t="shared" ref="M916" si="2780">IF(L916="","",$D916)</f>
        <v/>
      </c>
      <c r="N916" s="3" t="str">
        <f>IF(COUNTIF(技能效果!A:A,技能等级!B916&amp;"04")=1,技能等级!B916&amp;"04","")</f>
        <v/>
      </c>
      <c r="O916" s="3" t="str">
        <f t="shared" ref="O916" si="2781">IF(N916="","",$D916)</f>
        <v/>
      </c>
      <c r="P916" s="3" t="str">
        <f>IF(COUNTIF(技能效果!A:A,技能等级!B916&amp;"05")=1,技能等级!B916&amp;"05","")</f>
        <v/>
      </c>
      <c r="Q916" s="3" t="str">
        <f t="shared" ref="Q916" si="2782">IF(P916="","",$D916)</f>
        <v/>
      </c>
      <c r="R916" s="36"/>
      <c r="S916" s="36">
        <f t="shared" si="2767"/>
        <v>92</v>
      </c>
    </row>
    <row r="917" spans="1:19" ht="16.5" x14ac:dyDescent="0.2">
      <c r="A917" s="3">
        <v>914</v>
      </c>
      <c r="B917" s="3">
        <f>INDEX(技能!B:B,MATCH(技能等级!S917,技能!T:T,0))</f>
        <v>1303017</v>
      </c>
      <c r="C917" s="4" t="s">
        <v>507</v>
      </c>
      <c r="D917" s="3">
        <v>4</v>
      </c>
      <c r="E917" s="3" t="str">
        <f>INDEX(技能!E:E,MATCH(技能等级!S917,技能!T:T,0))</f>
        <v>飞廉技能</v>
      </c>
      <c r="F917" s="4" t="s">
        <v>1164</v>
      </c>
      <c r="G917" s="3">
        <v>10</v>
      </c>
      <c r="H917" s="37" t="str">
        <f t="shared" si="2732"/>
        <v>130301701</v>
      </c>
      <c r="I917" s="3">
        <f t="shared" si="2733"/>
        <v>4</v>
      </c>
      <c r="J917" s="3" t="str">
        <f>IF(COUNTIF(技能效果!A:A,技能等级!B917&amp;"02")=1,技能等级!B917&amp;"02","")</f>
        <v>130301702</v>
      </c>
      <c r="K917" s="3">
        <f t="shared" si="2733"/>
        <v>4</v>
      </c>
      <c r="L917" s="3" t="str">
        <f>IF(COUNTIF(技能效果!A:A,技能等级!B917&amp;"03")=1,技能等级!B917&amp;"03","")</f>
        <v/>
      </c>
      <c r="M917" s="3" t="str">
        <f t="shared" ref="M917" si="2783">IF(L917="","",$D917)</f>
        <v/>
      </c>
      <c r="N917" s="3" t="str">
        <f>IF(COUNTIF(技能效果!A:A,技能等级!B917&amp;"04")=1,技能等级!B917&amp;"04","")</f>
        <v/>
      </c>
      <c r="O917" s="3" t="str">
        <f t="shared" ref="O917" si="2784">IF(N917="","",$D917)</f>
        <v/>
      </c>
      <c r="P917" s="3" t="str">
        <f>IF(COUNTIF(技能效果!A:A,技能等级!B917&amp;"05")=1,技能等级!B917&amp;"05","")</f>
        <v/>
      </c>
      <c r="Q917" s="3" t="str">
        <f t="shared" ref="Q917" si="2785">IF(P917="","",$D917)</f>
        <v/>
      </c>
      <c r="R917" s="36"/>
      <c r="S917" s="36">
        <f t="shared" si="2767"/>
        <v>92</v>
      </c>
    </row>
    <row r="918" spans="1:19" ht="16.5" x14ac:dyDescent="0.2">
      <c r="A918" s="3">
        <v>915</v>
      </c>
      <c r="B918" s="3">
        <f>INDEX(技能!B:B,MATCH(技能等级!S918,技能!T:T,0))</f>
        <v>1303017</v>
      </c>
      <c r="C918" s="4" t="s">
        <v>507</v>
      </c>
      <c r="D918" s="3">
        <v>5</v>
      </c>
      <c r="E918" s="3" t="str">
        <f>INDEX(技能!E:E,MATCH(技能等级!S918,技能!T:T,0))</f>
        <v>飞廉技能</v>
      </c>
      <c r="F918" s="4" t="s">
        <v>1164</v>
      </c>
      <c r="G918" s="3">
        <v>10</v>
      </c>
      <c r="H918" s="37" t="str">
        <f t="shared" si="2732"/>
        <v>130301701</v>
      </c>
      <c r="I918" s="3">
        <f t="shared" si="2733"/>
        <v>5</v>
      </c>
      <c r="J918" s="3" t="str">
        <f>IF(COUNTIF(技能效果!A:A,技能等级!B918&amp;"02")=1,技能等级!B918&amp;"02","")</f>
        <v>130301702</v>
      </c>
      <c r="K918" s="3">
        <f t="shared" si="2733"/>
        <v>5</v>
      </c>
      <c r="L918" s="3" t="str">
        <f>IF(COUNTIF(技能效果!A:A,技能等级!B918&amp;"03")=1,技能等级!B918&amp;"03","")</f>
        <v/>
      </c>
      <c r="M918" s="3" t="str">
        <f t="shared" ref="M918" si="2786">IF(L918="","",$D918)</f>
        <v/>
      </c>
      <c r="N918" s="3" t="str">
        <f>IF(COUNTIF(技能效果!A:A,技能等级!B918&amp;"04")=1,技能等级!B918&amp;"04","")</f>
        <v/>
      </c>
      <c r="O918" s="3" t="str">
        <f t="shared" ref="O918" si="2787">IF(N918="","",$D918)</f>
        <v/>
      </c>
      <c r="P918" s="3" t="str">
        <f>IF(COUNTIF(技能效果!A:A,技能等级!B918&amp;"05")=1,技能等级!B918&amp;"05","")</f>
        <v/>
      </c>
      <c r="Q918" s="3" t="str">
        <f t="shared" ref="Q918" si="2788">IF(P918="","",$D918)</f>
        <v/>
      </c>
      <c r="R918" s="36"/>
      <c r="S918" s="36">
        <f t="shared" si="2767"/>
        <v>92</v>
      </c>
    </row>
    <row r="919" spans="1:19" ht="16.5" x14ac:dyDescent="0.2">
      <c r="A919" s="3">
        <v>916</v>
      </c>
      <c r="B919" s="3">
        <f>INDEX(技能!B:B,MATCH(技能等级!S919,技能!T:T,0))</f>
        <v>1303017</v>
      </c>
      <c r="C919" s="4" t="s">
        <v>507</v>
      </c>
      <c r="D919" s="3">
        <v>6</v>
      </c>
      <c r="E919" s="3" t="str">
        <f>INDEX(技能!E:E,MATCH(技能等级!S919,技能!T:T,0))</f>
        <v>飞廉技能</v>
      </c>
      <c r="F919" s="4" t="s">
        <v>1164</v>
      </c>
      <c r="G919" s="3">
        <v>10</v>
      </c>
      <c r="H919" s="37" t="str">
        <f t="shared" si="2732"/>
        <v>130301701</v>
      </c>
      <c r="I919" s="3">
        <f t="shared" si="2733"/>
        <v>6</v>
      </c>
      <c r="J919" s="3" t="str">
        <f>IF(COUNTIF(技能效果!A:A,技能等级!B919&amp;"02")=1,技能等级!B919&amp;"02","")</f>
        <v>130301702</v>
      </c>
      <c r="K919" s="3">
        <f t="shared" si="2733"/>
        <v>6</v>
      </c>
      <c r="L919" s="3" t="str">
        <f>IF(COUNTIF(技能效果!A:A,技能等级!B919&amp;"03")=1,技能等级!B919&amp;"03","")</f>
        <v/>
      </c>
      <c r="M919" s="3" t="str">
        <f t="shared" ref="M919" si="2789">IF(L919="","",$D919)</f>
        <v/>
      </c>
      <c r="N919" s="3" t="str">
        <f>IF(COUNTIF(技能效果!A:A,技能等级!B919&amp;"04")=1,技能等级!B919&amp;"04","")</f>
        <v/>
      </c>
      <c r="O919" s="3" t="str">
        <f t="shared" ref="O919" si="2790">IF(N919="","",$D919)</f>
        <v/>
      </c>
      <c r="P919" s="3" t="str">
        <f>IF(COUNTIF(技能效果!A:A,技能等级!B919&amp;"05")=1,技能等级!B919&amp;"05","")</f>
        <v/>
      </c>
      <c r="Q919" s="3" t="str">
        <f t="shared" ref="Q919" si="2791">IF(P919="","",$D919)</f>
        <v/>
      </c>
      <c r="R919" s="36"/>
      <c r="S919" s="36">
        <f t="shared" si="2767"/>
        <v>92</v>
      </c>
    </row>
    <row r="920" spans="1:19" ht="16.5" x14ac:dyDescent="0.2">
      <c r="A920" s="3">
        <v>917</v>
      </c>
      <c r="B920" s="3">
        <f>INDEX(技能!B:B,MATCH(技能等级!S920,技能!T:T,0))</f>
        <v>1303017</v>
      </c>
      <c r="C920" s="4" t="s">
        <v>507</v>
      </c>
      <c r="D920" s="3">
        <v>7</v>
      </c>
      <c r="E920" s="3" t="str">
        <f>INDEX(技能!E:E,MATCH(技能等级!S920,技能!T:T,0))</f>
        <v>飞廉技能</v>
      </c>
      <c r="F920" s="4" t="s">
        <v>1164</v>
      </c>
      <c r="G920" s="3">
        <v>10</v>
      </c>
      <c r="H920" s="37" t="str">
        <f t="shared" si="2732"/>
        <v>130301701</v>
      </c>
      <c r="I920" s="3">
        <f t="shared" si="2733"/>
        <v>7</v>
      </c>
      <c r="J920" s="3" t="str">
        <f>IF(COUNTIF(技能效果!A:A,技能等级!B920&amp;"02")=1,技能等级!B920&amp;"02","")</f>
        <v>130301702</v>
      </c>
      <c r="K920" s="3">
        <f t="shared" si="2733"/>
        <v>7</v>
      </c>
      <c r="L920" s="3" t="str">
        <f>IF(COUNTIF(技能效果!A:A,技能等级!B920&amp;"03")=1,技能等级!B920&amp;"03","")</f>
        <v/>
      </c>
      <c r="M920" s="3" t="str">
        <f t="shared" ref="M920" si="2792">IF(L920="","",$D920)</f>
        <v/>
      </c>
      <c r="N920" s="3" t="str">
        <f>IF(COUNTIF(技能效果!A:A,技能等级!B920&amp;"04")=1,技能等级!B920&amp;"04","")</f>
        <v/>
      </c>
      <c r="O920" s="3" t="str">
        <f t="shared" ref="O920" si="2793">IF(N920="","",$D920)</f>
        <v/>
      </c>
      <c r="P920" s="3" t="str">
        <f>IF(COUNTIF(技能效果!A:A,技能等级!B920&amp;"05")=1,技能等级!B920&amp;"05","")</f>
        <v/>
      </c>
      <c r="Q920" s="3" t="str">
        <f t="shared" ref="Q920" si="2794">IF(P920="","",$D920)</f>
        <v/>
      </c>
      <c r="R920" s="36"/>
      <c r="S920" s="36">
        <f t="shared" si="2767"/>
        <v>92</v>
      </c>
    </row>
    <row r="921" spans="1:19" ht="16.5" x14ac:dyDescent="0.2">
      <c r="A921" s="3">
        <v>918</v>
      </c>
      <c r="B921" s="3">
        <f>INDEX(技能!B:B,MATCH(技能等级!S921,技能!T:T,0))</f>
        <v>1303017</v>
      </c>
      <c r="C921" s="4" t="s">
        <v>507</v>
      </c>
      <c r="D921" s="3">
        <v>8</v>
      </c>
      <c r="E921" s="3" t="str">
        <f>INDEX(技能!E:E,MATCH(技能等级!S921,技能!T:T,0))</f>
        <v>飞廉技能</v>
      </c>
      <c r="F921" s="4" t="s">
        <v>1164</v>
      </c>
      <c r="G921" s="3">
        <v>10</v>
      </c>
      <c r="H921" s="37" t="str">
        <f t="shared" si="2732"/>
        <v>130301701</v>
      </c>
      <c r="I921" s="3">
        <f t="shared" si="2733"/>
        <v>8</v>
      </c>
      <c r="J921" s="3" t="str">
        <f>IF(COUNTIF(技能效果!A:A,技能等级!B921&amp;"02")=1,技能等级!B921&amp;"02","")</f>
        <v>130301702</v>
      </c>
      <c r="K921" s="3">
        <f t="shared" si="2733"/>
        <v>8</v>
      </c>
      <c r="L921" s="3" t="str">
        <f>IF(COUNTIF(技能效果!A:A,技能等级!B921&amp;"03")=1,技能等级!B921&amp;"03","")</f>
        <v/>
      </c>
      <c r="M921" s="3" t="str">
        <f t="shared" ref="M921" si="2795">IF(L921="","",$D921)</f>
        <v/>
      </c>
      <c r="N921" s="3" t="str">
        <f>IF(COUNTIF(技能效果!A:A,技能等级!B921&amp;"04")=1,技能等级!B921&amp;"04","")</f>
        <v/>
      </c>
      <c r="O921" s="3" t="str">
        <f t="shared" ref="O921" si="2796">IF(N921="","",$D921)</f>
        <v/>
      </c>
      <c r="P921" s="3" t="str">
        <f>IF(COUNTIF(技能效果!A:A,技能等级!B921&amp;"05")=1,技能等级!B921&amp;"05","")</f>
        <v/>
      </c>
      <c r="Q921" s="3" t="str">
        <f t="shared" ref="Q921" si="2797">IF(P921="","",$D921)</f>
        <v/>
      </c>
      <c r="R921" s="36"/>
      <c r="S921" s="36">
        <f t="shared" si="2767"/>
        <v>92</v>
      </c>
    </row>
    <row r="922" spans="1:19" ht="16.5" x14ac:dyDescent="0.2">
      <c r="A922" s="3">
        <v>919</v>
      </c>
      <c r="B922" s="3">
        <f>INDEX(技能!B:B,MATCH(技能等级!S922,技能!T:T,0))</f>
        <v>1303017</v>
      </c>
      <c r="C922" s="4" t="s">
        <v>507</v>
      </c>
      <c r="D922" s="3">
        <v>9</v>
      </c>
      <c r="E922" s="3" t="str">
        <f>INDEX(技能!E:E,MATCH(技能等级!S922,技能!T:T,0))</f>
        <v>飞廉技能</v>
      </c>
      <c r="F922" s="4" t="s">
        <v>1164</v>
      </c>
      <c r="G922" s="3">
        <v>10</v>
      </c>
      <c r="H922" s="37" t="str">
        <f t="shared" si="2732"/>
        <v>130301701</v>
      </c>
      <c r="I922" s="3">
        <f t="shared" si="2733"/>
        <v>9</v>
      </c>
      <c r="J922" s="3" t="str">
        <f>IF(COUNTIF(技能效果!A:A,技能等级!B922&amp;"02")=1,技能等级!B922&amp;"02","")</f>
        <v>130301702</v>
      </c>
      <c r="K922" s="3">
        <f t="shared" si="2733"/>
        <v>9</v>
      </c>
      <c r="L922" s="3" t="str">
        <f>IF(COUNTIF(技能效果!A:A,技能等级!B922&amp;"03")=1,技能等级!B922&amp;"03","")</f>
        <v/>
      </c>
      <c r="M922" s="3" t="str">
        <f t="shared" ref="M922" si="2798">IF(L922="","",$D922)</f>
        <v/>
      </c>
      <c r="N922" s="3" t="str">
        <f>IF(COUNTIF(技能效果!A:A,技能等级!B922&amp;"04")=1,技能等级!B922&amp;"04","")</f>
        <v/>
      </c>
      <c r="O922" s="3" t="str">
        <f t="shared" ref="O922" si="2799">IF(N922="","",$D922)</f>
        <v/>
      </c>
      <c r="P922" s="3" t="str">
        <f>IF(COUNTIF(技能效果!A:A,技能等级!B922&amp;"05")=1,技能等级!B922&amp;"05","")</f>
        <v/>
      </c>
      <c r="Q922" s="3" t="str">
        <f t="shared" ref="Q922" si="2800">IF(P922="","",$D922)</f>
        <v/>
      </c>
      <c r="R922" s="36"/>
      <c r="S922" s="36">
        <f t="shared" si="2767"/>
        <v>92</v>
      </c>
    </row>
    <row r="923" spans="1:19" ht="16.5" x14ac:dyDescent="0.2">
      <c r="A923" s="3">
        <v>920</v>
      </c>
      <c r="B923" s="3">
        <f>INDEX(技能!B:B,MATCH(技能等级!S923,技能!T:T,0))</f>
        <v>1303017</v>
      </c>
      <c r="C923" s="4" t="s">
        <v>507</v>
      </c>
      <c r="D923" s="3">
        <v>10</v>
      </c>
      <c r="E923" s="3" t="str">
        <f>INDEX(技能!E:E,MATCH(技能等级!S923,技能!T:T,0))</f>
        <v>飞廉技能</v>
      </c>
      <c r="F923" s="4" t="s">
        <v>1164</v>
      </c>
      <c r="G923" s="3">
        <v>10</v>
      </c>
      <c r="H923" s="37" t="str">
        <f t="shared" si="2732"/>
        <v>130301701</v>
      </c>
      <c r="I923" s="3">
        <f t="shared" si="2733"/>
        <v>10</v>
      </c>
      <c r="J923" s="3" t="str">
        <f>IF(COUNTIF(技能效果!A:A,技能等级!B923&amp;"02")=1,技能等级!B923&amp;"02","")</f>
        <v>130301702</v>
      </c>
      <c r="K923" s="3">
        <f t="shared" si="2733"/>
        <v>10</v>
      </c>
      <c r="L923" s="3" t="str">
        <f>IF(COUNTIF(技能效果!A:A,技能等级!B923&amp;"03")=1,技能等级!B923&amp;"03","")</f>
        <v/>
      </c>
      <c r="M923" s="3" t="str">
        <f t="shared" ref="M923" si="2801">IF(L923="","",$D923)</f>
        <v/>
      </c>
      <c r="N923" s="3" t="str">
        <f>IF(COUNTIF(技能效果!A:A,技能等级!B923&amp;"04")=1,技能等级!B923&amp;"04","")</f>
        <v/>
      </c>
      <c r="O923" s="3" t="str">
        <f t="shared" ref="O923" si="2802">IF(N923="","",$D923)</f>
        <v/>
      </c>
      <c r="P923" s="3" t="str">
        <f>IF(COUNTIF(技能效果!A:A,技能等级!B923&amp;"05")=1,技能等级!B923&amp;"05","")</f>
        <v/>
      </c>
      <c r="Q923" s="3" t="str">
        <f t="shared" ref="Q923" si="2803">IF(P923="","",$D923)</f>
        <v/>
      </c>
      <c r="R923" s="36"/>
      <c r="S923" s="36">
        <f t="shared" si="2767"/>
        <v>92</v>
      </c>
    </row>
    <row r="924" spans="1:19" ht="16.5" x14ac:dyDescent="0.2">
      <c r="A924" s="3">
        <v>921</v>
      </c>
      <c r="B924" s="3">
        <f>INDEX(技能!B:B,MATCH(技能等级!S924,技能!T:T,0))</f>
        <v>1303018</v>
      </c>
      <c r="C924" s="4" t="s">
        <v>507</v>
      </c>
      <c r="D924" s="3">
        <v>1</v>
      </c>
      <c r="E924" s="3" t="str">
        <f>INDEX(技能!E:E,MATCH(技能等级!S924,技能!T:T,0))</f>
        <v>噬日技能</v>
      </c>
      <c r="F924" s="4"/>
      <c r="G924" s="3"/>
      <c r="H924" s="37" t="str">
        <f t="shared" si="2732"/>
        <v>130301801</v>
      </c>
      <c r="I924" s="3">
        <f t="shared" si="2733"/>
        <v>1</v>
      </c>
      <c r="J924" s="3" t="str">
        <f>IF(COUNTIF(技能效果!A:A,技能等级!B924&amp;"02")=1,技能等级!B924&amp;"02","")</f>
        <v>130301802</v>
      </c>
      <c r="K924" s="3">
        <f t="shared" si="2733"/>
        <v>1</v>
      </c>
      <c r="L924" s="3" t="str">
        <f>IF(COUNTIF(技能效果!A:A,技能等级!B924&amp;"03")=1,技能等级!B924&amp;"03","")</f>
        <v/>
      </c>
      <c r="M924" s="3" t="str">
        <f t="shared" ref="M924" si="2804">IF(L924="","",$D924)</f>
        <v/>
      </c>
      <c r="N924" s="3" t="str">
        <f>IF(COUNTIF(技能效果!A:A,技能等级!B924&amp;"04")=1,技能等级!B924&amp;"04","")</f>
        <v/>
      </c>
      <c r="O924" s="3" t="str">
        <f t="shared" ref="O924" si="2805">IF(N924="","",$D924)</f>
        <v/>
      </c>
      <c r="P924" s="3" t="str">
        <f>IF(COUNTIF(技能效果!A:A,技能等级!B924&amp;"05")=1,技能等级!B924&amp;"05","")</f>
        <v/>
      </c>
      <c r="Q924" s="3" t="str">
        <f t="shared" ref="Q924" si="2806">IF(P924="","",$D924)</f>
        <v/>
      </c>
      <c r="R924" s="36"/>
      <c r="S924" s="36">
        <f t="shared" si="2767"/>
        <v>93</v>
      </c>
    </row>
    <row r="925" spans="1:19" ht="16.5" x14ac:dyDescent="0.2">
      <c r="A925" s="3">
        <v>922</v>
      </c>
      <c r="B925" s="3">
        <f>INDEX(技能!B:B,MATCH(技能等级!S925,技能!T:T,0))</f>
        <v>1303018</v>
      </c>
      <c r="C925" s="4" t="s">
        <v>507</v>
      </c>
      <c r="D925" s="3">
        <v>2</v>
      </c>
      <c r="E925" s="3" t="str">
        <f>INDEX(技能!E:E,MATCH(技能等级!S925,技能!T:T,0))</f>
        <v>噬日技能</v>
      </c>
      <c r="F925" s="4" t="s">
        <v>1164</v>
      </c>
      <c r="G925" s="3">
        <v>10</v>
      </c>
      <c r="H925" s="37" t="str">
        <f t="shared" si="2732"/>
        <v>130301801</v>
      </c>
      <c r="I925" s="3">
        <f t="shared" si="2733"/>
        <v>2</v>
      </c>
      <c r="J925" s="3" t="str">
        <f>IF(COUNTIF(技能效果!A:A,技能等级!B925&amp;"02")=1,技能等级!B925&amp;"02","")</f>
        <v>130301802</v>
      </c>
      <c r="K925" s="3">
        <f t="shared" si="2733"/>
        <v>2</v>
      </c>
      <c r="L925" s="3" t="str">
        <f>IF(COUNTIF(技能效果!A:A,技能等级!B925&amp;"03")=1,技能等级!B925&amp;"03","")</f>
        <v/>
      </c>
      <c r="M925" s="3" t="str">
        <f t="shared" ref="M925" si="2807">IF(L925="","",$D925)</f>
        <v/>
      </c>
      <c r="N925" s="3" t="str">
        <f>IF(COUNTIF(技能效果!A:A,技能等级!B925&amp;"04")=1,技能等级!B925&amp;"04","")</f>
        <v/>
      </c>
      <c r="O925" s="3" t="str">
        <f t="shared" ref="O925" si="2808">IF(N925="","",$D925)</f>
        <v/>
      </c>
      <c r="P925" s="3" t="str">
        <f>IF(COUNTIF(技能效果!A:A,技能等级!B925&amp;"05")=1,技能等级!B925&amp;"05","")</f>
        <v/>
      </c>
      <c r="Q925" s="3" t="str">
        <f t="shared" ref="Q925" si="2809">IF(P925="","",$D925)</f>
        <v/>
      </c>
      <c r="R925" s="36"/>
      <c r="S925" s="36">
        <f t="shared" si="2767"/>
        <v>93</v>
      </c>
    </row>
    <row r="926" spans="1:19" ht="16.5" x14ac:dyDescent="0.2">
      <c r="A926" s="3">
        <v>923</v>
      </c>
      <c r="B926" s="3">
        <f>INDEX(技能!B:B,MATCH(技能等级!S926,技能!T:T,0))</f>
        <v>1303018</v>
      </c>
      <c r="C926" s="4" t="s">
        <v>507</v>
      </c>
      <c r="D926" s="3">
        <v>3</v>
      </c>
      <c r="E926" s="3" t="str">
        <f>INDEX(技能!E:E,MATCH(技能等级!S926,技能!T:T,0))</f>
        <v>噬日技能</v>
      </c>
      <c r="F926" s="4" t="s">
        <v>1164</v>
      </c>
      <c r="G926" s="3">
        <v>10</v>
      </c>
      <c r="H926" s="37" t="str">
        <f t="shared" si="2732"/>
        <v>130301801</v>
      </c>
      <c r="I926" s="3">
        <f t="shared" si="2733"/>
        <v>3</v>
      </c>
      <c r="J926" s="3" t="str">
        <f>IF(COUNTIF(技能效果!A:A,技能等级!B926&amp;"02")=1,技能等级!B926&amp;"02","")</f>
        <v>130301802</v>
      </c>
      <c r="K926" s="3">
        <f t="shared" si="2733"/>
        <v>3</v>
      </c>
      <c r="L926" s="3" t="str">
        <f>IF(COUNTIF(技能效果!A:A,技能等级!B926&amp;"03")=1,技能等级!B926&amp;"03","")</f>
        <v/>
      </c>
      <c r="M926" s="3" t="str">
        <f t="shared" ref="M926" si="2810">IF(L926="","",$D926)</f>
        <v/>
      </c>
      <c r="N926" s="3" t="str">
        <f>IF(COUNTIF(技能效果!A:A,技能等级!B926&amp;"04")=1,技能等级!B926&amp;"04","")</f>
        <v/>
      </c>
      <c r="O926" s="3" t="str">
        <f t="shared" ref="O926" si="2811">IF(N926="","",$D926)</f>
        <v/>
      </c>
      <c r="P926" s="3" t="str">
        <f>IF(COUNTIF(技能效果!A:A,技能等级!B926&amp;"05")=1,技能等级!B926&amp;"05","")</f>
        <v/>
      </c>
      <c r="Q926" s="3" t="str">
        <f t="shared" ref="Q926" si="2812">IF(P926="","",$D926)</f>
        <v/>
      </c>
      <c r="R926" s="36"/>
      <c r="S926" s="36">
        <f t="shared" si="2767"/>
        <v>93</v>
      </c>
    </row>
    <row r="927" spans="1:19" ht="16.5" x14ac:dyDescent="0.2">
      <c r="A927" s="3">
        <v>924</v>
      </c>
      <c r="B927" s="3">
        <f>INDEX(技能!B:B,MATCH(技能等级!S927,技能!T:T,0))</f>
        <v>1303018</v>
      </c>
      <c r="C927" s="4" t="s">
        <v>507</v>
      </c>
      <c r="D927" s="3">
        <v>4</v>
      </c>
      <c r="E927" s="3" t="str">
        <f>INDEX(技能!E:E,MATCH(技能等级!S927,技能!T:T,0))</f>
        <v>噬日技能</v>
      </c>
      <c r="F927" s="4" t="s">
        <v>1164</v>
      </c>
      <c r="G927" s="3">
        <v>10</v>
      </c>
      <c r="H927" s="37" t="str">
        <f t="shared" si="2732"/>
        <v>130301801</v>
      </c>
      <c r="I927" s="3">
        <f t="shared" si="2733"/>
        <v>4</v>
      </c>
      <c r="J927" s="3" t="str">
        <f>IF(COUNTIF(技能效果!A:A,技能等级!B927&amp;"02")=1,技能等级!B927&amp;"02","")</f>
        <v>130301802</v>
      </c>
      <c r="K927" s="3">
        <f t="shared" si="2733"/>
        <v>4</v>
      </c>
      <c r="L927" s="3" t="str">
        <f>IF(COUNTIF(技能效果!A:A,技能等级!B927&amp;"03")=1,技能等级!B927&amp;"03","")</f>
        <v/>
      </c>
      <c r="M927" s="3" t="str">
        <f t="shared" ref="M927" si="2813">IF(L927="","",$D927)</f>
        <v/>
      </c>
      <c r="N927" s="3" t="str">
        <f>IF(COUNTIF(技能效果!A:A,技能等级!B927&amp;"04")=1,技能等级!B927&amp;"04","")</f>
        <v/>
      </c>
      <c r="O927" s="3" t="str">
        <f t="shared" ref="O927" si="2814">IF(N927="","",$D927)</f>
        <v/>
      </c>
      <c r="P927" s="3" t="str">
        <f>IF(COUNTIF(技能效果!A:A,技能等级!B927&amp;"05")=1,技能等级!B927&amp;"05","")</f>
        <v/>
      </c>
      <c r="Q927" s="3" t="str">
        <f t="shared" ref="Q927" si="2815">IF(P927="","",$D927)</f>
        <v/>
      </c>
      <c r="R927" s="36"/>
      <c r="S927" s="36">
        <f t="shared" si="2767"/>
        <v>93</v>
      </c>
    </row>
    <row r="928" spans="1:19" ht="16.5" x14ac:dyDescent="0.2">
      <c r="A928" s="3">
        <v>925</v>
      </c>
      <c r="B928" s="3">
        <f>INDEX(技能!B:B,MATCH(技能等级!S928,技能!T:T,0))</f>
        <v>1303018</v>
      </c>
      <c r="C928" s="4" t="s">
        <v>507</v>
      </c>
      <c r="D928" s="3">
        <v>5</v>
      </c>
      <c r="E928" s="3" t="str">
        <f>INDEX(技能!E:E,MATCH(技能等级!S928,技能!T:T,0))</f>
        <v>噬日技能</v>
      </c>
      <c r="F928" s="4" t="s">
        <v>1164</v>
      </c>
      <c r="G928" s="3">
        <v>10</v>
      </c>
      <c r="H928" s="37" t="str">
        <f t="shared" si="2732"/>
        <v>130301801</v>
      </c>
      <c r="I928" s="3">
        <f t="shared" si="2733"/>
        <v>5</v>
      </c>
      <c r="J928" s="3" t="str">
        <f>IF(COUNTIF(技能效果!A:A,技能等级!B928&amp;"02")=1,技能等级!B928&amp;"02","")</f>
        <v>130301802</v>
      </c>
      <c r="K928" s="3">
        <f t="shared" si="2733"/>
        <v>5</v>
      </c>
      <c r="L928" s="3" t="str">
        <f>IF(COUNTIF(技能效果!A:A,技能等级!B928&amp;"03")=1,技能等级!B928&amp;"03","")</f>
        <v/>
      </c>
      <c r="M928" s="3" t="str">
        <f t="shared" ref="M928" si="2816">IF(L928="","",$D928)</f>
        <v/>
      </c>
      <c r="N928" s="3" t="str">
        <f>IF(COUNTIF(技能效果!A:A,技能等级!B928&amp;"04")=1,技能等级!B928&amp;"04","")</f>
        <v/>
      </c>
      <c r="O928" s="3" t="str">
        <f t="shared" ref="O928" si="2817">IF(N928="","",$D928)</f>
        <v/>
      </c>
      <c r="P928" s="3" t="str">
        <f>IF(COUNTIF(技能效果!A:A,技能等级!B928&amp;"05")=1,技能等级!B928&amp;"05","")</f>
        <v/>
      </c>
      <c r="Q928" s="3" t="str">
        <f t="shared" ref="Q928" si="2818">IF(P928="","",$D928)</f>
        <v/>
      </c>
      <c r="R928" s="36"/>
      <c r="S928" s="36">
        <f t="shared" si="2767"/>
        <v>93</v>
      </c>
    </row>
    <row r="929" spans="1:19" ht="16.5" x14ac:dyDescent="0.2">
      <c r="A929" s="3">
        <v>926</v>
      </c>
      <c r="B929" s="3">
        <f>INDEX(技能!B:B,MATCH(技能等级!S929,技能!T:T,0))</f>
        <v>1303018</v>
      </c>
      <c r="C929" s="4" t="s">
        <v>507</v>
      </c>
      <c r="D929" s="3">
        <v>6</v>
      </c>
      <c r="E929" s="3" t="str">
        <f>INDEX(技能!E:E,MATCH(技能等级!S929,技能!T:T,0))</f>
        <v>噬日技能</v>
      </c>
      <c r="F929" s="4" t="s">
        <v>1164</v>
      </c>
      <c r="G929" s="3">
        <v>10</v>
      </c>
      <c r="H929" s="37" t="str">
        <f t="shared" si="2732"/>
        <v>130301801</v>
      </c>
      <c r="I929" s="3">
        <f t="shared" si="2733"/>
        <v>6</v>
      </c>
      <c r="J929" s="3" t="str">
        <f>IF(COUNTIF(技能效果!A:A,技能等级!B929&amp;"02")=1,技能等级!B929&amp;"02","")</f>
        <v>130301802</v>
      </c>
      <c r="K929" s="3">
        <f t="shared" si="2733"/>
        <v>6</v>
      </c>
      <c r="L929" s="3" t="str">
        <f>IF(COUNTIF(技能效果!A:A,技能等级!B929&amp;"03")=1,技能等级!B929&amp;"03","")</f>
        <v/>
      </c>
      <c r="M929" s="3" t="str">
        <f t="shared" ref="M929" si="2819">IF(L929="","",$D929)</f>
        <v/>
      </c>
      <c r="N929" s="3" t="str">
        <f>IF(COUNTIF(技能效果!A:A,技能等级!B929&amp;"04")=1,技能等级!B929&amp;"04","")</f>
        <v/>
      </c>
      <c r="O929" s="3" t="str">
        <f t="shared" ref="O929" si="2820">IF(N929="","",$D929)</f>
        <v/>
      </c>
      <c r="P929" s="3" t="str">
        <f>IF(COUNTIF(技能效果!A:A,技能等级!B929&amp;"05")=1,技能等级!B929&amp;"05","")</f>
        <v/>
      </c>
      <c r="Q929" s="3" t="str">
        <f t="shared" ref="Q929" si="2821">IF(P929="","",$D929)</f>
        <v/>
      </c>
      <c r="R929" s="36"/>
      <c r="S929" s="36">
        <f t="shared" si="2767"/>
        <v>93</v>
      </c>
    </row>
    <row r="930" spans="1:19" ht="16.5" x14ac:dyDescent="0.2">
      <c r="A930" s="3">
        <v>927</v>
      </c>
      <c r="B930" s="3">
        <f>INDEX(技能!B:B,MATCH(技能等级!S930,技能!T:T,0))</f>
        <v>1303018</v>
      </c>
      <c r="C930" s="4" t="s">
        <v>507</v>
      </c>
      <c r="D930" s="3">
        <v>7</v>
      </c>
      <c r="E930" s="3" t="str">
        <f>INDEX(技能!E:E,MATCH(技能等级!S930,技能!T:T,0))</f>
        <v>噬日技能</v>
      </c>
      <c r="F930" s="4" t="s">
        <v>1164</v>
      </c>
      <c r="G930" s="3">
        <v>10</v>
      </c>
      <c r="H930" s="37" t="str">
        <f t="shared" si="2732"/>
        <v>130301801</v>
      </c>
      <c r="I930" s="3">
        <f t="shared" si="2733"/>
        <v>7</v>
      </c>
      <c r="J930" s="3" t="str">
        <f>IF(COUNTIF(技能效果!A:A,技能等级!B930&amp;"02")=1,技能等级!B930&amp;"02","")</f>
        <v>130301802</v>
      </c>
      <c r="K930" s="3">
        <f t="shared" si="2733"/>
        <v>7</v>
      </c>
      <c r="L930" s="3" t="str">
        <f>IF(COUNTIF(技能效果!A:A,技能等级!B930&amp;"03")=1,技能等级!B930&amp;"03","")</f>
        <v/>
      </c>
      <c r="M930" s="3" t="str">
        <f t="shared" ref="M930" si="2822">IF(L930="","",$D930)</f>
        <v/>
      </c>
      <c r="N930" s="3" t="str">
        <f>IF(COUNTIF(技能效果!A:A,技能等级!B930&amp;"04")=1,技能等级!B930&amp;"04","")</f>
        <v/>
      </c>
      <c r="O930" s="3" t="str">
        <f t="shared" ref="O930" si="2823">IF(N930="","",$D930)</f>
        <v/>
      </c>
      <c r="P930" s="3" t="str">
        <f>IF(COUNTIF(技能效果!A:A,技能等级!B930&amp;"05")=1,技能等级!B930&amp;"05","")</f>
        <v/>
      </c>
      <c r="Q930" s="3" t="str">
        <f t="shared" ref="Q930" si="2824">IF(P930="","",$D930)</f>
        <v/>
      </c>
      <c r="R930" s="36"/>
      <c r="S930" s="36">
        <f t="shared" si="2767"/>
        <v>93</v>
      </c>
    </row>
    <row r="931" spans="1:19" ht="16.5" x14ac:dyDescent="0.2">
      <c r="A931" s="3">
        <v>928</v>
      </c>
      <c r="B931" s="3">
        <f>INDEX(技能!B:B,MATCH(技能等级!S931,技能!T:T,0))</f>
        <v>1303018</v>
      </c>
      <c r="C931" s="4" t="s">
        <v>507</v>
      </c>
      <c r="D931" s="3">
        <v>8</v>
      </c>
      <c r="E931" s="3" t="str">
        <f>INDEX(技能!E:E,MATCH(技能等级!S931,技能!T:T,0))</f>
        <v>噬日技能</v>
      </c>
      <c r="F931" s="4" t="s">
        <v>1164</v>
      </c>
      <c r="G931" s="3">
        <v>10</v>
      </c>
      <c r="H931" s="37" t="str">
        <f t="shared" si="2732"/>
        <v>130301801</v>
      </c>
      <c r="I931" s="3">
        <f t="shared" si="2733"/>
        <v>8</v>
      </c>
      <c r="J931" s="3" t="str">
        <f>IF(COUNTIF(技能效果!A:A,技能等级!B931&amp;"02")=1,技能等级!B931&amp;"02","")</f>
        <v>130301802</v>
      </c>
      <c r="K931" s="3">
        <f t="shared" si="2733"/>
        <v>8</v>
      </c>
      <c r="L931" s="3" t="str">
        <f>IF(COUNTIF(技能效果!A:A,技能等级!B931&amp;"03")=1,技能等级!B931&amp;"03","")</f>
        <v/>
      </c>
      <c r="M931" s="3" t="str">
        <f t="shared" ref="M931" si="2825">IF(L931="","",$D931)</f>
        <v/>
      </c>
      <c r="N931" s="3" t="str">
        <f>IF(COUNTIF(技能效果!A:A,技能等级!B931&amp;"04")=1,技能等级!B931&amp;"04","")</f>
        <v/>
      </c>
      <c r="O931" s="3" t="str">
        <f t="shared" ref="O931" si="2826">IF(N931="","",$D931)</f>
        <v/>
      </c>
      <c r="P931" s="3" t="str">
        <f>IF(COUNTIF(技能效果!A:A,技能等级!B931&amp;"05")=1,技能等级!B931&amp;"05","")</f>
        <v/>
      </c>
      <c r="Q931" s="3" t="str">
        <f t="shared" ref="Q931" si="2827">IF(P931="","",$D931)</f>
        <v/>
      </c>
      <c r="R931" s="36"/>
      <c r="S931" s="36">
        <f t="shared" si="2767"/>
        <v>93</v>
      </c>
    </row>
    <row r="932" spans="1:19" ht="16.5" x14ac:dyDescent="0.2">
      <c r="A932" s="3">
        <v>929</v>
      </c>
      <c r="B932" s="3">
        <f>INDEX(技能!B:B,MATCH(技能等级!S932,技能!T:T,0))</f>
        <v>1303018</v>
      </c>
      <c r="C932" s="4" t="s">
        <v>507</v>
      </c>
      <c r="D932" s="3">
        <v>9</v>
      </c>
      <c r="E932" s="3" t="str">
        <f>INDEX(技能!E:E,MATCH(技能等级!S932,技能!T:T,0))</f>
        <v>噬日技能</v>
      </c>
      <c r="F932" s="4" t="s">
        <v>1164</v>
      </c>
      <c r="G932" s="3">
        <v>10</v>
      </c>
      <c r="H932" s="37" t="str">
        <f t="shared" si="2732"/>
        <v>130301801</v>
      </c>
      <c r="I932" s="3">
        <f t="shared" si="2733"/>
        <v>9</v>
      </c>
      <c r="J932" s="3" t="str">
        <f>IF(COUNTIF(技能效果!A:A,技能等级!B932&amp;"02")=1,技能等级!B932&amp;"02","")</f>
        <v>130301802</v>
      </c>
      <c r="K932" s="3">
        <f t="shared" si="2733"/>
        <v>9</v>
      </c>
      <c r="L932" s="3" t="str">
        <f>IF(COUNTIF(技能效果!A:A,技能等级!B932&amp;"03")=1,技能等级!B932&amp;"03","")</f>
        <v/>
      </c>
      <c r="M932" s="3" t="str">
        <f t="shared" ref="M932" si="2828">IF(L932="","",$D932)</f>
        <v/>
      </c>
      <c r="N932" s="3" t="str">
        <f>IF(COUNTIF(技能效果!A:A,技能等级!B932&amp;"04")=1,技能等级!B932&amp;"04","")</f>
        <v/>
      </c>
      <c r="O932" s="3" t="str">
        <f t="shared" ref="O932" si="2829">IF(N932="","",$D932)</f>
        <v/>
      </c>
      <c r="P932" s="3" t="str">
        <f>IF(COUNTIF(技能效果!A:A,技能等级!B932&amp;"05")=1,技能等级!B932&amp;"05","")</f>
        <v/>
      </c>
      <c r="Q932" s="3" t="str">
        <f t="shared" ref="Q932" si="2830">IF(P932="","",$D932)</f>
        <v/>
      </c>
      <c r="R932" s="36"/>
      <c r="S932" s="36">
        <f t="shared" si="2767"/>
        <v>93</v>
      </c>
    </row>
    <row r="933" spans="1:19" ht="16.5" x14ac:dyDescent="0.2">
      <c r="A933" s="3">
        <v>930</v>
      </c>
      <c r="B933" s="3">
        <f>INDEX(技能!B:B,MATCH(技能等级!S933,技能!T:T,0))</f>
        <v>1303018</v>
      </c>
      <c r="C933" s="4" t="s">
        <v>507</v>
      </c>
      <c r="D933" s="3">
        <v>10</v>
      </c>
      <c r="E933" s="3" t="str">
        <f>INDEX(技能!E:E,MATCH(技能等级!S933,技能!T:T,0))</f>
        <v>噬日技能</v>
      </c>
      <c r="F933" s="4" t="s">
        <v>1164</v>
      </c>
      <c r="G933" s="3">
        <v>10</v>
      </c>
      <c r="H933" s="37" t="str">
        <f t="shared" si="2732"/>
        <v>130301801</v>
      </c>
      <c r="I933" s="3">
        <f t="shared" si="2733"/>
        <v>10</v>
      </c>
      <c r="J933" s="3" t="str">
        <f>IF(COUNTIF(技能效果!A:A,技能等级!B933&amp;"02")=1,技能等级!B933&amp;"02","")</f>
        <v>130301802</v>
      </c>
      <c r="K933" s="3">
        <f t="shared" si="2733"/>
        <v>10</v>
      </c>
      <c r="L933" s="3" t="str">
        <f>IF(COUNTIF(技能效果!A:A,技能等级!B933&amp;"03")=1,技能等级!B933&amp;"03","")</f>
        <v/>
      </c>
      <c r="M933" s="3" t="str">
        <f t="shared" ref="M933" si="2831">IF(L933="","",$D933)</f>
        <v/>
      </c>
      <c r="N933" s="3" t="str">
        <f>IF(COUNTIF(技能效果!A:A,技能等级!B933&amp;"04")=1,技能等级!B933&amp;"04","")</f>
        <v/>
      </c>
      <c r="O933" s="3" t="str">
        <f t="shared" ref="O933" si="2832">IF(N933="","",$D933)</f>
        <v/>
      </c>
      <c r="P933" s="3" t="str">
        <f>IF(COUNTIF(技能效果!A:A,技能等级!B933&amp;"05")=1,技能等级!B933&amp;"05","")</f>
        <v/>
      </c>
      <c r="Q933" s="3" t="str">
        <f t="shared" ref="Q933" si="2833">IF(P933="","",$D933)</f>
        <v/>
      </c>
      <c r="R933" s="36"/>
      <c r="S933" s="36">
        <f t="shared" si="2767"/>
        <v>93</v>
      </c>
    </row>
    <row r="934" spans="1:19" ht="16.5" x14ac:dyDescent="0.2">
      <c r="A934" s="3">
        <v>931</v>
      </c>
      <c r="B934" s="3">
        <f>INDEX(技能!B:B,MATCH(技能等级!S934,技能!T:T,0))</f>
        <v>1303019</v>
      </c>
      <c r="C934" s="4" t="s">
        <v>507</v>
      </c>
      <c r="D934" s="3">
        <v>1</v>
      </c>
      <c r="E934" s="3" t="str">
        <f>INDEX(技能!E:E,MATCH(技能等级!S934,技能!T:T,0))</f>
        <v>食火蜥技能</v>
      </c>
      <c r="F934" s="4"/>
      <c r="G934" s="3"/>
      <c r="H934" s="37" t="str">
        <f t="shared" si="2732"/>
        <v>130301901</v>
      </c>
      <c r="I934" s="3">
        <f t="shared" si="2733"/>
        <v>1</v>
      </c>
      <c r="J934" s="3" t="str">
        <f>IF(COUNTIF(技能效果!A:A,技能等级!B934&amp;"02")=1,技能等级!B934&amp;"02","")</f>
        <v/>
      </c>
      <c r="K934" s="3" t="str">
        <f t="shared" si="2733"/>
        <v/>
      </c>
      <c r="L934" s="3" t="str">
        <f>IF(COUNTIF(技能效果!A:A,技能等级!B934&amp;"03")=1,技能等级!B934&amp;"03","")</f>
        <v/>
      </c>
      <c r="M934" s="3" t="str">
        <f t="shared" ref="M934" si="2834">IF(L934="","",$D934)</f>
        <v/>
      </c>
      <c r="N934" s="3" t="str">
        <f>IF(COUNTIF(技能效果!A:A,技能等级!B934&amp;"04")=1,技能等级!B934&amp;"04","")</f>
        <v/>
      </c>
      <c r="O934" s="3" t="str">
        <f t="shared" ref="O934" si="2835">IF(N934="","",$D934)</f>
        <v/>
      </c>
      <c r="P934" s="3" t="str">
        <f>IF(COUNTIF(技能效果!A:A,技能等级!B934&amp;"05")=1,技能等级!B934&amp;"05","")</f>
        <v/>
      </c>
      <c r="Q934" s="3" t="str">
        <f t="shared" ref="Q934" si="2836">IF(P934="","",$D934)</f>
        <v/>
      </c>
      <c r="R934" s="36"/>
      <c r="S934" s="36">
        <f t="shared" si="2767"/>
        <v>94</v>
      </c>
    </row>
    <row r="935" spans="1:19" ht="16.5" x14ac:dyDescent="0.2">
      <c r="A935" s="3">
        <v>932</v>
      </c>
      <c r="B935" s="3">
        <f>INDEX(技能!B:B,MATCH(技能等级!S935,技能!T:T,0))</f>
        <v>1303019</v>
      </c>
      <c r="C935" s="4" t="s">
        <v>507</v>
      </c>
      <c r="D935" s="3">
        <v>2</v>
      </c>
      <c r="E935" s="3" t="str">
        <f>INDEX(技能!E:E,MATCH(技能等级!S935,技能!T:T,0))</f>
        <v>食火蜥技能</v>
      </c>
      <c r="F935" s="4" t="s">
        <v>1164</v>
      </c>
      <c r="G935" s="3">
        <v>10</v>
      </c>
      <c r="H935" s="37" t="str">
        <f t="shared" si="2732"/>
        <v>130301901</v>
      </c>
      <c r="I935" s="3">
        <f t="shared" si="2733"/>
        <v>2</v>
      </c>
      <c r="J935" s="3" t="str">
        <f>IF(COUNTIF(技能效果!A:A,技能等级!B935&amp;"02")=1,技能等级!B935&amp;"02","")</f>
        <v/>
      </c>
      <c r="K935" s="3" t="str">
        <f t="shared" si="2733"/>
        <v/>
      </c>
      <c r="L935" s="3" t="str">
        <f>IF(COUNTIF(技能效果!A:A,技能等级!B935&amp;"03")=1,技能等级!B935&amp;"03","")</f>
        <v/>
      </c>
      <c r="M935" s="3" t="str">
        <f t="shared" ref="M935" si="2837">IF(L935="","",$D935)</f>
        <v/>
      </c>
      <c r="N935" s="3" t="str">
        <f>IF(COUNTIF(技能效果!A:A,技能等级!B935&amp;"04")=1,技能等级!B935&amp;"04","")</f>
        <v/>
      </c>
      <c r="O935" s="3" t="str">
        <f t="shared" ref="O935" si="2838">IF(N935="","",$D935)</f>
        <v/>
      </c>
      <c r="P935" s="3" t="str">
        <f>IF(COUNTIF(技能效果!A:A,技能等级!B935&amp;"05")=1,技能等级!B935&amp;"05","")</f>
        <v/>
      </c>
      <c r="Q935" s="3" t="str">
        <f t="shared" ref="Q935" si="2839">IF(P935="","",$D935)</f>
        <v/>
      </c>
      <c r="R935" s="36"/>
      <c r="S935" s="36">
        <f t="shared" si="2767"/>
        <v>94</v>
      </c>
    </row>
    <row r="936" spans="1:19" ht="16.5" x14ac:dyDescent="0.2">
      <c r="A936" s="3">
        <v>933</v>
      </c>
      <c r="B936" s="3">
        <f>INDEX(技能!B:B,MATCH(技能等级!S936,技能!T:T,0))</f>
        <v>1303019</v>
      </c>
      <c r="C936" s="4" t="s">
        <v>507</v>
      </c>
      <c r="D936" s="3">
        <v>3</v>
      </c>
      <c r="E936" s="3" t="str">
        <f>INDEX(技能!E:E,MATCH(技能等级!S936,技能!T:T,0))</f>
        <v>食火蜥技能</v>
      </c>
      <c r="F936" s="4" t="s">
        <v>1164</v>
      </c>
      <c r="G936" s="3">
        <v>10</v>
      </c>
      <c r="H936" s="37" t="str">
        <f t="shared" si="2732"/>
        <v>130301901</v>
      </c>
      <c r="I936" s="3">
        <f t="shared" si="2733"/>
        <v>3</v>
      </c>
      <c r="J936" s="3" t="str">
        <f>IF(COUNTIF(技能效果!A:A,技能等级!B936&amp;"02")=1,技能等级!B936&amp;"02","")</f>
        <v/>
      </c>
      <c r="K936" s="3" t="str">
        <f t="shared" si="2733"/>
        <v/>
      </c>
      <c r="L936" s="3" t="str">
        <f>IF(COUNTIF(技能效果!A:A,技能等级!B936&amp;"03")=1,技能等级!B936&amp;"03","")</f>
        <v/>
      </c>
      <c r="M936" s="3" t="str">
        <f t="shared" ref="M936" si="2840">IF(L936="","",$D936)</f>
        <v/>
      </c>
      <c r="N936" s="3" t="str">
        <f>IF(COUNTIF(技能效果!A:A,技能等级!B936&amp;"04")=1,技能等级!B936&amp;"04","")</f>
        <v/>
      </c>
      <c r="O936" s="3" t="str">
        <f t="shared" ref="O936" si="2841">IF(N936="","",$D936)</f>
        <v/>
      </c>
      <c r="P936" s="3" t="str">
        <f>IF(COUNTIF(技能效果!A:A,技能等级!B936&amp;"05")=1,技能等级!B936&amp;"05","")</f>
        <v/>
      </c>
      <c r="Q936" s="3" t="str">
        <f t="shared" ref="Q936" si="2842">IF(P936="","",$D936)</f>
        <v/>
      </c>
      <c r="R936" s="36"/>
      <c r="S936" s="36">
        <f t="shared" si="2767"/>
        <v>94</v>
      </c>
    </row>
    <row r="937" spans="1:19" ht="16.5" x14ac:dyDescent="0.2">
      <c r="A937" s="3">
        <v>934</v>
      </c>
      <c r="B937" s="3">
        <f>INDEX(技能!B:B,MATCH(技能等级!S937,技能!T:T,0))</f>
        <v>1303019</v>
      </c>
      <c r="C937" s="4" t="s">
        <v>507</v>
      </c>
      <c r="D937" s="3">
        <v>4</v>
      </c>
      <c r="E937" s="3" t="str">
        <f>INDEX(技能!E:E,MATCH(技能等级!S937,技能!T:T,0))</f>
        <v>食火蜥技能</v>
      </c>
      <c r="F937" s="4" t="s">
        <v>1164</v>
      </c>
      <c r="G937" s="3">
        <v>10</v>
      </c>
      <c r="H937" s="37" t="str">
        <f t="shared" si="2732"/>
        <v>130301901</v>
      </c>
      <c r="I937" s="3">
        <f t="shared" si="2733"/>
        <v>4</v>
      </c>
      <c r="J937" s="3" t="str">
        <f>IF(COUNTIF(技能效果!A:A,技能等级!B937&amp;"02")=1,技能等级!B937&amp;"02","")</f>
        <v/>
      </c>
      <c r="K937" s="3" t="str">
        <f t="shared" si="2733"/>
        <v/>
      </c>
      <c r="L937" s="3" t="str">
        <f>IF(COUNTIF(技能效果!A:A,技能等级!B937&amp;"03")=1,技能等级!B937&amp;"03","")</f>
        <v/>
      </c>
      <c r="M937" s="3" t="str">
        <f t="shared" ref="M937" si="2843">IF(L937="","",$D937)</f>
        <v/>
      </c>
      <c r="N937" s="3" t="str">
        <f>IF(COUNTIF(技能效果!A:A,技能等级!B937&amp;"04")=1,技能等级!B937&amp;"04","")</f>
        <v/>
      </c>
      <c r="O937" s="3" t="str">
        <f t="shared" ref="O937" si="2844">IF(N937="","",$D937)</f>
        <v/>
      </c>
      <c r="P937" s="3" t="str">
        <f>IF(COUNTIF(技能效果!A:A,技能等级!B937&amp;"05")=1,技能等级!B937&amp;"05","")</f>
        <v/>
      </c>
      <c r="Q937" s="3" t="str">
        <f t="shared" ref="Q937" si="2845">IF(P937="","",$D937)</f>
        <v/>
      </c>
      <c r="R937" s="36"/>
      <c r="S937" s="36">
        <f t="shared" si="2767"/>
        <v>94</v>
      </c>
    </row>
    <row r="938" spans="1:19" ht="16.5" x14ac:dyDescent="0.2">
      <c r="A938" s="3">
        <v>935</v>
      </c>
      <c r="B938" s="3">
        <f>INDEX(技能!B:B,MATCH(技能等级!S938,技能!T:T,0))</f>
        <v>1303019</v>
      </c>
      <c r="C938" s="4" t="s">
        <v>507</v>
      </c>
      <c r="D938" s="3">
        <v>5</v>
      </c>
      <c r="E938" s="3" t="str">
        <f>INDEX(技能!E:E,MATCH(技能等级!S938,技能!T:T,0))</f>
        <v>食火蜥技能</v>
      </c>
      <c r="F938" s="4" t="s">
        <v>1164</v>
      </c>
      <c r="G938" s="3">
        <v>10</v>
      </c>
      <c r="H938" s="37" t="str">
        <f t="shared" si="2732"/>
        <v>130301901</v>
      </c>
      <c r="I938" s="3">
        <f t="shared" si="2733"/>
        <v>5</v>
      </c>
      <c r="J938" s="3" t="str">
        <f>IF(COUNTIF(技能效果!A:A,技能等级!B938&amp;"02")=1,技能等级!B938&amp;"02","")</f>
        <v/>
      </c>
      <c r="K938" s="3" t="str">
        <f t="shared" si="2733"/>
        <v/>
      </c>
      <c r="L938" s="3" t="str">
        <f>IF(COUNTIF(技能效果!A:A,技能等级!B938&amp;"03")=1,技能等级!B938&amp;"03","")</f>
        <v/>
      </c>
      <c r="M938" s="3" t="str">
        <f t="shared" ref="M938" si="2846">IF(L938="","",$D938)</f>
        <v/>
      </c>
      <c r="N938" s="3" t="str">
        <f>IF(COUNTIF(技能效果!A:A,技能等级!B938&amp;"04")=1,技能等级!B938&amp;"04","")</f>
        <v/>
      </c>
      <c r="O938" s="3" t="str">
        <f t="shared" ref="O938" si="2847">IF(N938="","",$D938)</f>
        <v/>
      </c>
      <c r="P938" s="3" t="str">
        <f>IF(COUNTIF(技能效果!A:A,技能等级!B938&amp;"05")=1,技能等级!B938&amp;"05","")</f>
        <v/>
      </c>
      <c r="Q938" s="3" t="str">
        <f t="shared" ref="Q938" si="2848">IF(P938="","",$D938)</f>
        <v/>
      </c>
      <c r="R938" s="36"/>
      <c r="S938" s="36">
        <f t="shared" si="2767"/>
        <v>94</v>
      </c>
    </row>
    <row r="939" spans="1:19" ht="16.5" x14ac:dyDescent="0.2">
      <c r="A939" s="3">
        <v>936</v>
      </c>
      <c r="B939" s="3">
        <f>INDEX(技能!B:B,MATCH(技能等级!S939,技能!T:T,0))</f>
        <v>1303019</v>
      </c>
      <c r="C939" s="4" t="s">
        <v>507</v>
      </c>
      <c r="D939" s="3">
        <v>6</v>
      </c>
      <c r="E939" s="3" t="str">
        <f>INDEX(技能!E:E,MATCH(技能等级!S939,技能!T:T,0))</f>
        <v>食火蜥技能</v>
      </c>
      <c r="F939" s="4" t="s">
        <v>1164</v>
      </c>
      <c r="G939" s="3">
        <v>10</v>
      </c>
      <c r="H939" s="37" t="str">
        <f t="shared" si="2732"/>
        <v>130301901</v>
      </c>
      <c r="I939" s="3">
        <f t="shared" si="2733"/>
        <v>6</v>
      </c>
      <c r="J939" s="3" t="str">
        <f>IF(COUNTIF(技能效果!A:A,技能等级!B939&amp;"02")=1,技能等级!B939&amp;"02","")</f>
        <v/>
      </c>
      <c r="K939" s="3" t="str">
        <f t="shared" si="2733"/>
        <v/>
      </c>
      <c r="L939" s="3" t="str">
        <f>IF(COUNTIF(技能效果!A:A,技能等级!B939&amp;"03")=1,技能等级!B939&amp;"03","")</f>
        <v/>
      </c>
      <c r="M939" s="3" t="str">
        <f t="shared" ref="M939" si="2849">IF(L939="","",$D939)</f>
        <v/>
      </c>
      <c r="N939" s="3" t="str">
        <f>IF(COUNTIF(技能效果!A:A,技能等级!B939&amp;"04")=1,技能等级!B939&amp;"04","")</f>
        <v/>
      </c>
      <c r="O939" s="3" t="str">
        <f t="shared" ref="O939" si="2850">IF(N939="","",$D939)</f>
        <v/>
      </c>
      <c r="P939" s="3" t="str">
        <f>IF(COUNTIF(技能效果!A:A,技能等级!B939&amp;"05")=1,技能等级!B939&amp;"05","")</f>
        <v/>
      </c>
      <c r="Q939" s="3" t="str">
        <f t="shared" ref="Q939" si="2851">IF(P939="","",$D939)</f>
        <v/>
      </c>
      <c r="R939" s="36"/>
      <c r="S939" s="36">
        <f t="shared" si="2767"/>
        <v>94</v>
      </c>
    </row>
    <row r="940" spans="1:19" ht="16.5" x14ac:dyDescent="0.2">
      <c r="A940" s="3">
        <v>937</v>
      </c>
      <c r="B940" s="3">
        <f>INDEX(技能!B:B,MATCH(技能等级!S940,技能!T:T,0))</f>
        <v>1303019</v>
      </c>
      <c r="C940" s="4" t="s">
        <v>507</v>
      </c>
      <c r="D940" s="3">
        <v>7</v>
      </c>
      <c r="E940" s="3" t="str">
        <f>INDEX(技能!E:E,MATCH(技能等级!S940,技能!T:T,0))</f>
        <v>食火蜥技能</v>
      </c>
      <c r="F940" s="4" t="s">
        <v>1164</v>
      </c>
      <c r="G940" s="3">
        <v>10</v>
      </c>
      <c r="H940" s="37" t="str">
        <f t="shared" si="2732"/>
        <v>130301901</v>
      </c>
      <c r="I940" s="3">
        <f t="shared" si="2733"/>
        <v>7</v>
      </c>
      <c r="J940" s="3" t="str">
        <f>IF(COUNTIF(技能效果!A:A,技能等级!B940&amp;"02")=1,技能等级!B940&amp;"02","")</f>
        <v/>
      </c>
      <c r="K940" s="3" t="str">
        <f t="shared" si="2733"/>
        <v/>
      </c>
      <c r="L940" s="3" t="str">
        <f>IF(COUNTIF(技能效果!A:A,技能等级!B940&amp;"03")=1,技能等级!B940&amp;"03","")</f>
        <v/>
      </c>
      <c r="M940" s="3" t="str">
        <f t="shared" ref="M940" si="2852">IF(L940="","",$D940)</f>
        <v/>
      </c>
      <c r="N940" s="3" t="str">
        <f>IF(COUNTIF(技能效果!A:A,技能等级!B940&amp;"04")=1,技能等级!B940&amp;"04","")</f>
        <v/>
      </c>
      <c r="O940" s="3" t="str">
        <f t="shared" ref="O940" si="2853">IF(N940="","",$D940)</f>
        <v/>
      </c>
      <c r="P940" s="3" t="str">
        <f>IF(COUNTIF(技能效果!A:A,技能等级!B940&amp;"05")=1,技能等级!B940&amp;"05","")</f>
        <v/>
      </c>
      <c r="Q940" s="3" t="str">
        <f t="shared" ref="Q940" si="2854">IF(P940="","",$D940)</f>
        <v/>
      </c>
      <c r="R940" s="36"/>
      <c r="S940" s="36">
        <f t="shared" si="2767"/>
        <v>94</v>
      </c>
    </row>
    <row r="941" spans="1:19" ht="16.5" x14ac:dyDescent="0.2">
      <c r="A941" s="3">
        <v>938</v>
      </c>
      <c r="B941" s="3">
        <f>INDEX(技能!B:B,MATCH(技能等级!S941,技能!T:T,0))</f>
        <v>1303019</v>
      </c>
      <c r="C941" s="4" t="s">
        <v>507</v>
      </c>
      <c r="D941" s="3">
        <v>8</v>
      </c>
      <c r="E941" s="3" t="str">
        <f>INDEX(技能!E:E,MATCH(技能等级!S941,技能!T:T,0))</f>
        <v>食火蜥技能</v>
      </c>
      <c r="F941" s="4" t="s">
        <v>1164</v>
      </c>
      <c r="G941" s="3">
        <v>10</v>
      </c>
      <c r="H941" s="37" t="str">
        <f t="shared" si="2732"/>
        <v>130301901</v>
      </c>
      <c r="I941" s="3">
        <f t="shared" si="2733"/>
        <v>8</v>
      </c>
      <c r="J941" s="3" t="str">
        <f>IF(COUNTIF(技能效果!A:A,技能等级!B941&amp;"02")=1,技能等级!B941&amp;"02","")</f>
        <v/>
      </c>
      <c r="K941" s="3" t="str">
        <f t="shared" si="2733"/>
        <v/>
      </c>
      <c r="L941" s="3" t="str">
        <f>IF(COUNTIF(技能效果!A:A,技能等级!B941&amp;"03")=1,技能等级!B941&amp;"03","")</f>
        <v/>
      </c>
      <c r="M941" s="3" t="str">
        <f t="shared" ref="M941" si="2855">IF(L941="","",$D941)</f>
        <v/>
      </c>
      <c r="N941" s="3" t="str">
        <f>IF(COUNTIF(技能效果!A:A,技能等级!B941&amp;"04")=1,技能等级!B941&amp;"04","")</f>
        <v/>
      </c>
      <c r="O941" s="3" t="str">
        <f t="shared" ref="O941" si="2856">IF(N941="","",$D941)</f>
        <v/>
      </c>
      <c r="P941" s="3" t="str">
        <f>IF(COUNTIF(技能效果!A:A,技能等级!B941&amp;"05")=1,技能等级!B941&amp;"05","")</f>
        <v/>
      </c>
      <c r="Q941" s="3" t="str">
        <f t="shared" ref="Q941" si="2857">IF(P941="","",$D941)</f>
        <v/>
      </c>
      <c r="R941" s="36"/>
      <c r="S941" s="36">
        <f t="shared" si="2767"/>
        <v>94</v>
      </c>
    </row>
    <row r="942" spans="1:19" ht="16.5" x14ac:dyDescent="0.2">
      <c r="A942" s="3">
        <v>939</v>
      </c>
      <c r="B942" s="3">
        <f>INDEX(技能!B:B,MATCH(技能等级!S942,技能!T:T,0))</f>
        <v>1303019</v>
      </c>
      <c r="C942" s="4" t="s">
        <v>507</v>
      </c>
      <c r="D942" s="3">
        <v>9</v>
      </c>
      <c r="E942" s="3" t="str">
        <f>INDEX(技能!E:E,MATCH(技能等级!S942,技能!T:T,0))</f>
        <v>食火蜥技能</v>
      </c>
      <c r="F942" s="4" t="s">
        <v>1164</v>
      </c>
      <c r="G942" s="3">
        <v>10</v>
      </c>
      <c r="H942" s="37" t="str">
        <f t="shared" si="2732"/>
        <v>130301901</v>
      </c>
      <c r="I942" s="3">
        <f t="shared" si="2733"/>
        <v>9</v>
      </c>
      <c r="J942" s="3" t="str">
        <f>IF(COUNTIF(技能效果!A:A,技能等级!B942&amp;"02")=1,技能等级!B942&amp;"02","")</f>
        <v/>
      </c>
      <c r="K942" s="3" t="str">
        <f t="shared" si="2733"/>
        <v/>
      </c>
      <c r="L942" s="3" t="str">
        <f>IF(COUNTIF(技能效果!A:A,技能等级!B942&amp;"03")=1,技能等级!B942&amp;"03","")</f>
        <v/>
      </c>
      <c r="M942" s="3" t="str">
        <f t="shared" ref="M942" si="2858">IF(L942="","",$D942)</f>
        <v/>
      </c>
      <c r="N942" s="3" t="str">
        <f>IF(COUNTIF(技能效果!A:A,技能等级!B942&amp;"04")=1,技能等级!B942&amp;"04","")</f>
        <v/>
      </c>
      <c r="O942" s="3" t="str">
        <f t="shared" ref="O942" si="2859">IF(N942="","",$D942)</f>
        <v/>
      </c>
      <c r="P942" s="3" t="str">
        <f>IF(COUNTIF(技能效果!A:A,技能等级!B942&amp;"05")=1,技能等级!B942&amp;"05","")</f>
        <v/>
      </c>
      <c r="Q942" s="3" t="str">
        <f t="shared" ref="Q942" si="2860">IF(P942="","",$D942)</f>
        <v/>
      </c>
      <c r="R942" s="36"/>
      <c r="S942" s="36">
        <f t="shared" si="2767"/>
        <v>94</v>
      </c>
    </row>
    <row r="943" spans="1:19" ht="16.5" x14ac:dyDescent="0.2">
      <c r="A943" s="3">
        <v>940</v>
      </c>
      <c r="B943" s="3">
        <f>INDEX(技能!B:B,MATCH(技能等级!S943,技能!T:T,0))</f>
        <v>1303019</v>
      </c>
      <c r="C943" s="4" t="s">
        <v>507</v>
      </c>
      <c r="D943" s="3">
        <v>10</v>
      </c>
      <c r="E943" s="3" t="str">
        <f>INDEX(技能!E:E,MATCH(技能等级!S943,技能!T:T,0))</f>
        <v>食火蜥技能</v>
      </c>
      <c r="F943" s="4" t="s">
        <v>1164</v>
      </c>
      <c r="G943" s="3">
        <v>10</v>
      </c>
      <c r="H943" s="37" t="str">
        <f t="shared" si="2732"/>
        <v>130301901</v>
      </c>
      <c r="I943" s="3">
        <f t="shared" si="2733"/>
        <v>10</v>
      </c>
      <c r="J943" s="3" t="str">
        <f>IF(COUNTIF(技能效果!A:A,技能等级!B943&amp;"02")=1,技能等级!B943&amp;"02","")</f>
        <v/>
      </c>
      <c r="K943" s="3" t="str">
        <f t="shared" si="2733"/>
        <v/>
      </c>
      <c r="L943" s="3" t="str">
        <f>IF(COUNTIF(技能效果!A:A,技能等级!B943&amp;"03")=1,技能等级!B943&amp;"03","")</f>
        <v/>
      </c>
      <c r="M943" s="3" t="str">
        <f t="shared" ref="M943" si="2861">IF(L943="","",$D943)</f>
        <v/>
      </c>
      <c r="N943" s="3" t="str">
        <f>IF(COUNTIF(技能效果!A:A,技能等级!B943&amp;"04")=1,技能等级!B943&amp;"04","")</f>
        <v/>
      </c>
      <c r="O943" s="3" t="str">
        <f t="shared" ref="O943" si="2862">IF(N943="","",$D943)</f>
        <v/>
      </c>
      <c r="P943" s="3" t="str">
        <f>IF(COUNTIF(技能效果!A:A,技能等级!B943&amp;"05")=1,技能等级!B943&amp;"05","")</f>
        <v/>
      </c>
      <c r="Q943" s="3" t="str">
        <f t="shared" ref="Q943" si="2863">IF(P943="","",$D943)</f>
        <v/>
      </c>
      <c r="R943" s="36"/>
      <c r="S943" s="36">
        <f t="shared" si="2767"/>
        <v>94</v>
      </c>
    </row>
    <row r="944" spans="1:19" ht="16.5" x14ac:dyDescent="0.2">
      <c r="A944" s="3">
        <v>941</v>
      </c>
      <c r="B944" s="3">
        <f>INDEX(技能!B:B,MATCH(技能等级!S944,技能!T:T,0))</f>
        <v>1303020</v>
      </c>
      <c r="C944" s="4" t="s">
        <v>507</v>
      </c>
      <c r="D944" s="3">
        <v>1</v>
      </c>
      <c r="E944" s="3" t="str">
        <f>INDEX(技能!E:E,MATCH(技能等级!S944,技能!T:T,0))</f>
        <v>高顺技能</v>
      </c>
      <c r="F944" s="4"/>
      <c r="G944" s="3"/>
      <c r="H944" s="37" t="str">
        <f t="shared" si="2732"/>
        <v>130302001</v>
      </c>
      <c r="I944" s="3">
        <f t="shared" si="2733"/>
        <v>1</v>
      </c>
      <c r="J944" s="3" t="str">
        <f>IF(COUNTIF(技能效果!A:A,技能等级!B944&amp;"02")=1,技能等级!B944&amp;"02","")</f>
        <v>130302002</v>
      </c>
      <c r="K944" s="3">
        <f t="shared" si="2733"/>
        <v>1</v>
      </c>
      <c r="L944" s="3" t="str">
        <f>IF(COUNTIF(技能效果!A:A,技能等级!B944&amp;"03")=1,技能等级!B944&amp;"03","")</f>
        <v>130302003</v>
      </c>
      <c r="M944" s="3">
        <f t="shared" ref="M944" si="2864">IF(L944="","",$D944)</f>
        <v>1</v>
      </c>
      <c r="N944" s="3" t="str">
        <f>IF(COUNTIF(技能效果!A:A,技能等级!B944&amp;"04")=1,技能等级!B944&amp;"04","")</f>
        <v/>
      </c>
      <c r="O944" s="3" t="str">
        <f t="shared" ref="O944" si="2865">IF(N944="","",$D944)</f>
        <v/>
      </c>
      <c r="P944" s="3" t="str">
        <f>IF(COUNTIF(技能效果!A:A,技能等级!B944&amp;"05")=1,技能等级!B944&amp;"05","")</f>
        <v/>
      </c>
      <c r="Q944" s="3" t="str">
        <f t="shared" ref="Q944" si="2866">IF(P944="","",$D944)</f>
        <v/>
      </c>
      <c r="R944" s="36"/>
      <c r="S944" s="36">
        <f t="shared" si="2767"/>
        <v>95</v>
      </c>
    </row>
    <row r="945" spans="1:19" ht="16.5" x14ac:dyDescent="0.2">
      <c r="A945" s="3">
        <v>942</v>
      </c>
      <c r="B945" s="3">
        <f>INDEX(技能!B:B,MATCH(技能等级!S945,技能!T:T,0))</f>
        <v>1303020</v>
      </c>
      <c r="C945" s="4" t="s">
        <v>507</v>
      </c>
      <c r="D945" s="3">
        <v>2</v>
      </c>
      <c r="E945" s="3" t="str">
        <f>INDEX(技能!E:E,MATCH(技能等级!S945,技能!T:T,0))</f>
        <v>高顺技能</v>
      </c>
      <c r="F945" s="4" t="s">
        <v>1164</v>
      </c>
      <c r="G945" s="3">
        <v>10</v>
      </c>
      <c r="H945" s="37" t="str">
        <f t="shared" si="2732"/>
        <v>130302001</v>
      </c>
      <c r="I945" s="3">
        <f t="shared" si="2733"/>
        <v>2</v>
      </c>
      <c r="J945" s="3" t="str">
        <f>IF(COUNTIF(技能效果!A:A,技能等级!B945&amp;"02")=1,技能等级!B945&amp;"02","")</f>
        <v>130302002</v>
      </c>
      <c r="K945" s="3">
        <f t="shared" si="2733"/>
        <v>2</v>
      </c>
      <c r="L945" s="3" t="str">
        <f>IF(COUNTIF(技能效果!A:A,技能等级!B945&amp;"03")=1,技能等级!B945&amp;"03","")</f>
        <v>130302003</v>
      </c>
      <c r="M945" s="3">
        <f t="shared" ref="M945" si="2867">IF(L945="","",$D945)</f>
        <v>2</v>
      </c>
      <c r="N945" s="3" t="str">
        <f>IF(COUNTIF(技能效果!A:A,技能等级!B945&amp;"04")=1,技能等级!B945&amp;"04","")</f>
        <v/>
      </c>
      <c r="O945" s="3" t="str">
        <f t="shared" ref="O945" si="2868">IF(N945="","",$D945)</f>
        <v/>
      </c>
      <c r="P945" s="3" t="str">
        <f>IF(COUNTIF(技能效果!A:A,技能等级!B945&amp;"05")=1,技能等级!B945&amp;"05","")</f>
        <v/>
      </c>
      <c r="Q945" s="3" t="str">
        <f t="shared" ref="Q945" si="2869">IF(P945="","",$D945)</f>
        <v/>
      </c>
      <c r="R945" s="36"/>
      <c r="S945" s="36">
        <f t="shared" si="2767"/>
        <v>95</v>
      </c>
    </row>
    <row r="946" spans="1:19" ht="16.5" x14ac:dyDescent="0.2">
      <c r="A946" s="3">
        <v>943</v>
      </c>
      <c r="B946" s="3">
        <f>INDEX(技能!B:B,MATCH(技能等级!S946,技能!T:T,0))</f>
        <v>1303020</v>
      </c>
      <c r="C946" s="4" t="s">
        <v>507</v>
      </c>
      <c r="D946" s="3">
        <v>3</v>
      </c>
      <c r="E946" s="3" t="str">
        <f>INDEX(技能!E:E,MATCH(技能等级!S946,技能!T:T,0))</f>
        <v>高顺技能</v>
      </c>
      <c r="F946" s="4" t="s">
        <v>1164</v>
      </c>
      <c r="G946" s="3">
        <v>10</v>
      </c>
      <c r="H946" s="37" t="str">
        <f t="shared" si="2732"/>
        <v>130302001</v>
      </c>
      <c r="I946" s="3">
        <f t="shared" si="2733"/>
        <v>3</v>
      </c>
      <c r="J946" s="3" t="str">
        <f>IF(COUNTIF(技能效果!A:A,技能等级!B946&amp;"02")=1,技能等级!B946&amp;"02","")</f>
        <v>130302002</v>
      </c>
      <c r="K946" s="3">
        <f t="shared" si="2733"/>
        <v>3</v>
      </c>
      <c r="L946" s="3" t="str">
        <f>IF(COUNTIF(技能效果!A:A,技能等级!B946&amp;"03")=1,技能等级!B946&amp;"03","")</f>
        <v>130302003</v>
      </c>
      <c r="M946" s="3">
        <f t="shared" ref="M946" si="2870">IF(L946="","",$D946)</f>
        <v>3</v>
      </c>
      <c r="N946" s="3" t="str">
        <f>IF(COUNTIF(技能效果!A:A,技能等级!B946&amp;"04")=1,技能等级!B946&amp;"04","")</f>
        <v/>
      </c>
      <c r="O946" s="3" t="str">
        <f t="shared" ref="O946" si="2871">IF(N946="","",$D946)</f>
        <v/>
      </c>
      <c r="P946" s="3" t="str">
        <f>IF(COUNTIF(技能效果!A:A,技能等级!B946&amp;"05")=1,技能等级!B946&amp;"05","")</f>
        <v/>
      </c>
      <c r="Q946" s="3" t="str">
        <f t="shared" ref="Q946" si="2872">IF(P946="","",$D946)</f>
        <v/>
      </c>
      <c r="R946" s="36"/>
      <c r="S946" s="36">
        <f t="shared" si="2767"/>
        <v>95</v>
      </c>
    </row>
    <row r="947" spans="1:19" ht="16.5" x14ac:dyDescent="0.2">
      <c r="A947" s="3">
        <v>944</v>
      </c>
      <c r="B947" s="3">
        <f>INDEX(技能!B:B,MATCH(技能等级!S947,技能!T:T,0))</f>
        <v>1303020</v>
      </c>
      <c r="C947" s="4" t="s">
        <v>507</v>
      </c>
      <c r="D947" s="3">
        <v>4</v>
      </c>
      <c r="E947" s="3" t="str">
        <f>INDEX(技能!E:E,MATCH(技能等级!S947,技能!T:T,0))</f>
        <v>高顺技能</v>
      </c>
      <c r="F947" s="4" t="s">
        <v>1164</v>
      </c>
      <c r="G947" s="3">
        <v>10</v>
      </c>
      <c r="H947" s="37" t="str">
        <f t="shared" si="2732"/>
        <v>130302001</v>
      </c>
      <c r="I947" s="3">
        <f t="shared" si="2733"/>
        <v>4</v>
      </c>
      <c r="J947" s="3" t="str">
        <f>IF(COUNTIF(技能效果!A:A,技能等级!B947&amp;"02")=1,技能等级!B947&amp;"02","")</f>
        <v>130302002</v>
      </c>
      <c r="K947" s="3">
        <f t="shared" si="2733"/>
        <v>4</v>
      </c>
      <c r="L947" s="3" t="str">
        <f>IF(COUNTIF(技能效果!A:A,技能等级!B947&amp;"03")=1,技能等级!B947&amp;"03","")</f>
        <v>130302003</v>
      </c>
      <c r="M947" s="3">
        <f t="shared" ref="M947" si="2873">IF(L947="","",$D947)</f>
        <v>4</v>
      </c>
      <c r="N947" s="3" t="str">
        <f>IF(COUNTIF(技能效果!A:A,技能等级!B947&amp;"04")=1,技能等级!B947&amp;"04","")</f>
        <v/>
      </c>
      <c r="O947" s="3" t="str">
        <f t="shared" ref="O947" si="2874">IF(N947="","",$D947)</f>
        <v/>
      </c>
      <c r="P947" s="3" t="str">
        <f>IF(COUNTIF(技能效果!A:A,技能等级!B947&amp;"05")=1,技能等级!B947&amp;"05","")</f>
        <v/>
      </c>
      <c r="Q947" s="3" t="str">
        <f t="shared" ref="Q947" si="2875">IF(P947="","",$D947)</f>
        <v/>
      </c>
      <c r="R947" s="36"/>
      <c r="S947" s="36">
        <f t="shared" si="2767"/>
        <v>95</v>
      </c>
    </row>
    <row r="948" spans="1:19" ht="16.5" x14ac:dyDescent="0.2">
      <c r="A948" s="3">
        <v>945</v>
      </c>
      <c r="B948" s="3">
        <f>INDEX(技能!B:B,MATCH(技能等级!S948,技能!T:T,0))</f>
        <v>1303020</v>
      </c>
      <c r="C948" s="4" t="s">
        <v>507</v>
      </c>
      <c r="D948" s="3">
        <v>5</v>
      </c>
      <c r="E948" s="3" t="str">
        <f>INDEX(技能!E:E,MATCH(技能等级!S948,技能!T:T,0))</f>
        <v>高顺技能</v>
      </c>
      <c r="F948" s="4" t="s">
        <v>1164</v>
      </c>
      <c r="G948" s="3">
        <v>10</v>
      </c>
      <c r="H948" s="37" t="str">
        <f t="shared" si="2732"/>
        <v>130302001</v>
      </c>
      <c r="I948" s="3">
        <f t="shared" si="2733"/>
        <v>5</v>
      </c>
      <c r="J948" s="3" t="str">
        <f>IF(COUNTIF(技能效果!A:A,技能等级!B948&amp;"02")=1,技能等级!B948&amp;"02","")</f>
        <v>130302002</v>
      </c>
      <c r="K948" s="3">
        <f t="shared" si="2733"/>
        <v>5</v>
      </c>
      <c r="L948" s="3" t="str">
        <f>IF(COUNTIF(技能效果!A:A,技能等级!B948&amp;"03")=1,技能等级!B948&amp;"03","")</f>
        <v>130302003</v>
      </c>
      <c r="M948" s="3">
        <f t="shared" ref="M948" si="2876">IF(L948="","",$D948)</f>
        <v>5</v>
      </c>
      <c r="N948" s="3" t="str">
        <f>IF(COUNTIF(技能效果!A:A,技能等级!B948&amp;"04")=1,技能等级!B948&amp;"04","")</f>
        <v/>
      </c>
      <c r="O948" s="3" t="str">
        <f t="shared" ref="O948" si="2877">IF(N948="","",$D948)</f>
        <v/>
      </c>
      <c r="P948" s="3" t="str">
        <f>IF(COUNTIF(技能效果!A:A,技能等级!B948&amp;"05")=1,技能等级!B948&amp;"05","")</f>
        <v/>
      </c>
      <c r="Q948" s="3" t="str">
        <f t="shared" ref="Q948" si="2878">IF(P948="","",$D948)</f>
        <v/>
      </c>
      <c r="R948" s="36"/>
      <c r="S948" s="36">
        <f t="shared" si="2767"/>
        <v>95</v>
      </c>
    </row>
    <row r="949" spans="1:19" ht="16.5" x14ac:dyDescent="0.2">
      <c r="A949" s="3">
        <v>946</v>
      </c>
      <c r="B949" s="3">
        <f>INDEX(技能!B:B,MATCH(技能等级!S949,技能!T:T,0))</f>
        <v>1303020</v>
      </c>
      <c r="C949" s="4" t="s">
        <v>507</v>
      </c>
      <c r="D949" s="3">
        <v>6</v>
      </c>
      <c r="E949" s="3" t="str">
        <f>INDEX(技能!E:E,MATCH(技能等级!S949,技能!T:T,0))</f>
        <v>高顺技能</v>
      </c>
      <c r="F949" s="4" t="s">
        <v>1164</v>
      </c>
      <c r="G949" s="3">
        <v>10</v>
      </c>
      <c r="H949" s="37" t="str">
        <f t="shared" si="2732"/>
        <v>130302001</v>
      </c>
      <c r="I949" s="3">
        <f t="shared" si="2733"/>
        <v>6</v>
      </c>
      <c r="J949" s="3" t="str">
        <f>IF(COUNTIF(技能效果!A:A,技能等级!B949&amp;"02")=1,技能等级!B949&amp;"02","")</f>
        <v>130302002</v>
      </c>
      <c r="K949" s="3">
        <f t="shared" si="2733"/>
        <v>6</v>
      </c>
      <c r="L949" s="3" t="str">
        <f>IF(COUNTIF(技能效果!A:A,技能等级!B949&amp;"03")=1,技能等级!B949&amp;"03","")</f>
        <v>130302003</v>
      </c>
      <c r="M949" s="3">
        <f t="shared" ref="M949" si="2879">IF(L949="","",$D949)</f>
        <v>6</v>
      </c>
      <c r="N949" s="3" t="str">
        <f>IF(COUNTIF(技能效果!A:A,技能等级!B949&amp;"04")=1,技能等级!B949&amp;"04","")</f>
        <v/>
      </c>
      <c r="O949" s="3" t="str">
        <f t="shared" ref="O949" si="2880">IF(N949="","",$D949)</f>
        <v/>
      </c>
      <c r="P949" s="3" t="str">
        <f>IF(COUNTIF(技能效果!A:A,技能等级!B949&amp;"05")=1,技能等级!B949&amp;"05","")</f>
        <v/>
      </c>
      <c r="Q949" s="3" t="str">
        <f t="shared" ref="Q949" si="2881">IF(P949="","",$D949)</f>
        <v/>
      </c>
      <c r="R949" s="36"/>
      <c r="S949" s="36">
        <f t="shared" si="2767"/>
        <v>95</v>
      </c>
    </row>
    <row r="950" spans="1:19" ht="16.5" x14ac:dyDescent="0.2">
      <c r="A950" s="3">
        <v>947</v>
      </c>
      <c r="B950" s="3">
        <f>INDEX(技能!B:B,MATCH(技能等级!S950,技能!T:T,0))</f>
        <v>1303020</v>
      </c>
      <c r="C950" s="4" t="s">
        <v>507</v>
      </c>
      <c r="D950" s="3">
        <v>7</v>
      </c>
      <c r="E950" s="3" t="str">
        <f>INDEX(技能!E:E,MATCH(技能等级!S950,技能!T:T,0))</f>
        <v>高顺技能</v>
      </c>
      <c r="F950" s="4" t="s">
        <v>1164</v>
      </c>
      <c r="G950" s="3">
        <v>10</v>
      </c>
      <c r="H950" s="37" t="str">
        <f t="shared" si="2732"/>
        <v>130302001</v>
      </c>
      <c r="I950" s="3">
        <f t="shared" si="2733"/>
        <v>7</v>
      </c>
      <c r="J950" s="3" t="str">
        <f>IF(COUNTIF(技能效果!A:A,技能等级!B950&amp;"02")=1,技能等级!B950&amp;"02","")</f>
        <v>130302002</v>
      </c>
      <c r="K950" s="3">
        <f t="shared" si="2733"/>
        <v>7</v>
      </c>
      <c r="L950" s="3" t="str">
        <f>IF(COUNTIF(技能效果!A:A,技能等级!B950&amp;"03")=1,技能等级!B950&amp;"03","")</f>
        <v>130302003</v>
      </c>
      <c r="M950" s="3">
        <f t="shared" ref="M950" si="2882">IF(L950="","",$D950)</f>
        <v>7</v>
      </c>
      <c r="N950" s="3" t="str">
        <f>IF(COUNTIF(技能效果!A:A,技能等级!B950&amp;"04")=1,技能等级!B950&amp;"04","")</f>
        <v/>
      </c>
      <c r="O950" s="3" t="str">
        <f t="shared" ref="O950" si="2883">IF(N950="","",$D950)</f>
        <v/>
      </c>
      <c r="P950" s="3" t="str">
        <f>IF(COUNTIF(技能效果!A:A,技能等级!B950&amp;"05")=1,技能等级!B950&amp;"05","")</f>
        <v/>
      </c>
      <c r="Q950" s="3" t="str">
        <f t="shared" ref="Q950" si="2884">IF(P950="","",$D950)</f>
        <v/>
      </c>
      <c r="R950" s="36"/>
      <c r="S950" s="36">
        <f t="shared" si="2767"/>
        <v>95</v>
      </c>
    </row>
    <row r="951" spans="1:19" ht="16.5" x14ac:dyDescent="0.2">
      <c r="A951" s="3">
        <v>948</v>
      </c>
      <c r="B951" s="3">
        <f>INDEX(技能!B:B,MATCH(技能等级!S951,技能!T:T,0))</f>
        <v>1303020</v>
      </c>
      <c r="C951" s="4" t="s">
        <v>507</v>
      </c>
      <c r="D951" s="3">
        <v>8</v>
      </c>
      <c r="E951" s="3" t="str">
        <f>INDEX(技能!E:E,MATCH(技能等级!S951,技能!T:T,0))</f>
        <v>高顺技能</v>
      </c>
      <c r="F951" s="4" t="s">
        <v>1164</v>
      </c>
      <c r="G951" s="3">
        <v>10</v>
      </c>
      <c r="H951" s="37" t="str">
        <f t="shared" si="2732"/>
        <v>130302001</v>
      </c>
      <c r="I951" s="3">
        <f t="shared" si="2733"/>
        <v>8</v>
      </c>
      <c r="J951" s="3" t="str">
        <f>IF(COUNTIF(技能效果!A:A,技能等级!B951&amp;"02")=1,技能等级!B951&amp;"02","")</f>
        <v>130302002</v>
      </c>
      <c r="K951" s="3">
        <f t="shared" si="2733"/>
        <v>8</v>
      </c>
      <c r="L951" s="3" t="str">
        <f>IF(COUNTIF(技能效果!A:A,技能等级!B951&amp;"03")=1,技能等级!B951&amp;"03","")</f>
        <v>130302003</v>
      </c>
      <c r="M951" s="3">
        <f t="shared" ref="M951" si="2885">IF(L951="","",$D951)</f>
        <v>8</v>
      </c>
      <c r="N951" s="3" t="str">
        <f>IF(COUNTIF(技能效果!A:A,技能等级!B951&amp;"04")=1,技能等级!B951&amp;"04","")</f>
        <v/>
      </c>
      <c r="O951" s="3" t="str">
        <f t="shared" ref="O951" si="2886">IF(N951="","",$D951)</f>
        <v/>
      </c>
      <c r="P951" s="3" t="str">
        <f>IF(COUNTIF(技能效果!A:A,技能等级!B951&amp;"05")=1,技能等级!B951&amp;"05","")</f>
        <v/>
      </c>
      <c r="Q951" s="3" t="str">
        <f t="shared" ref="Q951" si="2887">IF(P951="","",$D951)</f>
        <v/>
      </c>
      <c r="R951" s="36"/>
      <c r="S951" s="36">
        <f t="shared" si="2767"/>
        <v>95</v>
      </c>
    </row>
    <row r="952" spans="1:19" ht="16.5" x14ac:dyDescent="0.2">
      <c r="A952" s="3">
        <v>949</v>
      </c>
      <c r="B952" s="3">
        <f>INDEX(技能!B:B,MATCH(技能等级!S952,技能!T:T,0))</f>
        <v>1303020</v>
      </c>
      <c r="C952" s="4" t="s">
        <v>507</v>
      </c>
      <c r="D952" s="3">
        <v>9</v>
      </c>
      <c r="E952" s="3" t="str">
        <f>INDEX(技能!E:E,MATCH(技能等级!S952,技能!T:T,0))</f>
        <v>高顺技能</v>
      </c>
      <c r="F952" s="4" t="s">
        <v>1164</v>
      </c>
      <c r="G952" s="3">
        <v>10</v>
      </c>
      <c r="H952" s="37" t="str">
        <f t="shared" si="2732"/>
        <v>130302001</v>
      </c>
      <c r="I952" s="3">
        <f t="shared" si="2733"/>
        <v>9</v>
      </c>
      <c r="J952" s="3" t="str">
        <f>IF(COUNTIF(技能效果!A:A,技能等级!B952&amp;"02")=1,技能等级!B952&amp;"02","")</f>
        <v>130302002</v>
      </c>
      <c r="K952" s="3">
        <f t="shared" si="2733"/>
        <v>9</v>
      </c>
      <c r="L952" s="3" t="str">
        <f>IF(COUNTIF(技能效果!A:A,技能等级!B952&amp;"03")=1,技能等级!B952&amp;"03","")</f>
        <v>130302003</v>
      </c>
      <c r="M952" s="3">
        <f t="shared" ref="M952" si="2888">IF(L952="","",$D952)</f>
        <v>9</v>
      </c>
      <c r="N952" s="3" t="str">
        <f>IF(COUNTIF(技能效果!A:A,技能等级!B952&amp;"04")=1,技能等级!B952&amp;"04","")</f>
        <v/>
      </c>
      <c r="O952" s="3" t="str">
        <f t="shared" ref="O952" si="2889">IF(N952="","",$D952)</f>
        <v/>
      </c>
      <c r="P952" s="3" t="str">
        <f>IF(COUNTIF(技能效果!A:A,技能等级!B952&amp;"05")=1,技能等级!B952&amp;"05","")</f>
        <v/>
      </c>
      <c r="Q952" s="3" t="str">
        <f t="shared" ref="Q952" si="2890">IF(P952="","",$D952)</f>
        <v/>
      </c>
      <c r="R952" s="36"/>
      <c r="S952" s="36">
        <f t="shared" si="2767"/>
        <v>95</v>
      </c>
    </row>
    <row r="953" spans="1:19" ht="16.5" x14ac:dyDescent="0.2">
      <c r="A953" s="3">
        <v>950</v>
      </c>
      <c r="B953" s="3">
        <f>INDEX(技能!B:B,MATCH(技能等级!S953,技能!T:T,0))</f>
        <v>1303020</v>
      </c>
      <c r="C953" s="4" t="s">
        <v>507</v>
      </c>
      <c r="D953" s="3">
        <v>10</v>
      </c>
      <c r="E953" s="3" t="str">
        <f>INDEX(技能!E:E,MATCH(技能等级!S953,技能!T:T,0))</f>
        <v>高顺技能</v>
      </c>
      <c r="F953" s="4" t="s">
        <v>1164</v>
      </c>
      <c r="G953" s="3">
        <v>10</v>
      </c>
      <c r="H953" s="37" t="str">
        <f t="shared" si="2732"/>
        <v>130302001</v>
      </c>
      <c r="I953" s="3">
        <f t="shared" si="2733"/>
        <v>10</v>
      </c>
      <c r="J953" s="3" t="str">
        <f>IF(COUNTIF(技能效果!A:A,技能等级!B953&amp;"02")=1,技能等级!B953&amp;"02","")</f>
        <v>130302002</v>
      </c>
      <c r="K953" s="3">
        <f t="shared" si="2733"/>
        <v>10</v>
      </c>
      <c r="L953" s="3" t="str">
        <f>IF(COUNTIF(技能效果!A:A,技能等级!B953&amp;"03")=1,技能等级!B953&amp;"03","")</f>
        <v>130302003</v>
      </c>
      <c r="M953" s="3">
        <f t="shared" ref="M953" si="2891">IF(L953="","",$D953)</f>
        <v>10</v>
      </c>
      <c r="N953" s="3" t="str">
        <f>IF(COUNTIF(技能效果!A:A,技能等级!B953&amp;"04")=1,技能等级!B953&amp;"04","")</f>
        <v/>
      </c>
      <c r="O953" s="3" t="str">
        <f t="shared" ref="O953" si="2892">IF(N953="","",$D953)</f>
        <v/>
      </c>
      <c r="P953" s="3" t="str">
        <f>IF(COUNTIF(技能效果!A:A,技能等级!B953&amp;"05")=1,技能等级!B953&amp;"05","")</f>
        <v/>
      </c>
      <c r="Q953" s="3" t="str">
        <f t="shared" ref="Q953" si="2893">IF(P953="","",$D953)</f>
        <v/>
      </c>
      <c r="R953" s="36"/>
      <c r="S953" s="36">
        <f t="shared" si="2767"/>
        <v>95</v>
      </c>
    </row>
    <row r="954" spans="1:19" ht="16.5" x14ac:dyDescent="0.2">
      <c r="A954" s="3">
        <v>951</v>
      </c>
      <c r="B954" s="3">
        <f>INDEX(技能!B:B,MATCH(技能等级!S954,技能!T:T,0))</f>
        <v>1303021</v>
      </c>
      <c r="C954" s="4" t="s">
        <v>507</v>
      </c>
      <c r="D954" s="3">
        <v>1</v>
      </c>
      <c r="E954" s="3" t="str">
        <f>INDEX(技能!E:E,MATCH(技能等级!S954,技能!T:T,0))</f>
        <v>烈风螳螂技能</v>
      </c>
      <c r="F954" s="4"/>
      <c r="G954" s="3"/>
      <c r="H954" s="37" t="str">
        <f t="shared" si="2732"/>
        <v>130302101</v>
      </c>
      <c r="I954" s="3">
        <f t="shared" si="2733"/>
        <v>1</v>
      </c>
      <c r="J954" s="3" t="str">
        <f>IF(COUNTIF(技能效果!A:A,技能等级!B954&amp;"02")=1,技能等级!B954&amp;"02","")</f>
        <v>130302102</v>
      </c>
      <c r="K954" s="3">
        <f t="shared" si="2733"/>
        <v>1</v>
      </c>
      <c r="L954" s="3" t="str">
        <f>IF(COUNTIF(技能效果!A:A,技能等级!B954&amp;"03")=1,技能等级!B954&amp;"03","")</f>
        <v/>
      </c>
      <c r="M954" s="3" t="str">
        <f t="shared" ref="M954" si="2894">IF(L954="","",$D954)</f>
        <v/>
      </c>
      <c r="N954" s="3" t="str">
        <f>IF(COUNTIF(技能效果!A:A,技能等级!B954&amp;"04")=1,技能等级!B954&amp;"04","")</f>
        <v/>
      </c>
      <c r="O954" s="3" t="str">
        <f t="shared" ref="O954" si="2895">IF(N954="","",$D954)</f>
        <v/>
      </c>
      <c r="P954" s="3" t="str">
        <f>IF(COUNTIF(技能效果!A:A,技能等级!B954&amp;"05")=1,技能等级!B954&amp;"05","")</f>
        <v/>
      </c>
      <c r="Q954" s="3" t="str">
        <f t="shared" ref="Q954" si="2896">IF(P954="","",$D954)</f>
        <v/>
      </c>
      <c r="R954" s="36"/>
      <c r="S954" s="36">
        <f t="shared" si="2767"/>
        <v>96</v>
      </c>
    </row>
    <row r="955" spans="1:19" ht="16.5" x14ac:dyDescent="0.2">
      <c r="A955" s="3">
        <v>952</v>
      </c>
      <c r="B955" s="3">
        <f>INDEX(技能!B:B,MATCH(技能等级!S955,技能!T:T,0))</f>
        <v>1303021</v>
      </c>
      <c r="C955" s="4" t="s">
        <v>507</v>
      </c>
      <c r="D955" s="3">
        <v>2</v>
      </c>
      <c r="E955" s="3" t="str">
        <f>INDEX(技能!E:E,MATCH(技能等级!S955,技能!T:T,0))</f>
        <v>烈风螳螂技能</v>
      </c>
      <c r="F955" s="4" t="s">
        <v>1164</v>
      </c>
      <c r="G955" s="3">
        <v>10</v>
      </c>
      <c r="H955" s="37" t="str">
        <f t="shared" si="2732"/>
        <v>130302101</v>
      </c>
      <c r="I955" s="3">
        <f t="shared" si="2733"/>
        <v>2</v>
      </c>
      <c r="J955" s="3" t="str">
        <f>IF(COUNTIF(技能效果!A:A,技能等级!B955&amp;"02")=1,技能等级!B955&amp;"02","")</f>
        <v>130302102</v>
      </c>
      <c r="K955" s="3">
        <f t="shared" si="2733"/>
        <v>2</v>
      </c>
      <c r="L955" s="3" t="str">
        <f>IF(COUNTIF(技能效果!A:A,技能等级!B955&amp;"03")=1,技能等级!B955&amp;"03","")</f>
        <v/>
      </c>
      <c r="M955" s="3" t="str">
        <f t="shared" ref="M955" si="2897">IF(L955="","",$D955)</f>
        <v/>
      </c>
      <c r="N955" s="3" t="str">
        <f>IF(COUNTIF(技能效果!A:A,技能等级!B955&amp;"04")=1,技能等级!B955&amp;"04","")</f>
        <v/>
      </c>
      <c r="O955" s="3" t="str">
        <f t="shared" ref="O955" si="2898">IF(N955="","",$D955)</f>
        <v/>
      </c>
      <c r="P955" s="3" t="str">
        <f>IF(COUNTIF(技能效果!A:A,技能等级!B955&amp;"05")=1,技能等级!B955&amp;"05","")</f>
        <v/>
      </c>
      <c r="Q955" s="3" t="str">
        <f t="shared" ref="Q955" si="2899">IF(P955="","",$D955)</f>
        <v/>
      </c>
      <c r="R955" s="36"/>
      <c r="S955" s="36">
        <f t="shared" si="2767"/>
        <v>96</v>
      </c>
    </row>
    <row r="956" spans="1:19" ht="16.5" x14ac:dyDescent="0.2">
      <c r="A956" s="3">
        <v>953</v>
      </c>
      <c r="B956" s="3">
        <f>INDEX(技能!B:B,MATCH(技能等级!S956,技能!T:T,0))</f>
        <v>1303021</v>
      </c>
      <c r="C956" s="4" t="s">
        <v>507</v>
      </c>
      <c r="D956" s="3">
        <v>3</v>
      </c>
      <c r="E956" s="3" t="str">
        <f>INDEX(技能!E:E,MATCH(技能等级!S956,技能!T:T,0))</f>
        <v>烈风螳螂技能</v>
      </c>
      <c r="F956" s="4" t="s">
        <v>1164</v>
      </c>
      <c r="G956" s="3">
        <v>10</v>
      </c>
      <c r="H956" s="37" t="str">
        <f t="shared" si="2732"/>
        <v>130302101</v>
      </c>
      <c r="I956" s="3">
        <f t="shared" si="2733"/>
        <v>3</v>
      </c>
      <c r="J956" s="3" t="str">
        <f>IF(COUNTIF(技能效果!A:A,技能等级!B956&amp;"02")=1,技能等级!B956&amp;"02","")</f>
        <v>130302102</v>
      </c>
      <c r="K956" s="3">
        <f t="shared" si="2733"/>
        <v>3</v>
      </c>
      <c r="L956" s="3" t="str">
        <f>IF(COUNTIF(技能效果!A:A,技能等级!B956&amp;"03")=1,技能等级!B956&amp;"03","")</f>
        <v/>
      </c>
      <c r="M956" s="3" t="str">
        <f t="shared" ref="M956" si="2900">IF(L956="","",$D956)</f>
        <v/>
      </c>
      <c r="N956" s="3" t="str">
        <f>IF(COUNTIF(技能效果!A:A,技能等级!B956&amp;"04")=1,技能等级!B956&amp;"04","")</f>
        <v/>
      </c>
      <c r="O956" s="3" t="str">
        <f t="shared" ref="O956" si="2901">IF(N956="","",$D956)</f>
        <v/>
      </c>
      <c r="P956" s="3" t="str">
        <f>IF(COUNTIF(技能效果!A:A,技能等级!B956&amp;"05")=1,技能等级!B956&amp;"05","")</f>
        <v/>
      </c>
      <c r="Q956" s="3" t="str">
        <f t="shared" ref="Q956" si="2902">IF(P956="","",$D956)</f>
        <v/>
      </c>
      <c r="R956" s="36"/>
      <c r="S956" s="36">
        <f t="shared" si="2767"/>
        <v>96</v>
      </c>
    </row>
    <row r="957" spans="1:19" ht="16.5" x14ac:dyDescent="0.2">
      <c r="A957" s="3">
        <v>954</v>
      </c>
      <c r="B957" s="3">
        <f>INDEX(技能!B:B,MATCH(技能等级!S957,技能!T:T,0))</f>
        <v>1303021</v>
      </c>
      <c r="C957" s="4" t="s">
        <v>507</v>
      </c>
      <c r="D957" s="3">
        <v>4</v>
      </c>
      <c r="E957" s="3" t="str">
        <f>INDEX(技能!E:E,MATCH(技能等级!S957,技能!T:T,0))</f>
        <v>烈风螳螂技能</v>
      </c>
      <c r="F957" s="4" t="s">
        <v>1164</v>
      </c>
      <c r="G957" s="3">
        <v>10</v>
      </c>
      <c r="H957" s="37" t="str">
        <f t="shared" si="2732"/>
        <v>130302101</v>
      </c>
      <c r="I957" s="3">
        <f t="shared" si="2733"/>
        <v>4</v>
      </c>
      <c r="J957" s="3" t="str">
        <f>IF(COUNTIF(技能效果!A:A,技能等级!B957&amp;"02")=1,技能等级!B957&amp;"02","")</f>
        <v>130302102</v>
      </c>
      <c r="K957" s="3">
        <f t="shared" si="2733"/>
        <v>4</v>
      </c>
      <c r="L957" s="3" t="str">
        <f>IF(COUNTIF(技能效果!A:A,技能等级!B957&amp;"03")=1,技能等级!B957&amp;"03","")</f>
        <v/>
      </c>
      <c r="M957" s="3" t="str">
        <f t="shared" ref="M957" si="2903">IF(L957="","",$D957)</f>
        <v/>
      </c>
      <c r="N957" s="3" t="str">
        <f>IF(COUNTIF(技能效果!A:A,技能等级!B957&amp;"04")=1,技能等级!B957&amp;"04","")</f>
        <v/>
      </c>
      <c r="O957" s="3" t="str">
        <f t="shared" ref="O957" si="2904">IF(N957="","",$D957)</f>
        <v/>
      </c>
      <c r="P957" s="3" t="str">
        <f>IF(COUNTIF(技能效果!A:A,技能等级!B957&amp;"05")=1,技能等级!B957&amp;"05","")</f>
        <v/>
      </c>
      <c r="Q957" s="3" t="str">
        <f t="shared" ref="Q957" si="2905">IF(P957="","",$D957)</f>
        <v/>
      </c>
      <c r="R957" s="36"/>
      <c r="S957" s="36">
        <f t="shared" si="2767"/>
        <v>96</v>
      </c>
    </row>
    <row r="958" spans="1:19" ht="16.5" x14ac:dyDescent="0.2">
      <c r="A958" s="3">
        <v>955</v>
      </c>
      <c r="B958" s="3">
        <f>INDEX(技能!B:B,MATCH(技能等级!S958,技能!T:T,0))</f>
        <v>1303021</v>
      </c>
      <c r="C958" s="4" t="s">
        <v>507</v>
      </c>
      <c r="D958" s="3">
        <v>5</v>
      </c>
      <c r="E958" s="3" t="str">
        <f>INDEX(技能!E:E,MATCH(技能等级!S958,技能!T:T,0))</f>
        <v>烈风螳螂技能</v>
      </c>
      <c r="F958" s="4" t="s">
        <v>1164</v>
      </c>
      <c r="G958" s="3">
        <v>10</v>
      </c>
      <c r="H958" s="37" t="str">
        <f t="shared" si="2732"/>
        <v>130302101</v>
      </c>
      <c r="I958" s="3">
        <f t="shared" si="2733"/>
        <v>5</v>
      </c>
      <c r="J958" s="3" t="str">
        <f>IF(COUNTIF(技能效果!A:A,技能等级!B958&amp;"02")=1,技能等级!B958&amp;"02","")</f>
        <v>130302102</v>
      </c>
      <c r="K958" s="3">
        <f t="shared" si="2733"/>
        <v>5</v>
      </c>
      <c r="L958" s="3" t="str">
        <f>IF(COUNTIF(技能效果!A:A,技能等级!B958&amp;"03")=1,技能等级!B958&amp;"03","")</f>
        <v/>
      </c>
      <c r="M958" s="3" t="str">
        <f t="shared" ref="M958" si="2906">IF(L958="","",$D958)</f>
        <v/>
      </c>
      <c r="N958" s="3" t="str">
        <f>IF(COUNTIF(技能效果!A:A,技能等级!B958&amp;"04")=1,技能等级!B958&amp;"04","")</f>
        <v/>
      </c>
      <c r="O958" s="3" t="str">
        <f t="shared" ref="O958" si="2907">IF(N958="","",$D958)</f>
        <v/>
      </c>
      <c r="P958" s="3" t="str">
        <f>IF(COUNTIF(技能效果!A:A,技能等级!B958&amp;"05")=1,技能等级!B958&amp;"05","")</f>
        <v/>
      </c>
      <c r="Q958" s="3" t="str">
        <f t="shared" ref="Q958" si="2908">IF(P958="","",$D958)</f>
        <v/>
      </c>
      <c r="R958" s="36"/>
      <c r="S958" s="36">
        <f t="shared" si="2767"/>
        <v>96</v>
      </c>
    </row>
    <row r="959" spans="1:19" ht="16.5" x14ac:dyDescent="0.2">
      <c r="A959" s="3">
        <v>956</v>
      </c>
      <c r="B959" s="3">
        <f>INDEX(技能!B:B,MATCH(技能等级!S959,技能!T:T,0))</f>
        <v>1303021</v>
      </c>
      <c r="C959" s="4" t="s">
        <v>507</v>
      </c>
      <c r="D959" s="3">
        <v>6</v>
      </c>
      <c r="E959" s="3" t="str">
        <f>INDEX(技能!E:E,MATCH(技能等级!S959,技能!T:T,0))</f>
        <v>烈风螳螂技能</v>
      </c>
      <c r="F959" s="4" t="s">
        <v>1164</v>
      </c>
      <c r="G959" s="3">
        <v>10</v>
      </c>
      <c r="H959" s="37" t="str">
        <f t="shared" si="2732"/>
        <v>130302101</v>
      </c>
      <c r="I959" s="3">
        <f t="shared" si="2733"/>
        <v>6</v>
      </c>
      <c r="J959" s="3" t="str">
        <f>IF(COUNTIF(技能效果!A:A,技能等级!B959&amp;"02")=1,技能等级!B959&amp;"02","")</f>
        <v>130302102</v>
      </c>
      <c r="K959" s="3">
        <f t="shared" si="2733"/>
        <v>6</v>
      </c>
      <c r="L959" s="3" t="str">
        <f>IF(COUNTIF(技能效果!A:A,技能等级!B959&amp;"03")=1,技能等级!B959&amp;"03","")</f>
        <v/>
      </c>
      <c r="M959" s="3" t="str">
        <f t="shared" ref="M959" si="2909">IF(L959="","",$D959)</f>
        <v/>
      </c>
      <c r="N959" s="3" t="str">
        <f>IF(COUNTIF(技能效果!A:A,技能等级!B959&amp;"04")=1,技能等级!B959&amp;"04","")</f>
        <v/>
      </c>
      <c r="O959" s="3" t="str">
        <f t="shared" ref="O959" si="2910">IF(N959="","",$D959)</f>
        <v/>
      </c>
      <c r="P959" s="3" t="str">
        <f>IF(COUNTIF(技能效果!A:A,技能等级!B959&amp;"05")=1,技能等级!B959&amp;"05","")</f>
        <v/>
      </c>
      <c r="Q959" s="3" t="str">
        <f t="shared" ref="Q959" si="2911">IF(P959="","",$D959)</f>
        <v/>
      </c>
      <c r="R959" s="36"/>
      <c r="S959" s="36">
        <f t="shared" si="2767"/>
        <v>96</v>
      </c>
    </row>
    <row r="960" spans="1:19" ht="16.5" x14ac:dyDescent="0.2">
      <c r="A960" s="3">
        <v>957</v>
      </c>
      <c r="B960" s="3">
        <f>INDEX(技能!B:B,MATCH(技能等级!S960,技能!T:T,0))</f>
        <v>1303021</v>
      </c>
      <c r="C960" s="4" t="s">
        <v>507</v>
      </c>
      <c r="D960" s="3">
        <v>7</v>
      </c>
      <c r="E960" s="3" t="str">
        <f>INDEX(技能!E:E,MATCH(技能等级!S960,技能!T:T,0))</f>
        <v>烈风螳螂技能</v>
      </c>
      <c r="F960" s="4" t="s">
        <v>1164</v>
      </c>
      <c r="G960" s="3">
        <v>10</v>
      </c>
      <c r="H960" s="37" t="str">
        <f t="shared" si="2732"/>
        <v>130302101</v>
      </c>
      <c r="I960" s="3">
        <f t="shared" si="2733"/>
        <v>7</v>
      </c>
      <c r="J960" s="3" t="str">
        <f>IF(COUNTIF(技能效果!A:A,技能等级!B960&amp;"02")=1,技能等级!B960&amp;"02","")</f>
        <v>130302102</v>
      </c>
      <c r="K960" s="3">
        <f t="shared" si="2733"/>
        <v>7</v>
      </c>
      <c r="L960" s="3" t="str">
        <f>IF(COUNTIF(技能效果!A:A,技能等级!B960&amp;"03")=1,技能等级!B960&amp;"03","")</f>
        <v/>
      </c>
      <c r="M960" s="3" t="str">
        <f t="shared" ref="M960" si="2912">IF(L960="","",$D960)</f>
        <v/>
      </c>
      <c r="N960" s="3" t="str">
        <f>IF(COUNTIF(技能效果!A:A,技能等级!B960&amp;"04")=1,技能等级!B960&amp;"04","")</f>
        <v/>
      </c>
      <c r="O960" s="3" t="str">
        <f t="shared" ref="O960" si="2913">IF(N960="","",$D960)</f>
        <v/>
      </c>
      <c r="P960" s="3" t="str">
        <f>IF(COUNTIF(技能效果!A:A,技能等级!B960&amp;"05")=1,技能等级!B960&amp;"05","")</f>
        <v/>
      </c>
      <c r="Q960" s="3" t="str">
        <f t="shared" ref="Q960" si="2914">IF(P960="","",$D960)</f>
        <v/>
      </c>
      <c r="R960" s="36"/>
      <c r="S960" s="36">
        <f t="shared" si="2767"/>
        <v>96</v>
      </c>
    </row>
    <row r="961" spans="1:19" ht="16.5" x14ac:dyDescent="0.2">
      <c r="A961" s="3">
        <v>958</v>
      </c>
      <c r="B961" s="3">
        <f>INDEX(技能!B:B,MATCH(技能等级!S961,技能!T:T,0))</f>
        <v>1303021</v>
      </c>
      <c r="C961" s="4" t="s">
        <v>507</v>
      </c>
      <c r="D961" s="3">
        <v>8</v>
      </c>
      <c r="E961" s="3" t="str">
        <f>INDEX(技能!E:E,MATCH(技能等级!S961,技能!T:T,0))</f>
        <v>烈风螳螂技能</v>
      </c>
      <c r="F961" s="4" t="s">
        <v>1164</v>
      </c>
      <c r="G961" s="3">
        <v>10</v>
      </c>
      <c r="H961" s="37" t="str">
        <f t="shared" si="2732"/>
        <v>130302101</v>
      </c>
      <c r="I961" s="3">
        <f t="shared" si="2733"/>
        <v>8</v>
      </c>
      <c r="J961" s="3" t="str">
        <f>IF(COUNTIF(技能效果!A:A,技能等级!B961&amp;"02")=1,技能等级!B961&amp;"02","")</f>
        <v>130302102</v>
      </c>
      <c r="K961" s="3">
        <f t="shared" si="2733"/>
        <v>8</v>
      </c>
      <c r="L961" s="3" t="str">
        <f>IF(COUNTIF(技能效果!A:A,技能等级!B961&amp;"03")=1,技能等级!B961&amp;"03","")</f>
        <v/>
      </c>
      <c r="M961" s="3" t="str">
        <f t="shared" ref="M961" si="2915">IF(L961="","",$D961)</f>
        <v/>
      </c>
      <c r="N961" s="3" t="str">
        <f>IF(COUNTIF(技能效果!A:A,技能等级!B961&amp;"04")=1,技能等级!B961&amp;"04","")</f>
        <v/>
      </c>
      <c r="O961" s="3" t="str">
        <f t="shared" ref="O961" si="2916">IF(N961="","",$D961)</f>
        <v/>
      </c>
      <c r="P961" s="3" t="str">
        <f>IF(COUNTIF(技能效果!A:A,技能等级!B961&amp;"05")=1,技能等级!B961&amp;"05","")</f>
        <v/>
      </c>
      <c r="Q961" s="3" t="str">
        <f t="shared" ref="Q961" si="2917">IF(P961="","",$D961)</f>
        <v/>
      </c>
      <c r="R961" s="36"/>
      <c r="S961" s="36">
        <f t="shared" si="2767"/>
        <v>96</v>
      </c>
    </row>
    <row r="962" spans="1:19" ht="16.5" x14ac:dyDescent="0.2">
      <c r="A962" s="3">
        <v>959</v>
      </c>
      <c r="B962" s="3">
        <f>INDEX(技能!B:B,MATCH(技能等级!S962,技能!T:T,0))</f>
        <v>1303021</v>
      </c>
      <c r="C962" s="4" t="s">
        <v>507</v>
      </c>
      <c r="D962" s="3">
        <v>9</v>
      </c>
      <c r="E962" s="3" t="str">
        <f>INDEX(技能!E:E,MATCH(技能等级!S962,技能!T:T,0))</f>
        <v>烈风螳螂技能</v>
      </c>
      <c r="F962" s="4" t="s">
        <v>1164</v>
      </c>
      <c r="G962" s="3">
        <v>10</v>
      </c>
      <c r="H962" s="37" t="str">
        <f t="shared" si="2732"/>
        <v>130302101</v>
      </c>
      <c r="I962" s="3">
        <f t="shared" si="2733"/>
        <v>9</v>
      </c>
      <c r="J962" s="3" t="str">
        <f>IF(COUNTIF(技能效果!A:A,技能等级!B962&amp;"02")=1,技能等级!B962&amp;"02","")</f>
        <v>130302102</v>
      </c>
      <c r="K962" s="3">
        <f t="shared" si="2733"/>
        <v>9</v>
      </c>
      <c r="L962" s="3" t="str">
        <f>IF(COUNTIF(技能效果!A:A,技能等级!B962&amp;"03")=1,技能等级!B962&amp;"03","")</f>
        <v/>
      </c>
      <c r="M962" s="3" t="str">
        <f t="shared" ref="M962" si="2918">IF(L962="","",$D962)</f>
        <v/>
      </c>
      <c r="N962" s="3" t="str">
        <f>IF(COUNTIF(技能效果!A:A,技能等级!B962&amp;"04")=1,技能等级!B962&amp;"04","")</f>
        <v/>
      </c>
      <c r="O962" s="3" t="str">
        <f t="shared" ref="O962" si="2919">IF(N962="","",$D962)</f>
        <v/>
      </c>
      <c r="P962" s="3" t="str">
        <f>IF(COUNTIF(技能效果!A:A,技能等级!B962&amp;"05")=1,技能等级!B962&amp;"05","")</f>
        <v/>
      </c>
      <c r="Q962" s="3" t="str">
        <f t="shared" ref="Q962" si="2920">IF(P962="","",$D962)</f>
        <v/>
      </c>
      <c r="R962" s="36"/>
      <c r="S962" s="36">
        <f t="shared" si="2767"/>
        <v>96</v>
      </c>
    </row>
    <row r="963" spans="1:19" ht="16.5" x14ac:dyDescent="0.2">
      <c r="A963" s="3">
        <v>960</v>
      </c>
      <c r="B963" s="3">
        <f>INDEX(技能!B:B,MATCH(技能等级!S963,技能!T:T,0))</f>
        <v>1303021</v>
      </c>
      <c r="C963" s="4" t="s">
        <v>507</v>
      </c>
      <c r="D963" s="3">
        <v>10</v>
      </c>
      <c r="E963" s="3" t="str">
        <f>INDEX(技能!E:E,MATCH(技能等级!S963,技能!T:T,0))</f>
        <v>烈风螳螂技能</v>
      </c>
      <c r="F963" s="4" t="s">
        <v>1164</v>
      </c>
      <c r="G963" s="3">
        <v>10</v>
      </c>
      <c r="H963" s="37" t="str">
        <f t="shared" si="2732"/>
        <v>130302101</v>
      </c>
      <c r="I963" s="3">
        <f t="shared" si="2733"/>
        <v>10</v>
      </c>
      <c r="J963" s="3" t="str">
        <f>IF(COUNTIF(技能效果!A:A,技能等级!B963&amp;"02")=1,技能等级!B963&amp;"02","")</f>
        <v>130302102</v>
      </c>
      <c r="K963" s="3">
        <f t="shared" si="2733"/>
        <v>10</v>
      </c>
      <c r="L963" s="3" t="str">
        <f>IF(COUNTIF(技能效果!A:A,技能等级!B963&amp;"03")=1,技能等级!B963&amp;"03","")</f>
        <v/>
      </c>
      <c r="M963" s="3" t="str">
        <f t="shared" ref="M963" si="2921">IF(L963="","",$D963)</f>
        <v/>
      </c>
      <c r="N963" s="3" t="str">
        <f>IF(COUNTIF(技能效果!A:A,技能等级!B963&amp;"04")=1,技能等级!B963&amp;"04","")</f>
        <v/>
      </c>
      <c r="O963" s="3" t="str">
        <f t="shared" ref="O963" si="2922">IF(N963="","",$D963)</f>
        <v/>
      </c>
      <c r="P963" s="3" t="str">
        <f>IF(COUNTIF(技能效果!A:A,技能等级!B963&amp;"05")=1,技能等级!B963&amp;"05","")</f>
        <v/>
      </c>
      <c r="Q963" s="3" t="str">
        <f t="shared" ref="Q963" si="2923">IF(P963="","",$D963)</f>
        <v/>
      </c>
      <c r="R963" s="36"/>
      <c r="S963" s="36">
        <f t="shared" si="2767"/>
        <v>96</v>
      </c>
    </row>
    <row r="964" spans="1:19" ht="16.5" x14ac:dyDescent="0.2">
      <c r="A964" s="3">
        <v>961</v>
      </c>
      <c r="B964" s="3">
        <f>INDEX(技能!B:B,MATCH(技能等级!S964,技能!T:T,0))</f>
        <v>1304001</v>
      </c>
      <c r="C964" s="4" t="s">
        <v>507</v>
      </c>
      <c r="D964" s="3">
        <v>1</v>
      </c>
      <c r="E964" s="3" t="str">
        <f>INDEX(技能!E:E,MATCH(技能等级!S964,技能!T:T,0))</f>
        <v>怒斩</v>
      </c>
      <c r="F964" s="4"/>
      <c r="G964" s="3"/>
      <c r="H964" s="37" t="str">
        <f t="shared" si="2732"/>
        <v>130400101</v>
      </c>
      <c r="I964" s="3">
        <f t="shared" si="2733"/>
        <v>1</v>
      </c>
      <c r="J964" s="3" t="str">
        <f>IF(COUNTIF(技能效果!A:A,技能等级!B964&amp;"02")=1,技能等级!B964&amp;"02","")</f>
        <v>130400102</v>
      </c>
      <c r="K964" s="3">
        <f t="shared" si="2733"/>
        <v>1</v>
      </c>
      <c r="L964" s="3" t="str">
        <f>IF(COUNTIF(技能效果!A:A,技能等级!B964&amp;"03")=1,技能等级!B964&amp;"03","")</f>
        <v/>
      </c>
      <c r="M964" s="3" t="str">
        <f t="shared" ref="M964" si="2924">IF(L964="","",$D964)</f>
        <v/>
      </c>
      <c r="N964" s="3" t="str">
        <f>IF(COUNTIF(技能效果!A:A,技能等级!B964&amp;"04")=1,技能等级!B964&amp;"04","")</f>
        <v/>
      </c>
      <c r="O964" s="3" t="str">
        <f t="shared" ref="O964" si="2925">IF(N964="","",$D964)</f>
        <v/>
      </c>
      <c r="P964" s="3" t="str">
        <f>IF(COUNTIF(技能效果!A:A,技能等级!B964&amp;"05")=1,技能等级!B964&amp;"05","")</f>
        <v/>
      </c>
      <c r="Q964" s="3" t="str">
        <f t="shared" ref="Q964" si="2926">IF(P964="","",$D964)</f>
        <v/>
      </c>
      <c r="R964" s="36"/>
      <c r="S964" s="36">
        <f t="shared" si="2767"/>
        <v>97</v>
      </c>
    </row>
    <row r="965" spans="1:19" ht="16.5" x14ac:dyDescent="0.2">
      <c r="A965" s="3">
        <v>962</v>
      </c>
      <c r="B965" s="3">
        <f>INDEX(技能!B:B,MATCH(技能等级!S965,技能!T:T,0))</f>
        <v>1304001</v>
      </c>
      <c r="C965" s="4" t="s">
        <v>507</v>
      </c>
      <c r="D965" s="3">
        <v>2</v>
      </c>
      <c r="E965" s="3" t="str">
        <f>INDEX(技能!E:E,MATCH(技能等级!S965,技能!T:T,0))</f>
        <v>怒斩</v>
      </c>
      <c r="F965" s="4" t="s">
        <v>1164</v>
      </c>
      <c r="G965" s="3">
        <v>10</v>
      </c>
      <c r="H965" s="37" t="str">
        <f t="shared" ref="H965:H1028" si="2927">B965&amp;"01"</f>
        <v>130400101</v>
      </c>
      <c r="I965" s="3">
        <f t="shared" ref="I965:K1028" si="2928">IF(H965="","",$D965)</f>
        <v>2</v>
      </c>
      <c r="J965" s="3" t="str">
        <f>IF(COUNTIF(技能效果!A:A,技能等级!B965&amp;"02")=1,技能等级!B965&amp;"02","")</f>
        <v>130400102</v>
      </c>
      <c r="K965" s="3">
        <f t="shared" si="2928"/>
        <v>2</v>
      </c>
      <c r="L965" s="3" t="str">
        <f>IF(COUNTIF(技能效果!A:A,技能等级!B965&amp;"03")=1,技能等级!B965&amp;"03","")</f>
        <v/>
      </c>
      <c r="M965" s="3" t="str">
        <f t="shared" ref="M965" si="2929">IF(L965="","",$D965)</f>
        <v/>
      </c>
      <c r="N965" s="3" t="str">
        <f>IF(COUNTIF(技能效果!A:A,技能等级!B965&amp;"04")=1,技能等级!B965&amp;"04","")</f>
        <v/>
      </c>
      <c r="O965" s="3" t="str">
        <f t="shared" ref="O965" si="2930">IF(N965="","",$D965)</f>
        <v/>
      </c>
      <c r="P965" s="3" t="str">
        <f>IF(COUNTIF(技能效果!A:A,技能等级!B965&amp;"05")=1,技能等级!B965&amp;"05","")</f>
        <v/>
      </c>
      <c r="Q965" s="3" t="str">
        <f t="shared" ref="Q965" si="2931">IF(P965="","",$D965)</f>
        <v/>
      </c>
      <c r="R965" s="36"/>
      <c r="S965" s="36">
        <f t="shared" si="2767"/>
        <v>97</v>
      </c>
    </row>
    <row r="966" spans="1:19" ht="16.5" x14ac:dyDescent="0.2">
      <c r="A966" s="3">
        <v>963</v>
      </c>
      <c r="B966" s="3">
        <f>INDEX(技能!B:B,MATCH(技能等级!S966,技能!T:T,0))</f>
        <v>1304001</v>
      </c>
      <c r="C966" s="4" t="s">
        <v>507</v>
      </c>
      <c r="D966" s="3">
        <v>3</v>
      </c>
      <c r="E966" s="3" t="str">
        <f>INDEX(技能!E:E,MATCH(技能等级!S966,技能!T:T,0))</f>
        <v>怒斩</v>
      </c>
      <c r="F966" s="4" t="s">
        <v>1164</v>
      </c>
      <c r="G966" s="3">
        <v>10</v>
      </c>
      <c r="H966" s="37" t="str">
        <f t="shared" si="2927"/>
        <v>130400101</v>
      </c>
      <c r="I966" s="3">
        <f t="shared" si="2928"/>
        <v>3</v>
      </c>
      <c r="J966" s="3" t="str">
        <f>IF(COUNTIF(技能效果!A:A,技能等级!B966&amp;"02")=1,技能等级!B966&amp;"02","")</f>
        <v>130400102</v>
      </c>
      <c r="K966" s="3">
        <f t="shared" si="2928"/>
        <v>3</v>
      </c>
      <c r="L966" s="3" t="str">
        <f>IF(COUNTIF(技能效果!A:A,技能等级!B966&amp;"03")=1,技能等级!B966&amp;"03","")</f>
        <v/>
      </c>
      <c r="M966" s="3" t="str">
        <f t="shared" ref="M966" si="2932">IF(L966="","",$D966)</f>
        <v/>
      </c>
      <c r="N966" s="3" t="str">
        <f>IF(COUNTIF(技能效果!A:A,技能等级!B966&amp;"04")=1,技能等级!B966&amp;"04","")</f>
        <v/>
      </c>
      <c r="O966" s="3" t="str">
        <f t="shared" ref="O966" si="2933">IF(N966="","",$D966)</f>
        <v/>
      </c>
      <c r="P966" s="3" t="str">
        <f>IF(COUNTIF(技能效果!A:A,技能等级!B966&amp;"05")=1,技能等级!B966&amp;"05","")</f>
        <v/>
      </c>
      <c r="Q966" s="3" t="str">
        <f t="shared" ref="Q966" si="2934">IF(P966="","",$D966)</f>
        <v/>
      </c>
      <c r="R966" s="36"/>
      <c r="S966" s="36">
        <f t="shared" si="2767"/>
        <v>97</v>
      </c>
    </row>
    <row r="967" spans="1:19" ht="16.5" x14ac:dyDescent="0.2">
      <c r="A967" s="3">
        <v>964</v>
      </c>
      <c r="B967" s="3">
        <f>INDEX(技能!B:B,MATCH(技能等级!S967,技能!T:T,0))</f>
        <v>1304001</v>
      </c>
      <c r="C967" s="4" t="s">
        <v>507</v>
      </c>
      <c r="D967" s="3">
        <v>4</v>
      </c>
      <c r="E967" s="3" t="str">
        <f>INDEX(技能!E:E,MATCH(技能等级!S967,技能!T:T,0))</f>
        <v>怒斩</v>
      </c>
      <c r="F967" s="4" t="s">
        <v>1164</v>
      </c>
      <c r="G967" s="3">
        <v>10</v>
      </c>
      <c r="H967" s="37" t="str">
        <f t="shared" si="2927"/>
        <v>130400101</v>
      </c>
      <c r="I967" s="3">
        <f t="shared" si="2928"/>
        <v>4</v>
      </c>
      <c r="J967" s="3" t="str">
        <f>IF(COUNTIF(技能效果!A:A,技能等级!B967&amp;"02")=1,技能等级!B967&amp;"02","")</f>
        <v>130400102</v>
      </c>
      <c r="K967" s="3">
        <f t="shared" si="2928"/>
        <v>4</v>
      </c>
      <c r="L967" s="3" t="str">
        <f>IF(COUNTIF(技能效果!A:A,技能等级!B967&amp;"03")=1,技能等级!B967&amp;"03","")</f>
        <v/>
      </c>
      <c r="M967" s="3" t="str">
        <f t="shared" ref="M967" si="2935">IF(L967="","",$D967)</f>
        <v/>
      </c>
      <c r="N967" s="3" t="str">
        <f>IF(COUNTIF(技能效果!A:A,技能等级!B967&amp;"04")=1,技能等级!B967&amp;"04","")</f>
        <v/>
      </c>
      <c r="O967" s="3" t="str">
        <f t="shared" ref="O967" si="2936">IF(N967="","",$D967)</f>
        <v/>
      </c>
      <c r="P967" s="3" t="str">
        <f>IF(COUNTIF(技能效果!A:A,技能等级!B967&amp;"05")=1,技能等级!B967&amp;"05","")</f>
        <v/>
      </c>
      <c r="Q967" s="3" t="str">
        <f t="shared" ref="Q967" si="2937">IF(P967="","",$D967)</f>
        <v/>
      </c>
      <c r="R967" s="36"/>
      <c r="S967" s="36">
        <f t="shared" si="2767"/>
        <v>97</v>
      </c>
    </row>
    <row r="968" spans="1:19" ht="16.5" x14ac:dyDescent="0.2">
      <c r="A968" s="3">
        <v>965</v>
      </c>
      <c r="B968" s="3">
        <f>INDEX(技能!B:B,MATCH(技能等级!S968,技能!T:T,0))</f>
        <v>1304001</v>
      </c>
      <c r="C968" s="4" t="s">
        <v>507</v>
      </c>
      <c r="D968" s="3">
        <v>5</v>
      </c>
      <c r="E968" s="3" t="str">
        <f>INDEX(技能!E:E,MATCH(技能等级!S968,技能!T:T,0))</f>
        <v>怒斩</v>
      </c>
      <c r="F968" s="4" t="s">
        <v>1164</v>
      </c>
      <c r="G968" s="3">
        <v>10</v>
      </c>
      <c r="H968" s="37" t="str">
        <f t="shared" si="2927"/>
        <v>130400101</v>
      </c>
      <c r="I968" s="3">
        <f t="shared" si="2928"/>
        <v>5</v>
      </c>
      <c r="J968" s="3" t="str">
        <f>IF(COUNTIF(技能效果!A:A,技能等级!B968&amp;"02")=1,技能等级!B968&amp;"02","")</f>
        <v>130400102</v>
      </c>
      <c r="K968" s="3">
        <f t="shared" si="2928"/>
        <v>5</v>
      </c>
      <c r="L968" s="3" t="str">
        <f>IF(COUNTIF(技能效果!A:A,技能等级!B968&amp;"03")=1,技能等级!B968&amp;"03","")</f>
        <v/>
      </c>
      <c r="M968" s="3" t="str">
        <f t="shared" ref="M968" si="2938">IF(L968="","",$D968)</f>
        <v/>
      </c>
      <c r="N968" s="3" t="str">
        <f>IF(COUNTIF(技能效果!A:A,技能等级!B968&amp;"04")=1,技能等级!B968&amp;"04","")</f>
        <v/>
      </c>
      <c r="O968" s="3" t="str">
        <f t="shared" ref="O968" si="2939">IF(N968="","",$D968)</f>
        <v/>
      </c>
      <c r="P968" s="3" t="str">
        <f>IF(COUNTIF(技能效果!A:A,技能等级!B968&amp;"05")=1,技能等级!B968&amp;"05","")</f>
        <v/>
      </c>
      <c r="Q968" s="3" t="str">
        <f t="shared" ref="Q968" si="2940">IF(P968="","",$D968)</f>
        <v/>
      </c>
      <c r="R968" s="36"/>
      <c r="S968" s="36">
        <f t="shared" si="2767"/>
        <v>97</v>
      </c>
    </row>
    <row r="969" spans="1:19" ht="16.5" x14ac:dyDescent="0.2">
      <c r="A969" s="3">
        <v>966</v>
      </c>
      <c r="B969" s="3">
        <f>INDEX(技能!B:B,MATCH(技能等级!S969,技能!T:T,0))</f>
        <v>1304001</v>
      </c>
      <c r="C969" s="4" t="s">
        <v>507</v>
      </c>
      <c r="D969" s="3">
        <v>6</v>
      </c>
      <c r="E969" s="3" t="str">
        <f>INDEX(技能!E:E,MATCH(技能等级!S969,技能!T:T,0))</f>
        <v>怒斩</v>
      </c>
      <c r="F969" s="4" t="s">
        <v>1164</v>
      </c>
      <c r="G969" s="3">
        <v>10</v>
      </c>
      <c r="H969" s="37" t="str">
        <f t="shared" si="2927"/>
        <v>130400101</v>
      </c>
      <c r="I969" s="3">
        <f t="shared" si="2928"/>
        <v>6</v>
      </c>
      <c r="J969" s="3" t="str">
        <f>IF(COUNTIF(技能效果!A:A,技能等级!B969&amp;"02")=1,技能等级!B969&amp;"02","")</f>
        <v>130400102</v>
      </c>
      <c r="K969" s="3">
        <f t="shared" si="2928"/>
        <v>6</v>
      </c>
      <c r="L969" s="3" t="str">
        <f>IF(COUNTIF(技能效果!A:A,技能等级!B969&amp;"03")=1,技能等级!B969&amp;"03","")</f>
        <v/>
      </c>
      <c r="M969" s="3" t="str">
        <f t="shared" ref="M969" si="2941">IF(L969="","",$D969)</f>
        <v/>
      </c>
      <c r="N969" s="3" t="str">
        <f>IF(COUNTIF(技能效果!A:A,技能等级!B969&amp;"04")=1,技能等级!B969&amp;"04","")</f>
        <v/>
      </c>
      <c r="O969" s="3" t="str">
        <f t="shared" ref="O969" si="2942">IF(N969="","",$D969)</f>
        <v/>
      </c>
      <c r="P969" s="3" t="str">
        <f>IF(COUNTIF(技能效果!A:A,技能等级!B969&amp;"05")=1,技能等级!B969&amp;"05","")</f>
        <v/>
      </c>
      <c r="Q969" s="3" t="str">
        <f t="shared" ref="Q969" si="2943">IF(P969="","",$D969)</f>
        <v/>
      </c>
      <c r="R969" s="36"/>
      <c r="S969" s="36">
        <f t="shared" si="2767"/>
        <v>97</v>
      </c>
    </row>
    <row r="970" spans="1:19" ht="16.5" x14ac:dyDescent="0.2">
      <c r="A970" s="3">
        <v>967</v>
      </c>
      <c r="B970" s="3">
        <f>INDEX(技能!B:B,MATCH(技能等级!S970,技能!T:T,0))</f>
        <v>1304001</v>
      </c>
      <c r="C970" s="4" t="s">
        <v>507</v>
      </c>
      <c r="D970" s="3">
        <v>7</v>
      </c>
      <c r="E970" s="3" t="str">
        <f>INDEX(技能!E:E,MATCH(技能等级!S970,技能!T:T,0))</f>
        <v>怒斩</v>
      </c>
      <c r="F970" s="4" t="s">
        <v>1164</v>
      </c>
      <c r="G970" s="3">
        <v>10</v>
      </c>
      <c r="H970" s="37" t="str">
        <f t="shared" si="2927"/>
        <v>130400101</v>
      </c>
      <c r="I970" s="3">
        <f t="shared" si="2928"/>
        <v>7</v>
      </c>
      <c r="J970" s="3" t="str">
        <f>IF(COUNTIF(技能效果!A:A,技能等级!B970&amp;"02")=1,技能等级!B970&amp;"02","")</f>
        <v>130400102</v>
      </c>
      <c r="K970" s="3">
        <f t="shared" si="2928"/>
        <v>7</v>
      </c>
      <c r="L970" s="3" t="str">
        <f>IF(COUNTIF(技能效果!A:A,技能等级!B970&amp;"03")=1,技能等级!B970&amp;"03","")</f>
        <v/>
      </c>
      <c r="M970" s="3" t="str">
        <f t="shared" ref="M970" si="2944">IF(L970="","",$D970)</f>
        <v/>
      </c>
      <c r="N970" s="3" t="str">
        <f>IF(COUNTIF(技能效果!A:A,技能等级!B970&amp;"04")=1,技能等级!B970&amp;"04","")</f>
        <v/>
      </c>
      <c r="O970" s="3" t="str">
        <f t="shared" ref="O970" si="2945">IF(N970="","",$D970)</f>
        <v/>
      </c>
      <c r="P970" s="3" t="str">
        <f>IF(COUNTIF(技能效果!A:A,技能等级!B970&amp;"05")=1,技能等级!B970&amp;"05","")</f>
        <v/>
      </c>
      <c r="Q970" s="3" t="str">
        <f t="shared" ref="Q970" si="2946">IF(P970="","",$D970)</f>
        <v/>
      </c>
      <c r="R970" s="36"/>
      <c r="S970" s="36">
        <f t="shared" si="2767"/>
        <v>97</v>
      </c>
    </row>
    <row r="971" spans="1:19" ht="16.5" x14ac:dyDescent="0.2">
      <c r="A971" s="3">
        <v>968</v>
      </c>
      <c r="B971" s="3">
        <f>INDEX(技能!B:B,MATCH(技能等级!S971,技能!T:T,0))</f>
        <v>1304001</v>
      </c>
      <c r="C971" s="4" t="s">
        <v>507</v>
      </c>
      <c r="D971" s="3">
        <v>8</v>
      </c>
      <c r="E971" s="3" t="str">
        <f>INDEX(技能!E:E,MATCH(技能等级!S971,技能!T:T,0))</f>
        <v>怒斩</v>
      </c>
      <c r="F971" s="4" t="s">
        <v>1164</v>
      </c>
      <c r="G971" s="3">
        <v>10</v>
      </c>
      <c r="H971" s="37" t="str">
        <f t="shared" si="2927"/>
        <v>130400101</v>
      </c>
      <c r="I971" s="3">
        <f t="shared" si="2928"/>
        <v>8</v>
      </c>
      <c r="J971" s="3" t="str">
        <f>IF(COUNTIF(技能效果!A:A,技能等级!B971&amp;"02")=1,技能等级!B971&amp;"02","")</f>
        <v>130400102</v>
      </c>
      <c r="K971" s="3">
        <f t="shared" si="2928"/>
        <v>8</v>
      </c>
      <c r="L971" s="3" t="str">
        <f>IF(COUNTIF(技能效果!A:A,技能等级!B971&amp;"03")=1,技能等级!B971&amp;"03","")</f>
        <v/>
      </c>
      <c r="M971" s="3" t="str">
        <f t="shared" ref="M971" si="2947">IF(L971="","",$D971)</f>
        <v/>
      </c>
      <c r="N971" s="3" t="str">
        <f>IF(COUNTIF(技能效果!A:A,技能等级!B971&amp;"04")=1,技能等级!B971&amp;"04","")</f>
        <v/>
      </c>
      <c r="O971" s="3" t="str">
        <f t="shared" ref="O971" si="2948">IF(N971="","",$D971)</f>
        <v/>
      </c>
      <c r="P971" s="3" t="str">
        <f>IF(COUNTIF(技能效果!A:A,技能等级!B971&amp;"05")=1,技能等级!B971&amp;"05","")</f>
        <v/>
      </c>
      <c r="Q971" s="3" t="str">
        <f t="shared" ref="Q971" si="2949">IF(P971="","",$D971)</f>
        <v/>
      </c>
      <c r="R971" s="36"/>
      <c r="S971" s="36">
        <f t="shared" si="2767"/>
        <v>97</v>
      </c>
    </row>
    <row r="972" spans="1:19" ht="16.5" x14ac:dyDescent="0.2">
      <c r="A972" s="3">
        <v>969</v>
      </c>
      <c r="B972" s="3">
        <f>INDEX(技能!B:B,MATCH(技能等级!S972,技能!T:T,0))</f>
        <v>1304001</v>
      </c>
      <c r="C972" s="4" t="s">
        <v>507</v>
      </c>
      <c r="D972" s="3">
        <v>9</v>
      </c>
      <c r="E972" s="3" t="str">
        <f>INDEX(技能!E:E,MATCH(技能等级!S972,技能!T:T,0))</f>
        <v>怒斩</v>
      </c>
      <c r="F972" s="4" t="s">
        <v>1164</v>
      </c>
      <c r="G972" s="3">
        <v>10</v>
      </c>
      <c r="H972" s="37" t="str">
        <f t="shared" si="2927"/>
        <v>130400101</v>
      </c>
      <c r="I972" s="3">
        <f t="shared" si="2928"/>
        <v>9</v>
      </c>
      <c r="J972" s="3" t="str">
        <f>IF(COUNTIF(技能效果!A:A,技能等级!B972&amp;"02")=1,技能等级!B972&amp;"02","")</f>
        <v>130400102</v>
      </c>
      <c r="K972" s="3">
        <f t="shared" si="2928"/>
        <v>9</v>
      </c>
      <c r="L972" s="3" t="str">
        <f>IF(COUNTIF(技能效果!A:A,技能等级!B972&amp;"03")=1,技能等级!B972&amp;"03","")</f>
        <v/>
      </c>
      <c r="M972" s="3" t="str">
        <f t="shared" ref="M972" si="2950">IF(L972="","",$D972)</f>
        <v/>
      </c>
      <c r="N972" s="3" t="str">
        <f>IF(COUNTIF(技能效果!A:A,技能等级!B972&amp;"04")=1,技能等级!B972&amp;"04","")</f>
        <v/>
      </c>
      <c r="O972" s="3" t="str">
        <f t="shared" ref="O972" si="2951">IF(N972="","",$D972)</f>
        <v/>
      </c>
      <c r="P972" s="3" t="str">
        <f>IF(COUNTIF(技能效果!A:A,技能等级!B972&amp;"05")=1,技能等级!B972&amp;"05","")</f>
        <v/>
      </c>
      <c r="Q972" s="3" t="str">
        <f t="shared" ref="Q972" si="2952">IF(P972="","",$D972)</f>
        <v/>
      </c>
      <c r="R972" s="36"/>
      <c r="S972" s="36">
        <f t="shared" si="2767"/>
        <v>97</v>
      </c>
    </row>
    <row r="973" spans="1:19" ht="16.5" x14ac:dyDescent="0.2">
      <c r="A973" s="3">
        <v>970</v>
      </c>
      <c r="B973" s="3">
        <f>INDEX(技能!B:B,MATCH(技能等级!S973,技能!T:T,0))</f>
        <v>1304001</v>
      </c>
      <c r="C973" s="4" t="s">
        <v>507</v>
      </c>
      <c r="D973" s="3">
        <v>10</v>
      </c>
      <c r="E973" s="3" t="str">
        <f>INDEX(技能!E:E,MATCH(技能等级!S973,技能!T:T,0))</f>
        <v>怒斩</v>
      </c>
      <c r="F973" s="4" t="s">
        <v>1164</v>
      </c>
      <c r="G973" s="3">
        <v>10</v>
      </c>
      <c r="H973" s="37" t="str">
        <f t="shared" si="2927"/>
        <v>130400101</v>
      </c>
      <c r="I973" s="3">
        <f t="shared" si="2928"/>
        <v>10</v>
      </c>
      <c r="J973" s="3" t="str">
        <f>IF(COUNTIF(技能效果!A:A,技能等级!B973&amp;"02")=1,技能等级!B973&amp;"02","")</f>
        <v>130400102</v>
      </c>
      <c r="K973" s="3">
        <f t="shared" si="2928"/>
        <v>10</v>
      </c>
      <c r="L973" s="3" t="str">
        <f>IF(COUNTIF(技能效果!A:A,技能等级!B973&amp;"03")=1,技能等级!B973&amp;"03","")</f>
        <v/>
      </c>
      <c r="M973" s="3" t="str">
        <f t="shared" ref="M973" si="2953">IF(L973="","",$D973)</f>
        <v/>
      </c>
      <c r="N973" s="3" t="str">
        <f>IF(COUNTIF(技能效果!A:A,技能等级!B973&amp;"04")=1,技能等级!B973&amp;"04","")</f>
        <v/>
      </c>
      <c r="O973" s="3" t="str">
        <f t="shared" ref="O973" si="2954">IF(N973="","",$D973)</f>
        <v/>
      </c>
      <c r="P973" s="3" t="str">
        <f>IF(COUNTIF(技能效果!A:A,技能等级!B973&amp;"05")=1,技能等级!B973&amp;"05","")</f>
        <v/>
      </c>
      <c r="Q973" s="3" t="str">
        <f t="shared" ref="Q973" si="2955">IF(P973="","",$D973)</f>
        <v/>
      </c>
      <c r="R973" s="36"/>
      <c r="S973" s="36">
        <f t="shared" si="2767"/>
        <v>97</v>
      </c>
    </row>
    <row r="974" spans="1:19" ht="16.5" x14ac:dyDescent="0.2">
      <c r="A974" s="3">
        <v>971</v>
      </c>
      <c r="B974" s="3">
        <f>INDEX(技能!B:B,MATCH(技能等级!S974,技能!T:T,0))</f>
        <v>1304002</v>
      </c>
      <c r="C974" s="4" t="s">
        <v>507</v>
      </c>
      <c r="D974" s="3">
        <v>1</v>
      </c>
      <c r="E974" s="3" t="str">
        <f>INDEX(技能!E:E,MATCH(技能等级!S974,技能!T:T,0))</f>
        <v>禁断之刃</v>
      </c>
      <c r="F974" s="4"/>
      <c r="G974" s="3"/>
      <c r="H974" s="37" t="str">
        <f t="shared" si="2927"/>
        <v>130400201</v>
      </c>
      <c r="I974" s="3">
        <f t="shared" si="2928"/>
        <v>1</v>
      </c>
      <c r="J974" s="3" t="str">
        <f>IF(COUNTIF(技能效果!A:A,技能等级!B974&amp;"02")=1,技能等级!B974&amp;"02","")</f>
        <v>130400202</v>
      </c>
      <c r="K974" s="3">
        <f t="shared" si="2928"/>
        <v>1</v>
      </c>
      <c r="L974" s="3" t="str">
        <f>IF(COUNTIF(技能效果!A:A,技能等级!B974&amp;"03")=1,技能等级!B974&amp;"03","")</f>
        <v>130400203</v>
      </c>
      <c r="M974" s="3">
        <f t="shared" ref="M974" si="2956">IF(L974="","",$D974)</f>
        <v>1</v>
      </c>
      <c r="N974" s="3" t="str">
        <f>IF(COUNTIF(技能效果!A:A,技能等级!B974&amp;"04")=1,技能等级!B974&amp;"04","")</f>
        <v/>
      </c>
      <c r="O974" s="3" t="str">
        <f t="shared" ref="O974" si="2957">IF(N974="","",$D974)</f>
        <v/>
      </c>
      <c r="P974" s="3" t="str">
        <f>IF(COUNTIF(技能效果!A:A,技能等级!B974&amp;"05")=1,技能等级!B974&amp;"05","")</f>
        <v/>
      </c>
      <c r="Q974" s="3" t="str">
        <f t="shared" ref="Q974" si="2958">IF(P974="","",$D974)</f>
        <v/>
      </c>
      <c r="R974" s="36"/>
      <c r="S974" s="36">
        <f t="shared" si="2767"/>
        <v>98</v>
      </c>
    </row>
    <row r="975" spans="1:19" ht="16.5" x14ac:dyDescent="0.2">
      <c r="A975" s="3">
        <v>972</v>
      </c>
      <c r="B975" s="3">
        <f>INDEX(技能!B:B,MATCH(技能等级!S975,技能!T:T,0))</f>
        <v>1304002</v>
      </c>
      <c r="C975" s="4" t="s">
        <v>507</v>
      </c>
      <c r="D975" s="3">
        <v>2</v>
      </c>
      <c r="E975" s="3" t="str">
        <f>INDEX(技能!E:E,MATCH(技能等级!S975,技能!T:T,0))</f>
        <v>禁断之刃</v>
      </c>
      <c r="F975" s="4" t="s">
        <v>1164</v>
      </c>
      <c r="G975" s="3">
        <v>10</v>
      </c>
      <c r="H975" s="37" t="str">
        <f t="shared" si="2927"/>
        <v>130400201</v>
      </c>
      <c r="I975" s="3">
        <f t="shared" si="2928"/>
        <v>2</v>
      </c>
      <c r="J975" s="3" t="str">
        <f>IF(COUNTIF(技能效果!A:A,技能等级!B975&amp;"02")=1,技能等级!B975&amp;"02","")</f>
        <v>130400202</v>
      </c>
      <c r="K975" s="3">
        <f t="shared" si="2928"/>
        <v>2</v>
      </c>
      <c r="L975" s="3" t="str">
        <f>IF(COUNTIF(技能效果!A:A,技能等级!B975&amp;"03")=1,技能等级!B975&amp;"03","")</f>
        <v>130400203</v>
      </c>
      <c r="M975" s="3">
        <f t="shared" ref="M975" si="2959">IF(L975="","",$D975)</f>
        <v>2</v>
      </c>
      <c r="N975" s="3" t="str">
        <f>IF(COUNTIF(技能效果!A:A,技能等级!B975&amp;"04")=1,技能等级!B975&amp;"04","")</f>
        <v/>
      </c>
      <c r="O975" s="3" t="str">
        <f t="shared" ref="O975" si="2960">IF(N975="","",$D975)</f>
        <v/>
      </c>
      <c r="P975" s="3" t="str">
        <f>IF(COUNTIF(技能效果!A:A,技能等级!B975&amp;"05")=1,技能等级!B975&amp;"05","")</f>
        <v/>
      </c>
      <c r="Q975" s="3" t="str">
        <f t="shared" ref="Q975" si="2961">IF(P975="","",$D975)</f>
        <v/>
      </c>
      <c r="R975" s="36"/>
      <c r="S975" s="36">
        <f t="shared" ref="S975:S1038" si="2962">S965+1</f>
        <v>98</v>
      </c>
    </row>
    <row r="976" spans="1:19" ht="16.5" x14ac:dyDescent="0.2">
      <c r="A976" s="3">
        <v>973</v>
      </c>
      <c r="B976" s="3">
        <f>INDEX(技能!B:B,MATCH(技能等级!S976,技能!T:T,0))</f>
        <v>1304002</v>
      </c>
      <c r="C976" s="4" t="s">
        <v>507</v>
      </c>
      <c r="D976" s="3">
        <v>3</v>
      </c>
      <c r="E976" s="3" t="str">
        <f>INDEX(技能!E:E,MATCH(技能等级!S976,技能!T:T,0))</f>
        <v>禁断之刃</v>
      </c>
      <c r="F976" s="4" t="s">
        <v>1164</v>
      </c>
      <c r="G976" s="3">
        <v>10</v>
      </c>
      <c r="H976" s="37" t="str">
        <f t="shared" si="2927"/>
        <v>130400201</v>
      </c>
      <c r="I976" s="3">
        <f t="shared" si="2928"/>
        <v>3</v>
      </c>
      <c r="J976" s="3" t="str">
        <f>IF(COUNTIF(技能效果!A:A,技能等级!B976&amp;"02")=1,技能等级!B976&amp;"02","")</f>
        <v>130400202</v>
      </c>
      <c r="K976" s="3">
        <f t="shared" si="2928"/>
        <v>3</v>
      </c>
      <c r="L976" s="3" t="str">
        <f>IF(COUNTIF(技能效果!A:A,技能等级!B976&amp;"03")=1,技能等级!B976&amp;"03","")</f>
        <v>130400203</v>
      </c>
      <c r="M976" s="3">
        <f t="shared" ref="M976" si="2963">IF(L976="","",$D976)</f>
        <v>3</v>
      </c>
      <c r="N976" s="3" t="str">
        <f>IF(COUNTIF(技能效果!A:A,技能等级!B976&amp;"04")=1,技能等级!B976&amp;"04","")</f>
        <v/>
      </c>
      <c r="O976" s="3" t="str">
        <f t="shared" ref="O976" si="2964">IF(N976="","",$D976)</f>
        <v/>
      </c>
      <c r="P976" s="3" t="str">
        <f>IF(COUNTIF(技能效果!A:A,技能等级!B976&amp;"05")=1,技能等级!B976&amp;"05","")</f>
        <v/>
      </c>
      <c r="Q976" s="3" t="str">
        <f t="shared" ref="Q976" si="2965">IF(P976="","",$D976)</f>
        <v/>
      </c>
      <c r="R976" s="36"/>
      <c r="S976" s="36">
        <f t="shared" si="2962"/>
        <v>98</v>
      </c>
    </row>
    <row r="977" spans="1:19" ht="16.5" x14ac:dyDescent="0.2">
      <c r="A977" s="3">
        <v>974</v>
      </c>
      <c r="B977" s="3">
        <f>INDEX(技能!B:B,MATCH(技能等级!S977,技能!T:T,0))</f>
        <v>1304002</v>
      </c>
      <c r="C977" s="4" t="s">
        <v>507</v>
      </c>
      <c r="D977" s="3">
        <v>4</v>
      </c>
      <c r="E977" s="3" t="str">
        <f>INDEX(技能!E:E,MATCH(技能等级!S977,技能!T:T,0))</f>
        <v>禁断之刃</v>
      </c>
      <c r="F977" s="4" t="s">
        <v>1164</v>
      </c>
      <c r="G977" s="3">
        <v>10</v>
      </c>
      <c r="H977" s="37" t="str">
        <f t="shared" si="2927"/>
        <v>130400201</v>
      </c>
      <c r="I977" s="3">
        <f t="shared" si="2928"/>
        <v>4</v>
      </c>
      <c r="J977" s="3" t="str">
        <f>IF(COUNTIF(技能效果!A:A,技能等级!B977&amp;"02")=1,技能等级!B977&amp;"02","")</f>
        <v>130400202</v>
      </c>
      <c r="K977" s="3">
        <f t="shared" si="2928"/>
        <v>4</v>
      </c>
      <c r="L977" s="3" t="str">
        <f>IF(COUNTIF(技能效果!A:A,技能等级!B977&amp;"03")=1,技能等级!B977&amp;"03","")</f>
        <v>130400203</v>
      </c>
      <c r="M977" s="3">
        <f t="shared" ref="M977" si="2966">IF(L977="","",$D977)</f>
        <v>4</v>
      </c>
      <c r="N977" s="3" t="str">
        <f>IF(COUNTIF(技能效果!A:A,技能等级!B977&amp;"04")=1,技能等级!B977&amp;"04","")</f>
        <v/>
      </c>
      <c r="O977" s="3" t="str">
        <f t="shared" ref="O977" si="2967">IF(N977="","",$D977)</f>
        <v/>
      </c>
      <c r="P977" s="3" t="str">
        <f>IF(COUNTIF(技能效果!A:A,技能等级!B977&amp;"05")=1,技能等级!B977&amp;"05","")</f>
        <v/>
      </c>
      <c r="Q977" s="3" t="str">
        <f t="shared" ref="Q977" si="2968">IF(P977="","",$D977)</f>
        <v/>
      </c>
      <c r="R977" s="36"/>
      <c r="S977" s="36">
        <f t="shared" si="2962"/>
        <v>98</v>
      </c>
    </row>
    <row r="978" spans="1:19" ht="16.5" x14ac:dyDescent="0.2">
      <c r="A978" s="3">
        <v>975</v>
      </c>
      <c r="B978" s="3">
        <f>INDEX(技能!B:B,MATCH(技能等级!S978,技能!T:T,0))</f>
        <v>1304002</v>
      </c>
      <c r="C978" s="4" t="s">
        <v>507</v>
      </c>
      <c r="D978" s="3">
        <v>5</v>
      </c>
      <c r="E978" s="3" t="str">
        <f>INDEX(技能!E:E,MATCH(技能等级!S978,技能!T:T,0))</f>
        <v>禁断之刃</v>
      </c>
      <c r="F978" s="4" t="s">
        <v>1164</v>
      </c>
      <c r="G978" s="3">
        <v>10</v>
      </c>
      <c r="H978" s="37" t="str">
        <f t="shared" si="2927"/>
        <v>130400201</v>
      </c>
      <c r="I978" s="3">
        <f t="shared" si="2928"/>
        <v>5</v>
      </c>
      <c r="J978" s="3" t="str">
        <f>IF(COUNTIF(技能效果!A:A,技能等级!B978&amp;"02")=1,技能等级!B978&amp;"02","")</f>
        <v>130400202</v>
      </c>
      <c r="K978" s="3">
        <f t="shared" si="2928"/>
        <v>5</v>
      </c>
      <c r="L978" s="3" t="str">
        <f>IF(COUNTIF(技能效果!A:A,技能等级!B978&amp;"03")=1,技能等级!B978&amp;"03","")</f>
        <v>130400203</v>
      </c>
      <c r="M978" s="3">
        <f t="shared" ref="M978" si="2969">IF(L978="","",$D978)</f>
        <v>5</v>
      </c>
      <c r="N978" s="3" t="str">
        <f>IF(COUNTIF(技能效果!A:A,技能等级!B978&amp;"04")=1,技能等级!B978&amp;"04","")</f>
        <v/>
      </c>
      <c r="O978" s="3" t="str">
        <f t="shared" ref="O978" si="2970">IF(N978="","",$D978)</f>
        <v/>
      </c>
      <c r="P978" s="3" t="str">
        <f>IF(COUNTIF(技能效果!A:A,技能等级!B978&amp;"05")=1,技能等级!B978&amp;"05","")</f>
        <v/>
      </c>
      <c r="Q978" s="3" t="str">
        <f t="shared" ref="Q978" si="2971">IF(P978="","",$D978)</f>
        <v/>
      </c>
      <c r="R978" s="36"/>
      <c r="S978" s="36">
        <f t="shared" si="2962"/>
        <v>98</v>
      </c>
    </row>
    <row r="979" spans="1:19" ht="16.5" x14ac:dyDescent="0.2">
      <c r="A979" s="3">
        <v>976</v>
      </c>
      <c r="B979" s="3">
        <f>INDEX(技能!B:B,MATCH(技能等级!S979,技能!T:T,0))</f>
        <v>1304002</v>
      </c>
      <c r="C979" s="4" t="s">
        <v>507</v>
      </c>
      <c r="D979" s="3">
        <v>6</v>
      </c>
      <c r="E979" s="3" t="str">
        <f>INDEX(技能!E:E,MATCH(技能等级!S979,技能!T:T,0))</f>
        <v>禁断之刃</v>
      </c>
      <c r="F979" s="4" t="s">
        <v>1164</v>
      </c>
      <c r="G979" s="3">
        <v>10</v>
      </c>
      <c r="H979" s="37" t="str">
        <f t="shared" si="2927"/>
        <v>130400201</v>
      </c>
      <c r="I979" s="3">
        <f t="shared" si="2928"/>
        <v>6</v>
      </c>
      <c r="J979" s="3" t="str">
        <f>IF(COUNTIF(技能效果!A:A,技能等级!B979&amp;"02")=1,技能等级!B979&amp;"02","")</f>
        <v>130400202</v>
      </c>
      <c r="K979" s="3">
        <f t="shared" si="2928"/>
        <v>6</v>
      </c>
      <c r="L979" s="3" t="str">
        <f>IF(COUNTIF(技能效果!A:A,技能等级!B979&amp;"03")=1,技能等级!B979&amp;"03","")</f>
        <v>130400203</v>
      </c>
      <c r="M979" s="3">
        <f t="shared" ref="M979" si="2972">IF(L979="","",$D979)</f>
        <v>6</v>
      </c>
      <c r="N979" s="3" t="str">
        <f>IF(COUNTIF(技能效果!A:A,技能等级!B979&amp;"04")=1,技能等级!B979&amp;"04","")</f>
        <v/>
      </c>
      <c r="O979" s="3" t="str">
        <f t="shared" ref="O979" si="2973">IF(N979="","",$D979)</f>
        <v/>
      </c>
      <c r="P979" s="3" t="str">
        <f>IF(COUNTIF(技能效果!A:A,技能等级!B979&amp;"05")=1,技能等级!B979&amp;"05","")</f>
        <v/>
      </c>
      <c r="Q979" s="3" t="str">
        <f t="shared" ref="Q979" si="2974">IF(P979="","",$D979)</f>
        <v/>
      </c>
      <c r="R979" s="36"/>
      <c r="S979" s="36">
        <f t="shared" si="2962"/>
        <v>98</v>
      </c>
    </row>
    <row r="980" spans="1:19" ht="16.5" x14ac:dyDescent="0.2">
      <c r="A980" s="3">
        <v>977</v>
      </c>
      <c r="B980" s="3">
        <f>INDEX(技能!B:B,MATCH(技能等级!S980,技能!T:T,0))</f>
        <v>1304002</v>
      </c>
      <c r="C980" s="4" t="s">
        <v>507</v>
      </c>
      <c r="D980" s="3">
        <v>7</v>
      </c>
      <c r="E980" s="3" t="str">
        <f>INDEX(技能!E:E,MATCH(技能等级!S980,技能!T:T,0))</f>
        <v>禁断之刃</v>
      </c>
      <c r="F980" s="4" t="s">
        <v>1164</v>
      </c>
      <c r="G980" s="3">
        <v>10</v>
      </c>
      <c r="H980" s="37" t="str">
        <f t="shared" si="2927"/>
        <v>130400201</v>
      </c>
      <c r="I980" s="3">
        <f t="shared" si="2928"/>
        <v>7</v>
      </c>
      <c r="J980" s="3" t="str">
        <f>IF(COUNTIF(技能效果!A:A,技能等级!B980&amp;"02")=1,技能等级!B980&amp;"02","")</f>
        <v>130400202</v>
      </c>
      <c r="K980" s="3">
        <f t="shared" si="2928"/>
        <v>7</v>
      </c>
      <c r="L980" s="3" t="str">
        <f>IF(COUNTIF(技能效果!A:A,技能等级!B980&amp;"03")=1,技能等级!B980&amp;"03","")</f>
        <v>130400203</v>
      </c>
      <c r="M980" s="3">
        <f t="shared" ref="M980" si="2975">IF(L980="","",$D980)</f>
        <v>7</v>
      </c>
      <c r="N980" s="3" t="str">
        <f>IF(COUNTIF(技能效果!A:A,技能等级!B980&amp;"04")=1,技能等级!B980&amp;"04","")</f>
        <v/>
      </c>
      <c r="O980" s="3" t="str">
        <f t="shared" ref="O980" si="2976">IF(N980="","",$D980)</f>
        <v/>
      </c>
      <c r="P980" s="3" t="str">
        <f>IF(COUNTIF(技能效果!A:A,技能等级!B980&amp;"05")=1,技能等级!B980&amp;"05","")</f>
        <v/>
      </c>
      <c r="Q980" s="3" t="str">
        <f t="shared" ref="Q980" si="2977">IF(P980="","",$D980)</f>
        <v/>
      </c>
      <c r="R980" s="36"/>
      <c r="S980" s="36">
        <f t="shared" si="2962"/>
        <v>98</v>
      </c>
    </row>
    <row r="981" spans="1:19" ht="16.5" x14ac:dyDescent="0.2">
      <c r="A981" s="3">
        <v>978</v>
      </c>
      <c r="B981" s="3">
        <f>INDEX(技能!B:B,MATCH(技能等级!S981,技能!T:T,0))</f>
        <v>1304002</v>
      </c>
      <c r="C981" s="4" t="s">
        <v>507</v>
      </c>
      <c r="D981" s="3">
        <v>8</v>
      </c>
      <c r="E981" s="3" t="str">
        <f>INDEX(技能!E:E,MATCH(技能等级!S981,技能!T:T,0))</f>
        <v>禁断之刃</v>
      </c>
      <c r="F981" s="4" t="s">
        <v>1164</v>
      </c>
      <c r="G981" s="3">
        <v>10</v>
      </c>
      <c r="H981" s="37" t="str">
        <f t="shared" si="2927"/>
        <v>130400201</v>
      </c>
      <c r="I981" s="3">
        <f t="shared" si="2928"/>
        <v>8</v>
      </c>
      <c r="J981" s="3" t="str">
        <f>IF(COUNTIF(技能效果!A:A,技能等级!B981&amp;"02")=1,技能等级!B981&amp;"02","")</f>
        <v>130400202</v>
      </c>
      <c r="K981" s="3">
        <f t="shared" si="2928"/>
        <v>8</v>
      </c>
      <c r="L981" s="3" t="str">
        <f>IF(COUNTIF(技能效果!A:A,技能等级!B981&amp;"03")=1,技能等级!B981&amp;"03","")</f>
        <v>130400203</v>
      </c>
      <c r="M981" s="3">
        <f t="shared" ref="M981" si="2978">IF(L981="","",$D981)</f>
        <v>8</v>
      </c>
      <c r="N981" s="3" t="str">
        <f>IF(COUNTIF(技能效果!A:A,技能等级!B981&amp;"04")=1,技能等级!B981&amp;"04","")</f>
        <v/>
      </c>
      <c r="O981" s="3" t="str">
        <f t="shared" ref="O981" si="2979">IF(N981="","",$D981)</f>
        <v/>
      </c>
      <c r="P981" s="3" t="str">
        <f>IF(COUNTIF(技能效果!A:A,技能等级!B981&amp;"05")=1,技能等级!B981&amp;"05","")</f>
        <v/>
      </c>
      <c r="Q981" s="3" t="str">
        <f t="shared" ref="Q981" si="2980">IF(P981="","",$D981)</f>
        <v/>
      </c>
      <c r="R981" s="36"/>
      <c r="S981" s="36">
        <f t="shared" si="2962"/>
        <v>98</v>
      </c>
    </row>
    <row r="982" spans="1:19" ht="16.5" x14ac:dyDescent="0.2">
      <c r="A982" s="3">
        <v>979</v>
      </c>
      <c r="B982" s="3">
        <f>INDEX(技能!B:B,MATCH(技能等级!S982,技能!T:T,0))</f>
        <v>1304002</v>
      </c>
      <c r="C982" s="4" t="s">
        <v>507</v>
      </c>
      <c r="D982" s="3">
        <v>9</v>
      </c>
      <c r="E982" s="3" t="str">
        <f>INDEX(技能!E:E,MATCH(技能等级!S982,技能!T:T,0))</f>
        <v>禁断之刃</v>
      </c>
      <c r="F982" s="4" t="s">
        <v>1164</v>
      </c>
      <c r="G982" s="3">
        <v>10</v>
      </c>
      <c r="H982" s="37" t="str">
        <f t="shared" si="2927"/>
        <v>130400201</v>
      </c>
      <c r="I982" s="3">
        <f t="shared" si="2928"/>
        <v>9</v>
      </c>
      <c r="J982" s="3" t="str">
        <f>IF(COUNTIF(技能效果!A:A,技能等级!B982&amp;"02")=1,技能等级!B982&amp;"02","")</f>
        <v>130400202</v>
      </c>
      <c r="K982" s="3">
        <f t="shared" si="2928"/>
        <v>9</v>
      </c>
      <c r="L982" s="3" t="str">
        <f>IF(COUNTIF(技能效果!A:A,技能等级!B982&amp;"03")=1,技能等级!B982&amp;"03","")</f>
        <v>130400203</v>
      </c>
      <c r="M982" s="3">
        <f t="shared" ref="M982" si="2981">IF(L982="","",$D982)</f>
        <v>9</v>
      </c>
      <c r="N982" s="3" t="str">
        <f>IF(COUNTIF(技能效果!A:A,技能等级!B982&amp;"04")=1,技能等级!B982&amp;"04","")</f>
        <v/>
      </c>
      <c r="O982" s="3" t="str">
        <f t="shared" ref="O982" si="2982">IF(N982="","",$D982)</f>
        <v/>
      </c>
      <c r="P982" s="3" t="str">
        <f>IF(COUNTIF(技能效果!A:A,技能等级!B982&amp;"05")=1,技能等级!B982&amp;"05","")</f>
        <v/>
      </c>
      <c r="Q982" s="3" t="str">
        <f t="shared" ref="Q982" si="2983">IF(P982="","",$D982)</f>
        <v/>
      </c>
      <c r="R982" s="36"/>
      <c r="S982" s="36">
        <f t="shared" si="2962"/>
        <v>98</v>
      </c>
    </row>
    <row r="983" spans="1:19" ht="16.5" x14ac:dyDescent="0.2">
      <c r="A983" s="3">
        <v>980</v>
      </c>
      <c r="B983" s="3">
        <f>INDEX(技能!B:B,MATCH(技能等级!S983,技能!T:T,0))</f>
        <v>1304002</v>
      </c>
      <c r="C983" s="4" t="s">
        <v>507</v>
      </c>
      <c r="D983" s="3">
        <v>10</v>
      </c>
      <c r="E983" s="3" t="str">
        <f>INDEX(技能!E:E,MATCH(技能等级!S983,技能!T:T,0))</f>
        <v>禁断之刃</v>
      </c>
      <c r="F983" s="4" t="s">
        <v>1164</v>
      </c>
      <c r="G983" s="3">
        <v>10</v>
      </c>
      <c r="H983" s="37" t="str">
        <f t="shared" si="2927"/>
        <v>130400201</v>
      </c>
      <c r="I983" s="3">
        <f t="shared" si="2928"/>
        <v>10</v>
      </c>
      <c r="J983" s="3" t="str">
        <f>IF(COUNTIF(技能效果!A:A,技能等级!B983&amp;"02")=1,技能等级!B983&amp;"02","")</f>
        <v>130400202</v>
      </c>
      <c r="K983" s="3">
        <f t="shared" si="2928"/>
        <v>10</v>
      </c>
      <c r="L983" s="3" t="str">
        <f>IF(COUNTIF(技能效果!A:A,技能等级!B983&amp;"03")=1,技能等级!B983&amp;"03","")</f>
        <v>130400203</v>
      </c>
      <c r="M983" s="3">
        <f t="shared" ref="M983" si="2984">IF(L983="","",$D983)</f>
        <v>10</v>
      </c>
      <c r="N983" s="3" t="str">
        <f>IF(COUNTIF(技能效果!A:A,技能等级!B983&amp;"04")=1,技能等级!B983&amp;"04","")</f>
        <v/>
      </c>
      <c r="O983" s="3" t="str">
        <f t="shared" ref="O983" si="2985">IF(N983="","",$D983)</f>
        <v/>
      </c>
      <c r="P983" s="3" t="str">
        <f>IF(COUNTIF(技能效果!A:A,技能等级!B983&amp;"05")=1,技能等级!B983&amp;"05","")</f>
        <v/>
      </c>
      <c r="Q983" s="3" t="str">
        <f t="shared" ref="Q983" si="2986">IF(P983="","",$D983)</f>
        <v/>
      </c>
      <c r="R983" s="36"/>
      <c r="S983" s="36">
        <f t="shared" si="2962"/>
        <v>98</v>
      </c>
    </row>
    <row r="984" spans="1:19" ht="16.5" x14ac:dyDescent="0.2">
      <c r="A984" s="3">
        <v>981</v>
      </c>
      <c r="B984" s="3">
        <f>INDEX(技能!B:B,MATCH(技能等级!S984,技能!T:T,0))</f>
        <v>1304003</v>
      </c>
      <c r="C984" s="4" t="s">
        <v>507</v>
      </c>
      <c r="D984" s="3">
        <v>1</v>
      </c>
      <c r="E984" s="3" t="str">
        <f>INDEX(技能!E:E,MATCH(技能等级!S984,技能!T:T,0))</f>
        <v>抽刀断水</v>
      </c>
      <c r="F984" s="4"/>
      <c r="G984" s="3"/>
      <c r="H984" s="37" t="str">
        <f t="shared" si="2927"/>
        <v>130400301</v>
      </c>
      <c r="I984" s="3">
        <f t="shared" si="2928"/>
        <v>1</v>
      </c>
      <c r="J984" s="3" t="str">
        <f>IF(COUNTIF(技能效果!A:A,技能等级!B984&amp;"02")=1,技能等级!B984&amp;"02","")</f>
        <v>130400302</v>
      </c>
      <c r="K984" s="3">
        <f t="shared" si="2928"/>
        <v>1</v>
      </c>
      <c r="L984" s="3" t="str">
        <f>IF(COUNTIF(技能效果!A:A,技能等级!B984&amp;"03")=1,技能等级!B984&amp;"03","")</f>
        <v>130400303</v>
      </c>
      <c r="M984" s="3">
        <f t="shared" ref="M984" si="2987">IF(L984="","",$D984)</f>
        <v>1</v>
      </c>
      <c r="N984" s="3" t="str">
        <f>IF(COUNTIF(技能效果!A:A,技能等级!B984&amp;"04")=1,技能等级!B984&amp;"04","")</f>
        <v>130400304</v>
      </c>
      <c r="O984" s="3">
        <f t="shared" ref="O984" si="2988">IF(N984="","",$D984)</f>
        <v>1</v>
      </c>
      <c r="P984" s="3" t="str">
        <f>IF(COUNTIF(技能效果!A:A,技能等级!B984&amp;"05")=1,技能等级!B984&amp;"05","")</f>
        <v>130400305</v>
      </c>
      <c r="Q984" s="3">
        <f t="shared" ref="Q984" si="2989">IF(P984="","",$D984)</f>
        <v>1</v>
      </c>
      <c r="R984" s="36"/>
      <c r="S984" s="36">
        <f t="shared" si="2962"/>
        <v>99</v>
      </c>
    </row>
    <row r="985" spans="1:19" ht="16.5" x14ac:dyDescent="0.2">
      <c r="A985" s="3">
        <v>982</v>
      </c>
      <c r="B985" s="3">
        <f>INDEX(技能!B:B,MATCH(技能等级!S985,技能!T:T,0))</f>
        <v>1304003</v>
      </c>
      <c r="C985" s="4" t="s">
        <v>507</v>
      </c>
      <c r="D985" s="3">
        <v>2</v>
      </c>
      <c r="E985" s="3" t="str">
        <f>INDEX(技能!E:E,MATCH(技能等级!S985,技能!T:T,0))</f>
        <v>抽刀断水</v>
      </c>
      <c r="F985" s="4" t="s">
        <v>1164</v>
      </c>
      <c r="G985" s="3">
        <v>10</v>
      </c>
      <c r="H985" s="37" t="str">
        <f t="shared" si="2927"/>
        <v>130400301</v>
      </c>
      <c r="I985" s="3">
        <f t="shared" si="2928"/>
        <v>2</v>
      </c>
      <c r="J985" s="3" t="str">
        <f>IF(COUNTIF(技能效果!A:A,技能等级!B985&amp;"02")=1,技能等级!B985&amp;"02","")</f>
        <v>130400302</v>
      </c>
      <c r="K985" s="3">
        <f t="shared" si="2928"/>
        <v>2</v>
      </c>
      <c r="L985" s="3" t="str">
        <f>IF(COUNTIF(技能效果!A:A,技能等级!B985&amp;"03")=1,技能等级!B985&amp;"03","")</f>
        <v>130400303</v>
      </c>
      <c r="M985" s="3">
        <f t="shared" ref="M985" si="2990">IF(L985="","",$D985)</f>
        <v>2</v>
      </c>
      <c r="N985" s="3" t="str">
        <f>IF(COUNTIF(技能效果!A:A,技能等级!B985&amp;"04")=1,技能等级!B985&amp;"04","")</f>
        <v>130400304</v>
      </c>
      <c r="O985" s="3">
        <f t="shared" ref="O985" si="2991">IF(N985="","",$D985)</f>
        <v>2</v>
      </c>
      <c r="P985" s="3" t="str">
        <f>IF(COUNTIF(技能效果!A:A,技能等级!B985&amp;"05")=1,技能等级!B985&amp;"05","")</f>
        <v>130400305</v>
      </c>
      <c r="Q985" s="3">
        <f t="shared" ref="Q985" si="2992">IF(P985="","",$D985)</f>
        <v>2</v>
      </c>
      <c r="R985" s="36"/>
      <c r="S985" s="36">
        <f t="shared" si="2962"/>
        <v>99</v>
      </c>
    </row>
    <row r="986" spans="1:19" ht="16.5" x14ac:dyDescent="0.2">
      <c r="A986" s="3">
        <v>983</v>
      </c>
      <c r="B986" s="3">
        <f>INDEX(技能!B:B,MATCH(技能等级!S986,技能!T:T,0))</f>
        <v>1304003</v>
      </c>
      <c r="C986" s="4" t="s">
        <v>507</v>
      </c>
      <c r="D986" s="3">
        <v>3</v>
      </c>
      <c r="E986" s="3" t="str">
        <f>INDEX(技能!E:E,MATCH(技能等级!S986,技能!T:T,0))</f>
        <v>抽刀断水</v>
      </c>
      <c r="F986" s="4" t="s">
        <v>1164</v>
      </c>
      <c r="G986" s="3">
        <v>10</v>
      </c>
      <c r="H986" s="37" t="str">
        <f t="shared" si="2927"/>
        <v>130400301</v>
      </c>
      <c r="I986" s="3">
        <f t="shared" si="2928"/>
        <v>3</v>
      </c>
      <c r="J986" s="3" t="str">
        <f>IF(COUNTIF(技能效果!A:A,技能等级!B986&amp;"02")=1,技能等级!B986&amp;"02","")</f>
        <v>130400302</v>
      </c>
      <c r="K986" s="3">
        <f t="shared" si="2928"/>
        <v>3</v>
      </c>
      <c r="L986" s="3" t="str">
        <f>IF(COUNTIF(技能效果!A:A,技能等级!B986&amp;"03")=1,技能等级!B986&amp;"03","")</f>
        <v>130400303</v>
      </c>
      <c r="M986" s="3">
        <f t="shared" ref="M986" si="2993">IF(L986="","",$D986)</f>
        <v>3</v>
      </c>
      <c r="N986" s="3" t="str">
        <f>IF(COUNTIF(技能效果!A:A,技能等级!B986&amp;"04")=1,技能等级!B986&amp;"04","")</f>
        <v>130400304</v>
      </c>
      <c r="O986" s="3">
        <f t="shared" ref="O986" si="2994">IF(N986="","",$D986)</f>
        <v>3</v>
      </c>
      <c r="P986" s="3" t="str">
        <f>IF(COUNTIF(技能效果!A:A,技能等级!B986&amp;"05")=1,技能等级!B986&amp;"05","")</f>
        <v>130400305</v>
      </c>
      <c r="Q986" s="3">
        <f t="shared" ref="Q986" si="2995">IF(P986="","",$D986)</f>
        <v>3</v>
      </c>
      <c r="R986" s="36"/>
      <c r="S986" s="36">
        <f t="shared" si="2962"/>
        <v>99</v>
      </c>
    </row>
    <row r="987" spans="1:19" ht="16.5" x14ac:dyDescent="0.2">
      <c r="A987" s="3">
        <v>984</v>
      </c>
      <c r="B987" s="3">
        <f>INDEX(技能!B:B,MATCH(技能等级!S987,技能!T:T,0))</f>
        <v>1304003</v>
      </c>
      <c r="C987" s="4" t="s">
        <v>507</v>
      </c>
      <c r="D987" s="3">
        <v>4</v>
      </c>
      <c r="E987" s="3" t="str">
        <f>INDEX(技能!E:E,MATCH(技能等级!S987,技能!T:T,0))</f>
        <v>抽刀断水</v>
      </c>
      <c r="F987" s="4" t="s">
        <v>1164</v>
      </c>
      <c r="G987" s="3">
        <v>10</v>
      </c>
      <c r="H987" s="37" t="str">
        <f t="shared" si="2927"/>
        <v>130400301</v>
      </c>
      <c r="I987" s="3">
        <f t="shared" si="2928"/>
        <v>4</v>
      </c>
      <c r="J987" s="3" t="str">
        <f>IF(COUNTIF(技能效果!A:A,技能等级!B987&amp;"02")=1,技能等级!B987&amp;"02","")</f>
        <v>130400302</v>
      </c>
      <c r="K987" s="3">
        <f t="shared" si="2928"/>
        <v>4</v>
      </c>
      <c r="L987" s="3" t="str">
        <f>IF(COUNTIF(技能效果!A:A,技能等级!B987&amp;"03")=1,技能等级!B987&amp;"03","")</f>
        <v>130400303</v>
      </c>
      <c r="M987" s="3">
        <f t="shared" ref="M987" si="2996">IF(L987="","",$D987)</f>
        <v>4</v>
      </c>
      <c r="N987" s="3" t="str">
        <f>IF(COUNTIF(技能效果!A:A,技能等级!B987&amp;"04")=1,技能等级!B987&amp;"04","")</f>
        <v>130400304</v>
      </c>
      <c r="O987" s="3">
        <f t="shared" ref="O987" si="2997">IF(N987="","",$D987)</f>
        <v>4</v>
      </c>
      <c r="P987" s="3" t="str">
        <f>IF(COUNTIF(技能效果!A:A,技能等级!B987&amp;"05")=1,技能等级!B987&amp;"05","")</f>
        <v>130400305</v>
      </c>
      <c r="Q987" s="3">
        <f t="shared" ref="Q987" si="2998">IF(P987="","",$D987)</f>
        <v>4</v>
      </c>
      <c r="R987" s="36"/>
      <c r="S987" s="36">
        <f t="shared" si="2962"/>
        <v>99</v>
      </c>
    </row>
    <row r="988" spans="1:19" ht="16.5" x14ac:dyDescent="0.2">
      <c r="A988" s="3">
        <v>985</v>
      </c>
      <c r="B988" s="3">
        <f>INDEX(技能!B:B,MATCH(技能等级!S988,技能!T:T,0))</f>
        <v>1304003</v>
      </c>
      <c r="C988" s="4" t="s">
        <v>507</v>
      </c>
      <c r="D988" s="3">
        <v>5</v>
      </c>
      <c r="E988" s="3" t="str">
        <f>INDEX(技能!E:E,MATCH(技能等级!S988,技能!T:T,0))</f>
        <v>抽刀断水</v>
      </c>
      <c r="F988" s="4" t="s">
        <v>1164</v>
      </c>
      <c r="G988" s="3">
        <v>10</v>
      </c>
      <c r="H988" s="37" t="str">
        <f t="shared" si="2927"/>
        <v>130400301</v>
      </c>
      <c r="I988" s="3">
        <f t="shared" si="2928"/>
        <v>5</v>
      </c>
      <c r="J988" s="3" t="str">
        <f>IF(COUNTIF(技能效果!A:A,技能等级!B988&amp;"02")=1,技能等级!B988&amp;"02","")</f>
        <v>130400302</v>
      </c>
      <c r="K988" s="3">
        <f t="shared" si="2928"/>
        <v>5</v>
      </c>
      <c r="L988" s="3" t="str">
        <f>IF(COUNTIF(技能效果!A:A,技能等级!B988&amp;"03")=1,技能等级!B988&amp;"03","")</f>
        <v>130400303</v>
      </c>
      <c r="M988" s="3">
        <f t="shared" ref="M988" si="2999">IF(L988="","",$D988)</f>
        <v>5</v>
      </c>
      <c r="N988" s="3" t="str">
        <f>IF(COUNTIF(技能效果!A:A,技能等级!B988&amp;"04")=1,技能等级!B988&amp;"04","")</f>
        <v>130400304</v>
      </c>
      <c r="O988" s="3">
        <f t="shared" ref="O988" si="3000">IF(N988="","",$D988)</f>
        <v>5</v>
      </c>
      <c r="P988" s="3" t="str">
        <f>IF(COUNTIF(技能效果!A:A,技能等级!B988&amp;"05")=1,技能等级!B988&amp;"05","")</f>
        <v>130400305</v>
      </c>
      <c r="Q988" s="3">
        <f t="shared" ref="Q988" si="3001">IF(P988="","",$D988)</f>
        <v>5</v>
      </c>
      <c r="R988" s="36"/>
      <c r="S988" s="36">
        <f t="shared" si="2962"/>
        <v>99</v>
      </c>
    </row>
    <row r="989" spans="1:19" ht="16.5" x14ac:dyDescent="0.2">
      <c r="A989" s="3">
        <v>986</v>
      </c>
      <c r="B989" s="3">
        <f>INDEX(技能!B:B,MATCH(技能等级!S989,技能!T:T,0))</f>
        <v>1304003</v>
      </c>
      <c r="C989" s="4" t="s">
        <v>507</v>
      </c>
      <c r="D989" s="3">
        <v>6</v>
      </c>
      <c r="E989" s="3" t="str">
        <f>INDEX(技能!E:E,MATCH(技能等级!S989,技能!T:T,0))</f>
        <v>抽刀断水</v>
      </c>
      <c r="F989" s="4" t="s">
        <v>1164</v>
      </c>
      <c r="G989" s="3">
        <v>10</v>
      </c>
      <c r="H989" s="37" t="str">
        <f t="shared" si="2927"/>
        <v>130400301</v>
      </c>
      <c r="I989" s="3">
        <f t="shared" si="2928"/>
        <v>6</v>
      </c>
      <c r="J989" s="3" t="str">
        <f>IF(COUNTIF(技能效果!A:A,技能等级!B989&amp;"02")=1,技能等级!B989&amp;"02","")</f>
        <v>130400302</v>
      </c>
      <c r="K989" s="3">
        <f t="shared" si="2928"/>
        <v>6</v>
      </c>
      <c r="L989" s="3" t="str">
        <f>IF(COUNTIF(技能效果!A:A,技能等级!B989&amp;"03")=1,技能等级!B989&amp;"03","")</f>
        <v>130400303</v>
      </c>
      <c r="M989" s="3">
        <f t="shared" ref="M989" si="3002">IF(L989="","",$D989)</f>
        <v>6</v>
      </c>
      <c r="N989" s="3" t="str">
        <f>IF(COUNTIF(技能效果!A:A,技能等级!B989&amp;"04")=1,技能等级!B989&amp;"04","")</f>
        <v>130400304</v>
      </c>
      <c r="O989" s="3">
        <f t="shared" ref="O989" si="3003">IF(N989="","",$D989)</f>
        <v>6</v>
      </c>
      <c r="P989" s="3" t="str">
        <f>IF(COUNTIF(技能效果!A:A,技能等级!B989&amp;"05")=1,技能等级!B989&amp;"05","")</f>
        <v>130400305</v>
      </c>
      <c r="Q989" s="3">
        <f t="shared" ref="Q989" si="3004">IF(P989="","",$D989)</f>
        <v>6</v>
      </c>
      <c r="R989" s="36"/>
      <c r="S989" s="36">
        <f t="shared" si="2962"/>
        <v>99</v>
      </c>
    </row>
    <row r="990" spans="1:19" ht="16.5" x14ac:dyDescent="0.2">
      <c r="A990" s="3">
        <v>987</v>
      </c>
      <c r="B990" s="3">
        <f>INDEX(技能!B:B,MATCH(技能等级!S990,技能!T:T,0))</f>
        <v>1304003</v>
      </c>
      <c r="C990" s="4" t="s">
        <v>507</v>
      </c>
      <c r="D990" s="3">
        <v>7</v>
      </c>
      <c r="E990" s="3" t="str">
        <f>INDEX(技能!E:E,MATCH(技能等级!S990,技能!T:T,0))</f>
        <v>抽刀断水</v>
      </c>
      <c r="F990" s="4" t="s">
        <v>1164</v>
      </c>
      <c r="G990" s="3">
        <v>10</v>
      </c>
      <c r="H990" s="37" t="str">
        <f t="shared" si="2927"/>
        <v>130400301</v>
      </c>
      <c r="I990" s="3">
        <f t="shared" si="2928"/>
        <v>7</v>
      </c>
      <c r="J990" s="3" t="str">
        <f>IF(COUNTIF(技能效果!A:A,技能等级!B990&amp;"02")=1,技能等级!B990&amp;"02","")</f>
        <v>130400302</v>
      </c>
      <c r="K990" s="3">
        <f t="shared" si="2928"/>
        <v>7</v>
      </c>
      <c r="L990" s="3" t="str">
        <f>IF(COUNTIF(技能效果!A:A,技能等级!B990&amp;"03")=1,技能等级!B990&amp;"03","")</f>
        <v>130400303</v>
      </c>
      <c r="M990" s="3">
        <f t="shared" ref="M990" si="3005">IF(L990="","",$D990)</f>
        <v>7</v>
      </c>
      <c r="N990" s="3" t="str">
        <f>IF(COUNTIF(技能效果!A:A,技能等级!B990&amp;"04")=1,技能等级!B990&amp;"04","")</f>
        <v>130400304</v>
      </c>
      <c r="O990" s="3">
        <f t="shared" ref="O990" si="3006">IF(N990="","",$D990)</f>
        <v>7</v>
      </c>
      <c r="P990" s="3" t="str">
        <f>IF(COUNTIF(技能效果!A:A,技能等级!B990&amp;"05")=1,技能等级!B990&amp;"05","")</f>
        <v>130400305</v>
      </c>
      <c r="Q990" s="3">
        <f t="shared" ref="Q990" si="3007">IF(P990="","",$D990)</f>
        <v>7</v>
      </c>
      <c r="R990" s="36"/>
      <c r="S990" s="36">
        <f t="shared" si="2962"/>
        <v>99</v>
      </c>
    </row>
    <row r="991" spans="1:19" ht="16.5" x14ac:dyDescent="0.2">
      <c r="A991" s="3">
        <v>988</v>
      </c>
      <c r="B991" s="3">
        <f>INDEX(技能!B:B,MATCH(技能等级!S991,技能!T:T,0))</f>
        <v>1304003</v>
      </c>
      <c r="C991" s="4" t="s">
        <v>507</v>
      </c>
      <c r="D991" s="3">
        <v>8</v>
      </c>
      <c r="E991" s="3" t="str">
        <f>INDEX(技能!E:E,MATCH(技能等级!S991,技能!T:T,0))</f>
        <v>抽刀断水</v>
      </c>
      <c r="F991" s="4" t="s">
        <v>1164</v>
      </c>
      <c r="G991" s="3">
        <v>10</v>
      </c>
      <c r="H991" s="37" t="str">
        <f t="shared" si="2927"/>
        <v>130400301</v>
      </c>
      <c r="I991" s="3">
        <f t="shared" si="2928"/>
        <v>8</v>
      </c>
      <c r="J991" s="3" t="str">
        <f>IF(COUNTIF(技能效果!A:A,技能等级!B991&amp;"02")=1,技能等级!B991&amp;"02","")</f>
        <v>130400302</v>
      </c>
      <c r="K991" s="3">
        <f t="shared" si="2928"/>
        <v>8</v>
      </c>
      <c r="L991" s="3" t="str">
        <f>IF(COUNTIF(技能效果!A:A,技能等级!B991&amp;"03")=1,技能等级!B991&amp;"03","")</f>
        <v>130400303</v>
      </c>
      <c r="M991" s="3">
        <f t="shared" ref="M991" si="3008">IF(L991="","",$D991)</f>
        <v>8</v>
      </c>
      <c r="N991" s="3" t="str">
        <f>IF(COUNTIF(技能效果!A:A,技能等级!B991&amp;"04")=1,技能等级!B991&amp;"04","")</f>
        <v>130400304</v>
      </c>
      <c r="O991" s="3">
        <f t="shared" ref="O991" si="3009">IF(N991="","",$D991)</f>
        <v>8</v>
      </c>
      <c r="P991" s="3" t="str">
        <f>IF(COUNTIF(技能效果!A:A,技能等级!B991&amp;"05")=1,技能等级!B991&amp;"05","")</f>
        <v>130400305</v>
      </c>
      <c r="Q991" s="3">
        <f t="shared" ref="Q991" si="3010">IF(P991="","",$D991)</f>
        <v>8</v>
      </c>
      <c r="R991" s="36"/>
      <c r="S991" s="36">
        <f t="shared" si="2962"/>
        <v>99</v>
      </c>
    </row>
    <row r="992" spans="1:19" ht="16.5" x14ac:dyDescent="0.2">
      <c r="A992" s="3">
        <v>989</v>
      </c>
      <c r="B992" s="3">
        <f>INDEX(技能!B:B,MATCH(技能等级!S992,技能!T:T,0))</f>
        <v>1304003</v>
      </c>
      <c r="C992" s="4" t="s">
        <v>507</v>
      </c>
      <c r="D992" s="3">
        <v>9</v>
      </c>
      <c r="E992" s="3" t="str">
        <f>INDEX(技能!E:E,MATCH(技能等级!S992,技能!T:T,0))</f>
        <v>抽刀断水</v>
      </c>
      <c r="F992" s="4" t="s">
        <v>1164</v>
      </c>
      <c r="G992" s="3">
        <v>10</v>
      </c>
      <c r="H992" s="37" t="str">
        <f t="shared" si="2927"/>
        <v>130400301</v>
      </c>
      <c r="I992" s="3">
        <f t="shared" si="2928"/>
        <v>9</v>
      </c>
      <c r="J992" s="3" t="str">
        <f>IF(COUNTIF(技能效果!A:A,技能等级!B992&amp;"02")=1,技能等级!B992&amp;"02","")</f>
        <v>130400302</v>
      </c>
      <c r="K992" s="3">
        <f t="shared" si="2928"/>
        <v>9</v>
      </c>
      <c r="L992" s="3" t="str">
        <f>IF(COUNTIF(技能效果!A:A,技能等级!B992&amp;"03")=1,技能等级!B992&amp;"03","")</f>
        <v>130400303</v>
      </c>
      <c r="M992" s="3">
        <f t="shared" ref="M992" si="3011">IF(L992="","",$D992)</f>
        <v>9</v>
      </c>
      <c r="N992" s="3" t="str">
        <f>IF(COUNTIF(技能效果!A:A,技能等级!B992&amp;"04")=1,技能等级!B992&amp;"04","")</f>
        <v>130400304</v>
      </c>
      <c r="O992" s="3">
        <f t="shared" ref="O992" si="3012">IF(N992="","",$D992)</f>
        <v>9</v>
      </c>
      <c r="P992" s="3" t="str">
        <f>IF(COUNTIF(技能效果!A:A,技能等级!B992&amp;"05")=1,技能等级!B992&amp;"05","")</f>
        <v>130400305</v>
      </c>
      <c r="Q992" s="3">
        <f t="shared" ref="Q992" si="3013">IF(P992="","",$D992)</f>
        <v>9</v>
      </c>
      <c r="R992" s="36"/>
      <c r="S992" s="36">
        <f t="shared" si="2962"/>
        <v>99</v>
      </c>
    </row>
    <row r="993" spans="1:19" ht="16.5" x14ac:dyDescent="0.2">
      <c r="A993" s="3">
        <v>990</v>
      </c>
      <c r="B993" s="3">
        <f>INDEX(技能!B:B,MATCH(技能等级!S993,技能!T:T,0))</f>
        <v>1304003</v>
      </c>
      <c r="C993" s="4" t="s">
        <v>507</v>
      </c>
      <c r="D993" s="3">
        <v>10</v>
      </c>
      <c r="E993" s="3" t="str">
        <f>INDEX(技能!E:E,MATCH(技能等级!S993,技能!T:T,0))</f>
        <v>抽刀断水</v>
      </c>
      <c r="F993" s="4" t="s">
        <v>1164</v>
      </c>
      <c r="G993" s="3">
        <v>10</v>
      </c>
      <c r="H993" s="37" t="str">
        <f t="shared" si="2927"/>
        <v>130400301</v>
      </c>
      <c r="I993" s="3">
        <f t="shared" si="2928"/>
        <v>10</v>
      </c>
      <c r="J993" s="3" t="str">
        <f>IF(COUNTIF(技能效果!A:A,技能等级!B993&amp;"02")=1,技能等级!B993&amp;"02","")</f>
        <v>130400302</v>
      </c>
      <c r="K993" s="3">
        <f t="shared" si="2928"/>
        <v>10</v>
      </c>
      <c r="L993" s="3" t="str">
        <f>IF(COUNTIF(技能效果!A:A,技能等级!B993&amp;"03")=1,技能等级!B993&amp;"03","")</f>
        <v>130400303</v>
      </c>
      <c r="M993" s="3">
        <f t="shared" ref="M993" si="3014">IF(L993="","",$D993)</f>
        <v>10</v>
      </c>
      <c r="N993" s="3" t="str">
        <f>IF(COUNTIF(技能效果!A:A,技能等级!B993&amp;"04")=1,技能等级!B993&amp;"04","")</f>
        <v>130400304</v>
      </c>
      <c r="O993" s="3">
        <f t="shared" ref="O993" si="3015">IF(N993="","",$D993)</f>
        <v>10</v>
      </c>
      <c r="P993" s="3" t="str">
        <f>IF(COUNTIF(技能效果!A:A,技能等级!B993&amp;"05")=1,技能等级!B993&amp;"05","")</f>
        <v>130400305</v>
      </c>
      <c r="Q993" s="3">
        <f t="shared" ref="Q993" si="3016">IF(P993="","",$D993)</f>
        <v>10</v>
      </c>
      <c r="R993" s="36"/>
      <c r="S993" s="36">
        <f t="shared" si="2962"/>
        <v>99</v>
      </c>
    </row>
    <row r="994" spans="1:19" ht="16.5" x14ac:dyDescent="0.2">
      <c r="A994" s="3">
        <v>991</v>
      </c>
      <c r="B994" s="3">
        <f>INDEX(技能!B:B,MATCH(技能等级!S994,技能!T:T,0))</f>
        <v>1304004</v>
      </c>
      <c r="C994" s="4" t="s">
        <v>507</v>
      </c>
      <c r="D994" s="3">
        <v>1</v>
      </c>
      <c r="E994" s="3" t="str">
        <f>INDEX(技能!E:E,MATCH(技能等级!S994,技能!T:T,0))</f>
        <v>蓄力猛攻</v>
      </c>
      <c r="F994" s="4"/>
      <c r="G994" s="3"/>
      <c r="H994" s="37" t="str">
        <f t="shared" si="2927"/>
        <v>130400401</v>
      </c>
      <c r="I994" s="3">
        <f t="shared" si="2928"/>
        <v>1</v>
      </c>
      <c r="J994" s="3" t="str">
        <f>IF(COUNTIF(技能效果!A:A,技能等级!B994&amp;"02")=1,技能等级!B994&amp;"02","")</f>
        <v>130400402</v>
      </c>
      <c r="K994" s="3">
        <f t="shared" si="2928"/>
        <v>1</v>
      </c>
      <c r="L994" s="3" t="str">
        <f>IF(COUNTIF(技能效果!A:A,技能等级!B994&amp;"03")=1,技能等级!B994&amp;"03","")</f>
        <v/>
      </c>
      <c r="M994" s="3" t="str">
        <f t="shared" ref="M994" si="3017">IF(L994="","",$D994)</f>
        <v/>
      </c>
      <c r="N994" s="3" t="str">
        <f>IF(COUNTIF(技能效果!A:A,技能等级!B994&amp;"04")=1,技能等级!B994&amp;"04","")</f>
        <v/>
      </c>
      <c r="O994" s="3" t="str">
        <f t="shared" ref="O994" si="3018">IF(N994="","",$D994)</f>
        <v/>
      </c>
      <c r="P994" s="3" t="str">
        <f>IF(COUNTIF(技能效果!A:A,技能等级!B994&amp;"05")=1,技能等级!B994&amp;"05","")</f>
        <v/>
      </c>
      <c r="Q994" s="3" t="str">
        <f t="shared" ref="Q994" si="3019">IF(P994="","",$D994)</f>
        <v/>
      </c>
      <c r="R994" s="36"/>
      <c r="S994" s="36">
        <f t="shared" si="2962"/>
        <v>100</v>
      </c>
    </row>
    <row r="995" spans="1:19" ht="16.5" x14ac:dyDescent="0.2">
      <c r="A995" s="3">
        <v>992</v>
      </c>
      <c r="B995" s="3">
        <f>INDEX(技能!B:B,MATCH(技能等级!S995,技能!T:T,0))</f>
        <v>1304004</v>
      </c>
      <c r="C995" s="4" t="s">
        <v>507</v>
      </c>
      <c r="D995" s="3">
        <v>2</v>
      </c>
      <c r="E995" s="3" t="str">
        <f>INDEX(技能!E:E,MATCH(技能等级!S995,技能!T:T,0))</f>
        <v>蓄力猛攻</v>
      </c>
      <c r="F995" s="4" t="s">
        <v>1164</v>
      </c>
      <c r="G995" s="3">
        <v>10</v>
      </c>
      <c r="H995" s="37" t="str">
        <f t="shared" si="2927"/>
        <v>130400401</v>
      </c>
      <c r="I995" s="3">
        <f t="shared" si="2928"/>
        <v>2</v>
      </c>
      <c r="J995" s="3" t="str">
        <f>IF(COUNTIF(技能效果!A:A,技能等级!B995&amp;"02")=1,技能等级!B995&amp;"02","")</f>
        <v>130400402</v>
      </c>
      <c r="K995" s="3">
        <f t="shared" si="2928"/>
        <v>2</v>
      </c>
      <c r="L995" s="3" t="str">
        <f>IF(COUNTIF(技能效果!A:A,技能等级!B995&amp;"03")=1,技能等级!B995&amp;"03","")</f>
        <v/>
      </c>
      <c r="M995" s="3" t="str">
        <f t="shared" ref="M995" si="3020">IF(L995="","",$D995)</f>
        <v/>
      </c>
      <c r="N995" s="3" t="str">
        <f>IF(COUNTIF(技能效果!A:A,技能等级!B995&amp;"04")=1,技能等级!B995&amp;"04","")</f>
        <v/>
      </c>
      <c r="O995" s="3" t="str">
        <f t="shared" ref="O995" si="3021">IF(N995="","",$D995)</f>
        <v/>
      </c>
      <c r="P995" s="3" t="str">
        <f>IF(COUNTIF(技能效果!A:A,技能等级!B995&amp;"05")=1,技能等级!B995&amp;"05","")</f>
        <v/>
      </c>
      <c r="Q995" s="3" t="str">
        <f t="shared" ref="Q995" si="3022">IF(P995="","",$D995)</f>
        <v/>
      </c>
      <c r="R995" s="36"/>
      <c r="S995" s="36">
        <f t="shared" si="2962"/>
        <v>100</v>
      </c>
    </row>
    <row r="996" spans="1:19" ht="16.5" x14ac:dyDescent="0.2">
      <c r="A996" s="3">
        <v>993</v>
      </c>
      <c r="B996" s="3">
        <f>INDEX(技能!B:B,MATCH(技能等级!S996,技能!T:T,0))</f>
        <v>1304004</v>
      </c>
      <c r="C996" s="4" t="s">
        <v>507</v>
      </c>
      <c r="D996" s="3">
        <v>3</v>
      </c>
      <c r="E996" s="3" t="str">
        <f>INDEX(技能!E:E,MATCH(技能等级!S996,技能!T:T,0))</f>
        <v>蓄力猛攻</v>
      </c>
      <c r="F996" s="4" t="s">
        <v>1164</v>
      </c>
      <c r="G996" s="3">
        <v>10</v>
      </c>
      <c r="H996" s="37" t="str">
        <f t="shared" si="2927"/>
        <v>130400401</v>
      </c>
      <c r="I996" s="3">
        <f t="shared" si="2928"/>
        <v>3</v>
      </c>
      <c r="J996" s="3" t="str">
        <f>IF(COUNTIF(技能效果!A:A,技能等级!B996&amp;"02")=1,技能等级!B996&amp;"02","")</f>
        <v>130400402</v>
      </c>
      <c r="K996" s="3">
        <f t="shared" si="2928"/>
        <v>3</v>
      </c>
      <c r="L996" s="3" t="str">
        <f>IF(COUNTIF(技能效果!A:A,技能等级!B996&amp;"03")=1,技能等级!B996&amp;"03","")</f>
        <v/>
      </c>
      <c r="M996" s="3" t="str">
        <f t="shared" ref="M996" si="3023">IF(L996="","",$D996)</f>
        <v/>
      </c>
      <c r="N996" s="3" t="str">
        <f>IF(COUNTIF(技能效果!A:A,技能等级!B996&amp;"04")=1,技能等级!B996&amp;"04","")</f>
        <v/>
      </c>
      <c r="O996" s="3" t="str">
        <f t="shared" ref="O996" si="3024">IF(N996="","",$D996)</f>
        <v/>
      </c>
      <c r="P996" s="3" t="str">
        <f>IF(COUNTIF(技能效果!A:A,技能等级!B996&amp;"05")=1,技能等级!B996&amp;"05","")</f>
        <v/>
      </c>
      <c r="Q996" s="3" t="str">
        <f t="shared" ref="Q996" si="3025">IF(P996="","",$D996)</f>
        <v/>
      </c>
      <c r="R996" s="36"/>
      <c r="S996" s="36">
        <f t="shared" si="2962"/>
        <v>100</v>
      </c>
    </row>
    <row r="997" spans="1:19" ht="16.5" x14ac:dyDescent="0.2">
      <c r="A997" s="3">
        <v>994</v>
      </c>
      <c r="B997" s="3">
        <f>INDEX(技能!B:B,MATCH(技能等级!S997,技能!T:T,0))</f>
        <v>1304004</v>
      </c>
      <c r="C997" s="4" t="s">
        <v>507</v>
      </c>
      <c r="D997" s="3">
        <v>4</v>
      </c>
      <c r="E997" s="3" t="str">
        <f>INDEX(技能!E:E,MATCH(技能等级!S997,技能!T:T,0))</f>
        <v>蓄力猛攻</v>
      </c>
      <c r="F997" s="4" t="s">
        <v>1164</v>
      </c>
      <c r="G997" s="3">
        <v>10</v>
      </c>
      <c r="H997" s="37" t="str">
        <f t="shared" si="2927"/>
        <v>130400401</v>
      </c>
      <c r="I997" s="3">
        <f t="shared" si="2928"/>
        <v>4</v>
      </c>
      <c r="J997" s="3" t="str">
        <f>IF(COUNTIF(技能效果!A:A,技能等级!B997&amp;"02")=1,技能等级!B997&amp;"02","")</f>
        <v>130400402</v>
      </c>
      <c r="K997" s="3">
        <f t="shared" si="2928"/>
        <v>4</v>
      </c>
      <c r="L997" s="3" t="str">
        <f>IF(COUNTIF(技能效果!A:A,技能等级!B997&amp;"03")=1,技能等级!B997&amp;"03","")</f>
        <v/>
      </c>
      <c r="M997" s="3" t="str">
        <f t="shared" ref="M997" si="3026">IF(L997="","",$D997)</f>
        <v/>
      </c>
      <c r="N997" s="3" t="str">
        <f>IF(COUNTIF(技能效果!A:A,技能等级!B997&amp;"04")=1,技能等级!B997&amp;"04","")</f>
        <v/>
      </c>
      <c r="O997" s="3" t="str">
        <f t="shared" ref="O997" si="3027">IF(N997="","",$D997)</f>
        <v/>
      </c>
      <c r="P997" s="3" t="str">
        <f>IF(COUNTIF(技能效果!A:A,技能等级!B997&amp;"05")=1,技能等级!B997&amp;"05","")</f>
        <v/>
      </c>
      <c r="Q997" s="3" t="str">
        <f t="shared" ref="Q997" si="3028">IF(P997="","",$D997)</f>
        <v/>
      </c>
      <c r="R997" s="36"/>
      <c r="S997" s="36">
        <f t="shared" si="2962"/>
        <v>100</v>
      </c>
    </row>
    <row r="998" spans="1:19" ht="16.5" x14ac:dyDescent="0.2">
      <c r="A998" s="3">
        <v>995</v>
      </c>
      <c r="B998" s="3">
        <f>INDEX(技能!B:B,MATCH(技能等级!S998,技能!T:T,0))</f>
        <v>1304004</v>
      </c>
      <c r="C998" s="4" t="s">
        <v>507</v>
      </c>
      <c r="D998" s="3">
        <v>5</v>
      </c>
      <c r="E998" s="3" t="str">
        <f>INDEX(技能!E:E,MATCH(技能等级!S998,技能!T:T,0))</f>
        <v>蓄力猛攻</v>
      </c>
      <c r="F998" s="4" t="s">
        <v>1164</v>
      </c>
      <c r="G998" s="3">
        <v>10</v>
      </c>
      <c r="H998" s="37" t="str">
        <f t="shared" si="2927"/>
        <v>130400401</v>
      </c>
      <c r="I998" s="3">
        <f t="shared" si="2928"/>
        <v>5</v>
      </c>
      <c r="J998" s="3" t="str">
        <f>IF(COUNTIF(技能效果!A:A,技能等级!B998&amp;"02")=1,技能等级!B998&amp;"02","")</f>
        <v>130400402</v>
      </c>
      <c r="K998" s="3">
        <f t="shared" si="2928"/>
        <v>5</v>
      </c>
      <c r="L998" s="3" t="str">
        <f>IF(COUNTIF(技能效果!A:A,技能等级!B998&amp;"03")=1,技能等级!B998&amp;"03","")</f>
        <v/>
      </c>
      <c r="M998" s="3" t="str">
        <f t="shared" ref="M998" si="3029">IF(L998="","",$D998)</f>
        <v/>
      </c>
      <c r="N998" s="3" t="str">
        <f>IF(COUNTIF(技能效果!A:A,技能等级!B998&amp;"04")=1,技能等级!B998&amp;"04","")</f>
        <v/>
      </c>
      <c r="O998" s="3" t="str">
        <f t="shared" ref="O998" si="3030">IF(N998="","",$D998)</f>
        <v/>
      </c>
      <c r="P998" s="3" t="str">
        <f>IF(COUNTIF(技能效果!A:A,技能等级!B998&amp;"05")=1,技能等级!B998&amp;"05","")</f>
        <v/>
      </c>
      <c r="Q998" s="3" t="str">
        <f t="shared" ref="Q998" si="3031">IF(P998="","",$D998)</f>
        <v/>
      </c>
      <c r="R998" s="36"/>
      <c r="S998" s="36">
        <f t="shared" si="2962"/>
        <v>100</v>
      </c>
    </row>
    <row r="999" spans="1:19" ht="16.5" x14ac:dyDescent="0.2">
      <c r="A999" s="3">
        <v>996</v>
      </c>
      <c r="B999" s="3">
        <f>INDEX(技能!B:B,MATCH(技能等级!S999,技能!T:T,0))</f>
        <v>1304004</v>
      </c>
      <c r="C999" s="4" t="s">
        <v>507</v>
      </c>
      <c r="D999" s="3">
        <v>6</v>
      </c>
      <c r="E999" s="3" t="str">
        <f>INDEX(技能!E:E,MATCH(技能等级!S999,技能!T:T,0))</f>
        <v>蓄力猛攻</v>
      </c>
      <c r="F999" s="4" t="s">
        <v>1164</v>
      </c>
      <c r="G999" s="3">
        <v>10</v>
      </c>
      <c r="H999" s="37" t="str">
        <f t="shared" si="2927"/>
        <v>130400401</v>
      </c>
      <c r="I999" s="3">
        <f t="shared" si="2928"/>
        <v>6</v>
      </c>
      <c r="J999" s="3" t="str">
        <f>IF(COUNTIF(技能效果!A:A,技能等级!B999&amp;"02")=1,技能等级!B999&amp;"02","")</f>
        <v>130400402</v>
      </c>
      <c r="K999" s="3">
        <f t="shared" si="2928"/>
        <v>6</v>
      </c>
      <c r="L999" s="3" t="str">
        <f>IF(COUNTIF(技能效果!A:A,技能等级!B999&amp;"03")=1,技能等级!B999&amp;"03","")</f>
        <v/>
      </c>
      <c r="M999" s="3" t="str">
        <f t="shared" ref="M999" si="3032">IF(L999="","",$D999)</f>
        <v/>
      </c>
      <c r="N999" s="3" t="str">
        <f>IF(COUNTIF(技能效果!A:A,技能等级!B999&amp;"04")=1,技能等级!B999&amp;"04","")</f>
        <v/>
      </c>
      <c r="O999" s="3" t="str">
        <f t="shared" ref="O999" si="3033">IF(N999="","",$D999)</f>
        <v/>
      </c>
      <c r="P999" s="3" t="str">
        <f>IF(COUNTIF(技能效果!A:A,技能等级!B999&amp;"05")=1,技能等级!B999&amp;"05","")</f>
        <v/>
      </c>
      <c r="Q999" s="3" t="str">
        <f t="shared" ref="Q999" si="3034">IF(P999="","",$D999)</f>
        <v/>
      </c>
      <c r="R999" s="36"/>
      <c r="S999" s="36">
        <f t="shared" si="2962"/>
        <v>100</v>
      </c>
    </row>
    <row r="1000" spans="1:19" ht="16.5" x14ac:dyDescent="0.2">
      <c r="A1000" s="3">
        <v>997</v>
      </c>
      <c r="B1000" s="3">
        <f>INDEX(技能!B:B,MATCH(技能等级!S1000,技能!T:T,0))</f>
        <v>1304004</v>
      </c>
      <c r="C1000" s="4" t="s">
        <v>507</v>
      </c>
      <c r="D1000" s="3">
        <v>7</v>
      </c>
      <c r="E1000" s="3" t="str">
        <f>INDEX(技能!E:E,MATCH(技能等级!S1000,技能!T:T,0))</f>
        <v>蓄力猛攻</v>
      </c>
      <c r="F1000" s="4" t="s">
        <v>1164</v>
      </c>
      <c r="G1000" s="3">
        <v>10</v>
      </c>
      <c r="H1000" s="37" t="str">
        <f t="shared" si="2927"/>
        <v>130400401</v>
      </c>
      <c r="I1000" s="3">
        <f t="shared" si="2928"/>
        <v>7</v>
      </c>
      <c r="J1000" s="3" t="str">
        <f>IF(COUNTIF(技能效果!A:A,技能等级!B1000&amp;"02")=1,技能等级!B1000&amp;"02","")</f>
        <v>130400402</v>
      </c>
      <c r="K1000" s="3">
        <f t="shared" si="2928"/>
        <v>7</v>
      </c>
      <c r="L1000" s="3" t="str">
        <f>IF(COUNTIF(技能效果!A:A,技能等级!B1000&amp;"03")=1,技能等级!B1000&amp;"03","")</f>
        <v/>
      </c>
      <c r="M1000" s="3" t="str">
        <f t="shared" ref="M1000" si="3035">IF(L1000="","",$D1000)</f>
        <v/>
      </c>
      <c r="N1000" s="3" t="str">
        <f>IF(COUNTIF(技能效果!A:A,技能等级!B1000&amp;"04")=1,技能等级!B1000&amp;"04","")</f>
        <v/>
      </c>
      <c r="O1000" s="3" t="str">
        <f t="shared" ref="O1000" si="3036">IF(N1000="","",$D1000)</f>
        <v/>
      </c>
      <c r="P1000" s="3" t="str">
        <f>IF(COUNTIF(技能效果!A:A,技能等级!B1000&amp;"05")=1,技能等级!B1000&amp;"05","")</f>
        <v/>
      </c>
      <c r="Q1000" s="3" t="str">
        <f t="shared" ref="Q1000" si="3037">IF(P1000="","",$D1000)</f>
        <v/>
      </c>
      <c r="R1000" s="36"/>
      <c r="S1000" s="36">
        <f t="shared" si="2962"/>
        <v>100</v>
      </c>
    </row>
    <row r="1001" spans="1:19" ht="16.5" x14ac:dyDescent="0.2">
      <c r="A1001" s="3">
        <v>998</v>
      </c>
      <c r="B1001" s="3">
        <f>INDEX(技能!B:B,MATCH(技能等级!S1001,技能!T:T,0))</f>
        <v>1304004</v>
      </c>
      <c r="C1001" s="4" t="s">
        <v>507</v>
      </c>
      <c r="D1001" s="3">
        <v>8</v>
      </c>
      <c r="E1001" s="3" t="str">
        <f>INDEX(技能!E:E,MATCH(技能等级!S1001,技能!T:T,0))</f>
        <v>蓄力猛攻</v>
      </c>
      <c r="F1001" s="4" t="s">
        <v>1164</v>
      </c>
      <c r="G1001" s="3">
        <v>10</v>
      </c>
      <c r="H1001" s="37" t="str">
        <f t="shared" si="2927"/>
        <v>130400401</v>
      </c>
      <c r="I1001" s="3">
        <f t="shared" si="2928"/>
        <v>8</v>
      </c>
      <c r="J1001" s="3" t="str">
        <f>IF(COUNTIF(技能效果!A:A,技能等级!B1001&amp;"02")=1,技能等级!B1001&amp;"02","")</f>
        <v>130400402</v>
      </c>
      <c r="K1001" s="3">
        <f t="shared" si="2928"/>
        <v>8</v>
      </c>
      <c r="L1001" s="3" t="str">
        <f>IF(COUNTIF(技能效果!A:A,技能等级!B1001&amp;"03")=1,技能等级!B1001&amp;"03","")</f>
        <v/>
      </c>
      <c r="M1001" s="3" t="str">
        <f t="shared" ref="M1001" si="3038">IF(L1001="","",$D1001)</f>
        <v/>
      </c>
      <c r="N1001" s="3" t="str">
        <f>IF(COUNTIF(技能效果!A:A,技能等级!B1001&amp;"04")=1,技能等级!B1001&amp;"04","")</f>
        <v/>
      </c>
      <c r="O1001" s="3" t="str">
        <f t="shared" ref="O1001" si="3039">IF(N1001="","",$D1001)</f>
        <v/>
      </c>
      <c r="P1001" s="3" t="str">
        <f>IF(COUNTIF(技能效果!A:A,技能等级!B1001&amp;"05")=1,技能等级!B1001&amp;"05","")</f>
        <v/>
      </c>
      <c r="Q1001" s="3" t="str">
        <f t="shared" ref="Q1001" si="3040">IF(P1001="","",$D1001)</f>
        <v/>
      </c>
      <c r="R1001" s="36"/>
      <c r="S1001" s="36">
        <f t="shared" si="2962"/>
        <v>100</v>
      </c>
    </row>
    <row r="1002" spans="1:19" ht="16.5" x14ac:dyDescent="0.2">
      <c r="A1002" s="3">
        <v>999</v>
      </c>
      <c r="B1002" s="3">
        <f>INDEX(技能!B:B,MATCH(技能等级!S1002,技能!T:T,0))</f>
        <v>1304004</v>
      </c>
      <c r="C1002" s="4" t="s">
        <v>507</v>
      </c>
      <c r="D1002" s="3">
        <v>9</v>
      </c>
      <c r="E1002" s="3" t="str">
        <f>INDEX(技能!E:E,MATCH(技能等级!S1002,技能!T:T,0))</f>
        <v>蓄力猛攻</v>
      </c>
      <c r="F1002" s="4" t="s">
        <v>1164</v>
      </c>
      <c r="G1002" s="3">
        <v>10</v>
      </c>
      <c r="H1002" s="37" t="str">
        <f t="shared" si="2927"/>
        <v>130400401</v>
      </c>
      <c r="I1002" s="3">
        <f t="shared" si="2928"/>
        <v>9</v>
      </c>
      <c r="J1002" s="3" t="str">
        <f>IF(COUNTIF(技能效果!A:A,技能等级!B1002&amp;"02")=1,技能等级!B1002&amp;"02","")</f>
        <v>130400402</v>
      </c>
      <c r="K1002" s="3">
        <f t="shared" si="2928"/>
        <v>9</v>
      </c>
      <c r="L1002" s="3" t="str">
        <f>IF(COUNTIF(技能效果!A:A,技能等级!B1002&amp;"03")=1,技能等级!B1002&amp;"03","")</f>
        <v/>
      </c>
      <c r="M1002" s="3" t="str">
        <f t="shared" ref="M1002" si="3041">IF(L1002="","",$D1002)</f>
        <v/>
      </c>
      <c r="N1002" s="3" t="str">
        <f>IF(COUNTIF(技能效果!A:A,技能等级!B1002&amp;"04")=1,技能等级!B1002&amp;"04","")</f>
        <v/>
      </c>
      <c r="O1002" s="3" t="str">
        <f t="shared" ref="O1002" si="3042">IF(N1002="","",$D1002)</f>
        <v/>
      </c>
      <c r="P1002" s="3" t="str">
        <f>IF(COUNTIF(技能效果!A:A,技能等级!B1002&amp;"05")=1,技能等级!B1002&amp;"05","")</f>
        <v/>
      </c>
      <c r="Q1002" s="3" t="str">
        <f t="shared" ref="Q1002" si="3043">IF(P1002="","",$D1002)</f>
        <v/>
      </c>
      <c r="R1002" s="36"/>
      <c r="S1002" s="36">
        <f t="shared" si="2962"/>
        <v>100</v>
      </c>
    </row>
    <row r="1003" spans="1:19" ht="16.5" x14ac:dyDescent="0.2">
      <c r="A1003" s="3">
        <v>1000</v>
      </c>
      <c r="B1003" s="3">
        <f>INDEX(技能!B:B,MATCH(技能等级!S1003,技能!T:T,0))</f>
        <v>1304004</v>
      </c>
      <c r="C1003" s="4" t="s">
        <v>507</v>
      </c>
      <c r="D1003" s="3">
        <v>10</v>
      </c>
      <c r="E1003" s="3" t="str">
        <f>INDEX(技能!E:E,MATCH(技能等级!S1003,技能!T:T,0))</f>
        <v>蓄力猛攻</v>
      </c>
      <c r="F1003" s="4" t="s">
        <v>1164</v>
      </c>
      <c r="G1003" s="3">
        <v>10</v>
      </c>
      <c r="H1003" s="37" t="str">
        <f t="shared" si="2927"/>
        <v>130400401</v>
      </c>
      <c r="I1003" s="3">
        <f t="shared" si="2928"/>
        <v>10</v>
      </c>
      <c r="J1003" s="3" t="str">
        <f>IF(COUNTIF(技能效果!A:A,技能等级!B1003&amp;"02")=1,技能等级!B1003&amp;"02","")</f>
        <v>130400402</v>
      </c>
      <c r="K1003" s="3">
        <f t="shared" si="2928"/>
        <v>10</v>
      </c>
      <c r="L1003" s="3" t="str">
        <f>IF(COUNTIF(技能效果!A:A,技能等级!B1003&amp;"03")=1,技能等级!B1003&amp;"03","")</f>
        <v/>
      </c>
      <c r="M1003" s="3" t="str">
        <f t="shared" ref="M1003" si="3044">IF(L1003="","",$D1003)</f>
        <v/>
      </c>
      <c r="N1003" s="3" t="str">
        <f>IF(COUNTIF(技能效果!A:A,技能等级!B1003&amp;"04")=1,技能等级!B1003&amp;"04","")</f>
        <v/>
      </c>
      <c r="O1003" s="3" t="str">
        <f t="shared" ref="O1003" si="3045">IF(N1003="","",$D1003)</f>
        <v/>
      </c>
      <c r="P1003" s="3" t="str">
        <f>IF(COUNTIF(技能效果!A:A,技能等级!B1003&amp;"05")=1,技能等级!B1003&amp;"05","")</f>
        <v/>
      </c>
      <c r="Q1003" s="3" t="str">
        <f t="shared" ref="Q1003" si="3046">IF(P1003="","",$D1003)</f>
        <v/>
      </c>
      <c r="R1003" s="36"/>
      <c r="S1003" s="36">
        <f t="shared" si="2962"/>
        <v>100</v>
      </c>
    </row>
    <row r="1004" spans="1:19" ht="16.5" x14ac:dyDescent="0.2">
      <c r="A1004" s="3">
        <v>1001</v>
      </c>
      <c r="B1004" s="3">
        <f>INDEX(技能!B:B,MATCH(技能等级!S1004,技能!T:T,0))</f>
        <v>1304005</v>
      </c>
      <c r="C1004" s="4" t="s">
        <v>507</v>
      </c>
      <c r="D1004" s="3">
        <v>1</v>
      </c>
      <c r="E1004" s="3" t="str">
        <f>INDEX(技能!E:E,MATCH(技能等级!S1004,技能!T:T,0))</f>
        <v>狂暴一击</v>
      </c>
      <c r="F1004" s="4"/>
      <c r="G1004" s="3"/>
      <c r="H1004" s="37" t="str">
        <f t="shared" si="2927"/>
        <v>130400501</v>
      </c>
      <c r="I1004" s="3">
        <f t="shared" si="2928"/>
        <v>1</v>
      </c>
      <c r="J1004" s="3" t="str">
        <f>IF(COUNTIF(技能效果!A:A,技能等级!B1004&amp;"02")=1,技能等级!B1004&amp;"02","")</f>
        <v>130400502</v>
      </c>
      <c r="K1004" s="3">
        <f t="shared" si="2928"/>
        <v>1</v>
      </c>
      <c r="L1004" s="3" t="str">
        <f>IF(COUNTIF(技能效果!A:A,技能等级!B1004&amp;"03")=1,技能等级!B1004&amp;"03","")</f>
        <v>130400503</v>
      </c>
      <c r="M1004" s="3">
        <f t="shared" ref="M1004" si="3047">IF(L1004="","",$D1004)</f>
        <v>1</v>
      </c>
      <c r="N1004" s="3" t="str">
        <f>IF(COUNTIF(技能效果!A:A,技能等级!B1004&amp;"04")=1,技能等级!B1004&amp;"04","")</f>
        <v/>
      </c>
      <c r="O1004" s="3" t="str">
        <f t="shared" ref="O1004" si="3048">IF(N1004="","",$D1004)</f>
        <v/>
      </c>
      <c r="P1004" s="3" t="str">
        <f>IF(COUNTIF(技能效果!A:A,技能等级!B1004&amp;"05")=1,技能等级!B1004&amp;"05","")</f>
        <v/>
      </c>
      <c r="Q1004" s="3" t="str">
        <f t="shared" ref="Q1004" si="3049">IF(P1004="","",$D1004)</f>
        <v/>
      </c>
      <c r="R1004" s="36"/>
      <c r="S1004" s="36">
        <f t="shared" si="2962"/>
        <v>101</v>
      </c>
    </row>
    <row r="1005" spans="1:19" ht="16.5" x14ac:dyDescent="0.2">
      <c r="A1005" s="3">
        <v>1002</v>
      </c>
      <c r="B1005" s="3">
        <f>INDEX(技能!B:B,MATCH(技能等级!S1005,技能!T:T,0))</f>
        <v>1304005</v>
      </c>
      <c r="C1005" s="4" t="s">
        <v>507</v>
      </c>
      <c r="D1005" s="3">
        <v>2</v>
      </c>
      <c r="E1005" s="3" t="str">
        <f>INDEX(技能!E:E,MATCH(技能等级!S1005,技能!T:T,0))</f>
        <v>狂暴一击</v>
      </c>
      <c r="F1005" s="4" t="s">
        <v>1164</v>
      </c>
      <c r="G1005" s="3">
        <v>10</v>
      </c>
      <c r="H1005" s="37" t="str">
        <f t="shared" si="2927"/>
        <v>130400501</v>
      </c>
      <c r="I1005" s="3">
        <f t="shared" si="2928"/>
        <v>2</v>
      </c>
      <c r="J1005" s="3" t="str">
        <f>IF(COUNTIF(技能效果!A:A,技能等级!B1005&amp;"02")=1,技能等级!B1005&amp;"02","")</f>
        <v>130400502</v>
      </c>
      <c r="K1005" s="3">
        <f t="shared" si="2928"/>
        <v>2</v>
      </c>
      <c r="L1005" s="3" t="str">
        <f>IF(COUNTIF(技能效果!A:A,技能等级!B1005&amp;"03")=1,技能等级!B1005&amp;"03","")</f>
        <v>130400503</v>
      </c>
      <c r="M1005" s="3">
        <f t="shared" ref="M1005" si="3050">IF(L1005="","",$D1005)</f>
        <v>2</v>
      </c>
      <c r="N1005" s="3" t="str">
        <f>IF(COUNTIF(技能效果!A:A,技能等级!B1005&amp;"04")=1,技能等级!B1005&amp;"04","")</f>
        <v/>
      </c>
      <c r="O1005" s="3" t="str">
        <f t="shared" ref="O1005" si="3051">IF(N1005="","",$D1005)</f>
        <v/>
      </c>
      <c r="P1005" s="3" t="str">
        <f>IF(COUNTIF(技能效果!A:A,技能等级!B1005&amp;"05")=1,技能等级!B1005&amp;"05","")</f>
        <v/>
      </c>
      <c r="Q1005" s="3" t="str">
        <f t="shared" ref="Q1005" si="3052">IF(P1005="","",$D1005)</f>
        <v/>
      </c>
      <c r="R1005" s="36"/>
      <c r="S1005" s="36">
        <f t="shared" si="2962"/>
        <v>101</v>
      </c>
    </row>
    <row r="1006" spans="1:19" ht="16.5" x14ac:dyDescent="0.2">
      <c r="A1006" s="3">
        <v>1003</v>
      </c>
      <c r="B1006" s="3">
        <f>INDEX(技能!B:B,MATCH(技能等级!S1006,技能!T:T,0))</f>
        <v>1304005</v>
      </c>
      <c r="C1006" s="4" t="s">
        <v>507</v>
      </c>
      <c r="D1006" s="3">
        <v>3</v>
      </c>
      <c r="E1006" s="3" t="str">
        <f>INDEX(技能!E:E,MATCH(技能等级!S1006,技能!T:T,0))</f>
        <v>狂暴一击</v>
      </c>
      <c r="F1006" s="4" t="s">
        <v>1164</v>
      </c>
      <c r="G1006" s="3">
        <v>10</v>
      </c>
      <c r="H1006" s="37" t="str">
        <f t="shared" si="2927"/>
        <v>130400501</v>
      </c>
      <c r="I1006" s="3">
        <f t="shared" si="2928"/>
        <v>3</v>
      </c>
      <c r="J1006" s="3" t="str">
        <f>IF(COUNTIF(技能效果!A:A,技能等级!B1006&amp;"02")=1,技能等级!B1006&amp;"02","")</f>
        <v>130400502</v>
      </c>
      <c r="K1006" s="3">
        <f t="shared" si="2928"/>
        <v>3</v>
      </c>
      <c r="L1006" s="3" t="str">
        <f>IF(COUNTIF(技能效果!A:A,技能等级!B1006&amp;"03")=1,技能等级!B1006&amp;"03","")</f>
        <v>130400503</v>
      </c>
      <c r="M1006" s="3">
        <f t="shared" ref="M1006" si="3053">IF(L1006="","",$D1006)</f>
        <v>3</v>
      </c>
      <c r="N1006" s="3" t="str">
        <f>IF(COUNTIF(技能效果!A:A,技能等级!B1006&amp;"04")=1,技能等级!B1006&amp;"04","")</f>
        <v/>
      </c>
      <c r="O1006" s="3" t="str">
        <f t="shared" ref="O1006" si="3054">IF(N1006="","",$D1006)</f>
        <v/>
      </c>
      <c r="P1006" s="3" t="str">
        <f>IF(COUNTIF(技能效果!A:A,技能等级!B1006&amp;"05")=1,技能等级!B1006&amp;"05","")</f>
        <v/>
      </c>
      <c r="Q1006" s="3" t="str">
        <f t="shared" ref="Q1006" si="3055">IF(P1006="","",$D1006)</f>
        <v/>
      </c>
      <c r="R1006" s="36"/>
      <c r="S1006" s="36">
        <f t="shared" si="2962"/>
        <v>101</v>
      </c>
    </row>
    <row r="1007" spans="1:19" ht="16.5" x14ac:dyDescent="0.2">
      <c r="A1007" s="3">
        <v>1004</v>
      </c>
      <c r="B1007" s="3">
        <f>INDEX(技能!B:B,MATCH(技能等级!S1007,技能!T:T,0))</f>
        <v>1304005</v>
      </c>
      <c r="C1007" s="4" t="s">
        <v>507</v>
      </c>
      <c r="D1007" s="3">
        <v>4</v>
      </c>
      <c r="E1007" s="3" t="str">
        <f>INDEX(技能!E:E,MATCH(技能等级!S1007,技能!T:T,0))</f>
        <v>狂暴一击</v>
      </c>
      <c r="F1007" s="4" t="s">
        <v>1164</v>
      </c>
      <c r="G1007" s="3">
        <v>10</v>
      </c>
      <c r="H1007" s="37" t="str">
        <f t="shared" si="2927"/>
        <v>130400501</v>
      </c>
      <c r="I1007" s="3">
        <f t="shared" si="2928"/>
        <v>4</v>
      </c>
      <c r="J1007" s="3" t="str">
        <f>IF(COUNTIF(技能效果!A:A,技能等级!B1007&amp;"02")=1,技能等级!B1007&amp;"02","")</f>
        <v>130400502</v>
      </c>
      <c r="K1007" s="3">
        <f t="shared" si="2928"/>
        <v>4</v>
      </c>
      <c r="L1007" s="3" t="str">
        <f>IF(COUNTIF(技能效果!A:A,技能等级!B1007&amp;"03")=1,技能等级!B1007&amp;"03","")</f>
        <v>130400503</v>
      </c>
      <c r="M1007" s="3">
        <f t="shared" ref="M1007" si="3056">IF(L1007="","",$D1007)</f>
        <v>4</v>
      </c>
      <c r="N1007" s="3" t="str">
        <f>IF(COUNTIF(技能效果!A:A,技能等级!B1007&amp;"04")=1,技能等级!B1007&amp;"04","")</f>
        <v/>
      </c>
      <c r="O1007" s="3" t="str">
        <f t="shared" ref="O1007" si="3057">IF(N1007="","",$D1007)</f>
        <v/>
      </c>
      <c r="P1007" s="3" t="str">
        <f>IF(COUNTIF(技能效果!A:A,技能等级!B1007&amp;"05")=1,技能等级!B1007&amp;"05","")</f>
        <v/>
      </c>
      <c r="Q1007" s="3" t="str">
        <f t="shared" ref="Q1007" si="3058">IF(P1007="","",$D1007)</f>
        <v/>
      </c>
      <c r="R1007" s="36"/>
      <c r="S1007" s="36">
        <f t="shared" si="2962"/>
        <v>101</v>
      </c>
    </row>
    <row r="1008" spans="1:19" ht="16.5" x14ac:dyDescent="0.2">
      <c r="A1008" s="3">
        <v>1005</v>
      </c>
      <c r="B1008" s="3">
        <f>INDEX(技能!B:B,MATCH(技能等级!S1008,技能!T:T,0))</f>
        <v>1304005</v>
      </c>
      <c r="C1008" s="4" t="s">
        <v>507</v>
      </c>
      <c r="D1008" s="3">
        <v>5</v>
      </c>
      <c r="E1008" s="3" t="str">
        <f>INDEX(技能!E:E,MATCH(技能等级!S1008,技能!T:T,0))</f>
        <v>狂暴一击</v>
      </c>
      <c r="F1008" s="4" t="s">
        <v>1164</v>
      </c>
      <c r="G1008" s="3">
        <v>10</v>
      </c>
      <c r="H1008" s="37" t="str">
        <f t="shared" si="2927"/>
        <v>130400501</v>
      </c>
      <c r="I1008" s="3">
        <f t="shared" si="2928"/>
        <v>5</v>
      </c>
      <c r="J1008" s="3" t="str">
        <f>IF(COUNTIF(技能效果!A:A,技能等级!B1008&amp;"02")=1,技能等级!B1008&amp;"02","")</f>
        <v>130400502</v>
      </c>
      <c r="K1008" s="3">
        <f t="shared" si="2928"/>
        <v>5</v>
      </c>
      <c r="L1008" s="3" t="str">
        <f>IF(COUNTIF(技能效果!A:A,技能等级!B1008&amp;"03")=1,技能等级!B1008&amp;"03","")</f>
        <v>130400503</v>
      </c>
      <c r="M1008" s="3">
        <f t="shared" ref="M1008" si="3059">IF(L1008="","",$D1008)</f>
        <v>5</v>
      </c>
      <c r="N1008" s="3" t="str">
        <f>IF(COUNTIF(技能效果!A:A,技能等级!B1008&amp;"04")=1,技能等级!B1008&amp;"04","")</f>
        <v/>
      </c>
      <c r="O1008" s="3" t="str">
        <f t="shared" ref="O1008" si="3060">IF(N1008="","",$D1008)</f>
        <v/>
      </c>
      <c r="P1008" s="3" t="str">
        <f>IF(COUNTIF(技能效果!A:A,技能等级!B1008&amp;"05")=1,技能等级!B1008&amp;"05","")</f>
        <v/>
      </c>
      <c r="Q1008" s="3" t="str">
        <f t="shared" ref="Q1008" si="3061">IF(P1008="","",$D1008)</f>
        <v/>
      </c>
      <c r="R1008" s="36"/>
      <c r="S1008" s="36">
        <f t="shared" si="2962"/>
        <v>101</v>
      </c>
    </row>
    <row r="1009" spans="1:19" ht="16.5" x14ac:dyDescent="0.2">
      <c r="A1009" s="3">
        <v>1006</v>
      </c>
      <c r="B1009" s="3">
        <f>INDEX(技能!B:B,MATCH(技能等级!S1009,技能!T:T,0))</f>
        <v>1304005</v>
      </c>
      <c r="C1009" s="4" t="s">
        <v>507</v>
      </c>
      <c r="D1009" s="3">
        <v>6</v>
      </c>
      <c r="E1009" s="3" t="str">
        <f>INDEX(技能!E:E,MATCH(技能等级!S1009,技能!T:T,0))</f>
        <v>狂暴一击</v>
      </c>
      <c r="F1009" s="4" t="s">
        <v>1164</v>
      </c>
      <c r="G1009" s="3">
        <v>10</v>
      </c>
      <c r="H1009" s="37" t="str">
        <f t="shared" si="2927"/>
        <v>130400501</v>
      </c>
      <c r="I1009" s="3">
        <f t="shared" si="2928"/>
        <v>6</v>
      </c>
      <c r="J1009" s="3" t="str">
        <f>IF(COUNTIF(技能效果!A:A,技能等级!B1009&amp;"02")=1,技能等级!B1009&amp;"02","")</f>
        <v>130400502</v>
      </c>
      <c r="K1009" s="3">
        <f t="shared" si="2928"/>
        <v>6</v>
      </c>
      <c r="L1009" s="3" t="str">
        <f>IF(COUNTIF(技能效果!A:A,技能等级!B1009&amp;"03")=1,技能等级!B1009&amp;"03","")</f>
        <v>130400503</v>
      </c>
      <c r="M1009" s="3">
        <f t="shared" ref="M1009" si="3062">IF(L1009="","",$D1009)</f>
        <v>6</v>
      </c>
      <c r="N1009" s="3" t="str">
        <f>IF(COUNTIF(技能效果!A:A,技能等级!B1009&amp;"04")=1,技能等级!B1009&amp;"04","")</f>
        <v/>
      </c>
      <c r="O1009" s="3" t="str">
        <f t="shared" ref="O1009" si="3063">IF(N1009="","",$D1009)</f>
        <v/>
      </c>
      <c r="P1009" s="3" t="str">
        <f>IF(COUNTIF(技能效果!A:A,技能等级!B1009&amp;"05")=1,技能等级!B1009&amp;"05","")</f>
        <v/>
      </c>
      <c r="Q1009" s="3" t="str">
        <f t="shared" ref="Q1009" si="3064">IF(P1009="","",$D1009)</f>
        <v/>
      </c>
      <c r="R1009" s="36"/>
      <c r="S1009" s="36">
        <f t="shared" si="2962"/>
        <v>101</v>
      </c>
    </row>
    <row r="1010" spans="1:19" ht="16.5" x14ac:dyDescent="0.2">
      <c r="A1010" s="3">
        <v>1007</v>
      </c>
      <c r="B1010" s="3">
        <f>INDEX(技能!B:B,MATCH(技能等级!S1010,技能!T:T,0))</f>
        <v>1304005</v>
      </c>
      <c r="C1010" s="4" t="s">
        <v>507</v>
      </c>
      <c r="D1010" s="3">
        <v>7</v>
      </c>
      <c r="E1010" s="3" t="str">
        <f>INDEX(技能!E:E,MATCH(技能等级!S1010,技能!T:T,0))</f>
        <v>狂暴一击</v>
      </c>
      <c r="F1010" s="4" t="s">
        <v>1164</v>
      </c>
      <c r="G1010" s="3">
        <v>10</v>
      </c>
      <c r="H1010" s="37" t="str">
        <f t="shared" si="2927"/>
        <v>130400501</v>
      </c>
      <c r="I1010" s="3">
        <f t="shared" si="2928"/>
        <v>7</v>
      </c>
      <c r="J1010" s="3" t="str">
        <f>IF(COUNTIF(技能效果!A:A,技能等级!B1010&amp;"02")=1,技能等级!B1010&amp;"02","")</f>
        <v>130400502</v>
      </c>
      <c r="K1010" s="3">
        <f t="shared" si="2928"/>
        <v>7</v>
      </c>
      <c r="L1010" s="3" t="str">
        <f>IF(COUNTIF(技能效果!A:A,技能等级!B1010&amp;"03")=1,技能等级!B1010&amp;"03","")</f>
        <v>130400503</v>
      </c>
      <c r="M1010" s="3">
        <f t="shared" ref="M1010" si="3065">IF(L1010="","",$D1010)</f>
        <v>7</v>
      </c>
      <c r="N1010" s="3" t="str">
        <f>IF(COUNTIF(技能效果!A:A,技能等级!B1010&amp;"04")=1,技能等级!B1010&amp;"04","")</f>
        <v/>
      </c>
      <c r="O1010" s="3" t="str">
        <f t="shared" ref="O1010" si="3066">IF(N1010="","",$D1010)</f>
        <v/>
      </c>
      <c r="P1010" s="3" t="str">
        <f>IF(COUNTIF(技能效果!A:A,技能等级!B1010&amp;"05")=1,技能等级!B1010&amp;"05","")</f>
        <v/>
      </c>
      <c r="Q1010" s="3" t="str">
        <f t="shared" ref="Q1010" si="3067">IF(P1010="","",$D1010)</f>
        <v/>
      </c>
      <c r="R1010" s="36"/>
      <c r="S1010" s="36">
        <f t="shared" si="2962"/>
        <v>101</v>
      </c>
    </row>
    <row r="1011" spans="1:19" ht="16.5" x14ac:dyDescent="0.2">
      <c r="A1011" s="3">
        <v>1008</v>
      </c>
      <c r="B1011" s="3">
        <f>INDEX(技能!B:B,MATCH(技能等级!S1011,技能!T:T,0))</f>
        <v>1304005</v>
      </c>
      <c r="C1011" s="4" t="s">
        <v>507</v>
      </c>
      <c r="D1011" s="3">
        <v>8</v>
      </c>
      <c r="E1011" s="3" t="str">
        <f>INDEX(技能!E:E,MATCH(技能等级!S1011,技能!T:T,0))</f>
        <v>狂暴一击</v>
      </c>
      <c r="F1011" s="4" t="s">
        <v>1164</v>
      </c>
      <c r="G1011" s="3">
        <v>10</v>
      </c>
      <c r="H1011" s="37" t="str">
        <f t="shared" si="2927"/>
        <v>130400501</v>
      </c>
      <c r="I1011" s="3">
        <f t="shared" si="2928"/>
        <v>8</v>
      </c>
      <c r="J1011" s="3" t="str">
        <f>IF(COUNTIF(技能效果!A:A,技能等级!B1011&amp;"02")=1,技能等级!B1011&amp;"02","")</f>
        <v>130400502</v>
      </c>
      <c r="K1011" s="3">
        <f t="shared" si="2928"/>
        <v>8</v>
      </c>
      <c r="L1011" s="3" t="str">
        <f>IF(COUNTIF(技能效果!A:A,技能等级!B1011&amp;"03")=1,技能等级!B1011&amp;"03","")</f>
        <v>130400503</v>
      </c>
      <c r="M1011" s="3">
        <f t="shared" ref="M1011" si="3068">IF(L1011="","",$D1011)</f>
        <v>8</v>
      </c>
      <c r="N1011" s="3" t="str">
        <f>IF(COUNTIF(技能效果!A:A,技能等级!B1011&amp;"04")=1,技能等级!B1011&amp;"04","")</f>
        <v/>
      </c>
      <c r="O1011" s="3" t="str">
        <f t="shared" ref="O1011" si="3069">IF(N1011="","",$D1011)</f>
        <v/>
      </c>
      <c r="P1011" s="3" t="str">
        <f>IF(COUNTIF(技能效果!A:A,技能等级!B1011&amp;"05")=1,技能等级!B1011&amp;"05","")</f>
        <v/>
      </c>
      <c r="Q1011" s="3" t="str">
        <f t="shared" ref="Q1011" si="3070">IF(P1011="","",$D1011)</f>
        <v/>
      </c>
      <c r="R1011" s="36"/>
      <c r="S1011" s="36">
        <f t="shared" si="2962"/>
        <v>101</v>
      </c>
    </row>
    <row r="1012" spans="1:19" ht="16.5" x14ac:dyDescent="0.2">
      <c r="A1012" s="3">
        <v>1009</v>
      </c>
      <c r="B1012" s="3">
        <f>INDEX(技能!B:B,MATCH(技能等级!S1012,技能!T:T,0))</f>
        <v>1304005</v>
      </c>
      <c r="C1012" s="4" t="s">
        <v>507</v>
      </c>
      <c r="D1012" s="3">
        <v>9</v>
      </c>
      <c r="E1012" s="3" t="str">
        <f>INDEX(技能!E:E,MATCH(技能等级!S1012,技能!T:T,0))</f>
        <v>狂暴一击</v>
      </c>
      <c r="F1012" s="4" t="s">
        <v>1164</v>
      </c>
      <c r="G1012" s="3">
        <v>10</v>
      </c>
      <c r="H1012" s="37" t="str">
        <f t="shared" si="2927"/>
        <v>130400501</v>
      </c>
      <c r="I1012" s="3">
        <f t="shared" si="2928"/>
        <v>9</v>
      </c>
      <c r="J1012" s="3" t="str">
        <f>IF(COUNTIF(技能效果!A:A,技能等级!B1012&amp;"02")=1,技能等级!B1012&amp;"02","")</f>
        <v>130400502</v>
      </c>
      <c r="K1012" s="3">
        <f t="shared" si="2928"/>
        <v>9</v>
      </c>
      <c r="L1012" s="3" t="str">
        <f>IF(COUNTIF(技能效果!A:A,技能等级!B1012&amp;"03")=1,技能等级!B1012&amp;"03","")</f>
        <v>130400503</v>
      </c>
      <c r="M1012" s="3">
        <f t="shared" ref="M1012" si="3071">IF(L1012="","",$D1012)</f>
        <v>9</v>
      </c>
      <c r="N1012" s="3" t="str">
        <f>IF(COUNTIF(技能效果!A:A,技能等级!B1012&amp;"04")=1,技能等级!B1012&amp;"04","")</f>
        <v/>
      </c>
      <c r="O1012" s="3" t="str">
        <f t="shared" ref="O1012" si="3072">IF(N1012="","",$D1012)</f>
        <v/>
      </c>
      <c r="P1012" s="3" t="str">
        <f>IF(COUNTIF(技能效果!A:A,技能等级!B1012&amp;"05")=1,技能等级!B1012&amp;"05","")</f>
        <v/>
      </c>
      <c r="Q1012" s="3" t="str">
        <f t="shared" ref="Q1012" si="3073">IF(P1012="","",$D1012)</f>
        <v/>
      </c>
      <c r="R1012" s="36"/>
      <c r="S1012" s="36">
        <f t="shared" si="2962"/>
        <v>101</v>
      </c>
    </row>
    <row r="1013" spans="1:19" ht="16.5" x14ac:dyDescent="0.2">
      <c r="A1013" s="3">
        <v>1010</v>
      </c>
      <c r="B1013" s="3">
        <f>INDEX(技能!B:B,MATCH(技能等级!S1013,技能!T:T,0))</f>
        <v>1304005</v>
      </c>
      <c r="C1013" s="4" t="s">
        <v>507</v>
      </c>
      <c r="D1013" s="3">
        <v>10</v>
      </c>
      <c r="E1013" s="3" t="str">
        <f>INDEX(技能!E:E,MATCH(技能等级!S1013,技能!T:T,0))</f>
        <v>狂暴一击</v>
      </c>
      <c r="F1013" s="4" t="s">
        <v>1164</v>
      </c>
      <c r="G1013" s="3">
        <v>10</v>
      </c>
      <c r="H1013" s="37" t="str">
        <f t="shared" si="2927"/>
        <v>130400501</v>
      </c>
      <c r="I1013" s="3">
        <f t="shared" si="2928"/>
        <v>10</v>
      </c>
      <c r="J1013" s="3" t="str">
        <f>IF(COUNTIF(技能效果!A:A,技能等级!B1013&amp;"02")=1,技能等级!B1013&amp;"02","")</f>
        <v>130400502</v>
      </c>
      <c r="K1013" s="3">
        <f t="shared" si="2928"/>
        <v>10</v>
      </c>
      <c r="L1013" s="3" t="str">
        <f>IF(COUNTIF(技能效果!A:A,技能等级!B1013&amp;"03")=1,技能等级!B1013&amp;"03","")</f>
        <v>130400503</v>
      </c>
      <c r="M1013" s="3">
        <f t="shared" ref="M1013" si="3074">IF(L1013="","",$D1013)</f>
        <v>10</v>
      </c>
      <c r="N1013" s="3" t="str">
        <f>IF(COUNTIF(技能效果!A:A,技能等级!B1013&amp;"04")=1,技能等级!B1013&amp;"04","")</f>
        <v/>
      </c>
      <c r="O1013" s="3" t="str">
        <f t="shared" ref="O1013" si="3075">IF(N1013="","",$D1013)</f>
        <v/>
      </c>
      <c r="P1013" s="3" t="str">
        <f>IF(COUNTIF(技能效果!A:A,技能等级!B1013&amp;"05")=1,技能等级!B1013&amp;"05","")</f>
        <v/>
      </c>
      <c r="Q1013" s="3" t="str">
        <f t="shared" ref="Q1013" si="3076">IF(P1013="","",$D1013)</f>
        <v/>
      </c>
      <c r="R1013" s="36"/>
      <c r="S1013" s="36">
        <f t="shared" si="2962"/>
        <v>101</v>
      </c>
    </row>
    <row r="1014" spans="1:19" ht="16.5" x14ac:dyDescent="0.2">
      <c r="A1014" s="3">
        <v>1011</v>
      </c>
      <c r="B1014" s="3">
        <f>INDEX(技能!B:B,MATCH(技能等级!S1014,技能!T:T,0))</f>
        <v>1304006</v>
      </c>
      <c r="C1014" s="4" t="s">
        <v>507</v>
      </c>
      <c r="D1014" s="3">
        <v>1</v>
      </c>
      <c r="E1014" s="3" t="str">
        <f>INDEX(技能!E:E,MATCH(技能等级!S1014,技能!T:T,0))</f>
        <v>殇魂秘术</v>
      </c>
      <c r="F1014" s="4"/>
      <c r="G1014" s="3"/>
      <c r="H1014" s="37" t="str">
        <f t="shared" si="2927"/>
        <v>130400601</v>
      </c>
      <c r="I1014" s="3">
        <f t="shared" si="2928"/>
        <v>1</v>
      </c>
      <c r="J1014" s="3" t="str">
        <f>IF(COUNTIF(技能效果!A:A,技能等级!B1014&amp;"02")=1,技能等级!B1014&amp;"02","")</f>
        <v>130400602</v>
      </c>
      <c r="K1014" s="3">
        <f t="shared" si="2928"/>
        <v>1</v>
      </c>
      <c r="L1014" s="3" t="str">
        <f>IF(COUNTIF(技能效果!A:A,技能等级!B1014&amp;"03")=1,技能等级!B1014&amp;"03","")</f>
        <v/>
      </c>
      <c r="M1014" s="3" t="str">
        <f t="shared" ref="M1014" si="3077">IF(L1014="","",$D1014)</f>
        <v/>
      </c>
      <c r="N1014" s="3" t="str">
        <f>IF(COUNTIF(技能效果!A:A,技能等级!B1014&amp;"04")=1,技能等级!B1014&amp;"04","")</f>
        <v/>
      </c>
      <c r="O1014" s="3" t="str">
        <f t="shared" ref="O1014" si="3078">IF(N1014="","",$D1014)</f>
        <v/>
      </c>
      <c r="P1014" s="3" t="str">
        <f>IF(COUNTIF(技能效果!A:A,技能等级!B1014&amp;"05")=1,技能等级!B1014&amp;"05","")</f>
        <v/>
      </c>
      <c r="Q1014" s="3" t="str">
        <f t="shared" ref="Q1014" si="3079">IF(P1014="","",$D1014)</f>
        <v/>
      </c>
      <c r="R1014" s="36"/>
      <c r="S1014" s="36">
        <f t="shared" si="2962"/>
        <v>102</v>
      </c>
    </row>
    <row r="1015" spans="1:19" ht="16.5" x14ac:dyDescent="0.2">
      <c r="A1015" s="3">
        <v>1012</v>
      </c>
      <c r="B1015" s="3">
        <f>INDEX(技能!B:B,MATCH(技能等级!S1015,技能!T:T,0))</f>
        <v>1304006</v>
      </c>
      <c r="C1015" s="4" t="s">
        <v>507</v>
      </c>
      <c r="D1015" s="3">
        <v>2</v>
      </c>
      <c r="E1015" s="3" t="str">
        <f>INDEX(技能!E:E,MATCH(技能等级!S1015,技能!T:T,0))</f>
        <v>殇魂秘术</v>
      </c>
      <c r="F1015" s="4" t="s">
        <v>1164</v>
      </c>
      <c r="G1015" s="3">
        <v>10</v>
      </c>
      <c r="H1015" s="37" t="str">
        <f t="shared" si="2927"/>
        <v>130400601</v>
      </c>
      <c r="I1015" s="3">
        <f t="shared" si="2928"/>
        <v>2</v>
      </c>
      <c r="J1015" s="3" t="str">
        <f>IF(COUNTIF(技能效果!A:A,技能等级!B1015&amp;"02")=1,技能等级!B1015&amp;"02","")</f>
        <v>130400602</v>
      </c>
      <c r="K1015" s="3">
        <f t="shared" si="2928"/>
        <v>2</v>
      </c>
      <c r="L1015" s="3" t="str">
        <f>IF(COUNTIF(技能效果!A:A,技能等级!B1015&amp;"03")=1,技能等级!B1015&amp;"03","")</f>
        <v/>
      </c>
      <c r="M1015" s="3" t="str">
        <f t="shared" ref="M1015" si="3080">IF(L1015="","",$D1015)</f>
        <v/>
      </c>
      <c r="N1015" s="3" t="str">
        <f>IF(COUNTIF(技能效果!A:A,技能等级!B1015&amp;"04")=1,技能等级!B1015&amp;"04","")</f>
        <v/>
      </c>
      <c r="O1015" s="3" t="str">
        <f t="shared" ref="O1015" si="3081">IF(N1015="","",$D1015)</f>
        <v/>
      </c>
      <c r="P1015" s="3" t="str">
        <f>IF(COUNTIF(技能效果!A:A,技能等级!B1015&amp;"05")=1,技能等级!B1015&amp;"05","")</f>
        <v/>
      </c>
      <c r="Q1015" s="3" t="str">
        <f t="shared" ref="Q1015" si="3082">IF(P1015="","",$D1015)</f>
        <v/>
      </c>
      <c r="R1015" s="36"/>
      <c r="S1015" s="36">
        <f t="shared" si="2962"/>
        <v>102</v>
      </c>
    </row>
    <row r="1016" spans="1:19" ht="16.5" x14ac:dyDescent="0.2">
      <c r="A1016" s="3">
        <v>1013</v>
      </c>
      <c r="B1016" s="3">
        <f>INDEX(技能!B:B,MATCH(技能等级!S1016,技能!T:T,0))</f>
        <v>1304006</v>
      </c>
      <c r="C1016" s="4" t="s">
        <v>507</v>
      </c>
      <c r="D1016" s="3">
        <v>3</v>
      </c>
      <c r="E1016" s="3" t="str">
        <f>INDEX(技能!E:E,MATCH(技能等级!S1016,技能!T:T,0))</f>
        <v>殇魂秘术</v>
      </c>
      <c r="F1016" s="4" t="s">
        <v>1164</v>
      </c>
      <c r="G1016" s="3">
        <v>10</v>
      </c>
      <c r="H1016" s="37" t="str">
        <f t="shared" si="2927"/>
        <v>130400601</v>
      </c>
      <c r="I1016" s="3">
        <f t="shared" si="2928"/>
        <v>3</v>
      </c>
      <c r="J1016" s="3" t="str">
        <f>IF(COUNTIF(技能效果!A:A,技能等级!B1016&amp;"02")=1,技能等级!B1016&amp;"02","")</f>
        <v>130400602</v>
      </c>
      <c r="K1016" s="3">
        <f t="shared" si="2928"/>
        <v>3</v>
      </c>
      <c r="L1016" s="3" t="str">
        <f>IF(COUNTIF(技能效果!A:A,技能等级!B1016&amp;"03")=1,技能等级!B1016&amp;"03","")</f>
        <v/>
      </c>
      <c r="M1016" s="3" t="str">
        <f t="shared" ref="M1016" si="3083">IF(L1016="","",$D1016)</f>
        <v/>
      </c>
      <c r="N1016" s="3" t="str">
        <f>IF(COUNTIF(技能效果!A:A,技能等级!B1016&amp;"04")=1,技能等级!B1016&amp;"04","")</f>
        <v/>
      </c>
      <c r="O1016" s="3" t="str">
        <f t="shared" ref="O1016" si="3084">IF(N1016="","",$D1016)</f>
        <v/>
      </c>
      <c r="P1016" s="3" t="str">
        <f>IF(COUNTIF(技能效果!A:A,技能等级!B1016&amp;"05")=1,技能等级!B1016&amp;"05","")</f>
        <v/>
      </c>
      <c r="Q1016" s="3" t="str">
        <f t="shared" ref="Q1016" si="3085">IF(P1016="","",$D1016)</f>
        <v/>
      </c>
      <c r="R1016" s="36"/>
      <c r="S1016" s="36">
        <f t="shared" si="2962"/>
        <v>102</v>
      </c>
    </row>
    <row r="1017" spans="1:19" ht="16.5" x14ac:dyDescent="0.2">
      <c r="A1017" s="3">
        <v>1014</v>
      </c>
      <c r="B1017" s="3">
        <f>INDEX(技能!B:B,MATCH(技能等级!S1017,技能!T:T,0))</f>
        <v>1304006</v>
      </c>
      <c r="C1017" s="4" t="s">
        <v>507</v>
      </c>
      <c r="D1017" s="3">
        <v>4</v>
      </c>
      <c r="E1017" s="3" t="str">
        <f>INDEX(技能!E:E,MATCH(技能等级!S1017,技能!T:T,0))</f>
        <v>殇魂秘术</v>
      </c>
      <c r="F1017" s="4" t="s">
        <v>1164</v>
      </c>
      <c r="G1017" s="3">
        <v>10</v>
      </c>
      <c r="H1017" s="37" t="str">
        <f t="shared" si="2927"/>
        <v>130400601</v>
      </c>
      <c r="I1017" s="3">
        <f t="shared" si="2928"/>
        <v>4</v>
      </c>
      <c r="J1017" s="3" t="str">
        <f>IF(COUNTIF(技能效果!A:A,技能等级!B1017&amp;"02")=1,技能等级!B1017&amp;"02","")</f>
        <v>130400602</v>
      </c>
      <c r="K1017" s="3">
        <f t="shared" si="2928"/>
        <v>4</v>
      </c>
      <c r="L1017" s="3" t="str">
        <f>IF(COUNTIF(技能效果!A:A,技能等级!B1017&amp;"03")=1,技能等级!B1017&amp;"03","")</f>
        <v/>
      </c>
      <c r="M1017" s="3" t="str">
        <f t="shared" ref="M1017" si="3086">IF(L1017="","",$D1017)</f>
        <v/>
      </c>
      <c r="N1017" s="3" t="str">
        <f>IF(COUNTIF(技能效果!A:A,技能等级!B1017&amp;"04")=1,技能等级!B1017&amp;"04","")</f>
        <v/>
      </c>
      <c r="O1017" s="3" t="str">
        <f t="shared" ref="O1017" si="3087">IF(N1017="","",$D1017)</f>
        <v/>
      </c>
      <c r="P1017" s="3" t="str">
        <f>IF(COUNTIF(技能效果!A:A,技能等级!B1017&amp;"05")=1,技能等级!B1017&amp;"05","")</f>
        <v/>
      </c>
      <c r="Q1017" s="3" t="str">
        <f t="shared" ref="Q1017" si="3088">IF(P1017="","",$D1017)</f>
        <v/>
      </c>
      <c r="R1017" s="36"/>
      <c r="S1017" s="36">
        <f t="shared" si="2962"/>
        <v>102</v>
      </c>
    </row>
    <row r="1018" spans="1:19" ht="16.5" x14ac:dyDescent="0.2">
      <c r="A1018" s="3">
        <v>1015</v>
      </c>
      <c r="B1018" s="3">
        <f>INDEX(技能!B:B,MATCH(技能等级!S1018,技能!T:T,0))</f>
        <v>1304006</v>
      </c>
      <c r="C1018" s="4" t="s">
        <v>507</v>
      </c>
      <c r="D1018" s="3">
        <v>5</v>
      </c>
      <c r="E1018" s="3" t="str">
        <f>INDEX(技能!E:E,MATCH(技能等级!S1018,技能!T:T,0))</f>
        <v>殇魂秘术</v>
      </c>
      <c r="F1018" s="4" t="s">
        <v>1164</v>
      </c>
      <c r="G1018" s="3">
        <v>10</v>
      </c>
      <c r="H1018" s="37" t="str">
        <f t="shared" si="2927"/>
        <v>130400601</v>
      </c>
      <c r="I1018" s="3">
        <f t="shared" si="2928"/>
        <v>5</v>
      </c>
      <c r="J1018" s="3" t="str">
        <f>IF(COUNTIF(技能效果!A:A,技能等级!B1018&amp;"02")=1,技能等级!B1018&amp;"02","")</f>
        <v>130400602</v>
      </c>
      <c r="K1018" s="3">
        <f t="shared" si="2928"/>
        <v>5</v>
      </c>
      <c r="L1018" s="3" t="str">
        <f>IF(COUNTIF(技能效果!A:A,技能等级!B1018&amp;"03")=1,技能等级!B1018&amp;"03","")</f>
        <v/>
      </c>
      <c r="M1018" s="3" t="str">
        <f t="shared" ref="M1018" si="3089">IF(L1018="","",$D1018)</f>
        <v/>
      </c>
      <c r="N1018" s="3" t="str">
        <f>IF(COUNTIF(技能效果!A:A,技能等级!B1018&amp;"04")=1,技能等级!B1018&amp;"04","")</f>
        <v/>
      </c>
      <c r="O1018" s="3" t="str">
        <f t="shared" ref="O1018" si="3090">IF(N1018="","",$D1018)</f>
        <v/>
      </c>
      <c r="P1018" s="3" t="str">
        <f>IF(COUNTIF(技能效果!A:A,技能等级!B1018&amp;"05")=1,技能等级!B1018&amp;"05","")</f>
        <v/>
      </c>
      <c r="Q1018" s="3" t="str">
        <f t="shared" ref="Q1018" si="3091">IF(P1018="","",$D1018)</f>
        <v/>
      </c>
      <c r="R1018" s="36"/>
      <c r="S1018" s="36">
        <f t="shared" si="2962"/>
        <v>102</v>
      </c>
    </row>
    <row r="1019" spans="1:19" ht="16.5" x14ac:dyDescent="0.2">
      <c r="A1019" s="3">
        <v>1016</v>
      </c>
      <c r="B1019" s="3">
        <f>INDEX(技能!B:B,MATCH(技能等级!S1019,技能!T:T,0))</f>
        <v>1304006</v>
      </c>
      <c r="C1019" s="4" t="s">
        <v>507</v>
      </c>
      <c r="D1019" s="3">
        <v>6</v>
      </c>
      <c r="E1019" s="3" t="str">
        <f>INDEX(技能!E:E,MATCH(技能等级!S1019,技能!T:T,0))</f>
        <v>殇魂秘术</v>
      </c>
      <c r="F1019" s="4" t="s">
        <v>1164</v>
      </c>
      <c r="G1019" s="3">
        <v>10</v>
      </c>
      <c r="H1019" s="37" t="str">
        <f t="shared" si="2927"/>
        <v>130400601</v>
      </c>
      <c r="I1019" s="3">
        <f t="shared" si="2928"/>
        <v>6</v>
      </c>
      <c r="J1019" s="3" t="str">
        <f>IF(COUNTIF(技能效果!A:A,技能等级!B1019&amp;"02")=1,技能等级!B1019&amp;"02","")</f>
        <v>130400602</v>
      </c>
      <c r="K1019" s="3">
        <f t="shared" si="2928"/>
        <v>6</v>
      </c>
      <c r="L1019" s="3" t="str">
        <f>IF(COUNTIF(技能效果!A:A,技能等级!B1019&amp;"03")=1,技能等级!B1019&amp;"03","")</f>
        <v/>
      </c>
      <c r="M1019" s="3" t="str">
        <f t="shared" ref="M1019" si="3092">IF(L1019="","",$D1019)</f>
        <v/>
      </c>
      <c r="N1019" s="3" t="str">
        <f>IF(COUNTIF(技能效果!A:A,技能等级!B1019&amp;"04")=1,技能等级!B1019&amp;"04","")</f>
        <v/>
      </c>
      <c r="O1019" s="3" t="str">
        <f t="shared" ref="O1019" si="3093">IF(N1019="","",$D1019)</f>
        <v/>
      </c>
      <c r="P1019" s="3" t="str">
        <f>IF(COUNTIF(技能效果!A:A,技能等级!B1019&amp;"05")=1,技能等级!B1019&amp;"05","")</f>
        <v/>
      </c>
      <c r="Q1019" s="3" t="str">
        <f t="shared" ref="Q1019" si="3094">IF(P1019="","",$D1019)</f>
        <v/>
      </c>
      <c r="R1019" s="36"/>
      <c r="S1019" s="36">
        <f t="shared" si="2962"/>
        <v>102</v>
      </c>
    </row>
    <row r="1020" spans="1:19" ht="16.5" x14ac:dyDescent="0.2">
      <c r="A1020" s="3">
        <v>1017</v>
      </c>
      <c r="B1020" s="3">
        <f>INDEX(技能!B:B,MATCH(技能等级!S1020,技能!T:T,0))</f>
        <v>1304006</v>
      </c>
      <c r="C1020" s="4" t="s">
        <v>507</v>
      </c>
      <c r="D1020" s="3">
        <v>7</v>
      </c>
      <c r="E1020" s="3" t="str">
        <f>INDEX(技能!E:E,MATCH(技能等级!S1020,技能!T:T,0))</f>
        <v>殇魂秘术</v>
      </c>
      <c r="F1020" s="4" t="s">
        <v>1164</v>
      </c>
      <c r="G1020" s="3">
        <v>10</v>
      </c>
      <c r="H1020" s="37" t="str">
        <f t="shared" si="2927"/>
        <v>130400601</v>
      </c>
      <c r="I1020" s="3">
        <f t="shared" si="2928"/>
        <v>7</v>
      </c>
      <c r="J1020" s="3" t="str">
        <f>IF(COUNTIF(技能效果!A:A,技能等级!B1020&amp;"02")=1,技能等级!B1020&amp;"02","")</f>
        <v>130400602</v>
      </c>
      <c r="K1020" s="3">
        <f t="shared" si="2928"/>
        <v>7</v>
      </c>
      <c r="L1020" s="3" t="str">
        <f>IF(COUNTIF(技能效果!A:A,技能等级!B1020&amp;"03")=1,技能等级!B1020&amp;"03","")</f>
        <v/>
      </c>
      <c r="M1020" s="3" t="str">
        <f t="shared" ref="M1020" si="3095">IF(L1020="","",$D1020)</f>
        <v/>
      </c>
      <c r="N1020" s="3" t="str">
        <f>IF(COUNTIF(技能效果!A:A,技能等级!B1020&amp;"04")=1,技能等级!B1020&amp;"04","")</f>
        <v/>
      </c>
      <c r="O1020" s="3" t="str">
        <f t="shared" ref="O1020" si="3096">IF(N1020="","",$D1020)</f>
        <v/>
      </c>
      <c r="P1020" s="3" t="str">
        <f>IF(COUNTIF(技能效果!A:A,技能等级!B1020&amp;"05")=1,技能等级!B1020&amp;"05","")</f>
        <v/>
      </c>
      <c r="Q1020" s="3" t="str">
        <f t="shared" ref="Q1020" si="3097">IF(P1020="","",$D1020)</f>
        <v/>
      </c>
      <c r="R1020" s="36"/>
      <c r="S1020" s="36">
        <f t="shared" si="2962"/>
        <v>102</v>
      </c>
    </row>
    <row r="1021" spans="1:19" ht="16.5" x14ac:dyDescent="0.2">
      <c r="A1021" s="3">
        <v>1018</v>
      </c>
      <c r="B1021" s="3">
        <f>INDEX(技能!B:B,MATCH(技能等级!S1021,技能!T:T,0))</f>
        <v>1304006</v>
      </c>
      <c r="C1021" s="4" t="s">
        <v>507</v>
      </c>
      <c r="D1021" s="3">
        <v>8</v>
      </c>
      <c r="E1021" s="3" t="str">
        <f>INDEX(技能!E:E,MATCH(技能等级!S1021,技能!T:T,0))</f>
        <v>殇魂秘术</v>
      </c>
      <c r="F1021" s="4" t="s">
        <v>1164</v>
      </c>
      <c r="G1021" s="3">
        <v>10</v>
      </c>
      <c r="H1021" s="37" t="str">
        <f t="shared" si="2927"/>
        <v>130400601</v>
      </c>
      <c r="I1021" s="3">
        <f t="shared" si="2928"/>
        <v>8</v>
      </c>
      <c r="J1021" s="3" t="str">
        <f>IF(COUNTIF(技能效果!A:A,技能等级!B1021&amp;"02")=1,技能等级!B1021&amp;"02","")</f>
        <v>130400602</v>
      </c>
      <c r="K1021" s="3">
        <f t="shared" si="2928"/>
        <v>8</v>
      </c>
      <c r="L1021" s="3" t="str">
        <f>IF(COUNTIF(技能效果!A:A,技能等级!B1021&amp;"03")=1,技能等级!B1021&amp;"03","")</f>
        <v/>
      </c>
      <c r="M1021" s="3" t="str">
        <f t="shared" ref="M1021" si="3098">IF(L1021="","",$D1021)</f>
        <v/>
      </c>
      <c r="N1021" s="3" t="str">
        <f>IF(COUNTIF(技能效果!A:A,技能等级!B1021&amp;"04")=1,技能等级!B1021&amp;"04","")</f>
        <v/>
      </c>
      <c r="O1021" s="3" t="str">
        <f t="shared" ref="O1021" si="3099">IF(N1021="","",$D1021)</f>
        <v/>
      </c>
      <c r="P1021" s="3" t="str">
        <f>IF(COUNTIF(技能效果!A:A,技能等级!B1021&amp;"05")=1,技能等级!B1021&amp;"05","")</f>
        <v/>
      </c>
      <c r="Q1021" s="3" t="str">
        <f t="shared" ref="Q1021" si="3100">IF(P1021="","",$D1021)</f>
        <v/>
      </c>
      <c r="R1021" s="36"/>
      <c r="S1021" s="36">
        <f t="shared" si="2962"/>
        <v>102</v>
      </c>
    </row>
    <row r="1022" spans="1:19" ht="16.5" x14ac:dyDescent="0.2">
      <c r="A1022" s="3">
        <v>1019</v>
      </c>
      <c r="B1022" s="3">
        <f>INDEX(技能!B:B,MATCH(技能等级!S1022,技能!T:T,0))</f>
        <v>1304006</v>
      </c>
      <c r="C1022" s="4" t="s">
        <v>507</v>
      </c>
      <c r="D1022" s="3">
        <v>9</v>
      </c>
      <c r="E1022" s="3" t="str">
        <f>INDEX(技能!E:E,MATCH(技能等级!S1022,技能!T:T,0))</f>
        <v>殇魂秘术</v>
      </c>
      <c r="F1022" s="4" t="s">
        <v>1164</v>
      </c>
      <c r="G1022" s="3">
        <v>10</v>
      </c>
      <c r="H1022" s="37" t="str">
        <f t="shared" si="2927"/>
        <v>130400601</v>
      </c>
      <c r="I1022" s="3">
        <f t="shared" si="2928"/>
        <v>9</v>
      </c>
      <c r="J1022" s="3" t="str">
        <f>IF(COUNTIF(技能效果!A:A,技能等级!B1022&amp;"02")=1,技能等级!B1022&amp;"02","")</f>
        <v>130400602</v>
      </c>
      <c r="K1022" s="3">
        <f t="shared" si="2928"/>
        <v>9</v>
      </c>
      <c r="L1022" s="3" t="str">
        <f>IF(COUNTIF(技能效果!A:A,技能等级!B1022&amp;"03")=1,技能等级!B1022&amp;"03","")</f>
        <v/>
      </c>
      <c r="M1022" s="3" t="str">
        <f t="shared" ref="M1022" si="3101">IF(L1022="","",$D1022)</f>
        <v/>
      </c>
      <c r="N1022" s="3" t="str">
        <f>IF(COUNTIF(技能效果!A:A,技能等级!B1022&amp;"04")=1,技能等级!B1022&amp;"04","")</f>
        <v/>
      </c>
      <c r="O1022" s="3" t="str">
        <f t="shared" ref="O1022" si="3102">IF(N1022="","",$D1022)</f>
        <v/>
      </c>
      <c r="P1022" s="3" t="str">
        <f>IF(COUNTIF(技能效果!A:A,技能等级!B1022&amp;"05")=1,技能等级!B1022&amp;"05","")</f>
        <v/>
      </c>
      <c r="Q1022" s="3" t="str">
        <f t="shared" ref="Q1022" si="3103">IF(P1022="","",$D1022)</f>
        <v/>
      </c>
      <c r="R1022" s="36"/>
      <c r="S1022" s="36">
        <f t="shared" si="2962"/>
        <v>102</v>
      </c>
    </row>
    <row r="1023" spans="1:19" ht="16.5" x14ac:dyDescent="0.2">
      <c r="A1023" s="3">
        <v>1020</v>
      </c>
      <c r="B1023" s="3">
        <f>INDEX(技能!B:B,MATCH(技能等级!S1023,技能!T:T,0))</f>
        <v>1304006</v>
      </c>
      <c r="C1023" s="4" t="s">
        <v>507</v>
      </c>
      <c r="D1023" s="3">
        <v>10</v>
      </c>
      <c r="E1023" s="3" t="str">
        <f>INDEX(技能!E:E,MATCH(技能等级!S1023,技能!T:T,0))</f>
        <v>殇魂秘术</v>
      </c>
      <c r="F1023" s="4" t="s">
        <v>1164</v>
      </c>
      <c r="G1023" s="3">
        <v>10</v>
      </c>
      <c r="H1023" s="37" t="str">
        <f t="shared" si="2927"/>
        <v>130400601</v>
      </c>
      <c r="I1023" s="3">
        <f t="shared" si="2928"/>
        <v>10</v>
      </c>
      <c r="J1023" s="3" t="str">
        <f>IF(COUNTIF(技能效果!A:A,技能等级!B1023&amp;"02")=1,技能等级!B1023&amp;"02","")</f>
        <v>130400602</v>
      </c>
      <c r="K1023" s="3">
        <f t="shared" si="2928"/>
        <v>10</v>
      </c>
      <c r="L1023" s="3" t="str">
        <f>IF(COUNTIF(技能效果!A:A,技能等级!B1023&amp;"03")=1,技能等级!B1023&amp;"03","")</f>
        <v/>
      </c>
      <c r="M1023" s="3" t="str">
        <f t="shared" ref="M1023" si="3104">IF(L1023="","",$D1023)</f>
        <v/>
      </c>
      <c r="N1023" s="3" t="str">
        <f>IF(COUNTIF(技能效果!A:A,技能等级!B1023&amp;"04")=1,技能等级!B1023&amp;"04","")</f>
        <v/>
      </c>
      <c r="O1023" s="3" t="str">
        <f t="shared" ref="O1023" si="3105">IF(N1023="","",$D1023)</f>
        <v/>
      </c>
      <c r="P1023" s="3" t="str">
        <f>IF(COUNTIF(技能效果!A:A,技能等级!B1023&amp;"05")=1,技能等级!B1023&amp;"05","")</f>
        <v/>
      </c>
      <c r="Q1023" s="3" t="str">
        <f t="shared" ref="Q1023" si="3106">IF(P1023="","",$D1023)</f>
        <v/>
      </c>
      <c r="R1023" s="36"/>
      <c r="S1023" s="36">
        <f t="shared" si="2962"/>
        <v>102</v>
      </c>
    </row>
    <row r="1024" spans="1:19" ht="16.5" x14ac:dyDescent="0.2">
      <c r="A1024" s="3">
        <v>1021</v>
      </c>
      <c r="B1024" s="3">
        <f>INDEX(技能!B:B,MATCH(技能等级!S1024,技能!T:T,0))</f>
        <v>1304007</v>
      </c>
      <c r="C1024" s="4" t="s">
        <v>507</v>
      </c>
      <c r="D1024" s="3">
        <v>1</v>
      </c>
      <c r="E1024" s="3" t="str">
        <f>INDEX(技能!E:E,MATCH(技能等级!S1024,技能!T:T,0))</f>
        <v>斩灵秘术</v>
      </c>
      <c r="F1024" s="4"/>
      <c r="G1024" s="3"/>
      <c r="H1024" s="37" t="str">
        <f t="shared" si="2927"/>
        <v>130400701</v>
      </c>
      <c r="I1024" s="3">
        <f t="shared" si="2928"/>
        <v>1</v>
      </c>
      <c r="J1024" s="3" t="str">
        <f>IF(COUNTIF(技能效果!A:A,技能等级!B1024&amp;"02")=1,技能等级!B1024&amp;"02","")</f>
        <v>130400702</v>
      </c>
      <c r="K1024" s="3">
        <f t="shared" si="2928"/>
        <v>1</v>
      </c>
      <c r="L1024" s="3" t="str">
        <f>IF(COUNTIF(技能效果!A:A,技能等级!B1024&amp;"03")=1,技能等级!B1024&amp;"03","")</f>
        <v/>
      </c>
      <c r="M1024" s="3" t="str">
        <f t="shared" ref="M1024" si="3107">IF(L1024="","",$D1024)</f>
        <v/>
      </c>
      <c r="N1024" s="3" t="str">
        <f>IF(COUNTIF(技能效果!A:A,技能等级!B1024&amp;"04")=1,技能等级!B1024&amp;"04","")</f>
        <v/>
      </c>
      <c r="O1024" s="3" t="str">
        <f t="shared" ref="O1024" si="3108">IF(N1024="","",$D1024)</f>
        <v/>
      </c>
      <c r="P1024" s="3" t="str">
        <f>IF(COUNTIF(技能效果!A:A,技能等级!B1024&amp;"05")=1,技能等级!B1024&amp;"05","")</f>
        <v/>
      </c>
      <c r="Q1024" s="3" t="str">
        <f t="shared" ref="Q1024" si="3109">IF(P1024="","",$D1024)</f>
        <v/>
      </c>
      <c r="R1024" s="36"/>
      <c r="S1024" s="36">
        <f t="shared" si="2962"/>
        <v>103</v>
      </c>
    </row>
    <row r="1025" spans="1:19" ht="16.5" x14ac:dyDescent="0.2">
      <c r="A1025" s="3">
        <v>1022</v>
      </c>
      <c r="B1025" s="3">
        <f>INDEX(技能!B:B,MATCH(技能等级!S1025,技能!T:T,0))</f>
        <v>1304007</v>
      </c>
      <c r="C1025" s="4" t="s">
        <v>507</v>
      </c>
      <c r="D1025" s="3">
        <v>2</v>
      </c>
      <c r="E1025" s="3" t="str">
        <f>INDEX(技能!E:E,MATCH(技能等级!S1025,技能!T:T,0))</f>
        <v>斩灵秘术</v>
      </c>
      <c r="F1025" s="4" t="s">
        <v>1164</v>
      </c>
      <c r="G1025" s="3">
        <v>10</v>
      </c>
      <c r="H1025" s="37" t="str">
        <f t="shared" si="2927"/>
        <v>130400701</v>
      </c>
      <c r="I1025" s="3">
        <f t="shared" si="2928"/>
        <v>2</v>
      </c>
      <c r="J1025" s="3" t="str">
        <f>IF(COUNTIF(技能效果!A:A,技能等级!B1025&amp;"02")=1,技能等级!B1025&amp;"02","")</f>
        <v>130400702</v>
      </c>
      <c r="K1025" s="3">
        <f t="shared" si="2928"/>
        <v>2</v>
      </c>
      <c r="L1025" s="3" t="str">
        <f>IF(COUNTIF(技能效果!A:A,技能等级!B1025&amp;"03")=1,技能等级!B1025&amp;"03","")</f>
        <v/>
      </c>
      <c r="M1025" s="3" t="str">
        <f t="shared" ref="M1025" si="3110">IF(L1025="","",$D1025)</f>
        <v/>
      </c>
      <c r="N1025" s="3" t="str">
        <f>IF(COUNTIF(技能效果!A:A,技能等级!B1025&amp;"04")=1,技能等级!B1025&amp;"04","")</f>
        <v/>
      </c>
      <c r="O1025" s="3" t="str">
        <f t="shared" ref="O1025" si="3111">IF(N1025="","",$D1025)</f>
        <v/>
      </c>
      <c r="P1025" s="3" t="str">
        <f>IF(COUNTIF(技能效果!A:A,技能等级!B1025&amp;"05")=1,技能等级!B1025&amp;"05","")</f>
        <v/>
      </c>
      <c r="Q1025" s="3" t="str">
        <f t="shared" ref="Q1025" si="3112">IF(P1025="","",$D1025)</f>
        <v/>
      </c>
      <c r="R1025" s="36"/>
      <c r="S1025" s="36">
        <f t="shared" si="2962"/>
        <v>103</v>
      </c>
    </row>
    <row r="1026" spans="1:19" ht="16.5" x14ac:dyDescent="0.2">
      <c r="A1026" s="3">
        <v>1023</v>
      </c>
      <c r="B1026" s="3">
        <f>INDEX(技能!B:B,MATCH(技能等级!S1026,技能!T:T,0))</f>
        <v>1304007</v>
      </c>
      <c r="C1026" s="4" t="s">
        <v>507</v>
      </c>
      <c r="D1026" s="3">
        <v>3</v>
      </c>
      <c r="E1026" s="3" t="str">
        <f>INDEX(技能!E:E,MATCH(技能等级!S1026,技能!T:T,0))</f>
        <v>斩灵秘术</v>
      </c>
      <c r="F1026" s="4" t="s">
        <v>1164</v>
      </c>
      <c r="G1026" s="3">
        <v>10</v>
      </c>
      <c r="H1026" s="37" t="str">
        <f t="shared" si="2927"/>
        <v>130400701</v>
      </c>
      <c r="I1026" s="3">
        <f t="shared" si="2928"/>
        <v>3</v>
      </c>
      <c r="J1026" s="3" t="str">
        <f>IF(COUNTIF(技能效果!A:A,技能等级!B1026&amp;"02")=1,技能等级!B1026&amp;"02","")</f>
        <v>130400702</v>
      </c>
      <c r="K1026" s="3">
        <f t="shared" si="2928"/>
        <v>3</v>
      </c>
      <c r="L1026" s="3" t="str">
        <f>IF(COUNTIF(技能效果!A:A,技能等级!B1026&amp;"03")=1,技能等级!B1026&amp;"03","")</f>
        <v/>
      </c>
      <c r="M1026" s="3" t="str">
        <f t="shared" ref="M1026" si="3113">IF(L1026="","",$D1026)</f>
        <v/>
      </c>
      <c r="N1026" s="3" t="str">
        <f>IF(COUNTIF(技能效果!A:A,技能等级!B1026&amp;"04")=1,技能等级!B1026&amp;"04","")</f>
        <v/>
      </c>
      <c r="O1026" s="3" t="str">
        <f t="shared" ref="O1026" si="3114">IF(N1026="","",$D1026)</f>
        <v/>
      </c>
      <c r="P1026" s="3" t="str">
        <f>IF(COUNTIF(技能效果!A:A,技能等级!B1026&amp;"05")=1,技能等级!B1026&amp;"05","")</f>
        <v/>
      </c>
      <c r="Q1026" s="3" t="str">
        <f t="shared" ref="Q1026" si="3115">IF(P1026="","",$D1026)</f>
        <v/>
      </c>
      <c r="R1026" s="36"/>
      <c r="S1026" s="36">
        <f t="shared" si="2962"/>
        <v>103</v>
      </c>
    </row>
    <row r="1027" spans="1:19" ht="16.5" x14ac:dyDescent="0.2">
      <c r="A1027" s="3">
        <v>1024</v>
      </c>
      <c r="B1027" s="3">
        <f>INDEX(技能!B:B,MATCH(技能等级!S1027,技能!T:T,0))</f>
        <v>1304007</v>
      </c>
      <c r="C1027" s="4" t="s">
        <v>507</v>
      </c>
      <c r="D1027" s="3">
        <v>4</v>
      </c>
      <c r="E1027" s="3" t="str">
        <f>INDEX(技能!E:E,MATCH(技能等级!S1027,技能!T:T,0))</f>
        <v>斩灵秘术</v>
      </c>
      <c r="F1027" s="4" t="s">
        <v>1164</v>
      </c>
      <c r="G1027" s="3">
        <v>10</v>
      </c>
      <c r="H1027" s="37" t="str">
        <f t="shared" si="2927"/>
        <v>130400701</v>
      </c>
      <c r="I1027" s="3">
        <f t="shared" si="2928"/>
        <v>4</v>
      </c>
      <c r="J1027" s="3" t="str">
        <f>IF(COUNTIF(技能效果!A:A,技能等级!B1027&amp;"02")=1,技能等级!B1027&amp;"02","")</f>
        <v>130400702</v>
      </c>
      <c r="K1027" s="3">
        <f t="shared" si="2928"/>
        <v>4</v>
      </c>
      <c r="L1027" s="3" t="str">
        <f>IF(COUNTIF(技能效果!A:A,技能等级!B1027&amp;"03")=1,技能等级!B1027&amp;"03","")</f>
        <v/>
      </c>
      <c r="M1027" s="3" t="str">
        <f t="shared" ref="M1027" si="3116">IF(L1027="","",$D1027)</f>
        <v/>
      </c>
      <c r="N1027" s="3" t="str">
        <f>IF(COUNTIF(技能效果!A:A,技能等级!B1027&amp;"04")=1,技能等级!B1027&amp;"04","")</f>
        <v/>
      </c>
      <c r="O1027" s="3" t="str">
        <f t="shared" ref="O1027" si="3117">IF(N1027="","",$D1027)</f>
        <v/>
      </c>
      <c r="P1027" s="3" t="str">
        <f>IF(COUNTIF(技能效果!A:A,技能等级!B1027&amp;"05")=1,技能等级!B1027&amp;"05","")</f>
        <v/>
      </c>
      <c r="Q1027" s="3" t="str">
        <f t="shared" ref="Q1027" si="3118">IF(P1027="","",$D1027)</f>
        <v/>
      </c>
      <c r="R1027" s="36"/>
      <c r="S1027" s="36">
        <f t="shared" si="2962"/>
        <v>103</v>
      </c>
    </row>
    <row r="1028" spans="1:19" ht="16.5" x14ac:dyDescent="0.2">
      <c r="A1028" s="3">
        <v>1025</v>
      </c>
      <c r="B1028" s="3">
        <f>INDEX(技能!B:B,MATCH(技能等级!S1028,技能!T:T,0))</f>
        <v>1304007</v>
      </c>
      <c r="C1028" s="4" t="s">
        <v>507</v>
      </c>
      <c r="D1028" s="3">
        <v>5</v>
      </c>
      <c r="E1028" s="3" t="str">
        <f>INDEX(技能!E:E,MATCH(技能等级!S1028,技能!T:T,0))</f>
        <v>斩灵秘术</v>
      </c>
      <c r="F1028" s="4" t="s">
        <v>1164</v>
      </c>
      <c r="G1028" s="3">
        <v>10</v>
      </c>
      <c r="H1028" s="37" t="str">
        <f t="shared" si="2927"/>
        <v>130400701</v>
      </c>
      <c r="I1028" s="3">
        <f t="shared" si="2928"/>
        <v>5</v>
      </c>
      <c r="J1028" s="3" t="str">
        <f>IF(COUNTIF(技能效果!A:A,技能等级!B1028&amp;"02")=1,技能等级!B1028&amp;"02","")</f>
        <v>130400702</v>
      </c>
      <c r="K1028" s="3">
        <f t="shared" si="2928"/>
        <v>5</v>
      </c>
      <c r="L1028" s="3" t="str">
        <f>IF(COUNTIF(技能效果!A:A,技能等级!B1028&amp;"03")=1,技能等级!B1028&amp;"03","")</f>
        <v/>
      </c>
      <c r="M1028" s="3" t="str">
        <f t="shared" ref="M1028" si="3119">IF(L1028="","",$D1028)</f>
        <v/>
      </c>
      <c r="N1028" s="3" t="str">
        <f>IF(COUNTIF(技能效果!A:A,技能等级!B1028&amp;"04")=1,技能等级!B1028&amp;"04","")</f>
        <v/>
      </c>
      <c r="O1028" s="3" t="str">
        <f t="shared" ref="O1028" si="3120">IF(N1028="","",$D1028)</f>
        <v/>
      </c>
      <c r="P1028" s="3" t="str">
        <f>IF(COUNTIF(技能效果!A:A,技能等级!B1028&amp;"05")=1,技能等级!B1028&amp;"05","")</f>
        <v/>
      </c>
      <c r="Q1028" s="3" t="str">
        <f t="shared" ref="Q1028" si="3121">IF(P1028="","",$D1028)</f>
        <v/>
      </c>
      <c r="R1028" s="36"/>
      <c r="S1028" s="36">
        <f t="shared" si="2962"/>
        <v>103</v>
      </c>
    </row>
    <row r="1029" spans="1:19" ht="16.5" x14ac:dyDescent="0.2">
      <c r="A1029" s="3">
        <v>1026</v>
      </c>
      <c r="B1029" s="3">
        <f>INDEX(技能!B:B,MATCH(技能等级!S1029,技能!T:T,0))</f>
        <v>1304007</v>
      </c>
      <c r="C1029" s="4" t="s">
        <v>507</v>
      </c>
      <c r="D1029" s="3">
        <v>6</v>
      </c>
      <c r="E1029" s="3" t="str">
        <f>INDEX(技能!E:E,MATCH(技能等级!S1029,技能!T:T,0))</f>
        <v>斩灵秘术</v>
      </c>
      <c r="F1029" s="4" t="s">
        <v>1164</v>
      </c>
      <c r="G1029" s="3">
        <v>10</v>
      </c>
      <c r="H1029" s="37" t="str">
        <f t="shared" ref="H1029:H1092" si="3122">B1029&amp;"01"</f>
        <v>130400701</v>
      </c>
      <c r="I1029" s="3">
        <f t="shared" ref="I1029:K1092" si="3123">IF(H1029="","",$D1029)</f>
        <v>6</v>
      </c>
      <c r="J1029" s="3" t="str">
        <f>IF(COUNTIF(技能效果!A:A,技能等级!B1029&amp;"02")=1,技能等级!B1029&amp;"02","")</f>
        <v>130400702</v>
      </c>
      <c r="K1029" s="3">
        <f t="shared" si="3123"/>
        <v>6</v>
      </c>
      <c r="L1029" s="3" t="str">
        <f>IF(COUNTIF(技能效果!A:A,技能等级!B1029&amp;"03")=1,技能等级!B1029&amp;"03","")</f>
        <v/>
      </c>
      <c r="M1029" s="3" t="str">
        <f t="shared" ref="M1029" si="3124">IF(L1029="","",$D1029)</f>
        <v/>
      </c>
      <c r="N1029" s="3" t="str">
        <f>IF(COUNTIF(技能效果!A:A,技能等级!B1029&amp;"04")=1,技能等级!B1029&amp;"04","")</f>
        <v/>
      </c>
      <c r="O1029" s="3" t="str">
        <f t="shared" ref="O1029" si="3125">IF(N1029="","",$D1029)</f>
        <v/>
      </c>
      <c r="P1029" s="3" t="str">
        <f>IF(COUNTIF(技能效果!A:A,技能等级!B1029&amp;"05")=1,技能等级!B1029&amp;"05","")</f>
        <v/>
      </c>
      <c r="Q1029" s="3" t="str">
        <f t="shared" ref="Q1029" si="3126">IF(P1029="","",$D1029)</f>
        <v/>
      </c>
      <c r="R1029" s="36"/>
      <c r="S1029" s="36">
        <f t="shared" si="2962"/>
        <v>103</v>
      </c>
    </row>
    <row r="1030" spans="1:19" ht="16.5" x14ac:dyDescent="0.2">
      <c r="A1030" s="3">
        <v>1027</v>
      </c>
      <c r="B1030" s="3">
        <f>INDEX(技能!B:B,MATCH(技能等级!S1030,技能!T:T,0))</f>
        <v>1304007</v>
      </c>
      <c r="C1030" s="4" t="s">
        <v>507</v>
      </c>
      <c r="D1030" s="3">
        <v>7</v>
      </c>
      <c r="E1030" s="3" t="str">
        <f>INDEX(技能!E:E,MATCH(技能等级!S1030,技能!T:T,0))</f>
        <v>斩灵秘术</v>
      </c>
      <c r="F1030" s="4" t="s">
        <v>1164</v>
      </c>
      <c r="G1030" s="3">
        <v>10</v>
      </c>
      <c r="H1030" s="37" t="str">
        <f t="shared" si="3122"/>
        <v>130400701</v>
      </c>
      <c r="I1030" s="3">
        <f t="shared" si="3123"/>
        <v>7</v>
      </c>
      <c r="J1030" s="3" t="str">
        <f>IF(COUNTIF(技能效果!A:A,技能等级!B1030&amp;"02")=1,技能等级!B1030&amp;"02","")</f>
        <v>130400702</v>
      </c>
      <c r="K1030" s="3">
        <f t="shared" si="3123"/>
        <v>7</v>
      </c>
      <c r="L1030" s="3" t="str">
        <f>IF(COUNTIF(技能效果!A:A,技能等级!B1030&amp;"03")=1,技能等级!B1030&amp;"03","")</f>
        <v/>
      </c>
      <c r="M1030" s="3" t="str">
        <f t="shared" ref="M1030" si="3127">IF(L1030="","",$D1030)</f>
        <v/>
      </c>
      <c r="N1030" s="3" t="str">
        <f>IF(COUNTIF(技能效果!A:A,技能等级!B1030&amp;"04")=1,技能等级!B1030&amp;"04","")</f>
        <v/>
      </c>
      <c r="O1030" s="3" t="str">
        <f t="shared" ref="O1030" si="3128">IF(N1030="","",$D1030)</f>
        <v/>
      </c>
      <c r="P1030" s="3" t="str">
        <f>IF(COUNTIF(技能效果!A:A,技能等级!B1030&amp;"05")=1,技能等级!B1030&amp;"05","")</f>
        <v/>
      </c>
      <c r="Q1030" s="3" t="str">
        <f t="shared" ref="Q1030" si="3129">IF(P1030="","",$D1030)</f>
        <v/>
      </c>
      <c r="R1030" s="36"/>
      <c r="S1030" s="36">
        <f t="shared" si="2962"/>
        <v>103</v>
      </c>
    </row>
    <row r="1031" spans="1:19" ht="16.5" x14ac:dyDescent="0.2">
      <c r="A1031" s="3">
        <v>1028</v>
      </c>
      <c r="B1031" s="3">
        <f>INDEX(技能!B:B,MATCH(技能等级!S1031,技能!T:T,0))</f>
        <v>1304007</v>
      </c>
      <c r="C1031" s="4" t="s">
        <v>507</v>
      </c>
      <c r="D1031" s="3">
        <v>8</v>
      </c>
      <c r="E1031" s="3" t="str">
        <f>INDEX(技能!E:E,MATCH(技能等级!S1031,技能!T:T,0))</f>
        <v>斩灵秘术</v>
      </c>
      <c r="F1031" s="4" t="s">
        <v>1164</v>
      </c>
      <c r="G1031" s="3">
        <v>10</v>
      </c>
      <c r="H1031" s="37" t="str">
        <f t="shared" si="3122"/>
        <v>130400701</v>
      </c>
      <c r="I1031" s="3">
        <f t="shared" si="3123"/>
        <v>8</v>
      </c>
      <c r="J1031" s="3" t="str">
        <f>IF(COUNTIF(技能效果!A:A,技能等级!B1031&amp;"02")=1,技能等级!B1031&amp;"02","")</f>
        <v>130400702</v>
      </c>
      <c r="K1031" s="3">
        <f t="shared" si="3123"/>
        <v>8</v>
      </c>
      <c r="L1031" s="3" t="str">
        <f>IF(COUNTIF(技能效果!A:A,技能等级!B1031&amp;"03")=1,技能等级!B1031&amp;"03","")</f>
        <v/>
      </c>
      <c r="M1031" s="3" t="str">
        <f t="shared" ref="M1031" si="3130">IF(L1031="","",$D1031)</f>
        <v/>
      </c>
      <c r="N1031" s="3" t="str">
        <f>IF(COUNTIF(技能效果!A:A,技能等级!B1031&amp;"04")=1,技能等级!B1031&amp;"04","")</f>
        <v/>
      </c>
      <c r="O1031" s="3" t="str">
        <f t="shared" ref="O1031" si="3131">IF(N1031="","",$D1031)</f>
        <v/>
      </c>
      <c r="P1031" s="3" t="str">
        <f>IF(COUNTIF(技能效果!A:A,技能等级!B1031&amp;"05")=1,技能等级!B1031&amp;"05","")</f>
        <v/>
      </c>
      <c r="Q1031" s="3" t="str">
        <f t="shared" ref="Q1031" si="3132">IF(P1031="","",$D1031)</f>
        <v/>
      </c>
      <c r="R1031" s="36"/>
      <c r="S1031" s="36">
        <f t="shared" si="2962"/>
        <v>103</v>
      </c>
    </row>
    <row r="1032" spans="1:19" ht="16.5" x14ac:dyDescent="0.2">
      <c r="A1032" s="3">
        <v>1029</v>
      </c>
      <c r="B1032" s="3">
        <f>INDEX(技能!B:B,MATCH(技能等级!S1032,技能!T:T,0))</f>
        <v>1304007</v>
      </c>
      <c r="C1032" s="4" t="s">
        <v>507</v>
      </c>
      <c r="D1032" s="3">
        <v>9</v>
      </c>
      <c r="E1032" s="3" t="str">
        <f>INDEX(技能!E:E,MATCH(技能等级!S1032,技能!T:T,0))</f>
        <v>斩灵秘术</v>
      </c>
      <c r="F1032" s="4" t="s">
        <v>1164</v>
      </c>
      <c r="G1032" s="3">
        <v>10</v>
      </c>
      <c r="H1032" s="37" t="str">
        <f t="shared" si="3122"/>
        <v>130400701</v>
      </c>
      <c r="I1032" s="3">
        <f t="shared" si="3123"/>
        <v>9</v>
      </c>
      <c r="J1032" s="3" t="str">
        <f>IF(COUNTIF(技能效果!A:A,技能等级!B1032&amp;"02")=1,技能等级!B1032&amp;"02","")</f>
        <v>130400702</v>
      </c>
      <c r="K1032" s="3">
        <f t="shared" si="3123"/>
        <v>9</v>
      </c>
      <c r="L1032" s="3" t="str">
        <f>IF(COUNTIF(技能效果!A:A,技能等级!B1032&amp;"03")=1,技能等级!B1032&amp;"03","")</f>
        <v/>
      </c>
      <c r="M1032" s="3" t="str">
        <f t="shared" ref="M1032" si="3133">IF(L1032="","",$D1032)</f>
        <v/>
      </c>
      <c r="N1032" s="3" t="str">
        <f>IF(COUNTIF(技能效果!A:A,技能等级!B1032&amp;"04")=1,技能等级!B1032&amp;"04","")</f>
        <v/>
      </c>
      <c r="O1032" s="3" t="str">
        <f t="shared" ref="O1032" si="3134">IF(N1032="","",$D1032)</f>
        <v/>
      </c>
      <c r="P1032" s="3" t="str">
        <f>IF(COUNTIF(技能效果!A:A,技能等级!B1032&amp;"05")=1,技能等级!B1032&amp;"05","")</f>
        <v/>
      </c>
      <c r="Q1032" s="3" t="str">
        <f t="shared" ref="Q1032" si="3135">IF(P1032="","",$D1032)</f>
        <v/>
      </c>
      <c r="R1032" s="36"/>
      <c r="S1032" s="36">
        <f t="shared" si="2962"/>
        <v>103</v>
      </c>
    </row>
    <row r="1033" spans="1:19" ht="16.5" x14ac:dyDescent="0.2">
      <c r="A1033" s="3">
        <v>1030</v>
      </c>
      <c r="B1033" s="3">
        <f>INDEX(技能!B:B,MATCH(技能等级!S1033,技能!T:T,0))</f>
        <v>1304007</v>
      </c>
      <c r="C1033" s="4" t="s">
        <v>507</v>
      </c>
      <c r="D1033" s="3">
        <v>10</v>
      </c>
      <c r="E1033" s="3" t="str">
        <f>INDEX(技能!E:E,MATCH(技能等级!S1033,技能!T:T,0))</f>
        <v>斩灵秘术</v>
      </c>
      <c r="F1033" s="4" t="s">
        <v>1164</v>
      </c>
      <c r="G1033" s="3">
        <v>10</v>
      </c>
      <c r="H1033" s="37" t="str">
        <f t="shared" si="3122"/>
        <v>130400701</v>
      </c>
      <c r="I1033" s="3">
        <f t="shared" si="3123"/>
        <v>10</v>
      </c>
      <c r="J1033" s="3" t="str">
        <f>IF(COUNTIF(技能效果!A:A,技能等级!B1033&amp;"02")=1,技能等级!B1033&amp;"02","")</f>
        <v>130400702</v>
      </c>
      <c r="K1033" s="3">
        <f t="shared" si="3123"/>
        <v>10</v>
      </c>
      <c r="L1033" s="3" t="str">
        <f>IF(COUNTIF(技能效果!A:A,技能等级!B1033&amp;"03")=1,技能等级!B1033&amp;"03","")</f>
        <v/>
      </c>
      <c r="M1033" s="3" t="str">
        <f t="shared" ref="M1033" si="3136">IF(L1033="","",$D1033)</f>
        <v/>
      </c>
      <c r="N1033" s="3" t="str">
        <f>IF(COUNTIF(技能效果!A:A,技能等级!B1033&amp;"04")=1,技能等级!B1033&amp;"04","")</f>
        <v/>
      </c>
      <c r="O1033" s="3" t="str">
        <f t="shared" ref="O1033" si="3137">IF(N1033="","",$D1033)</f>
        <v/>
      </c>
      <c r="P1033" s="3" t="str">
        <f>IF(COUNTIF(技能效果!A:A,技能等级!B1033&amp;"05")=1,技能等级!B1033&amp;"05","")</f>
        <v/>
      </c>
      <c r="Q1033" s="3" t="str">
        <f t="shared" ref="Q1033" si="3138">IF(P1033="","",$D1033)</f>
        <v/>
      </c>
      <c r="R1033" s="36"/>
      <c r="S1033" s="36">
        <f t="shared" si="2962"/>
        <v>103</v>
      </c>
    </row>
    <row r="1034" spans="1:19" ht="16.5" x14ac:dyDescent="0.2">
      <c r="A1034" s="3">
        <v>1031</v>
      </c>
      <c r="B1034" s="3">
        <f>INDEX(技能!B:B,MATCH(技能等级!S1034,技能!T:T,0))</f>
        <v>1304008</v>
      </c>
      <c r="C1034" s="4" t="s">
        <v>507</v>
      </c>
      <c r="D1034" s="3">
        <v>1</v>
      </c>
      <c r="E1034" s="3" t="str">
        <f>INDEX(技能!E:E,MATCH(技能等级!S1034,技能!T:T,0))</f>
        <v>炼魄秘术</v>
      </c>
      <c r="F1034" s="4"/>
      <c r="G1034" s="3"/>
      <c r="H1034" s="37" t="str">
        <f t="shared" si="3122"/>
        <v>130400801</v>
      </c>
      <c r="I1034" s="3">
        <f t="shared" si="3123"/>
        <v>1</v>
      </c>
      <c r="J1034" s="3" t="str">
        <f>IF(COUNTIF(技能效果!A:A,技能等级!B1034&amp;"02")=1,技能等级!B1034&amp;"02","")</f>
        <v>130400802</v>
      </c>
      <c r="K1034" s="3">
        <f t="shared" si="3123"/>
        <v>1</v>
      </c>
      <c r="L1034" s="3" t="str">
        <f>IF(COUNTIF(技能效果!A:A,技能等级!B1034&amp;"03")=1,技能等级!B1034&amp;"03","")</f>
        <v/>
      </c>
      <c r="M1034" s="3" t="str">
        <f t="shared" ref="M1034" si="3139">IF(L1034="","",$D1034)</f>
        <v/>
      </c>
      <c r="N1034" s="3" t="str">
        <f>IF(COUNTIF(技能效果!A:A,技能等级!B1034&amp;"04")=1,技能等级!B1034&amp;"04","")</f>
        <v/>
      </c>
      <c r="O1034" s="3" t="str">
        <f t="shared" ref="O1034" si="3140">IF(N1034="","",$D1034)</f>
        <v/>
      </c>
      <c r="P1034" s="3" t="str">
        <f>IF(COUNTIF(技能效果!A:A,技能等级!B1034&amp;"05")=1,技能等级!B1034&amp;"05","")</f>
        <v/>
      </c>
      <c r="Q1034" s="3" t="str">
        <f t="shared" ref="Q1034" si="3141">IF(P1034="","",$D1034)</f>
        <v/>
      </c>
      <c r="R1034" s="36"/>
      <c r="S1034" s="36">
        <f t="shared" si="2962"/>
        <v>104</v>
      </c>
    </row>
    <row r="1035" spans="1:19" ht="16.5" x14ac:dyDescent="0.2">
      <c r="A1035" s="3">
        <v>1032</v>
      </c>
      <c r="B1035" s="3">
        <f>INDEX(技能!B:B,MATCH(技能等级!S1035,技能!T:T,0))</f>
        <v>1304008</v>
      </c>
      <c r="C1035" s="4" t="s">
        <v>507</v>
      </c>
      <c r="D1035" s="3">
        <v>2</v>
      </c>
      <c r="E1035" s="3" t="str">
        <f>INDEX(技能!E:E,MATCH(技能等级!S1035,技能!T:T,0))</f>
        <v>炼魄秘术</v>
      </c>
      <c r="F1035" s="4" t="s">
        <v>1164</v>
      </c>
      <c r="G1035" s="3">
        <v>10</v>
      </c>
      <c r="H1035" s="37" t="str">
        <f t="shared" si="3122"/>
        <v>130400801</v>
      </c>
      <c r="I1035" s="3">
        <f t="shared" si="3123"/>
        <v>2</v>
      </c>
      <c r="J1035" s="3" t="str">
        <f>IF(COUNTIF(技能效果!A:A,技能等级!B1035&amp;"02")=1,技能等级!B1035&amp;"02","")</f>
        <v>130400802</v>
      </c>
      <c r="K1035" s="3">
        <f t="shared" si="3123"/>
        <v>2</v>
      </c>
      <c r="L1035" s="3" t="str">
        <f>IF(COUNTIF(技能效果!A:A,技能等级!B1035&amp;"03")=1,技能等级!B1035&amp;"03","")</f>
        <v/>
      </c>
      <c r="M1035" s="3" t="str">
        <f t="shared" ref="M1035" si="3142">IF(L1035="","",$D1035)</f>
        <v/>
      </c>
      <c r="N1035" s="3" t="str">
        <f>IF(COUNTIF(技能效果!A:A,技能等级!B1035&amp;"04")=1,技能等级!B1035&amp;"04","")</f>
        <v/>
      </c>
      <c r="O1035" s="3" t="str">
        <f t="shared" ref="O1035" si="3143">IF(N1035="","",$D1035)</f>
        <v/>
      </c>
      <c r="P1035" s="3" t="str">
        <f>IF(COUNTIF(技能效果!A:A,技能等级!B1035&amp;"05")=1,技能等级!B1035&amp;"05","")</f>
        <v/>
      </c>
      <c r="Q1035" s="3" t="str">
        <f t="shared" ref="Q1035" si="3144">IF(P1035="","",$D1035)</f>
        <v/>
      </c>
      <c r="R1035" s="36"/>
      <c r="S1035" s="36">
        <f t="shared" si="2962"/>
        <v>104</v>
      </c>
    </row>
    <row r="1036" spans="1:19" ht="16.5" x14ac:dyDescent="0.2">
      <c r="A1036" s="3">
        <v>1033</v>
      </c>
      <c r="B1036" s="3">
        <f>INDEX(技能!B:B,MATCH(技能等级!S1036,技能!T:T,0))</f>
        <v>1304008</v>
      </c>
      <c r="C1036" s="4" t="s">
        <v>507</v>
      </c>
      <c r="D1036" s="3">
        <v>3</v>
      </c>
      <c r="E1036" s="3" t="str">
        <f>INDEX(技能!E:E,MATCH(技能等级!S1036,技能!T:T,0))</f>
        <v>炼魄秘术</v>
      </c>
      <c r="F1036" s="4" t="s">
        <v>1164</v>
      </c>
      <c r="G1036" s="3">
        <v>10</v>
      </c>
      <c r="H1036" s="37" t="str">
        <f t="shared" si="3122"/>
        <v>130400801</v>
      </c>
      <c r="I1036" s="3">
        <f t="shared" si="3123"/>
        <v>3</v>
      </c>
      <c r="J1036" s="3" t="str">
        <f>IF(COUNTIF(技能效果!A:A,技能等级!B1036&amp;"02")=1,技能等级!B1036&amp;"02","")</f>
        <v>130400802</v>
      </c>
      <c r="K1036" s="3">
        <f t="shared" si="3123"/>
        <v>3</v>
      </c>
      <c r="L1036" s="3" t="str">
        <f>IF(COUNTIF(技能效果!A:A,技能等级!B1036&amp;"03")=1,技能等级!B1036&amp;"03","")</f>
        <v/>
      </c>
      <c r="M1036" s="3" t="str">
        <f t="shared" ref="M1036" si="3145">IF(L1036="","",$D1036)</f>
        <v/>
      </c>
      <c r="N1036" s="3" t="str">
        <f>IF(COUNTIF(技能效果!A:A,技能等级!B1036&amp;"04")=1,技能等级!B1036&amp;"04","")</f>
        <v/>
      </c>
      <c r="O1036" s="3" t="str">
        <f t="shared" ref="O1036" si="3146">IF(N1036="","",$D1036)</f>
        <v/>
      </c>
      <c r="P1036" s="3" t="str">
        <f>IF(COUNTIF(技能效果!A:A,技能等级!B1036&amp;"05")=1,技能等级!B1036&amp;"05","")</f>
        <v/>
      </c>
      <c r="Q1036" s="3" t="str">
        <f t="shared" ref="Q1036" si="3147">IF(P1036="","",$D1036)</f>
        <v/>
      </c>
      <c r="R1036" s="36"/>
      <c r="S1036" s="36">
        <f t="shared" si="2962"/>
        <v>104</v>
      </c>
    </row>
    <row r="1037" spans="1:19" ht="16.5" x14ac:dyDescent="0.2">
      <c r="A1037" s="3">
        <v>1034</v>
      </c>
      <c r="B1037" s="3">
        <f>INDEX(技能!B:B,MATCH(技能等级!S1037,技能!T:T,0))</f>
        <v>1304008</v>
      </c>
      <c r="C1037" s="4" t="s">
        <v>507</v>
      </c>
      <c r="D1037" s="3">
        <v>4</v>
      </c>
      <c r="E1037" s="3" t="str">
        <f>INDEX(技能!E:E,MATCH(技能等级!S1037,技能!T:T,0))</f>
        <v>炼魄秘术</v>
      </c>
      <c r="F1037" s="4" t="s">
        <v>1164</v>
      </c>
      <c r="G1037" s="3">
        <v>10</v>
      </c>
      <c r="H1037" s="37" t="str">
        <f t="shared" si="3122"/>
        <v>130400801</v>
      </c>
      <c r="I1037" s="3">
        <f t="shared" si="3123"/>
        <v>4</v>
      </c>
      <c r="J1037" s="3" t="str">
        <f>IF(COUNTIF(技能效果!A:A,技能等级!B1037&amp;"02")=1,技能等级!B1037&amp;"02","")</f>
        <v>130400802</v>
      </c>
      <c r="K1037" s="3">
        <f t="shared" si="3123"/>
        <v>4</v>
      </c>
      <c r="L1037" s="3" t="str">
        <f>IF(COUNTIF(技能效果!A:A,技能等级!B1037&amp;"03")=1,技能等级!B1037&amp;"03","")</f>
        <v/>
      </c>
      <c r="M1037" s="3" t="str">
        <f t="shared" ref="M1037" si="3148">IF(L1037="","",$D1037)</f>
        <v/>
      </c>
      <c r="N1037" s="3" t="str">
        <f>IF(COUNTIF(技能效果!A:A,技能等级!B1037&amp;"04")=1,技能等级!B1037&amp;"04","")</f>
        <v/>
      </c>
      <c r="O1037" s="3" t="str">
        <f t="shared" ref="O1037" si="3149">IF(N1037="","",$D1037)</f>
        <v/>
      </c>
      <c r="P1037" s="3" t="str">
        <f>IF(COUNTIF(技能效果!A:A,技能等级!B1037&amp;"05")=1,技能等级!B1037&amp;"05","")</f>
        <v/>
      </c>
      <c r="Q1037" s="3" t="str">
        <f t="shared" ref="Q1037" si="3150">IF(P1037="","",$D1037)</f>
        <v/>
      </c>
      <c r="R1037" s="36"/>
      <c r="S1037" s="36">
        <f t="shared" si="2962"/>
        <v>104</v>
      </c>
    </row>
    <row r="1038" spans="1:19" ht="16.5" x14ac:dyDescent="0.2">
      <c r="A1038" s="3">
        <v>1035</v>
      </c>
      <c r="B1038" s="3">
        <f>INDEX(技能!B:B,MATCH(技能等级!S1038,技能!T:T,0))</f>
        <v>1304008</v>
      </c>
      <c r="C1038" s="4" t="s">
        <v>507</v>
      </c>
      <c r="D1038" s="3">
        <v>5</v>
      </c>
      <c r="E1038" s="3" t="str">
        <f>INDEX(技能!E:E,MATCH(技能等级!S1038,技能!T:T,0))</f>
        <v>炼魄秘术</v>
      </c>
      <c r="F1038" s="4" t="s">
        <v>1164</v>
      </c>
      <c r="G1038" s="3">
        <v>10</v>
      </c>
      <c r="H1038" s="37" t="str">
        <f t="shared" si="3122"/>
        <v>130400801</v>
      </c>
      <c r="I1038" s="3">
        <f t="shared" si="3123"/>
        <v>5</v>
      </c>
      <c r="J1038" s="3" t="str">
        <f>IF(COUNTIF(技能效果!A:A,技能等级!B1038&amp;"02")=1,技能等级!B1038&amp;"02","")</f>
        <v>130400802</v>
      </c>
      <c r="K1038" s="3">
        <f t="shared" si="3123"/>
        <v>5</v>
      </c>
      <c r="L1038" s="3" t="str">
        <f>IF(COUNTIF(技能效果!A:A,技能等级!B1038&amp;"03")=1,技能等级!B1038&amp;"03","")</f>
        <v/>
      </c>
      <c r="M1038" s="3" t="str">
        <f t="shared" ref="M1038" si="3151">IF(L1038="","",$D1038)</f>
        <v/>
      </c>
      <c r="N1038" s="3" t="str">
        <f>IF(COUNTIF(技能效果!A:A,技能等级!B1038&amp;"04")=1,技能等级!B1038&amp;"04","")</f>
        <v/>
      </c>
      <c r="O1038" s="3" t="str">
        <f t="shared" ref="O1038" si="3152">IF(N1038="","",$D1038)</f>
        <v/>
      </c>
      <c r="P1038" s="3" t="str">
        <f>IF(COUNTIF(技能效果!A:A,技能等级!B1038&amp;"05")=1,技能等级!B1038&amp;"05","")</f>
        <v/>
      </c>
      <c r="Q1038" s="3" t="str">
        <f t="shared" ref="Q1038" si="3153">IF(P1038="","",$D1038)</f>
        <v/>
      </c>
      <c r="R1038" s="36"/>
      <c r="S1038" s="36">
        <f t="shared" si="2962"/>
        <v>104</v>
      </c>
    </row>
    <row r="1039" spans="1:19" ht="16.5" x14ac:dyDescent="0.2">
      <c r="A1039" s="3">
        <v>1036</v>
      </c>
      <c r="B1039" s="3">
        <f>INDEX(技能!B:B,MATCH(技能等级!S1039,技能!T:T,0))</f>
        <v>1304008</v>
      </c>
      <c r="C1039" s="4" t="s">
        <v>507</v>
      </c>
      <c r="D1039" s="3">
        <v>6</v>
      </c>
      <c r="E1039" s="3" t="str">
        <f>INDEX(技能!E:E,MATCH(技能等级!S1039,技能!T:T,0))</f>
        <v>炼魄秘术</v>
      </c>
      <c r="F1039" s="4" t="s">
        <v>1164</v>
      </c>
      <c r="G1039" s="3">
        <v>10</v>
      </c>
      <c r="H1039" s="37" t="str">
        <f t="shared" si="3122"/>
        <v>130400801</v>
      </c>
      <c r="I1039" s="3">
        <f t="shared" si="3123"/>
        <v>6</v>
      </c>
      <c r="J1039" s="3" t="str">
        <f>IF(COUNTIF(技能效果!A:A,技能等级!B1039&amp;"02")=1,技能等级!B1039&amp;"02","")</f>
        <v>130400802</v>
      </c>
      <c r="K1039" s="3">
        <f t="shared" si="3123"/>
        <v>6</v>
      </c>
      <c r="L1039" s="3" t="str">
        <f>IF(COUNTIF(技能效果!A:A,技能等级!B1039&amp;"03")=1,技能等级!B1039&amp;"03","")</f>
        <v/>
      </c>
      <c r="M1039" s="3" t="str">
        <f t="shared" ref="M1039" si="3154">IF(L1039="","",$D1039)</f>
        <v/>
      </c>
      <c r="N1039" s="3" t="str">
        <f>IF(COUNTIF(技能效果!A:A,技能等级!B1039&amp;"04")=1,技能等级!B1039&amp;"04","")</f>
        <v/>
      </c>
      <c r="O1039" s="3" t="str">
        <f t="shared" ref="O1039" si="3155">IF(N1039="","",$D1039)</f>
        <v/>
      </c>
      <c r="P1039" s="3" t="str">
        <f>IF(COUNTIF(技能效果!A:A,技能等级!B1039&amp;"05")=1,技能等级!B1039&amp;"05","")</f>
        <v/>
      </c>
      <c r="Q1039" s="3" t="str">
        <f t="shared" ref="Q1039" si="3156">IF(P1039="","",$D1039)</f>
        <v/>
      </c>
      <c r="R1039" s="36"/>
      <c r="S1039" s="36">
        <f t="shared" ref="S1039:S1102" si="3157">S1029+1</f>
        <v>104</v>
      </c>
    </row>
    <row r="1040" spans="1:19" ht="16.5" x14ac:dyDescent="0.2">
      <c r="A1040" s="3">
        <v>1037</v>
      </c>
      <c r="B1040" s="3">
        <f>INDEX(技能!B:B,MATCH(技能等级!S1040,技能!T:T,0))</f>
        <v>1304008</v>
      </c>
      <c r="C1040" s="4" t="s">
        <v>507</v>
      </c>
      <c r="D1040" s="3">
        <v>7</v>
      </c>
      <c r="E1040" s="3" t="str">
        <f>INDEX(技能!E:E,MATCH(技能等级!S1040,技能!T:T,0))</f>
        <v>炼魄秘术</v>
      </c>
      <c r="F1040" s="4" t="s">
        <v>1164</v>
      </c>
      <c r="G1040" s="3">
        <v>10</v>
      </c>
      <c r="H1040" s="37" t="str">
        <f t="shared" si="3122"/>
        <v>130400801</v>
      </c>
      <c r="I1040" s="3">
        <f t="shared" si="3123"/>
        <v>7</v>
      </c>
      <c r="J1040" s="3" t="str">
        <f>IF(COUNTIF(技能效果!A:A,技能等级!B1040&amp;"02")=1,技能等级!B1040&amp;"02","")</f>
        <v>130400802</v>
      </c>
      <c r="K1040" s="3">
        <f t="shared" si="3123"/>
        <v>7</v>
      </c>
      <c r="L1040" s="3" t="str">
        <f>IF(COUNTIF(技能效果!A:A,技能等级!B1040&amp;"03")=1,技能等级!B1040&amp;"03","")</f>
        <v/>
      </c>
      <c r="M1040" s="3" t="str">
        <f t="shared" ref="M1040" si="3158">IF(L1040="","",$D1040)</f>
        <v/>
      </c>
      <c r="N1040" s="3" t="str">
        <f>IF(COUNTIF(技能效果!A:A,技能等级!B1040&amp;"04")=1,技能等级!B1040&amp;"04","")</f>
        <v/>
      </c>
      <c r="O1040" s="3" t="str">
        <f t="shared" ref="O1040" si="3159">IF(N1040="","",$D1040)</f>
        <v/>
      </c>
      <c r="P1040" s="3" t="str">
        <f>IF(COUNTIF(技能效果!A:A,技能等级!B1040&amp;"05")=1,技能等级!B1040&amp;"05","")</f>
        <v/>
      </c>
      <c r="Q1040" s="3" t="str">
        <f t="shared" ref="Q1040" si="3160">IF(P1040="","",$D1040)</f>
        <v/>
      </c>
      <c r="R1040" s="36"/>
      <c r="S1040" s="36">
        <f t="shared" si="3157"/>
        <v>104</v>
      </c>
    </row>
    <row r="1041" spans="1:19" ht="16.5" x14ac:dyDescent="0.2">
      <c r="A1041" s="3">
        <v>1038</v>
      </c>
      <c r="B1041" s="3">
        <f>INDEX(技能!B:B,MATCH(技能等级!S1041,技能!T:T,0))</f>
        <v>1304008</v>
      </c>
      <c r="C1041" s="4" t="s">
        <v>507</v>
      </c>
      <c r="D1041" s="3">
        <v>8</v>
      </c>
      <c r="E1041" s="3" t="str">
        <f>INDEX(技能!E:E,MATCH(技能等级!S1041,技能!T:T,0))</f>
        <v>炼魄秘术</v>
      </c>
      <c r="F1041" s="4" t="s">
        <v>1164</v>
      </c>
      <c r="G1041" s="3">
        <v>10</v>
      </c>
      <c r="H1041" s="37" t="str">
        <f t="shared" si="3122"/>
        <v>130400801</v>
      </c>
      <c r="I1041" s="3">
        <f t="shared" si="3123"/>
        <v>8</v>
      </c>
      <c r="J1041" s="3" t="str">
        <f>IF(COUNTIF(技能效果!A:A,技能等级!B1041&amp;"02")=1,技能等级!B1041&amp;"02","")</f>
        <v>130400802</v>
      </c>
      <c r="K1041" s="3">
        <f t="shared" si="3123"/>
        <v>8</v>
      </c>
      <c r="L1041" s="3" t="str">
        <f>IF(COUNTIF(技能效果!A:A,技能等级!B1041&amp;"03")=1,技能等级!B1041&amp;"03","")</f>
        <v/>
      </c>
      <c r="M1041" s="3" t="str">
        <f t="shared" ref="M1041" si="3161">IF(L1041="","",$D1041)</f>
        <v/>
      </c>
      <c r="N1041" s="3" t="str">
        <f>IF(COUNTIF(技能效果!A:A,技能等级!B1041&amp;"04")=1,技能等级!B1041&amp;"04","")</f>
        <v/>
      </c>
      <c r="O1041" s="3" t="str">
        <f t="shared" ref="O1041" si="3162">IF(N1041="","",$D1041)</f>
        <v/>
      </c>
      <c r="P1041" s="3" t="str">
        <f>IF(COUNTIF(技能效果!A:A,技能等级!B1041&amp;"05")=1,技能等级!B1041&amp;"05","")</f>
        <v/>
      </c>
      <c r="Q1041" s="3" t="str">
        <f t="shared" ref="Q1041" si="3163">IF(P1041="","",$D1041)</f>
        <v/>
      </c>
      <c r="R1041" s="36"/>
      <c r="S1041" s="36">
        <f t="shared" si="3157"/>
        <v>104</v>
      </c>
    </row>
    <row r="1042" spans="1:19" ht="16.5" x14ac:dyDescent="0.2">
      <c r="A1042" s="3">
        <v>1039</v>
      </c>
      <c r="B1042" s="3">
        <f>INDEX(技能!B:B,MATCH(技能等级!S1042,技能!T:T,0))</f>
        <v>1304008</v>
      </c>
      <c r="C1042" s="4" t="s">
        <v>507</v>
      </c>
      <c r="D1042" s="3">
        <v>9</v>
      </c>
      <c r="E1042" s="3" t="str">
        <f>INDEX(技能!E:E,MATCH(技能等级!S1042,技能!T:T,0))</f>
        <v>炼魄秘术</v>
      </c>
      <c r="F1042" s="4" t="s">
        <v>1164</v>
      </c>
      <c r="G1042" s="3">
        <v>10</v>
      </c>
      <c r="H1042" s="37" t="str">
        <f t="shared" si="3122"/>
        <v>130400801</v>
      </c>
      <c r="I1042" s="3">
        <f t="shared" si="3123"/>
        <v>9</v>
      </c>
      <c r="J1042" s="3" t="str">
        <f>IF(COUNTIF(技能效果!A:A,技能等级!B1042&amp;"02")=1,技能等级!B1042&amp;"02","")</f>
        <v>130400802</v>
      </c>
      <c r="K1042" s="3">
        <f t="shared" si="3123"/>
        <v>9</v>
      </c>
      <c r="L1042" s="3" t="str">
        <f>IF(COUNTIF(技能效果!A:A,技能等级!B1042&amp;"03")=1,技能等级!B1042&amp;"03","")</f>
        <v/>
      </c>
      <c r="M1042" s="3" t="str">
        <f t="shared" ref="M1042" si="3164">IF(L1042="","",$D1042)</f>
        <v/>
      </c>
      <c r="N1042" s="3" t="str">
        <f>IF(COUNTIF(技能效果!A:A,技能等级!B1042&amp;"04")=1,技能等级!B1042&amp;"04","")</f>
        <v/>
      </c>
      <c r="O1042" s="3" t="str">
        <f t="shared" ref="O1042" si="3165">IF(N1042="","",$D1042)</f>
        <v/>
      </c>
      <c r="P1042" s="3" t="str">
        <f>IF(COUNTIF(技能效果!A:A,技能等级!B1042&amp;"05")=1,技能等级!B1042&amp;"05","")</f>
        <v/>
      </c>
      <c r="Q1042" s="3" t="str">
        <f t="shared" ref="Q1042" si="3166">IF(P1042="","",$D1042)</f>
        <v/>
      </c>
      <c r="R1042" s="36"/>
      <c r="S1042" s="36">
        <f t="shared" si="3157"/>
        <v>104</v>
      </c>
    </row>
    <row r="1043" spans="1:19" ht="16.5" x14ac:dyDescent="0.2">
      <c r="A1043" s="3">
        <v>1040</v>
      </c>
      <c r="B1043" s="3">
        <f>INDEX(技能!B:B,MATCH(技能等级!S1043,技能!T:T,0))</f>
        <v>1304008</v>
      </c>
      <c r="C1043" s="4" t="s">
        <v>507</v>
      </c>
      <c r="D1043" s="3">
        <v>10</v>
      </c>
      <c r="E1043" s="3" t="str">
        <f>INDEX(技能!E:E,MATCH(技能等级!S1043,技能!T:T,0))</f>
        <v>炼魄秘术</v>
      </c>
      <c r="F1043" s="4" t="s">
        <v>1164</v>
      </c>
      <c r="G1043" s="3">
        <v>10</v>
      </c>
      <c r="H1043" s="37" t="str">
        <f t="shared" si="3122"/>
        <v>130400801</v>
      </c>
      <c r="I1043" s="3">
        <f t="shared" si="3123"/>
        <v>10</v>
      </c>
      <c r="J1043" s="3" t="str">
        <f>IF(COUNTIF(技能效果!A:A,技能等级!B1043&amp;"02")=1,技能等级!B1043&amp;"02","")</f>
        <v>130400802</v>
      </c>
      <c r="K1043" s="3">
        <f t="shared" si="3123"/>
        <v>10</v>
      </c>
      <c r="L1043" s="3" t="str">
        <f>IF(COUNTIF(技能效果!A:A,技能等级!B1043&amp;"03")=1,技能等级!B1043&amp;"03","")</f>
        <v/>
      </c>
      <c r="M1043" s="3" t="str">
        <f t="shared" ref="M1043" si="3167">IF(L1043="","",$D1043)</f>
        <v/>
      </c>
      <c r="N1043" s="3" t="str">
        <f>IF(COUNTIF(技能效果!A:A,技能等级!B1043&amp;"04")=1,技能等级!B1043&amp;"04","")</f>
        <v/>
      </c>
      <c r="O1043" s="3" t="str">
        <f t="shared" ref="O1043" si="3168">IF(N1043="","",$D1043)</f>
        <v/>
      </c>
      <c r="P1043" s="3" t="str">
        <f>IF(COUNTIF(技能效果!A:A,技能等级!B1043&amp;"05")=1,技能等级!B1043&amp;"05","")</f>
        <v/>
      </c>
      <c r="Q1043" s="3" t="str">
        <f t="shared" ref="Q1043" si="3169">IF(P1043="","",$D1043)</f>
        <v/>
      </c>
      <c r="R1043" s="36"/>
      <c r="S1043" s="36">
        <f t="shared" si="3157"/>
        <v>104</v>
      </c>
    </row>
    <row r="1044" spans="1:19" ht="16.5" x14ac:dyDescent="0.2">
      <c r="A1044" s="3">
        <v>1041</v>
      </c>
      <c r="B1044" s="3">
        <f>INDEX(技能!B:B,MATCH(技能等级!S1044,技能!T:T,0))</f>
        <v>1304009</v>
      </c>
      <c r="C1044" s="4" t="s">
        <v>507</v>
      </c>
      <c r="D1044" s="3">
        <v>1</v>
      </c>
      <c r="E1044" s="3" t="str">
        <f>INDEX(技能!E:E,MATCH(技能等级!S1044,技能!T:T,0))</f>
        <v>回春妙术</v>
      </c>
      <c r="F1044" s="4"/>
      <c r="G1044" s="3"/>
      <c r="H1044" s="37" t="str">
        <f t="shared" si="3122"/>
        <v>130400901</v>
      </c>
      <c r="I1044" s="3">
        <f t="shared" si="3123"/>
        <v>1</v>
      </c>
      <c r="J1044" s="3" t="str">
        <f>IF(COUNTIF(技能效果!A:A,技能等级!B1044&amp;"02")=1,技能等级!B1044&amp;"02","")</f>
        <v>130400902</v>
      </c>
      <c r="K1044" s="3">
        <f t="shared" si="3123"/>
        <v>1</v>
      </c>
      <c r="L1044" s="3" t="str">
        <f>IF(COUNTIF(技能效果!A:A,技能等级!B1044&amp;"03")=1,技能等级!B1044&amp;"03","")</f>
        <v/>
      </c>
      <c r="M1044" s="3" t="str">
        <f t="shared" ref="M1044" si="3170">IF(L1044="","",$D1044)</f>
        <v/>
      </c>
      <c r="N1044" s="3" t="str">
        <f>IF(COUNTIF(技能效果!A:A,技能等级!B1044&amp;"04")=1,技能等级!B1044&amp;"04","")</f>
        <v/>
      </c>
      <c r="O1044" s="3" t="str">
        <f t="shared" ref="O1044" si="3171">IF(N1044="","",$D1044)</f>
        <v/>
      </c>
      <c r="P1044" s="3" t="str">
        <f>IF(COUNTIF(技能效果!A:A,技能等级!B1044&amp;"05")=1,技能等级!B1044&amp;"05","")</f>
        <v/>
      </c>
      <c r="Q1044" s="3" t="str">
        <f t="shared" ref="Q1044" si="3172">IF(P1044="","",$D1044)</f>
        <v/>
      </c>
      <c r="R1044" s="36"/>
      <c r="S1044" s="36">
        <f t="shared" si="3157"/>
        <v>105</v>
      </c>
    </row>
    <row r="1045" spans="1:19" ht="16.5" x14ac:dyDescent="0.2">
      <c r="A1045" s="3">
        <v>1042</v>
      </c>
      <c r="B1045" s="3">
        <f>INDEX(技能!B:B,MATCH(技能等级!S1045,技能!T:T,0))</f>
        <v>1304009</v>
      </c>
      <c r="C1045" s="4" t="s">
        <v>507</v>
      </c>
      <c r="D1045" s="3">
        <v>2</v>
      </c>
      <c r="E1045" s="3" t="str">
        <f>INDEX(技能!E:E,MATCH(技能等级!S1045,技能!T:T,0))</f>
        <v>回春妙术</v>
      </c>
      <c r="F1045" s="4" t="s">
        <v>1164</v>
      </c>
      <c r="G1045" s="3">
        <v>10</v>
      </c>
      <c r="H1045" s="37" t="str">
        <f t="shared" si="3122"/>
        <v>130400901</v>
      </c>
      <c r="I1045" s="3">
        <f t="shared" si="3123"/>
        <v>2</v>
      </c>
      <c r="J1045" s="3" t="str">
        <f>IF(COUNTIF(技能效果!A:A,技能等级!B1045&amp;"02")=1,技能等级!B1045&amp;"02","")</f>
        <v>130400902</v>
      </c>
      <c r="K1045" s="3">
        <f t="shared" si="3123"/>
        <v>2</v>
      </c>
      <c r="L1045" s="3" t="str">
        <f>IF(COUNTIF(技能效果!A:A,技能等级!B1045&amp;"03")=1,技能等级!B1045&amp;"03","")</f>
        <v/>
      </c>
      <c r="M1045" s="3" t="str">
        <f t="shared" ref="M1045" si="3173">IF(L1045="","",$D1045)</f>
        <v/>
      </c>
      <c r="N1045" s="3" t="str">
        <f>IF(COUNTIF(技能效果!A:A,技能等级!B1045&amp;"04")=1,技能等级!B1045&amp;"04","")</f>
        <v/>
      </c>
      <c r="O1045" s="3" t="str">
        <f t="shared" ref="O1045" si="3174">IF(N1045="","",$D1045)</f>
        <v/>
      </c>
      <c r="P1045" s="3" t="str">
        <f>IF(COUNTIF(技能效果!A:A,技能等级!B1045&amp;"05")=1,技能等级!B1045&amp;"05","")</f>
        <v/>
      </c>
      <c r="Q1045" s="3" t="str">
        <f t="shared" ref="Q1045" si="3175">IF(P1045="","",$D1045)</f>
        <v/>
      </c>
      <c r="R1045" s="36"/>
      <c r="S1045" s="36">
        <f t="shared" si="3157"/>
        <v>105</v>
      </c>
    </row>
    <row r="1046" spans="1:19" ht="16.5" x14ac:dyDescent="0.2">
      <c r="A1046" s="3">
        <v>1043</v>
      </c>
      <c r="B1046" s="3">
        <f>INDEX(技能!B:B,MATCH(技能等级!S1046,技能!T:T,0))</f>
        <v>1304009</v>
      </c>
      <c r="C1046" s="4" t="s">
        <v>507</v>
      </c>
      <c r="D1046" s="3">
        <v>3</v>
      </c>
      <c r="E1046" s="3" t="str">
        <f>INDEX(技能!E:E,MATCH(技能等级!S1046,技能!T:T,0))</f>
        <v>回春妙术</v>
      </c>
      <c r="F1046" s="4" t="s">
        <v>1164</v>
      </c>
      <c r="G1046" s="3">
        <v>10</v>
      </c>
      <c r="H1046" s="37" t="str">
        <f t="shared" si="3122"/>
        <v>130400901</v>
      </c>
      <c r="I1046" s="3">
        <f t="shared" si="3123"/>
        <v>3</v>
      </c>
      <c r="J1046" s="3" t="str">
        <f>IF(COUNTIF(技能效果!A:A,技能等级!B1046&amp;"02")=1,技能等级!B1046&amp;"02","")</f>
        <v>130400902</v>
      </c>
      <c r="K1046" s="3">
        <f t="shared" si="3123"/>
        <v>3</v>
      </c>
      <c r="L1046" s="3" t="str">
        <f>IF(COUNTIF(技能效果!A:A,技能等级!B1046&amp;"03")=1,技能等级!B1046&amp;"03","")</f>
        <v/>
      </c>
      <c r="M1046" s="3" t="str">
        <f t="shared" ref="M1046" si="3176">IF(L1046="","",$D1046)</f>
        <v/>
      </c>
      <c r="N1046" s="3" t="str">
        <f>IF(COUNTIF(技能效果!A:A,技能等级!B1046&amp;"04")=1,技能等级!B1046&amp;"04","")</f>
        <v/>
      </c>
      <c r="O1046" s="3" t="str">
        <f t="shared" ref="O1046" si="3177">IF(N1046="","",$D1046)</f>
        <v/>
      </c>
      <c r="P1046" s="3" t="str">
        <f>IF(COUNTIF(技能效果!A:A,技能等级!B1046&amp;"05")=1,技能等级!B1046&amp;"05","")</f>
        <v/>
      </c>
      <c r="Q1046" s="3" t="str">
        <f t="shared" ref="Q1046" si="3178">IF(P1046="","",$D1046)</f>
        <v/>
      </c>
      <c r="R1046" s="36"/>
      <c r="S1046" s="36">
        <f t="shared" si="3157"/>
        <v>105</v>
      </c>
    </row>
    <row r="1047" spans="1:19" ht="16.5" x14ac:dyDescent="0.2">
      <c r="A1047" s="3">
        <v>1044</v>
      </c>
      <c r="B1047" s="3">
        <f>INDEX(技能!B:B,MATCH(技能等级!S1047,技能!T:T,0))</f>
        <v>1304009</v>
      </c>
      <c r="C1047" s="4" t="s">
        <v>507</v>
      </c>
      <c r="D1047" s="3">
        <v>4</v>
      </c>
      <c r="E1047" s="3" t="str">
        <f>INDEX(技能!E:E,MATCH(技能等级!S1047,技能!T:T,0))</f>
        <v>回春妙术</v>
      </c>
      <c r="F1047" s="4" t="s">
        <v>1164</v>
      </c>
      <c r="G1047" s="3">
        <v>10</v>
      </c>
      <c r="H1047" s="37" t="str">
        <f t="shared" si="3122"/>
        <v>130400901</v>
      </c>
      <c r="I1047" s="3">
        <f t="shared" si="3123"/>
        <v>4</v>
      </c>
      <c r="J1047" s="3" t="str">
        <f>IF(COUNTIF(技能效果!A:A,技能等级!B1047&amp;"02")=1,技能等级!B1047&amp;"02","")</f>
        <v>130400902</v>
      </c>
      <c r="K1047" s="3">
        <f t="shared" si="3123"/>
        <v>4</v>
      </c>
      <c r="L1047" s="3" t="str">
        <f>IF(COUNTIF(技能效果!A:A,技能等级!B1047&amp;"03")=1,技能等级!B1047&amp;"03","")</f>
        <v/>
      </c>
      <c r="M1047" s="3" t="str">
        <f t="shared" ref="M1047" si="3179">IF(L1047="","",$D1047)</f>
        <v/>
      </c>
      <c r="N1047" s="3" t="str">
        <f>IF(COUNTIF(技能效果!A:A,技能等级!B1047&amp;"04")=1,技能等级!B1047&amp;"04","")</f>
        <v/>
      </c>
      <c r="O1047" s="3" t="str">
        <f t="shared" ref="O1047" si="3180">IF(N1047="","",$D1047)</f>
        <v/>
      </c>
      <c r="P1047" s="3" t="str">
        <f>IF(COUNTIF(技能效果!A:A,技能等级!B1047&amp;"05")=1,技能等级!B1047&amp;"05","")</f>
        <v/>
      </c>
      <c r="Q1047" s="3" t="str">
        <f t="shared" ref="Q1047" si="3181">IF(P1047="","",$D1047)</f>
        <v/>
      </c>
      <c r="R1047" s="36"/>
      <c r="S1047" s="36">
        <f t="shared" si="3157"/>
        <v>105</v>
      </c>
    </row>
    <row r="1048" spans="1:19" ht="16.5" x14ac:dyDescent="0.2">
      <c r="A1048" s="3">
        <v>1045</v>
      </c>
      <c r="B1048" s="3">
        <f>INDEX(技能!B:B,MATCH(技能等级!S1048,技能!T:T,0))</f>
        <v>1304009</v>
      </c>
      <c r="C1048" s="4" t="s">
        <v>507</v>
      </c>
      <c r="D1048" s="3">
        <v>5</v>
      </c>
      <c r="E1048" s="3" t="str">
        <f>INDEX(技能!E:E,MATCH(技能等级!S1048,技能!T:T,0))</f>
        <v>回春妙术</v>
      </c>
      <c r="F1048" s="4" t="s">
        <v>1164</v>
      </c>
      <c r="G1048" s="3">
        <v>10</v>
      </c>
      <c r="H1048" s="37" t="str">
        <f t="shared" si="3122"/>
        <v>130400901</v>
      </c>
      <c r="I1048" s="3">
        <f t="shared" si="3123"/>
        <v>5</v>
      </c>
      <c r="J1048" s="3" t="str">
        <f>IF(COUNTIF(技能效果!A:A,技能等级!B1048&amp;"02")=1,技能等级!B1048&amp;"02","")</f>
        <v>130400902</v>
      </c>
      <c r="K1048" s="3">
        <f t="shared" si="3123"/>
        <v>5</v>
      </c>
      <c r="L1048" s="3" t="str">
        <f>IF(COUNTIF(技能效果!A:A,技能等级!B1048&amp;"03")=1,技能等级!B1048&amp;"03","")</f>
        <v/>
      </c>
      <c r="M1048" s="3" t="str">
        <f t="shared" ref="M1048" si="3182">IF(L1048="","",$D1048)</f>
        <v/>
      </c>
      <c r="N1048" s="3" t="str">
        <f>IF(COUNTIF(技能效果!A:A,技能等级!B1048&amp;"04")=1,技能等级!B1048&amp;"04","")</f>
        <v/>
      </c>
      <c r="O1048" s="3" t="str">
        <f t="shared" ref="O1048" si="3183">IF(N1048="","",$D1048)</f>
        <v/>
      </c>
      <c r="P1048" s="3" t="str">
        <f>IF(COUNTIF(技能效果!A:A,技能等级!B1048&amp;"05")=1,技能等级!B1048&amp;"05","")</f>
        <v/>
      </c>
      <c r="Q1048" s="3" t="str">
        <f t="shared" ref="Q1048" si="3184">IF(P1048="","",$D1048)</f>
        <v/>
      </c>
      <c r="R1048" s="36"/>
      <c r="S1048" s="36">
        <f t="shared" si="3157"/>
        <v>105</v>
      </c>
    </row>
    <row r="1049" spans="1:19" ht="16.5" x14ac:dyDescent="0.2">
      <c r="A1049" s="3">
        <v>1046</v>
      </c>
      <c r="B1049" s="3">
        <f>INDEX(技能!B:B,MATCH(技能等级!S1049,技能!T:T,0))</f>
        <v>1304009</v>
      </c>
      <c r="C1049" s="4" t="s">
        <v>507</v>
      </c>
      <c r="D1049" s="3">
        <v>6</v>
      </c>
      <c r="E1049" s="3" t="str">
        <f>INDEX(技能!E:E,MATCH(技能等级!S1049,技能!T:T,0))</f>
        <v>回春妙术</v>
      </c>
      <c r="F1049" s="4" t="s">
        <v>1164</v>
      </c>
      <c r="G1049" s="3">
        <v>10</v>
      </c>
      <c r="H1049" s="37" t="str">
        <f t="shared" si="3122"/>
        <v>130400901</v>
      </c>
      <c r="I1049" s="3">
        <f t="shared" si="3123"/>
        <v>6</v>
      </c>
      <c r="J1049" s="3" t="str">
        <f>IF(COUNTIF(技能效果!A:A,技能等级!B1049&amp;"02")=1,技能等级!B1049&amp;"02","")</f>
        <v>130400902</v>
      </c>
      <c r="K1049" s="3">
        <f t="shared" si="3123"/>
        <v>6</v>
      </c>
      <c r="L1049" s="3" t="str">
        <f>IF(COUNTIF(技能效果!A:A,技能等级!B1049&amp;"03")=1,技能等级!B1049&amp;"03","")</f>
        <v/>
      </c>
      <c r="M1049" s="3" t="str">
        <f t="shared" ref="M1049" si="3185">IF(L1049="","",$D1049)</f>
        <v/>
      </c>
      <c r="N1049" s="3" t="str">
        <f>IF(COUNTIF(技能效果!A:A,技能等级!B1049&amp;"04")=1,技能等级!B1049&amp;"04","")</f>
        <v/>
      </c>
      <c r="O1049" s="3" t="str">
        <f t="shared" ref="O1049" si="3186">IF(N1049="","",$D1049)</f>
        <v/>
      </c>
      <c r="P1049" s="3" t="str">
        <f>IF(COUNTIF(技能效果!A:A,技能等级!B1049&amp;"05")=1,技能等级!B1049&amp;"05","")</f>
        <v/>
      </c>
      <c r="Q1049" s="3" t="str">
        <f t="shared" ref="Q1049" si="3187">IF(P1049="","",$D1049)</f>
        <v/>
      </c>
      <c r="R1049" s="36"/>
      <c r="S1049" s="36">
        <f t="shared" si="3157"/>
        <v>105</v>
      </c>
    </row>
    <row r="1050" spans="1:19" ht="16.5" x14ac:dyDescent="0.2">
      <c r="A1050" s="3">
        <v>1047</v>
      </c>
      <c r="B1050" s="3">
        <f>INDEX(技能!B:B,MATCH(技能等级!S1050,技能!T:T,0))</f>
        <v>1304009</v>
      </c>
      <c r="C1050" s="4" t="s">
        <v>507</v>
      </c>
      <c r="D1050" s="3">
        <v>7</v>
      </c>
      <c r="E1050" s="3" t="str">
        <f>INDEX(技能!E:E,MATCH(技能等级!S1050,技能!T:T,0))</f>
        <v>回春妙术</v>
      </c>
      <c r="F1050" s="4" t="s">
        <v>1164</v>
      </c>
      <c r="G1050" s="3">
        <v>10</v>
      </c>
      <c r="H1050" s="37" t="str">
        <f t="shared" si="3122"/>
        <v>130400901</v>
      </c>
      <c r="I1050" s="3">
        <f t="shared" si="3123"/>
        <v>7</v>
      </c>
      <c r="J1050" s="3" t="str">
        <f>IF(COUNTIF(技能效果!A:A,技能等级!B1050&amp;"02")=1,技能等级!B1050&amp;"02","")</f>
        <v>130400902</v>
      </c>
      <c r="K1050" s="3">
        <f t="shared" si="3123"/>
        <v>7</v>
      </c>
      <c r="L1050" s="3" t="str">
        <f>IF(COUNTIF(技能效果!A:A,技能等级!B1050&amp;"03")=1,技能等级!B1050&amp;"03","")</f>
        <v/>
      </c>
      <c r="M1050" s="3" t="str">
        <f t="shared" ref="M1050" si="3188">IF(L1050="","",$D1050)</f>
        <v/>
      </c>
      <c r="N1050" s="3" t="str">
        <f>IF(COUNTIF(技能效果!A:A,技能等级!B1050&amp;"04")=1,技能等级!B1050&amp;"04","")</f>
        <v/>
      </c>
      <c r="O1050" s="3" t="str">
        <f t="shared" ref="O1050" si="3189">IF(N1050="","",$D1050)</f>
        <v/>
      </c>
      <c r="P1050" s="3" t="str">
        <f>IF(COUNTIF(技能效果!A:A,技能等级!B1050&amp;"05")=1,技能等级!B1050&amp;"05","")</f>
        <v/>
      </c>
      <c r="Q1050" s="3" t="str">
        <f t="shared" ref="Q1050" si="3190">IF(P1050="","",$D1050)</f>
        <v/>
      </c>
      <c r="R1050" s="36"/>
      <c r="S1050" s="36">
        <f t="shared" si="3157"/>
        <v>105</v>
      </c>
    </row>
    <row r="1051" spans="1:19" ht="16.5" x14ac:dyDescent="0.2">
      <c r="A1051" s="3">
        <v>1048</v>
      </c>
      <c r="B1051" s="3">
        <f>INDEX(技能!B:B,MATCH(技能等级!S1051,技能!T:T,0))</f>
        <v>1304009</v>
      </c>
      <c r="C1051" s="4" t="s">
        <v>507</v>
      </c>
      <c r="D1051" s="3">
        <v>8</v>
      </c>
      <c r="E1051" s="3" t="str">
        <f>INDEX(技能!E:E,MATCH(技能等级!S1051,技能!T:T,0))</f>
        <v>回春妙术</v>
      </c>
      <c r="F1051" s="4" t="s">
        <v>1164</v>
      </c>
      <c r="G1051" s="3">
        <v>10</v>
      </c>
      <c r="H1051" s="37" t="str">
        <f t="shared" si="3122"/>
        <v>130400901</v>
      </c>
      <c r="I1051" s="3">
        <f t="shared" si="3123"/>
        <v>8</v>
      </c>
      <c r="J1051" s="3" t="str">
        <f>IF(COUNTIF(技能效果!A:A,技能等级!B1051&amp;"02")=1,技能等级!B1051&amp;"02","")</f>
        <v>130400902</v>
      </c>
      <c r="K1051" s="3">
        <f t="shared" si="3123"/>
        <v>8</v>
      </c>
      <c r="L1051" s="3" t="str">
        <f>IF(COUNTIF(技能效果!A:A,技能等级!B1051&amp;"03")=1,技能等级!B1051&amp;"03","")</f>
        <v/>
      </c>
      <c r="M1051" s="3" t="str">
        <f t="shared" ref="M1051" si="3191">IF(L1051="","",$D1051)</f>
        <v/>
      </c>
      <c r="N1051" s="3" t="str">
        <f>IF(COUNTIF(技能效果!A:A,技能等级!B1051&amp;"04")=1,技能等级!B1051&amp;"04","")</f>
        <v/>
      </c>
      <c r="O1051" s="3" t="str">
        <f t="shared" ref="O1051" si="3192">IF(N1051="","",$D1051)</f>
        <v/>
      </c>
      <c r="P1051" s="3" t="str">
        <f>IF(COUNTIF(技能效果!A:A,技能等级!B1051&amp;"05")=1,技能等级!B1051&amp;"05","")</f>
        <v/>
      </c>
      <c r="Q1051" s="3" t="str">
        <f t="shared" ref="Q1051" si="3193">IF(P1051="","",$D1051)</f>
        <v/>
      </c>
      <c r="R1051" s="36"/>
      <c r="S1051" s="36">
        <f t="shared" si="3157"/>
        <v>105</v>
      </c>
    </row>
    <row r="1052" spans="1:19" ht="16.5" x14ac:dyDescent="0.2">
      <c r="A1052" s="3">
        <v>1049</v>
      </c>
      <c r="B1052" s="3">
        <f>INDEX(技能!B:B,MATCH(技能等级!S1052,技能!T:T,0))</f>
        <v>1304009</v>
      </c>
      <c r="C1052" s="4" t="s">
        <v>507</v>
      </c>
      <c r="D1052" s="3">
        <v>9</v>
      </c>
      <c r="E1052" s="3" t="str">
        <f>INDEX(技能!E:E,MATCH(技能等级!S1052,技能!T:T,0))</f>
        <v>回春妙术</v>
      </c>
      <c r="F1052" s="4" t="s">
        <v>1164</v>
      </c>
      <c r="G1052" s="3">
        <v>10</v>
      </c>
      <c r="H1052" s="37" t="str">
        <f t="shared" si="3122"/>
        <v>130400901</v>
      </c>
      <c r="I1052" s="3">
        <f t="shared" si="3123"/>
        <v>9</v>
      </c>
      <c r="J1052" s="3" t="str">
        <f>IF(COUNTIF(技能效果!A:A,技能等级!B1052&amp;"02")=1,技能等级!B1052&amp;"02","")</f>
        <v>130400902</v>
      </c>
      <c r="K1052" s="3">
        <f t="shared" si="3123"/>
        <v>9</v>
      </c>
      <c r="L1052" s="3" t="str">
        <f>IF(COUNTIF(技能效果!A:A,技能等级!B1052&amp;"03")=1,技能等级!B1052&amp;"03","")</f>
        <v/>
      </c>
      <c r="M1052" s="3" t="str">
        <f t="shared" ref="M1052" si="3194">IF(L1052="","",$D1052)</f>
        <v/>
      </c>
      <c r="N1052" s="3" t="str">
        <f>IF(COUNTIF(技能效果!A:A,技能等级!B1052&amp;"04")=1,技能等级!B1052&amp;"04","")</f>
        <v/>
      </c>
      <c r="O1052" s="3" t="str">
        <f t="shared" ref="O1052" si="3195">IF(N1052="","",$D1052)</f>
        <v/>
      </c>
      <c r="P1052" s="3" t="str">
        <f>IF(COUNTIF(技能效果!A:A,技能等级!B1052&amp;"05")=1,技能等级!B1052&amp;"05","")</f>
        <v/>
      </c>
      <c r="Q1052" s="3" t="str">
        <f t="shared" ref="Q1052" si="3196">IF(P1052="","",$D1052)</f>
        <v/>
      </c>
      <c r="R1052" s="36"/>
      <c r="S1052" s="36">
        <f t="shared" si="3157"/>
        <v>105</v>
      </c>
    </row>
    <row r="1053" spans="1:19" ht="16.5" x14ac:dyDescent="0.2">
      <c r="A1053" s="3">
        <v>1050</v>
      </c>
      <c r="B1053" s="3">
        <f>INDEX(技能!B:B,MATCH(技能等级!S1053,技能!T:T,0))</f>
        <v>1304009</v>
      </c>
      <c r="C1053" s="4" t="s">
        <v>507</v>
      </c>
      <c r="D1053" s="3">
        <v>10</v>
      </c>
      <c r="E1053" s="3" t="str">
        <f>INDEX(技能!E:E,MATCH(技能等级!S1053,技能!T:T,0))</f>
        <v>回春妙术</v>
      </c>
      <c r="F1053" s="4" t="s">
        <v>1164</v>
      </c>
      <c r="G1053" s="3">
        <v>10</v>
      </c>
      <c r="H1053" s="37" t="str">
        <f t="shared" si="3122"/>
        <v>130400901</v>
      </c>
      <c r="I1053" s="3">
        <f t="shared" si="3123"/>
        <v>10</v>
      </c>
      <c r="J1053" s="3" t="str">
        <f>IF(COUNTIF(技能效果!A:A,技能等级!B1053&amp;"02")=1,技能等级!B1053&amp;"02","")</f>
        <v>130400902</v>
      </c>
      <c r="K1053" s="3">
        <f t="shared" si="3123"/>
        <v>10</v>
      </c>
      <c r="L1053" s="3" t="str">
        <f>IF(COUNTIF(技能效果!A:A,技能等级!B1053&amp;"03")=1,技能等级!B1053&amp;"03","")</f>
        <v/>
      </c>
      <c r="M1053" s="3" t="str">
        <f t="shared" ref="M1053" si="3197">IF(L1053="","",$D1053)</f>
        <v/>
      </c>
      <c r="N1053" s="3" t="str">
        <f>IF(COUNTIF(技能效果!A:A,技能等级!B1053&amp;"04")=1,技能等级!B1053&amp;"04","")</f>
        <v/>
      </c>
      <c r="O1053" s="3" t="str">
        <f t="shared" ref="O1053" si="3198">IF(N1053="","",$D1053)</f>
        <v/>
      </c>
      <c r="P1053" s="3" t="str">
        <f>IF(COUNTIF(技能效果!A:A,技能等级!B1053&amp;"05")=1,技能等级!B1053&amp;"05","")</f>
        <v/>
      </c>
      <c r="Q1053" s="3" t="str">
        <f t="shared" ref="Q1053" si="3199">IF(P1053="","",$D1053)</f>
        <v/>
      </c>
      <c r="R1053" s="36"/>
      <c r="S1053" s="36">
        <f t="shared" si="3157"/>
        <v>105</v>
      </c>
    </row>
    <row r="1054" spans="1:19" ht="16.5" x14ac:dyDescent="0.2">
      <c r="A1054" s="3">
        <v>1051</v>
      </c>
      <c r="B1054" s="3">
        <f>INDEX(技能!B:B,MATCH(技能等级!S1054,技能!T:T,0))</f>
        <v>1304010</v>
      </c>
      <c r="C1054" s="4" t="s">
        <v>507</v>
      </c>
      <c r="D1054" s="3">
        <v>1</v>
      </c>
      <c r="E1054" s="3" t="str">
        <f>INDEX(技能!E:E,MATCH(技能等级!S1054,技能!T:T,0))</f>
        <v>奇门化伤</v>
      </c>
      <c r="F1054" s="4"/>
      <c r="G1054" s="3"/>
      <c r="H1054" s="37" t="str">
        <f t="shared" si="3122"/>
        <v>130401001</v>
      </c>
      <c r="I1054" s="3">
        <f t="shared" si="3123"/>
        <v>1</v>
      </c>
      <c r="J1054" s="3" t="str">
        <f>IF(COUNTIF(技能效果!A:A,技能等级!B1054&amp;"02")=1,技能等级!B1054&amp;"02","")</f>
        <v>130401002</v>
      </c>
      <c r="K1054" s="3">
        <f t="shared" si="3123"/>
        <v>1</v>
      </c>
      <c r="L1054" s="3" t="str">
        <f>IF(COUNTIF(技能效果!A:A,技能等级!B1054&amp;"03")=1,技能等级!B1054&amp;"03","")</f>
        <v/>
      </c>
      <c r="M1054" s="3" t="str">
        <f t="shared" ref="M1054" si="3200">IF(L1054="","",$D1054)</f>
        <v/>
      </c>
      <c r="N1054" s="3" t="str">
        <f>IF(COUNTIF(技能效果!A:A,技能等级!B1054&amp;"04")=1,技能等级!B1054&amp;"04","")</f>
        <v/>
      </c>
      <c r="O1054" s="3" t="str">
        <f t="shared" ref="O1054" si="3201">IF(N1054="","",$D1054)</f>
        <v/>
      </c>
      <c r="P1054" s="3" t="str">
        <f>IF(COUNTIF(技能效果!A:A,技能等级!B1054&amp;"05")=1,技能等级!B1054&amp;"05","")</f>
        <v/>
      </c>
      <c r="Q1054" s="3" t="str">
        <f t="shared" ref="Q1054" si="3202">IF(P1054="","",$D1054)</f>
        <v/>
      </c>
      <c r="R1054" s="36"/>
      <c r="S1054" s="36">
        <f t="shared" si="3157"/>
        <v>106</v>
      </c>
    </row>
    <row r="1055" spans="1:19" ht="16.5" x14ac:dyDescent="0.2">
      <c r="A1055" s="3">
        <v>1052</v>
      </c>
      <c r="B1055" s="3">
        <f>INDEX(技能!B:B,MATCH(技能等级!S1055,技能!T:T,0))</f>
        <v>1304010</v>
      </c>
      <c r="C1055" s="4" t="s">
        <v>507</v>
      </c>
      <c r="D1055" s="3">
        <v>2</v>
      </c>
      <c r="E1055" s="3" t="str">
        <f>INDEX(技能!E:E,MATCH(技能等级!S1055,技能!T:T,0))</f>
        <v>奇门化伤</v>
      </c>
      <c r="F1055" s="4" t="s">
        <v>1164</v>
      </c>
      <c r="G1055" s="3">
        <v>10</v>
      </c>
      <c r="H1055" s="37" t="str">
        <f t="shared" si="3122"/>
        <v>130401001</v>
      </c>
      <c r="I1055" s="3">
        <f t="shared" si="3123"/>
        <v>2</v>
      </c>
      <c r="J1055" s="3" t="str">
        <f>IF(COUNTIF(技能效果!A:A,技能等级!B1055&amp;"02")=1,技能等级!B1055&amp;"02","")</f>
        <v>130401002</v>
      </c>
      <c r="K1055" s="3">
        <f t="shared" si="3123"/>
        <v>2</v>
      </c>
      <c r="L1055" s="3" t="str">
        <f>IF(COUNTIF(技能效果!A:A,技能等级!B1055&amp;"03")=1,技能等级!B1055&amp;"03","")</f>
        <v/>
      </c>
      <c r="M1055" s="3" t="str">
        <f t="shared" ref="M1055" si="3203">IF(L1055="","",$D1055)</f>
        <v/>
      </c>
      <c r="N1055" s="3" t="str">
        <f>IF(COUNTIF(技能效果!A:A,技能等级!B1055&amp;"04")=1,技能等级!B1055&amp;"04","")</f>
        <v/>
      </c>
      <c r="O1055" s="3" t="str">
        <f t="shared" ref="O1055" si="3204">IF(N1055="","",$D1055)</f>
        <v/>
      </c>
      <c r="P1055" s="3" t="str">
        <f>IF(COUNTIF(技能效果!A:A,技能等级!B1055&amp;"05")=1,技能等级!B1055&amp;"05","")</f>
        <v/>
      </c>
      <c r="Q1055" s="3" t="str">
        <f t="shared" ref="Q1055" si="3205">IF(P1055="","",$D1055)</f>
        <v/>
      </c>
      <c r="R1055" s="36"/>
      <c r="S1055" s="36">
        <f t="shared" si="3157"/>
        <v>106</v>
      </c>
    </row>
    <row r="1056" spans="1:19" ht="16.5" x14ac:dyDescent="0.2">
      <c r="A1056" s="3">
        <v>1053</v>
      </c>
      <c r="B1056" s="3">
        <f>INDEX(技能!B:B,MATCH(技能等级!S1056,技能!T:T,0))</f>
        <v>1304010</v>
      </c>
      <c r="C1056" s="4" t="s">
        <v>507</v>
      </c>
      <c r="D1056" s="3">
        <v>3</v>
      </c>
      <c r="E1056" s="3" t="str">
        <f>INDEX(技能!E:E,MATCH(技能等级!S1056,技能!T:T,0))</f>
        <v>奇门化伤</v>
      </c>
      <c r="F1056" s="4" t="s">
        <v>1164</v>
      </c>
      <c r="G1056" s="3">
        <v>10</v>
      </c>
      <c r="H1056" s="37" t="str">
        <f t="shared" si="3122"/>
        <v>130401001</v>
      </c>
      <c r="I1056" s="3">
        <f t="shared" si="3123"/>
        <v>3</v>
      </c>
      <c r="J1056" s="3" t="str">
        <f>IF(COUNTIF(技能效果!A:A,技能等级!B1056&amp;"02")=1,技能等级!B1056&amp;"02","")</f>
        <v>130401002</v>
      </c>
      <c r="K1056" s="3">
        <f t="shared" si="3123"/>
        <v>3</v>
      </c>
      <c r="L1056" s="3" t="str">
        <f>IF(COUNTIF(技能效果!A:A,技能等级!B1056&amp;"03")=1,技能等级!B1056&amp;"03","")</f>
        <v/>
      </c>
      <c r="M1056" s="3" t="str">
        <f t="shared" ref="M1056" si="3206">IF(L1056="","",$D1056)</f>
        <v/>
      </c>
      <c r="N1056" s="3" t="str">
        <f>IF(COUNTIF(技能效果!A:A,技能等级!B1056&amp;"04")=1,技能等级!B1056&amp;"04","")</f>
        <v/>
      </c>
      <c r="O1056" s="3" t="str">
        <f t="shared" ref="O1056" si="3207">IF(N1056="","",$D1056)</f>
        <v/>
      </c>
      <c r="P1056" s="3" t="str">
        <f>IF(COUNTIF(技能效果!A:A,技能等级!B1056&amp;"05")=1,技能等级!B1056&amp;"05","")</f>
        <v/>
      </c>
      <c r="Q1056" s="3" t="str">
        <f t="shared" ref="Q1056" si="3208">IF(P1056="","",$D1056)</f>
        <v/>
      </c>
      <c r="R1056" s="36"/>
      <c r="S1056" s="36">
        <f t="shared" si="3157"/>
        <v>106</v>
      </c>
    </row>
    <row r="1057" spans="1:19" ht="16.5" x14ac:dyDescent="0.2">
      <c r="A1057" s="3">
        <v>1054</v>
      </c>
      <c r="B1057" s="3">
        <f>INDEX(技能!B:B,MATCH(技能等级!S1057,技能!T:T,0))</f>
        <v>1304010</v>
      </c>
      <c r="C1057" s="4" t="s">
        <v>507</v>
      </c>
      <c r="D1057" s="3">
        <v>4</v>
      </c>
      <c r="E1057" s="3" t="str">
        <f>INDEX(技能!E:E,MATCH(技能等级!S1057,技能!T:T,0))</f>
        <v>奇门化伤</v>
      </c>
      <c r="F1057" s="4" t="s">
        <v>1164</v>
      </c>
      <c r="G1057" s="3">
        <v>10</v>
      </c>
      <c r="H1057" s="37" t="str">
        <f t="shared" si="3122"/>
        <v>130401001</v>
      </c>
      <c r="I1057" s="3">
        <f t="shared" si="3123"/>
        <v>4</v>
      </c>
      <c r="J1057" s="3" t="str">
        <f>IF(COUNTIF(技能效果!A:A,技能等级!B1057&amp;"02")=1,技能等级!B1057&amp;"02","")</f>
        <v>130401002</v>
      </c>
      <c r="K1057" s="3">
        <f t="shared" si="3123"/>
        <v>4</v>
      </c>
      <c r="L1057" s="3" t="str">
        <f>IF(COUNTIF(技能效果!A:A,技能等级!B1057&amp;"03")=1,技能等级!B1057&amp;"03","")</f>
        <v/>
      </c>
      <c r="M1057" s="3" t="str">
        <f t="shared" ref="M1057" si="3209">IF(L1057="","",$D1057)</f>
        <v/>
      </c>
      <c r="N1057" s="3" t="str">
        <f>IF(COUNTIF(技能效果!A:A,技能等级!B1057&amp;"04")=1,技能等级!B1057&amp;"04","")</f>
        <v/>
      </c>
      <c r="O1057" s="3" t="str">
        <f t="shared" ref="O1057" si="3210">IF(N1057="","",$D1057)</f>
        <v/>
      </c>
      <c r="P1057" s="3" t="str">
        <f>IF(COUNTIF(技能效果!A:A,技能等级!B1057&amp;"05")=1,技能等级!B1057&amp;"05","")</f>
        <v/>
      </c>
      <c r="Q1057" s="3" t="str">
        <f t="shared" ref="Q1057" si="3211">IF(P1057="","",$D1057)</f>
        <v/>
      </c>
      <c r="R1057" s="36"/>
      <c r="S1057" s="36">
        <f t="shared" si="3157"/>
        <v>106</v>
      </c>
    </row>
    <row r="1058" spans="1:19" ht="16.5" x14ac:dyDescent="0.2">
      <c r="A1058" s="3">
        <v>1055</v>
      </c>
      <c r="B1058" s="3">
        <f>INDEX(技能!B:B,MATCH(技能等级!S1058,技能!T:T,0))</f>
        <v>1304010</v>
      </c>
      <c r="C1058" s="4" t="s">
        <v>507</v>
      </c>
      <c r="D1058" s="3">
        <v>5</v>
      </c>
      <c r="E1058" s="3" t="str">
        <f>INDEX(技能!E:E,MATCH(技能等级!S1058,技能!T:T,0))</f>
        <v>奇门化伤</v>
      </c>
      <c r="F1058" s="4" t="s">
        <v>1164</v>
      </c>
      <c r="G1058" s="3">
        <v>10</v>
      </c>
      <c r="H1058" s="37" t="str">
        <f t="shared" si="3122"/>
        <v>130401001</v>
      </c>
      <c r="I1058" s="3">
        <f t="shared" si="3123"/>
        <v>5</v>
      </c>
      <c r="J1058" s="3" t="str">
        <f>IF(COUNTIF(技能效果!A:A,技能等级!B1058&amp;"02")=1,技能等级!B1058&amp;"02","")</f>
        <v>130401002</v>
      </c>
      <c r="K1058" s="3">
        <f t="shared" si="3123"/>
        <v>5</v>
      </c>
      <c r="L1058" s="3" t="str">
        <f>IF(COUNTIF(技能效果!A:A,技能等级!B1058&amp;"03")=1,技能等级!B1058&amp;"03","")</f>
        <v/>
      </c>
      <c r="M1058" s="3" t="str">
        <f t="shared" ref="M1058" si="3212">IF(L1058="","",$D1058)</f>
        <v/>
      </c>
      <c r="N1058" s="3" t="str">
        <f>IF(COUNTIF(技能效果!A:A,技能等级!B1058&amp;"04")=1,技能等级!B1058&amp;"04","")</f>
        <v/>
      </c>
      <c r="O1058" s="3" t="str">
        <f t="shared" ref="O1058" si="3213">IF(N1058="","",$D1058)</f>
        <v/>
      </c>
      <c r="P1058" s="3" t="str">
        <f>IF(COUNTIF(技能效果!A:A,技能等级!B1058&amp;"05")=1,技能等级!B1058&amp;"05","")</f>
        <v/>
      </c>
      <c r="Q1058" s="3" t="str">
        <f t="shared" ref="Q1058" si="3214">IF(P1058="","",$D1058)</f>
        <v/>
      </c>
      <c r="R1058" s="36"/>
      <c r="S1058" s="36">
        <f t="shared" si="3157"/>
        <v>106</v>
      </c>
    </row>
    <row r="1059" spans="1:19" ht="16.5" x14ac:dyDescent="0.2">
      <c r="A1059" s="3">
        <v>1056</v>
      </c>
      <c r="B1059" s="3">
        <f>INDEX(技能!B:B,MATCH(技能等级!S1059,技能!T:T,0))</f>
        <v>1304010</v>
      </c>
      <c r="C1059" s="4" t="s">
        <v>507</v>
      </c>
      <c r="D1059" s="3">
        <v>6</v>
      </c>
      <c r="E1059" s="3" t="str">
        <f>INDEX(技能!E:E,MATCH(技能等级!S1059,技能!T:T,0))</f>
        <v>奇门化伤</v>
      </c>
      <c r="F1059" s="4" t="s">
        <v>1164</v>
      </c>
      <c r="G1059" s="3">
        <v>10</v>
      </c>
      <c r="H1059" s="37" t="str">
        <f t="shared" si="3122"/>
        <v>130401001</v>
      </c>
      <c r="I1059" s="3">
        <f t="shared" si="3123"/>
        <v>6</v>
      </c>
      <c r="J1059" s="3" t="str">
        <f>IF(COUNTIF(技能效果!A:A,技能等级!B1059&amp;"02")=1,技能等级!B1059&amp;"02","")</f>
        <v>130401002</v>
      </c>
      <c r="K1059" s="3">
        <f t="shared" si="3123"/>
        <v>6</v>
      </c>
      <c r="L1059" s="3" t="str">
        <f>IF(COUNTIF(技能效果!A:A,技能等级!B1059&amp;"03")=1,技能等级!B1059&amp;"03","")</f>
        <v/>
      </c>
      <c r="M1059" s="3" t="str">
        <f t="shared" ref="M1059" si="3215">IF(L1059="","",$D1059)</f>
        <v/>
      </c>
      <c r="N1059" s="3" t="str">
        <f>IF(COUNTIF(技能效果!A:A,技能等级!B1059&amp;"04")=1,技能等级!B1059&amp;"04","")</f>
        <v/>
      </c>
      <c r="O1059" s="3" t="str">
        <f t="shared" ref="O1059" si="3216">IF(N1059="","",$D1059)</f>
        <v/>
      </c>
      <c r="P1059" s="3" t="str">
        <f>IF(COUNTIF(技能效果!A:A,技能等级!B1059&amp;"05")=1,技能等级!B1059&amp;"05","")</f>
        <v/>
      </c>
      <c r="Q1059" s="3" t="str">
        <f t="shared" ref="Q1059" si="3217">IF(P1059="","",$D1059)</f>
        <v/>
      </c>
      <c r="R1059" s="36"/>
      <c r="S1059" s="36">
        <f t="shared" si="3157"/>
        <v>106</v>
      </c>
    </row>
    <row r="1060" spans="1:19" ht="16.5" x14ac:dyDescent="0.2">
      <c r="A1060" s="3">
        <v>1057</v>
      </c>
      <c r="B1060" s="3">
        <f>INDEX(技能!B:B,MATCH(技能等级!S1060,技能!T:T,0))</f>
        <v>1304010</v>
      </c>
      <c r="C1060" s="4" t="s">
        <v>507</v>
      </c>
      <c r="D1060" s="3">
        <v>7</v>
      </c>
      <c r="E1060" s="3" t="str">
        <f>INDEX(技能!E:E,MATCH(技能等级!S1060,技能!T:T,0))</f>
        <v>奇门化伤</v>
      </c>
      <c r="F1060" s="4" t="s">
        <v>1164</v>
      </c>
      <c r="G1060" s="3">
        <v>10</v>
      </c>
      <c r="H1060" s="37" t="str">
        <f t="shared" si="3122"/>
        <v>130401001</v>
      </c>
      <c r="I1060" s="3">
        <f t="shared" si="3123"/>
        <v>7</v>
      </c>
      <c r="J1060" s="3" t="str">
        <f>IF(COUNTIF(技能效果!A:A,技能等级!B1060&amp;"02")=1,技能等级!B1060&amp;"02","")</f>
        <v>130401002</v>
      </c>
      <c r="K1060" s="3">
        <f t="shared" si="3123"/>
        <v>7</v>
      </c>
      <c r="L1060" s="3" t="str">
        <f>IF(COUNTIF(技能效果!A:A,技能等级!B1060&amp;"03")=1,技能等级!B1060&amp;"03","")</f>
        <v/>
      </c>
      <c r="M1060" s="3" t="str">
        <f t="shared" ref="M1060" si="3218">IF(L1060="","",$D1060)</f>
        <v/>
      </c>
      <c r="N1060" s="3" t="str">
        <f>IF(COUNTIF(技能效果!A:A,技能等级!B1060&amp;"04")=1,技能等级!B1060&amp;"04","")</f>
        <v/>
      </c>
      <c r="O1060" s="3" t="str">
        <f t="shared" ref="O1060" si="3219">IF(N1060="","",$D1060)</f>
        <v/>
      </c>
      <c r="P1060" s="3" t="str">
        <f>IF(COUNTIF(技能效果!A:A,技能等级!B1060&amp;"05")=1,技能等级!B1060&amp;"05","")</f>
        <v/>
      </c>
      <c r="Q1060" s="3" t="str">
        <f t="shared" ref="Q1060" si="3220">IF(P1060="","",$D1060)</f>
        <v/>
      </c>
      <c r="R1060" s="36"/>
      <c r="S1060" s="36">
        <f t="shared" si="3157"/>
        <v>106</v>
      </c>
    </row>
    <row r="1061" spans="1:19" ht="16.5" x14ac:dyDescent="0.2">
      <c r="A1061" s="3">
        <v>1058</v>
      </c>
      <c r="B1061" s="3">
        <f>INDEX(技能!B:B,MATCH(技能等级!S1061,技能!T:T,0))</f>
        <v>1304010</v>
      </c>
      <c r="C1061" s="4" t="s">
        <v>507</v>
      </c>
      <c r="D1061" s="3">
        <v>8</v>
      </c>
      <c r="E1061" s="3" t="str">
        <f>INDEX(技能!E:E,MATCH(技能等级!S1061,技能!T:T,0))</f>
        <v>奇门化伤</v>
      </c>
      <c r="F1061" s="4" t="s">
        <v>1164</v>
      </c>
      <c r="G1061" s="3">
        <v>10</v>
      </c>
      <c r="H1061" s="37" t="str">
        <f t="shared" si="3122"/>
        <v>130401001</v>
      </c>
      <c r="I1061" s="3">
        <f t="shared" si="3123"/>
        <v>8</v>
      </c>
      <c r="J1061" s="3" t="str">
        <f>IF(COUNTIF(技能效果!A:A,技能等级!B1061&amp;"02")=1,技能等级!B1061&amp;"02","")</f>
        <v>130401002</v>
      </c>
      <c r="K1061" s="3">
        <f t="shared" si="3123"/>
        <v>8</v>
      </c>
      <c r="L1061" s="3" t="str">
        <f>IF(COUNTIF(技能效果!A:A,技能等级!B1061&amp;"03")=1,技能等级!B1061&amp;"03","")</f>
        <v/>
      </c>
      <c r="M1061" s="3" t="str">
        <f t="shared" ref="M1061" si="3221">IF(L1061="","",$D1061)</f>
        <v/>
      </c>
      <c r="N1061" s="3" t="str">
        <f>IF(COUNTIF(技能效果!A:A,技能等级!B1061&amp;"04")=1,技能等级!B1061&amp;"04","")</f>
        <v/>
      </c>
      <c r="O1061" s="3" t="str">
        <f t="shared" ref="O1061" si="3222">IF(N1061="","",$D1061)</f>
        <v/>
      </c>
      <c r="P1061" s="3" t="str">
        <f>IF(COUNTIF(技能效果!A:A,技能等级!B1061&amp;"05")=1,技能等级!B1061&amp;"05","")</f>
        <v/>
      </c>
      <c r="Q1061" s="3" t="str">
        <f t="shared" ref="Q1061" si="3223">IF(P1061="","",$D1061)</f>
        <v/>
      </c>
      <c r="R1061" s="36"/>
      <c r="S1061" s="36">
        <f t="shared" si="3157"/>
        <v>106</v>
      </c>
    </row>
    <row r="1062" spans="1:19" ht="16.5" x14ac:dyDescent="0.2">
      <c r="A1062" s="3">
        <v>1059</v>
      </c>
      <c r="B1062" s="3">
        <f>INDEX(技能!B:B,MATCH(技能等级!S1062,技能!T:T,0))</f>
        <v>1304010</v>
      </c>
      <c r="C1062" s="4" t="s">
        <v>507</v>
      </c>
      <c r="D1062" s="3">
        <v>9</v>
      </c>
      <c r="E1062" s="3" t="str">
        <f>INDEX(技能!E:E,MATCH(技能等级!S1062,技能!T:T,0))</f>
        <v>奇门化伤</v>
      </c>
      <c r="F1062" s="4" t="s">
        <v>1164</v>
      </c>
      <c r="G1062" s="3">
        <v>10</v>
      </c>
      <c r="H1062" s="37" t="str">
        <f t="shared" si="3122"/>
        <v>130401001</v>
      </c>
      <c r="I1062" s="3">
        <f t="shared" si="3123"/>
        <v>9</v>
      </c>
      <c r="J1062" s="3" t="str">
        <f>IF(COUNTIF(技能效果!A:A,技能等级!B1062&amp;"02")=1,技能等级!B1062&amp;"02","")</f>
        <v>130401002</v>
      </c>
      <c r="K1062" s="3">
        <f t="shared" si="3123"/>
        <v>9</v>
      </c>
      <c r="L1062" s="3" t="str">
        <f>IF(COUNTIF(技能效果!A:A,技能等级!B1062&amp;"03")=1,技能等级!B1062&amp;"03","")</f>
        <v/>
      </c>
      <c r="M1062" s="3" t="str">
        <f t="shared" ref="M1062" si="3224">IF(L1062="","",$D1062)</f>
        <v/>
      </c>
      <c r="N1062" s="3" t="str">
        <f>IF(COUNTIF(技能效果!A:A,技能等级!B1062&amp;"04")=1,技能等级!B1062&amp;"04","")</f>
        <v/>
      </c>
      <c r="O1062" s="3" t="str">
        <f t="shared" ref="O1062" si="3225">IF(N1062="","",$D1062)</f>
        <v/>
      </c>
      <c r="P1062" s="3" t="str">
        <f>IF(COUNTIF(技能效果!A:A,技能等级!B1062&amp;"05")=1,技能等级!B1062&amp;"05","")</f>
        <v/>
      </c>
      <c r="Q1062" s="3" t="str">
        <f t="shared" ref="Q1062" si="3226">IF(P1062="","",$D1062)</f>
        <v/>
      </c>
      <c r="R1062" s="36"/>
      <c r="S1062" s="36">
        <f t="shared" si="3157"/>
        <v>106</v>
      </c>
    </row>
    <row r="1063" spans="1:19" ht="16.5" x14ac:dyDescent="0.2">
      <c r="A1063" s="3">
        <v>1060</v>
      </c>
      <c r="B1063" s="3">
        <f>INDEX(技能!B:B,MATCH(技能等级!S1063,技能!T:T,0))</f>
        <v>1304010</v>
      </c>
      <c r="C1063" s="4" t="s">
        <v>507</v>
      </c>
      <c r="D1063" s="3">
        <v>10</v>
      </c>
      <c r="E1063" s="3" t="str">
        <f>INDEX(技能!E:E,MATCH(技能等级!S1063,技能!T:T,0))</f>
        <v>奇门化伤</v>
      </c>
      <c r="F1063" s="4" t="s">
        <v>1164</v>
      </c>
      <c r="G1063" s="3">
        <v>10</v>
      </c>
      <c r="H1063" s="37" t="str">
        <f t="shared" si="3122"/>
        <v>130401001</v>
      </c>
      <c r="I1063" s="3">
        <f t="shared" si="3123"/>
        <v>10</v>
      </c>
      <c r="J1063" s="3" t="str">
        <f>IF(COUNTIF(技能效果!A:A,技能等级!B1063&amp;"02")=1,技能等级!B1063&amp;"02","")</f>
        <v>130401002</v>
      </c>
      <c r="K1063" s="3">
        <f t="shared" si="3123"/>
        <v>10</v>
      </c>
      <c r="L1063" s="3" t="str">
        <f>IF(COUNTIF(技能效果!A:A,技能等级!B1063&amp;"03")=1,技能等级!B1063&amp;"03","")</f>
        <v/>
      </c>
      <c r="M1063" s="3" t="str">
        <f t="shared" ref="M1063" si="3227">IF(L1063="","",$D1063)</f>
        <v/>
      </c>
      <c r="N1063" s="3" t="str">
        <f>IF(COUNTIF(技能效果!A:A,技能等级!B1063&amp;"04")=1,技能等级!B1063&amp;"04","")</f>
        <v/>
      </c>
      <c r="O1063" s="3" t="str">
        <f t="shared" ref="O1063" si="3228">IF(N1063="","",$D1063)</f>
        <v/>
      </c>
      <c r="P1063" s="3" t="str">
        <f>IF(COUNTIF(技能效果!A:A,技能等级!B1063&amp;"05")=1,技能等级!B1063&amp;"05","")</f>
        <v/>
      </c>
      <c r="Q1063" s="3" t="str">
        <f t="shared" ref="Q1063" si="3229">IF(P1063="","",$D1063)</f>
        <v/>
      </c>
      <c r="R1063" s="36"/>
      <c r="S1063" s="36">
        <f t="shared" si="3157"/>
        <v>106</v>
      </c>
    </row>
    <row r="1064" spans="1:19" ht="16.5" x14ac:dyDescent="0.2">
      <c r="A1064" s="3">
        <v>1061</v>
      </c>
      <c r="B1064" s="3">
        <f>INDEX(技能!B:B,MATCH(技能等级!S1064,技能!T:T,0))</f>
        <v>1304011</v>
      </c>
      <c r="C1064" s="4" t="s">
        <v>507</v>
      </c>
      <c r="D1064" s="3">
        <v>1</v>
      </c>
      <c r="E1064" s="3" t="str">
        <f>INDEX(技能!E:E,MATCH(技能等级!S1064,技能!T:T,0))</f>
        <v>枕戈坐甲</v>
      </c>
      <c r="F1064" s="4"/>
      <c r="G1064" s="3"/>
      <c r="H1064" s="37" t="str">
        <f t="shared" si="3122"/>
        <v>130401101</v>
      </c>
      <c r="I1064" s="3">
        <f t="shared" si="3123"/>
        <v>1</v>
      </c>
      <c r="J1064" s="3" t="str">
        <f>IF(COUNTIF(技能效果!A:A,技能等级!B1064&amp;"02")=1,技能等级!B1064&amp;"02","")</f>
        <v>130401102</v>
      </c>
      <c r="K1064" s="3">
        <f t="shared" si="3123"/>
        <v>1</v>
      </c>
      <c r="L1064" s="3" t="str">
        <f>IF(COUNTIF(技能效果!A:A,技能等级!B1064&amp;"03")=1,技能等级!B1064&amp;"03","")</f>
        <v/>
      </c>
      <c r="M1064" s="3" t="str">
        <f t="shared" ref="M1064" si="3230">IF(L1064="","",$D1064)</f>
        <v/>
      </c>
      <c r="N1064" s="3" t="str">
        <f>IF(COUNTIF(技能效果!A:A,技能等级!B1064&amp;"04")=1,技能等级!B1064&amp;"04","")</f>
        <v/>
      </c>
      <c r="O1064" s="3" t="str">
        <f t="shared" ref="O1064" si="3231">IF(N1064="","",$D1064)</f>
        <v/>
      </c>
      <c r="P1064" s="3" t="str">
        <f>IF(COUNTIF(技能效果!A:A,技能等级!B1064&amp;"05")=1,技能等级!B1064&amp;"05","")</f>
        <v/>
      </c>
      <c r="Q1064" s="3" t="str">
        <f t="shared" ref="Q1064" si="3232">IF(P1064="","",$D1064)</f>
        <v/>
      </c>
      <c r="R1064" s="36"/>
      <c r="S1064" s="36">
        <f t="shared" si="3157"/>
        <v>107</v>
      </c>
    </row>
    <row r="1065" spans="1:19" ht="16.5" x14ac:dyDescent="0.2">
      <c r="A1065" s="3">
        <v>1062</v>
      </c>
      <c r="B1065" s="3">
        <f>INDEX(技能!B:B,MATCH(技能等级!S1065,技能!T:T,0))</f>
        <v>1304011</v>
      </c>
      <c r="C1065" s="4" t="s">
        <v>507</v>
      </c>
      <c r="D1065" s="3">
        <v>2</v>
      </c>
      <c r="E1065" s="3" t="str">
        <f>INDEX(技能!E:E,MATCH(技能等级!S1065,技能!T:T,0))</f>
        <v>枕戈坐甲</v>
      </c>
      <c r="F1065" s="4" t="s">
        <v>1164</v>
      </c>
      <c r="G1065" s="3">
        <v>10</v>
      </c>
      <c r="H1065" s="37" t="str">
        <f t="shared" si="3122"/>
        <v>130401101</v>
      </c>
      <c r="I1065" s="3">
        <f t="shared" si="3123"/>
        <v>2</v>
      </c>
      <c r="J1065" s="3" t="str">
        <f>IF(COUNTIF(技能效果!A:A,技能等级!B1065&amp;"02")=1,技能等级!B1065&amp;"02","")</f>
        <v>130401102</v>
      </c>
      <c r="K1065" s="3">
        <f t="shared" si="3123"/>
        <v>2</v>
      </c>
      <c r="L1065" s="3" t="str">
        <f>IF(COUNTIF(技能效果!A:A,技能等级!B1065&amp;"03")=1,技能等级!B1065&amp;"03","")</f>
        <v/>
      </c>
      <c r="M1065" s="3" t="str">
        <f t="shared" ref="M1065" si="3233">IF(L1065="","",$D1065)</f>
        <v/>
      </c>
      <c r="N1065" s="3" t="str">
        <f>IF(COUNTIF(技能效果!A:A,技能等级!B1065&amp;"04")=1,技能等级!B1065&amp;"04","")</f>
        <v/>
      </c>
      <c r="O1065" s="3" t="str">
        <f t="shared" ref="O1065" si="3234">IF(N1065="","",$D1065)</f>
        <v/>
      </c>
      <c r="P1065" s="3" t="str">
        <f>IF(COUNTIF(技能效果!A:A,技能等级!B1065&amp;"05")=1,技能等级!B1065&amp;"05","")</f>
        <v/>
      </c>
      <c r="Q1065" s="3" t="str">
        <f t="shared" ref="Q1065" si="3235">IF(P1065="","",$D1065)</f>
        <v/>
      </c>
      <c r="R1065" s="36"/>
      <c r="S1065" s="36">
        <f t="shared" si="3157"/>
        <v>107</v>
      </c>
    </row>
    <row r="1066" spans="1:19" ht="16.5" x14ac:dyDescent="0.2">
      <c r="A1066" s="3">
        <v>1063</v>
      </c>
      <c r="B1066" s="3">
        <f>INDEX(技能!B:B,MATCH(技能等级!S1066,技能!T:T,0))</f>
        <v>1304011</v>
      </c>
      <c r="C1066" s="4" t="s">
        <v>507</v>
      </c>
      <c r="D1066" s="3">
        <v>3</v>
      </c>
      <c r="E1066" s="3" t="str">
        <f>INDEX(技能!E:E,MATCH(技能等级!S1066,技能!T:T,0))</f>
        <v>枕戈坐甲</v>
      </c>
      <c r="F1066" s="4" t="s">
        <v>1164</v>
      </c>
      <c r="G1066" s="3">
        <v>10</v>
      </c>
      <c r="H1066" s="37" t="str">
        <f t="shared" si="3122"/>
        <v>130401101</v>
      </c>
      <c r="I1066" s="3">
        <f t="shared" si="3123"/>
        <v>3</v>
      </c>
      <c r="J1066" s="3" t="str">
        <f>IF(COUNTIF(技能效果!A:A,技能等级!B1066&amp;"02")=1,技能等级!B1066&amp;"02","")</f>
        <v>130401102</v>
      </c>
      <c r="K1066" s="3">
        <f t="shared" si="3123"/>
        <v>3</v>
      </c>
      <c r="L1066" s="3" t="str">
        <f>IF(COUNTIF(技能效果!A:A,技能等级!B1066&amp;"03")=1,技能等级!B1066&amp;"03","")</f>
        <v/>
      </c>
      <c r="M1066" s="3" t="str">
        <f t="shared" ref="M1066" si="3236">IF(L1066="","",$D1066)</f>
        <v/>
      </c>
      <c r="N1066" s="3" t="str">
        <f>IF(COUNTIF(技能效果!A:A,技能等级!B1066&amp;"04")=1,技能等级!B1066&amp;"04","")</f>
        <v/>
      </c>
      <c r="O1066" s="3" t="str">
        <f t="shared" ref="O1066" si="3237">IF(N1066="","",$D1066)</f>
        <v/>
      </c>
      <c r="P1066" s="3" t="str">
        <f>IF(COUNTIF(技能效果!A:A,技能等级!B1066&amp;"05")=1,技能等级!B1066&amp;"05","")</f>
        <v/>
      </c>
      <c r="Q1066" s="3" t="str">
        <f t="shared" ref="Q1066" si="3238">IF(P1066="","",$D1066)</f>
        <v/>
      </c>
      <c r="R1066" s="36"/>
      <c r="S1066" s="36">
        <f t="shared" si="3157"/>
        <v>107</v>
      </c>
    </row>
    <row r="1067" spans="1:19" ht="16.5" x14ac:dyDescent="0.2">
      <c r="A1067" s="3">
        <v>1064</v>
      </c>
      <c r="B1067" s="3">
        <f>INDEX(技能!B:B,MATCH(技能等级!S1067,技能!T:T,0))</f>
        <v>1304011</v>
      </c>
      <c r="C1067" s="4" t="s">
        <v>507</v>
      </c>
      <c r="D1067" s="3">
        <v>4</v>
      </c>
      <c r="E1067" s="3" t="str">
        <f>INDEX(技能!E:E,MATCH(技能等级!S1067,技能!T:T,0))</f>
        <v>枕戈坐甲</v>
      </c>
      <c r="F1067" s="4" t="s">
        <v>1164</v>
      </c>
      <c r="G1067" s="3">
        <v>10</v>
      </c>
      <c r="H1067" s="37" t="str">
        <f t="shared" si="3122"/>
        <v>130401101</v>
      </c>
      <c r="I1067" s="3">
        <f t="shared" si="3123"/>
        <v>4</v>
      </c>
      <c r="J1067" s="3" t="str">
        <f>IF(COUNTIF(技能效果!A:A,技能等级!B1067&amp;"02")=1,技能等级!B1067&amp;"02","")</f>
        <v>130401102</v>
      </c>
      <c r="K1067" s="3">
        <f t="shared" si="3123"/>
        <v>4</v>
      </c>
      <c r="L1067" s="3" t="str">
        <f>IF(COUNTIF(技能效果!A:A,技能等级!B1067&amp;"03")=1,技能等级!B1067&amp;"03","")</f>
        <v/>
      </c>
      <c r="M1067" s="3" t="str">
        <f t="shared" ref="M1067" si="3239">IF(L1067="","",$D1067)</f>
        <v/>
      </c>
      <c r="N1067" s="3" t="str">
        <f>IF(COUNTIF(技能效果!A:A,技能等级!B1067&amp;"04")=1,技能等级!B1067&amp;"04","")</f>
        <v/>
      </c>
      <c r="O1067" s="3" t="str">
        <f t="shared" ref="O1067" si="3240">IF(N1067="","",$D1067)</f>
        <v/>
      </c>
      <c r="P1067" s="3" t="str">
        <f>IF(COUNTIF(技能效果!A:A,技能等级!B1067&amp;"05")=1,技能等级!B1067&amp;"05","")</f>
        <v/>
      </c>
      <c r="Q1067" s="3" t="str">
        <f t="shared" ref="Q1067" si="3241">IF(P1067="","",$D1067)</f>
        <v/>
      </c>
      <c r="R1067" s="36"/>
      <c r="S1067" s="36">
        <f t="shared" si="3157"/>
        <v>107</v>
      </c>
    </row>
    <row r="1068" spans="1:19" ht="16.5" x14ac:dyDescent="0.2">
      <c r="A1068" s="3">
        <v>1065</v>
      </c>
      <c r="B1068" s="3">
        <f>INDEX(技能!B:B,MATCH(技能等级!S1068,技能!T:T,0))</f>
        <v>1304011</v>
      </c>
      <c r="C1068" s="4" t="s">
        <v>507</v>
      </c>
      <c r="D1068" s="3">
        <v>5</v>
      </c>
      <c r="E1068" s="3" t="str">
        <f>INDEX(技能!E:E,MATCH(技能等级!S1068,技能!T:T,0))</f>
        <v>枕戈坐甲</v>
      </c>
      <c r="F1068" s="4" t="s">
        <v>1164</v>
      </c>
      <c r="G1068" s="3">
        <v>10</v>
      </c>
      <c r="H1068" s="37" t="str">
        <f t="shared" si="3122"/>
        <v>130401101</v>
      </c>
      <c r="I1068" s="3">
        <f t="shared" si="3123"/>
        <v>5</v>
      </c>
      <c r="J1068" s="3" t="str">
        <f>IF(COUNTIF(技能效果!A:A,技能等级!B1068&amp;"02")=1,技能等级!B1068&amp;"02","")</f>
        <v>130401102</v>
      </c>
      <c r="K1068" s="3">
        <f t="shared" si="3123"/>
        <v>5</v>
      </c>
      <c r="L1068" s="3" t="str">
        <f>IF(COUNTIF(技能效果!A:A,技能等级!B1068&amp;"03")=1,技能等级!B1068&amp;"03","")</f>
        <v/>
      </c>
      <c r="M1068" s="3" t="str">
        <f t="shared" ref="M1068" si="3242">IF(L1068="","",$D1068)</f>
        <v/>
      </c>
      <c r="N1068" s="3" t="str">
        <f>IF(COUNTIF(技能效果!A:A,技能等级!B1068&amp;"04")=1,技能等级!B1068&amp;"04","")</f>
        <v/>
      </c>
      <c r="O1068" s="3" t="str">
        <f t="shared" ref="O1068" si="3243">IF(N1068="","",$D1068)</f>
        <v/>
      </c>
      <c r="P1068" s="3" t="str">
        <f>IF(COUNTIF(技能效果!A:A,技能等级!B1068&amp;"05")=1,技能等级!B1068&amp;"05","")</f>
        <v/>
      </c>
      <c r="Q1068" s="3" t="str">
        <f t="shared" ref="Q1068" si="3244">IF(P1068="","",$D1068)</f>
        <v/>
      </c>
      <c r="R1068" s="36"/>
      <c r="S1068" s="36">
        <f t="shared" si="3157"/>
        <v>107</v>
      </c>
    </row>
    <row r="1069" spans="1:19" ht="16.5" x14ac:dyDescent="0.2">
      <c r="A1069" s="3">
        <v>1066</v>
      </c>
      <c r="B1069" s="3">
        <f>INDEX(技能!B:B,MATCH(技能等级!S1069,技能!T:T,0))</f>
        <v>1304011</v>
      </c>
      <c r="C1069" s="4" t="s">
        <v>507</v>
      </c>
      <c r="D1069" s="3">
        <v>6</v>
      </c>
      <c r="E1069" s="3" t="str">
        <f>INDEX(技能!E:E,MATCH(技能等级!S1069,技能!T:T,0))</f>
        <v>枕戈坐甲</v>
      </c>
      <c r="F1069" s="4" t="s">
        <v>1164</v>
      </c>
      <c r="G1069" s="3">
        <v>10</v>
      </c>
      <c r="H1069" s="37" t="str">
        <f t="shared" si="3122"/>
        <v>130401101</v>
      </c>
      <c r="I1069" s="3">
        <f t="shared" si="3123"/>
        <v>6</v>
      </c>
      <c r="J1069" s="3" t="str">
        <f>IF(COUNTIF(技能效果!A:A,技能等级!B1069&amp;"02")=1,技能等级!B1069&amp;"02","")</f>
        <v>130401102</v>
      </c>
      <c r="K1069" s="3">
        <f t="shared" si="3123"/>
        <v>6</v>
      </c>
      <c r="L1069" s="3" t="str">
        <f>IF(COUNTIF(技能效果!A:A,技能等级!B1069&amp;"03")=1,技能等级!B1069&amp;"03","")</f>
        <v/>
      </c>
      <c r="M1069" s="3" t="str">
        <f t="shared" ref="M1069" si="3245">IF(L1069="","",$D1069)</f>
        <v/>
      </c>
      <c r="N1069" s="3" t="str">
        <f>IF(COUNTIF(技能效果!A:A,技能等级!B1069&amp;"04")=1,技能等级!B1069&amp;"04","")</f>
        <v/>
      </c>
      <c r="O1069" s="3" t="str">
        <f t="shared" ref="O1069" si="3246">IF(N1069="","",$D1069)</f>
        <v/>
      </c>
      <c r="P1069" s="3" t="str">
        <f>IF(COUNTIF(技能效果!A:A,技能等级!B1069&amp;"05")=1,技能等级!B1069&amp;"05","")</f>
        <v/>
      </c>
      <c r="Q1069" s="3" t="str">
        <f t="shared" ref="Q1069" si="3247">IF(P1069="","",$D1069)</f>
        <v/>
      </c>
      <c r="R1069" s="36"/>
      <c r="S1069" s="36">
        <f t="shared" si="3157"/>
        <v>107</v>
      </c>
    </row>
    <row r="1070" spans="1:19" ht="16.5" x14ac:dyDescent="0.2">
      <c r="A1070" s="3">
        <v>1067</v>
      </c>
      <c r="B1070" s="3">
        <f>INDEX(技能!B:B,MATCH(技能等级!S1070,技能!T:T,0))</f>
        <v>1304011</v>
      </c>
      <c r="C1070" s="4" t="s">
        <v>507</v>
      </c>
      <c r="D1070" s="3">
        <v>7</v>
      </c>
      <c r="E1070" s="3" t="str">
        <f>INDEX(技能!E:E,MATCH(技能等级!S1070,技能!T:T,0))</f>
        <v>枕戈坐甲</v>
      </c>
      <c r="F1070" s="4" t="s">
        <v>1164</v>
      </c>
      <c r="G1070" s="3">
        <v>10</v>
      </c>
      <c r="H1070" s="37" t="str">
        <f t="shared" si="3122"/>
        <v>130401101</v>
      </c>
      <c r="I1070" s="3">
        <f t="shared" si="3123"/>
        <v>7</v>
      </c>
      <c r="J1070" s="3" t="str">
        <f>IF(COUNTIF(技能效果!A:A,技能等级!B1070&amp;"02")=1,技能等级!B1070&amp;"02","")</f>
        <v>130401102</v>
      </c>
      <c r="K1070" s="3">
        <f t="shared" si="3123"/>
        <v>7</v>
      </c>
      <c r="L1070" s="3" t="str">
        <f>IF(COUNTIF(技能效果!A:A,技能等级!B1070&amp;"03")=1,技能等级!B1070&amp;"03","")</f>
        <v/>
      </c>
      <c r="M1070" s="3" t="str">
        <f t="shared" ref="M1070" si="3248">IF(L1070="","",$D1070)</f>
        <v/>
      </c>
      <c r="N1070" s="3" t="str">
        <f>IF(COUNTIF(技能效果!A:A,技能等级!B1070&amp;"04")=1,技能等级!B1070&amp;"04","")</f>
        <v/>
      </c>
      <c r="O1070" s="3" t="str">
        <f t="shared" ref="O1070" si="3249">IF(N1070="","",$D1070)</f>
        <v/>
      </c>
      <c r="P1070" s="3" t="str">
        <f>IF(COUNTIF(技能效果!A:A,技能等级!B1070&amp;"05")=1,技能等级!B1070&amp;"05","")</f>
        <v/>
      </c>
      <c r="Q1070" s="3" t="str">
        <f t="shared" ref="Q1070" si="3250">IF(P1070="","",$D1070)</f>
        <v/>
      </c>
      <c r="R1070" s="36"/>
      <c r="S1070" s="36">
        <f t="shared" si="3157"/>
        <v>107</v>
      </c>
    </row>
    <row r="1071" spans="1:19" ht="16.5" x14ac:dyDescent="0.2">
      <c r="A1071" s="3">
        <v>1068</v>
      </c>
      <c r="B1071" s="3">
        <f>INDEX(技能!B:B,MATCH(技能等级!S1071,技能!T:T,0))</f>
        <v>1304011</v>
      </c>
      <c r="C1071" s="4" t="s">
        <v>507</v>
      </c>
      <c r="D1071" s="3">
        <v>8</v>
      </c>
      <c r="E1071" s="3" t="str">
        <f>INDEX(技能!E:E,MATCH(技能等级!S1071,技能!T:T,0))</f>
        <v>枕戈坐甲</v>
      </c>
      <c r="F1071" s="4" t="s">
        <v>1164</v>
      </c>
      <c r="G1071" s="3">
        <v>10</v>
      </c>
      <c r="H1071" s="37" t="str">
        <f t="shared" si="3122"/>
        <v>130401101</v>
      </c>
      <c r="I1071" s="3">
        <f t="shared" si="3123"/>
        <v>8</v>
      </c>
      <c r="J1071" s="3" t="str">
        <f>IF(COUNTIF(技能效果!A:A,技能等级!B1071&amp;"02")=1,技能等级!B1071&amp;"02","")</f>
        <v>130401102</v>
      </c>
      <c r="K1071" s="3">
        <f t="shared" si="3123"/>
        <v>8</v>
      </c>
      <c r="L1071" s="3" t="str">
        <f>IF(COUNTIF(技能效果!A:A,技能等级!B1071&amp;"03")=1,技能等级!B1071&amp;"03","")</f>
        <v/>
      </c>
      <c r="M1071" s="3" t="str">
        <f t="shared" ref="M1071" si="3251">IF(L1071="","",$D1071)</f>
        <v/>
      </c>
      <c r="N1071" s="3" t="str">
        <f>IF(COUNTIF(技能效果!A:A,技能等级!B1071&amp;"04")=1,技能等级!B1071&amp;"04","")</f>
        <v/>
      </c>
      <c r="O1071" s="3" t="str">
        <f t="shared" ref="O1071" si="3252">IF(N1071="","",$D1071)</f>
        <v/>
      </c>
      <c r="P1071" s="3" t="str">
        <f>IF(COUNTIF(技能效果!A:A,技能等级!B1071&amp;"05")=1,技能等级!B1071&amp;"05","")</f>
        <v/>
      </c>
      <c r="Q1071" s="3" t="str">
        <f t="shared" ref="Q1071" si="3253">IF(P1071="","",$D1071)</f>
        <v/>
      </c>
      <c r="R1071" s="36"/>
      <c r="S1071" s="36">
        <f t="shared" si="3157"/>
        <v>107</v>
      </c>
    </row>
    <row r="1072" spans="1:19" ht="16.5" x14ac:dyDescent="0.2">
      <c r="A1072" s="3">
        <v>1069</v>
      </c>
      <c r="B1072" s="3">
        <f>INDEX(技能!B:B,MATCH(技能等级!S1072,技能!T:T,0))</f>
        <v>1304011</v>
      </c>
      <c r="C1072" s="4" t="s">
        <v>507</v>
      </c>
      <c r="D1072" s="3">
        <v>9</v>
      </c>
      <c r="E1072" s="3" t="str">
        <f>INDEX(技能!E:E,MATCH(技能等级!S1072,技能!T:T,0))</f>
        <v>枕戈坐甲</v>
      </c>
      <c r="F1072" s="4" t="s">
        <v>1164</v>
      </c>
      <c r="G1072" s="3">
        <v>10</v>
      </c>
      <c r="H1072" s="37" t="str">
        <f t="shared" si="3122"/>
        <v>130401101</v>
      </c>
      <c r="I1072" s="3">
        <f t="shared" si="3123"/>
        <v>9</v>
      </c>
      <c r="J1072" s="3" t="str">
        <f>IF(COUNTIF(技能效果!A:A,技能等级!B1072&amp;"02")=1,技能等级!B1072&amp;"02","")</f>
        <v>130401102</v>
      </c>
      <c r="K1072" s="3">
        <f t="shared" si="3123"/>
        <v>9</v>
      </c>
      <c r="L1072" s="3" t="str">
        <f>IF(COUNTIF(技能效果!A:A,技能等级!B1072&amp;"03")=1,技能等级!B1072&amp;"03","")</f>
        <v/>
      </c>
      <c r="M1072" s="3" t="str">
        <f t="shared" ref="M1072" si="3254">IF(L1072="","",$D1072)</f>
        <v/>
      </c>
      <c r="N1072" s="3" t="str">
        <f>IF(COUNTIF(技能效果!A:A,技能等级!B1072&amp;"04")=1,技能等级!B1072&amp;"04","")</f>
        <v/>
      </c>
      <c r="O1072" s="3" t="str">
        <f t="shared" ref="O1072" si="3255">IF(N1072="","",$D1072)</f>
        <v/>
      </c>
      <c r="P1072" s="3" t="str">
        <f>IF(COUNTIF(技能效果!A:A,技能等级!B1072&amp;"05")=1,技能等级!B1072&amp;"05","")</f>
        <v/>
      </c>
      <c r="Q1072" s="3" t="str">
        <f t="shared" ref="Q1072" si="3256">IF(P1072="","",$D1072)</f>
        <v/>
      </c>
      <c r="R1072" s="36"/>
      <c r="S1072" s="36">
        <f t="shared" si="3157"/>
        <v>107</v>
      </c>
    </row>
    <row r="1073" spans="1:19" ht="16.5" x14ac:dyDescent="0.2">
      <c r="A1073" s="3">
        <v>1070</v>
      </c>
      <c r="B1073" s="3">
        <f>INDEX(技能!B:B,MATCH(技能等级!S1073,技能!T:T,0))</f>
        <v>1304011</v>
      </c>
      <c r="C1073" s="4" t="s">
        <v>507</v>
      </c>
      <c r="D1073" s="3">
        <v>10</v>
      </c>
      <c r="E1073" s="3" t="str">
        <f>INDEX(技能!E:E,MATCH(技能等级!S1073,技能!T:T,0))</f>
        <v>枕戈坐甲</v>
      </c>
      <c r="F1073" s="4" t="s">
        <v>1164</v>
      </c>
      <c r="G1073" s="3">
        <v>10</v>
      </c>
      <c r="H1073" s="37" t="str">
        <f t="shared" si="3122"/>
        <v>130401101</v>
      </c>
      <c r="I1073" s="3">
        <f t="shared" si="3123"/>
        <v>10</v>
      </c>
      <c r="J1073" s="3" t="str">
        <f>IF(COUNTIF(技能效果!A:A,技能等级!B1073&amp;"02")=1,技能等级!B1073&amp;"02","")</f>
        <v>130401102</v>
      </c>
      <c r="K1073" s="3">
        <f t="shared" si="3123"/>
        <v>10</v>
      </c>
      <c r="L1073" s="3" t="str">
        <f>IF(COUNTIF(技能效果!A:A,技能等级!B1073&amp;"03")=1,技能等级!B1073&amp;"03","")</f>
        <v/>
      </c>
      <c r="M1073" s="3" t="str">
        <f t="shared" ref="M1073" si="3257">IF(L1073="","",$D1073)</f>
        <v/>
      </c>
      <c r="N1073" s="3" t="str">
        <f>IF(COUNTIF(技能效果!A:A,技能等级!B1073&amp;"04")=1,技能等级!B1073&amp;"04","")</f>
        <v/>
      </c>
      <c r="O1073" s="3" t="str">
        <f t="shared" ref="O1073" si="3258">IF(N1073="","",$D1073)</f>
        <v/>
      </c>
      <c r="P1073" s="3" t="str">
        <f>IF(COUNTIF(技能效果!A:A,技能等级!B1073&amp;"05")=1,技能等级!B1073&amp;"05","")</f>
        <v/>
      </c>
      <c r="Q1073" s="3" t="str">
        <f t="shared" ref="Q1073" si="3259">IF(P1073="","",$D1073)</f>
        <v/>
      </c>
      <c r="R1073" s="36"/>
      <c r="S1073" s="36">
        <f t="shared" si="3157"/>
        <v>107</v>
      </c>
    </row>
    <row r="1074" spans="1:19" ht="16.5" x14ac:dyDescent="0.2">
      <c r="A1074" s="3">
        <v>1071</v>
      </c>
      <c r="B1074" s="3">
        <f>INDEX(技能!B:B,MATCH(技能等级!S1074,技能!T:T,0))</f>
        <v>1304012</v>
      </c>
      <c r="C1074" s="4" t="s">
        <v>507</v>
      </c>
      <c r="D1074" s="3">
        <v>1</v>
      </c>
      <c r="E1074" s="3" t="str">
        <f>INDEX(技能!E:E,MATCH(技能等级!S1074,技能!T:T,0))</f>
        <v>千机乱舞</v>
      </c>
      <c r="F1074" s="4"/>
      <c r="G1074" s="3"/>
      <c r="H1074" s="37" t="str">
        <f t="shared" si="3122"/>
        <v>130401201</v>
      </c>
      <c r="I1074" s="3">
        <f t="shared" si="3123"/>
        <v>1</v>
      </c>
      <c r="J1074" s="3" t="str">
        <f>IF(COUNTIF(技能效果!A:A,技能等级!B1074&amp;"02")=1,技能等级!B1074&amp;"02","")</f>
        <v>130401202</v>
      </c>
      <c r="K1074" s="3">
        <f t="shared" si="3123"/>
        <v>1</v>
      </c>
      <c r="L1074" s="3" t="str">
        <f>IF(COUNTIF(技能效果!A:A,技能等级!B1074&amp;"03")=1,技能等级!B1074&amp;"03","")</f>
        <v/>
      </c>
      <c r="M1074" s="3" t="str">
        <f t="shared" ref="M1074" si="3260">IF(L1074="","",$D1074)</f>
        <v/>
      </c>
      <c r="N1074" s="3" t="str">
        <f>IF(COUNTIF(技能效果!A:A,技能等级!B1074&amp;"04")=1,技能等级!B1074&amp;"04","")</f>
        <v/>
      </c>
      <c r="O1074" s="3" t="str">
        <f t="shared" ref="O1074" si="3261">IF(N1074="","",$D1074)</f>
        <v/>
      </c>
      <c r="P1074" s="3" t="str">
        <f>IF(COUNTIF(技能效果!A:A,技能等级!B1074&amp;"05")=1,技能等级!B1074&amp;"05","")</f>
        <v/>
      </c>
      <c r="Q1074" s="3" t="str">
        <f t="shared" ref="Q1074" si="3262">IF(P1074="","",$D1074)</f>
        <v/>
      </c>
      <c r="R1074" s="36"/>
      <c r="S1074" s="36">
        <f t="shared" si="3157"/>
        <v>108</v>
      </c>
    </row>
    <row r="1075" spans="1:19" ht="16.5" x14ac:dyDescent="0.2">
      <c r="A1075" s="3">
        <v>1072</v>
      </c>
      <c r="B1075" s="3">
        <f>INDEX(技能!B:B,MATCH(技能等级!S1075,技能!T:T,0))</f>
        <v>1304012</v>
      </c>
      <c r="C1075" s="4" t="s">
        <v>507</v>
      </c>
      <c r="D1075" s="3">
        <v>2</v>
      </c>
      <c r="E1075" s="3" t="str">
        <f>INDEX(技能!E:E,MATCH(技能等级!S1075,技能!T:T,0))</f>
        <v>千机乱舞</v>
      </c>
      <c r="F1075" s="4" t="s">
        <v>1164</v>
      </c>
      <c r="G1075" s="3">
        <v>10</v>
      </c>
      <c r="H1075" s="37" t="str">
        <f t="shared" si="3122"/>
        <v>130401201</v>
      </c>
      <c r="I1075" s="3">
        <f t="shared" si="3123"/>
        <v>2</v>
      </c>
      <c r="J1075" s="3" t="str">
        <f>IF(COUNTIF(技能效果!A:A,技能等级!B1075&amp;"02")=1,技能等级!B1075&amp;"02","")</f>
        <v>130401202</v>
      </c>
      <c r="K1075" s="3">
        <f t="shared" si="3123"/>
        <v>2</v>
      </c>
      <c r="L1075" s="3" t="str">
        <f>IF(COUNTIF(技能效果!A:A,技能等级!B1075&amp;"03")=1,技能等级!B1075&amp;"03","")</f>
        <v/>
      </c>
      <c r="M1075" s="3" t="str">
        <f t="shared" ref="M1075" si="3263">IF(L1075="","",$D1075)</f>
        <v/>
      </c>
      <c r="N1075" s="3" t="str">
        <f>IF(COUNTIF(技能效果!A:A,技能等级!B1075&amp;"04")=1,技能等级!B1075&amp;"04","")</f>
        <v/>
      </c>
      <c r="O1075" s="3" t="str">
        <f t="shared" ref="O1075" si="3264">IF(N1075="","",$D1075)</f>
        <v/>
      </c>
      <c r="P1075" s="3" t="str">
        <f>IF(COUNTIF(技能效果!A:A,技能等级!B1075&amp;"05")=1,技能等级!B1075&amp;"05","")</f>
        <v/>
      </c>
      <c r="Q1075" s="3" t="str">
        <f t="shared" ref="Q1075" si="3265">IF(P1075="","",$D1075)</f>
        <v/>
      </c>
      <c r="R1075" s="36"/>
      <c r="S1075" s="36">
        <f t="shared" si="3157"/>
        <v>108</v>
      </c>
    </row>
    <row r="1076" spans="1:19" ht="16.5" x14ac:dyDescent="0.2">
      <c r="A1076" s="3">
        <v>1073</v>
      </c>
      <c r="B1076" s="3">
        <f>INDEX(技能!B:B,MATCH(技能等级!S1076,技能!T:T,0))</f>
        <v>1304012</v>
      </c>
      <c r="C1076" s="4" t="s">
        <v>507</v>
      </c>
      <c r="D1076" s="3">
        <v>3</v>
      </c>
      <c r="E1076" s="3" t="str">
        <f>INDEX(技能!E:E,MATCH(技能等级!S1076,技能!T:T,0))</f>
        <v>千机乱舞</v>
      </c>
      <c r="F1076" s="4" t="s">
        <v>1164</v>
      </c>
      <c r="G1076" s="3">
        <v>10</v>
      </c>
      <c r="H1076" s="37" t="str">
        <f t="shared" si="3122"/>
        <v>130401201</v>
      </c>
      <c r="I1076" s="3">
        <f t="shared" si="3123"/>
        <v>3</v>
      </c>
      <c r="J1076" s="3" t="str">
        <f>IF(COUNTIF(技能效果!A:A,技能等级!B1076&amp;"02")=1,技能等级!B1076&amp;"02","")</f>
        <v>130401202</v>
      </c>
      <c r="K1076" s="3">
        <f t="shared" si="3123"/>
        <v>3</v>
      </c>
      <c r="L1076" s="3" t="str">
        <f>IF(COUNTIF(技能效果!A:A,技能等级!B1076&amp;"03")=1,技能等级!B1076&amp;"03","")</f>
        <v/>
      </c>
      <c r="M1076" s="3" t="str">
        <f t="shared" ref="M1076" si="3266">IF(L1076="","",$D1076)</f>
        <v/>
      </c>
      <c r="N1076" s="3" t="str">
        <f>IF(COUNTIF(技能效果!A:A,技能等级!B1076&amp;"04")=1,技能等级!B1076&amp;"04","")</f>
        <v/>
      </c>
      <c r="O1076" s="3" t="str">
        <f t="shared" ref="O1076" si="3267">IF(N1076="","",$D1076)</f>
        <v/>
      </c>
      <c r="P1076" s="3" t="str">
        <f>IF(COUNTIF(技能效果!A:A,技能等级!B1076&amp;"05")=1,技能等级!B1076&amp;"05","")</f>
        <v/>
      </c>
      <c r="Q1076" s="3" t="str">
        <f t="shared" ref="Q1076" si="3268">IF(P1076="","",$D1076)</f>
        <v/>
      </c>
      <c r="R1076" s="36"/>
      <c r="S1076" s="36">
        <f t="shared" si="3157"/>
        <v>108</v>
      </c>
    </row>
    <row r="1077" spans="1:19" ht="16.5" x14ac:dyDescent="0.2">
      <c r="A1077" s="3">
        <v>1074</v>
      </c>
      <c r="B1077" s="3">
        <f>INDEX(技能!B:B,MATCH(技能等级!S1077,技能!T:T,0))</f>
        <v>1304012</v>
      </c>
      <c r="C1077" s="4" t="s">
        <v>507</v>
      </c>
      <c r="D1077" s="3">
        <v>4</v>
      </c>
      <c r="E1077" s="3" t="str">
        <f>INDEX(技能!E:E,MATCH(技能等级!S1077,技能!T:T,0))</f>
        <v>千机乱舞</v>
      </c>
      <c r="F1077" s="4" t="s">
        <v>1164</v>
      </c>
      <c r="G1077" s="3">
        <v>10</v>
      </c>
      <c r="H1077" s="37" t="str">
        <f t="shared" si="3122"/>
        <v>130401201</v>
      </c>
      <c r="I1077" s="3">
        <f t="shared" si="3123"/>
        <v>4</v>
      </c>
      <c r="J1077" s="3" t="str">
        <f>IF(COUNTIF(技能效果!A:A,技能等级!B1077&amp;"02")=1,技能等级!B1077&amp;"02","")</f>
        <v>130401202</v>
      </c>
      <c r="K1077" s="3">
        <f t="shared" si="3123"/>
        <v>4</v>
      </c>
      <c r="L1077" s="3" t="str">
        <f>IF(COUNTIF(技能效果!A:A,技能等级!B1077&amp;"03")=1,技能等级!B1077&amp;"03","")</f>
        <v/>
      </c>
      <c r="M1077" s="3" t="str">
        <f t="shared" ref="M1077" si="3269">IF(L1077="","",$D1077)</f>
        <v/>
      </c>
      <c r="N1077" s="3" t="str">
        <f>IF(COUNTIF(技能效果!A:A,技能等级!B1077&amp;"04")=1,技能等级!B1077&amp;"04","")</f>
        <v/>
      </c>
      <c r="O1077" s="3" t="str">
        <f t="shared" ref="O1077" si="3270">IF(N1077="","",$D1077)</f>
        <v/>
      </c>
      <c r="P1077" s="3" t="str">
        <f>IF(COUNTIF(技能效果!A:A,技能等级!B1077&amp;"05")=1,技能等级!B1077&amp;"05","")</f>
        <v/>
      </c>
      <c r="Q1077" s="3" t="str">
        <f t="shared" ref="Q1077" si="3271">IF(P1077="","",$D1077)</f>
        <v/>
      </c>
      <c r="R1077" s="36"/>
      <c r="S1077" s="36">
        <f t="shared" si="3157"/>
        <v>108</v>
      </c>
    </row>
    <row r="1078" spans="1:19" ht="16.5" x14ac:dyDescent="0.2">
      <c r="A1078" s="3">
        <v>1075</v>
      </c>
      <c r="B1078" s="3">
        <f>INDEX(技能!B:B,MATCH(技能等级!S1078,技能!T:T,0))</f>
        <v>1304012</v>
      </c>
      <c r="C1078" s="4" t="s">
        <v>507</v>
      </c>
      <c r="D1078" s="3">
        <v>5</v>
      </c>
      <c r="E1078" s="3" t="str">
        <f>INDEX(技能!E:E,MATCH(技能等级!S1078,技能!T:T,0))</f>
        <v>千机乱舞</v>
      </c>
      <c r="F1078" s="4" t="s">
        <v>1164</v>
      </c>
      <c r="G1078" s="3">
        <v>10</v>
      </c>
      <c r="H1078" s="37" t="str">
        <f t="shared" si="3122"/>
        <v>130401201</v>
      </c>
      <c r="I1078" s="3">
        <f t="shared" si="3123"/>
        <v>5</v>
      </c>
      <c r="J1078" s="3" t="str">
        <f>IF(COUNTIF(技能效果!A:A,技能等级!B1078&amp;"02")=1,技能等级!B1078&amp;"02","")</f>
        <v>130401202</v>
      </c>
      <c r="K1078" s="3">
        <f t="shared" si="3123"/>
        <v>5</v>
      </c>
      <c r="L1078" s="3" t="str">
        <f>IF(COUNTIF(技能效果!A:A,技能等级!B1078&amp;"03")=1,技能等级!B1078&amp;"03","")</f>
        <v/>
      </c>
      <c r="M1078" s="3" t="str">
        <f t="shared" ref="M1078" si="3272">IF(L1078="","",$D1078)</f>
        <v/>
      </c>
      <c r="N1078" s="3" t="str">
        <f>IF(COUNTIF(技能效果!A:A,技能等级!B1078&amp;"04")=1,技能等级!B1078&amp;"04","")</f>
        <v/>
      </c>
      <c r="O1078" s="3" t="str">
        <f t="shared" ref="O1078" si="3273">IF(N1078="","",$D1078)</f>
        <v/>
      </c>
      <c r="P1078" s="3" t="str">
        <f>IF(COUNTIF(技能效果!A:A,技能等级!B1078&amp;"05")=1,技能等级!B1078&amp;"05","")</f>
        <v/>
      </c>
      <c r="Q1078" s="3" t="str">
        <f t="shared" ref="Q1078" si="3274">IF(P1078="","",$D1078)</f>
        <v/>
      </c>
      <c r="R1078" s="36"/>
      <c r="S1078" s="36">
        <f t="shared" si="3157"/>
        <v>108</v>
      </c>
    </row>
    <row r="1079" spans="1:19" ht="16.5" x14ac:dyDescent="0.2">
      <c r="A1079" s="3">
        <v>1076</v>
      </c>
      <c r="B1079" s="3">
        <f>INDEX(技能!B:B,MATCH(技能等级!S1079,技能!T:T,0))</f>
        <v>1304012</v>
      </c>
      <c r="C1079" s="4" t="s">
        <v>507</v>
      </c>
      <c r="D1079" s="3">
        <v>6</v>
      </c>
      <c r="E1079" s="3" t="str">
        <f>INDEX(技能!E:E,MATCH(技能等级!S1079,技能!T:T,0))</f>
        <v>千机乱舞</v>
      </c>
      <c r="F1079" s="4" t="s">
        <v>1164</v>
      </c>
      <c r="G1079" s="3">
        <v>10</v>
      </c>
      <c r="H1079" s="37" t="str">
        <f t="shared" si="3122"/>
        <v>130401201</v>
      </c>
      <c r="I1079" s="3">
        <f t="shared" si="3123"/>
        <v>6</v>
      </c>
      <c r="J1079" s="3" t="str">
        <f>IF(COUNTIF(技能效果!A:A,技能等级!B1079&amp;"02")=1,技能等级!B1079&amp;"02","")</f>
        <v>130401202</v>
      </c>
      <c r="K1079" s="3">
        <f t="shared" si="3123"/>
        <v>6</v>
      </c>
      <c r="L1079" s="3" t="str">
        <f>IF(COUNTIF(技能效果!A:A,技能等级!B1079&amp;"03")=1,技能等级!B1079&amp;"03","")</f>
        <v/>
      </c>
      <c r="M1079" s="3" t="str">
        <f t="shared" ref="M1079" si="3275">IF(L1079="","",$D1079)</f>
        <v/>
      </c>
      <c r="N1079" s="3" t="str">
        <f>IF(COUNTIF(技能效果!A:A,技能等级!B1079&amp;"04")=1,技能等级!B1079&amp;"04","")</f>
        <v/>
      </c>
      <c r="O1079" s="3" t="str">
        <f t="shared" ref="O1079" si="3276">IF(N1079="","",$D1079)</f>
        <v/>
      </c>
      <c r="P1079" s="3" t="str">
        <f>IF(COUNTIF(技能效果!A:A,技能等级!B1079&amp;"05")=1,技能等级!B1079&amp;"05","")</f>
        <v/>
      </c>
      <c r="Q1079" s="3" t="str">
        <f t="shared" ref="Q1079" si="3277">IF(P1079="","",$D1079)</f>
        <v/>
      </c>
      <c r="R1079" s="36"/>
      <c r="S1079" s="36">
        <f t="shared" si="3157"/>
        <v>108</v>
      </c>
    </row>
    <row r="1080" spans="1:19" ht="16.5" x14ac:dyDescent="0.2">
      <c r="A1080" s="3">
        <v>1077</v>
      </c>
      <c r="B1080" s="3">
        <f>INDEX(技能!B:B,MATCH(技能等级!S1080,技能!T:T,0))</f>
        <v>1304012</v>
      </c>
      <c r="C1080" s="4" t="s">
        <v>507</v>
      </c>
      <c r="D1080" s="3">
        <v>7</v>
      </c>
      <c r="E1080" s="3" t="str">
        <f>INDEX(技能!E:E,MATCH(技能等级!S1080,技能!T:T,0))</f>
        <v>千机乱舞</v>
      </c>
      <c r="F1080" s="4" t="s">
        <v>1164</v>
      </c>
      <c r="G1080" s="3">
        <v>10</v>
      </c>
      <c r="H1080" s="37" t="str">
        <f t="shared" si="3122"/>
        <v>130401201</v>
      </c>
      <c r="I1080" s="3">
        <f t="shared" si="3123"/>
        <v>7</v>
      </c>
      <c r="J1080" s="3" t="str">
        <f>IF(COUNTIF(技能效果!A:A,技能等级!B1080&amp;"02")=1,技能等级!B1080&amp;"02","")</f>
        <v>130401202</v>
      </c>
      <c r="K1080" s="3">
        <f t="shared" si="3123"/>
        <v>7</v>
      </c>
      <c r="L1080" s="3" t="str">
        <f>IF(COUNTIF(技能效果!A:A,技能等级!B1080&amp;"03")=1,技能等级!B1080&amp;"03","")</f>
        <v/>
      </c>
      <c r="M1080" s="3" t="str">
        <f t="shared" ref="M1080" si="3278">IF(L1080="","",$D1080)</f>
        <v/>
      </c>
      <c r="N1080" s="3" t="str">
        <f>IF(COUNTIF(技能效果!A:A,技能等级!B1080&amp;"04")=1,技能等级!B1080&amp;"04","")</f>
        <v/>
      </c>
      <c r="O1080" s="3" t="str">
        <f t="shared" ref="O1080" si="3279">IF(N1080="","",$D1080)</f>
        <v/>
      </c>
      <c r="P1080" s="3" t="str">
        <f>IF(COUNTIF(技能效果!A:A,技能等级!B1080&amp;"05")=1,技能等级!B1080&amp;"05","")</f>
        <v/>
      </c>
      <c r="Q1080" s="3" t="str">
        <f t="shared" ref="Q1080" si="3280">IF(P1080="","",$D1080)</f>
        <v/>
      </c>
      <c r="R1080" s="36"/>
      <c r="S1080" s="36">
        <f t="shared" si="3157"/>
        <v>108</v>
      </c>
    </row>
    <row r="1081" spans="1:19" ht="16.5" x14ac:dyDescent="0.2">
      <c r="A1081" s="3">
        <v>1078</v>
      </c>
      <c r="B1081" s="3">
        <f>INDEX(技能!B:B,MATCH(技能等级!S1081,技能!T:T,0))</f>
        <v>1304012</v>
      </c>
      <c r="C1081" s="4" t="s">
        <v>507</v>
      </c>
      <c r="D1081" s="3">
        <v>8</v>
      </c>
      <c r="E1081" s="3" t="str">
        <f>INDEX(技能!E:E,MATCH(技能等级!S1081,技能!T:T,0))</f>
        <v>千机乱舞</v>
      </c>
      <c r="F1081" s="4" t="s">
        <v>1164</v>
      </c>
      <c r="G1081" s="3">
        <v>10</v>
      </c>
      <c r="H1081" s="37" t="str">
        <f t="shared" si="3122"/>
        <v>130401201</v>
      </c>
      <c r="I1081" s="3">
        <f t="shared" si="3123"/>
        <v>8</v>
      </c>
      <c r="J1081" s="3" t="str">
        <f>IF(COUNTIF(技能效果!A:A,技能等级!B1081&amp;"02")=1,技能等级!B1081&amp;"02","")</f>
        <v>130401202</v>
      </c>
      <c r="K1081" s="3">
        <f t="shared" si="3123"/>
        <v>8</v>
      </c>
      <c r="L1081" s="3" t="str">
        <f>IF(COUNTIF(技能效果!A:A,技能等级!B1081&amp;"03")=1,技能等级!B1081&amp;"03","")</f>
        <v/>
      </c>
      <c r="M1081" s="3" t="str">
        <f t="shared" ref="M1081" si="3281">IF(L1081="","",$D1081)</f>
        <v/>
      </c>
      <c r="N1081" s="3" t="str">
        <f>IF(COUNTIF(技能效果!A:A,技能等级!B1081&amp;"04")=1,技能等级!B1081&amp;"04","")</f>
        <v/>
      </c>
      <c r="O1081" s="3" t="str">
        <f t="shared" ref="O1081" si="3282">IF(N1081="","",$D1081)</f>
        <v/>
      </c>
      <c r="P1081" s="3" t="str">
        <f>IF(COUNTIF(技能效果!A:A,技能等级!B1081&amp;"05")=1,技能等级!B1081&amp;"05","")</f>
        <v/>
      </c>
      <c r="Q1081" s="3" t="str">
        <f t="shared" ref="Q1081" si="3283">IF(P1081="","",$D1081)</f>
        <v/>
      </c>
      <c r="R1081" s="36"/>
      <c r="S1081" s="36">
        <f t="shared" si="3157"/>
        <v>108</v>
      </c>
    </row>
    <row r="1082" spans="1:19" ht="16.5" x14ac:dyDescent="0.2">
      <c r="A1082" s="3">
        <v>1079</v>
      </c>
      <c r="B1082" s="3">
        <f>INDEX(技能!B:B,MATCH(技能等级!S1082,技能!T:T,0))</f>
        <v>1304012</v>
      </c>
      <c r="C1082" s="4" t="s">
        <v>507</v>
      </c>
      <c r="D1082" s="3">
        <v>9</v>
      </c>
      <c r="E1082" s="3" t="str">
        <f>INDEX(技能!E:E,MATCH(技能等级!S1082,技能!T:T,0))</f>
        <v>千机乱舞</v>
      </c>
      <c r="F1082" s="4" t="s">
        <v>1164</v>
      </c>
      <c r="G1082" s="3">
        <v>10</v>
      </c>
      <c r="H1082" s="37" t="str">
        <f t="shared" si="3122"/>
        <v>130401201</v>
      </c>
      <c r="I1082" s="3">
        <f t="shared" si="3123"/>
        <v>9</v>
      </c>
      <c r="J1082" s="3" t="str">
        <f>IF(COUNTIF(技能效果!A:A,技能等级!B1082&amp;"02")=1,技能等级!B1082&amp;"02","")</f>
        <v>130401202</v>
      </c>
      <c r="K1082" s="3">
        <f t="shared" si="3123"/>
        <v>9</v>
      </c>
      <c r="L1082" s="3" t="str">
        <f>IF(COUNTIF(技能效果!A:A,技能等级!B1082&amp;"03")=1,技能等级!B1082&amp;"03","")</f>
        <v/>
      </c>
      <c r="M1082" s="3" t="str">
        <f t="shared" ref="M1082" si="3284">IF(L1082="","",$D1082)</f>
        <v/>
      </c>
      <c r="N1082" s="3" t="str">
        <f>IF(COUNTIF(技能效果!A:A,技能等级!B1082&amp;"04")=1,技能等级!B1082&amp;"04","")</f>
        <v/>
      </c>
      <c r="O1082" s="3" t="str">
        <f t="shared" ref="O1082" si="3285">IF(N1082="","",$D1082)</f>
        <v/>
      </c>
      <c r="P1082" s="3" t="str">
        <f>IF(COUNTIF(技能效果!A:A,技能等级!B1082&amp;"05")=1,技能等级!B1082&amp;"05","")</f>
        <v/>
      </c>
      <c r="Q1082" s="3" t="str">
        <f t="shared" ref="Q1082" si="3286">IF(P1082="","",$D1082)</f>
        <v/>
      </c>
      <c r="R1082" s="36"/>
      <c r="S1082" s="36">
        <f t="shared" si="3157"/>
        <v>108</v>
      </c>
    </row>
    <row r="1083" spans="1:19" ht="16.5" x14ac:dyDescent="0.2">
      <c r="A1083" s="3">
        <v>1080</v>
      </c>
      <c r="B1083" s="3">
        <f>INDEX(技能!B:B,MATCH(技能等级!S1083,技能!T:T,0))</f>
        <v>1304012</v>
      </c>
      <c r="C1083" s="4" t="s">
        <v>507</v>
      </c>
      <c r="D1083" s="3">
        <v>10</v>
      </c>
      <c r="E1083" s="3" t="str">
        <f>INDEX(技能!E:E,MATCH(技能等级!S1083,技能!T:T,0))</f>
        <v>千机乱舞</v>
      </c>
      <c r="F1083" s="4" t="s">
        <v>1164</v>
      </c>
      <c r="G1083" s="3">
        <v>10</v>
      </c>
      <c r="H1083" s="37" t="str">
        <f t="shared" si="3122"/>
        <v>130401201</v>
      </c>
      <c r="I1083" s="3">
        <f t="shared" si="3123"/>
        <v>10</v>
      </c>
      <c r="J1083" s="3" t="str">
        <f>IF(COUNTIF(技能效果!A:A,技能等级!B1083&amp;"02")=1,技能等级!B1083&amp;"02","")</f>
        <v>130401202</v>
      </c>
      <c r="K1083" s="3">
        <f t="shared" si="3123"/>
        <v>10</v>
      </c>
      <c r="L1083" s="3" t="str">
        <f>IF(COUNTIF(技能效果!A:A,技能等级!B1083&amp;"03")=1,技能等级!B1083&amp;"03","")</f>
        <v/>
      </c>
      <c r="M1083" s="3" t="str">
        <f t="shared" ref="M1083" si="3287">IF(L1083="","",$D1083)</f>
        <v/>
      </c>
      <c r="N1083" s="3" t="str">
        <f>IF(COUNTIF(技能效果!A:A,技能等级!B1083&amp;"04")=1,技能等级!B1083&amp;"04","")</f>
        <v/>
      </c>
      <c r="O1083" s="3" t="str">
        <f t="shared" ref="O1083" si="3288">IF(N1083="","",$D1083)</f>
        <v/>
      </c>
      <c r="P1083" s="3" t="str">
        <f>IF(COUNTIF(技能效果!A:A,技能等级!B1083&amp;"05")=1,技能等级!B1083&amp;"05","")</f>
        <v/>
      </c>
      <c r="Q1083" s="3" t="str">
        <f t="shared" ref="Q1083" si="3289">IF(P1083="","",$D1083)</f>
        <v/>
      </c>
      <c r="R1083" s="36"/>
      <c r="S1083" s="36">
        <f t="shared" si="3157"/>
        <v>108</v>
      </c>
    </row>
    <row r="1084" spans="1:19" ht="16.5" x14ac:dyDescent="0.2">
      <c r="A1084" s="3">
        <v>1081</v>
      </c>
      <c r="B1084" s="3">
        <f>INDEX(技能!B:B,MATCH(技能等级!S1084,技能!T:T,0))</f>
        <v>1304013</v>
      </c>
      <c r="C1084" s="4" t="s">
        <v>507</v>
      </c>
      <c r="D1084" s="3">
        <v>1</v>
      </c>
      <c r="E1084" s="3" t="str">
        <f>INDEX(技能!E:E,MATCH(技能等级!S1084,技能!T:T,0))</f>
        <v>碎玉</v>
      </c>
      <c r="F1084" s="4"/>
      <c r="G1084" s="3"/>
      <c r="H1084" s="37" t="str">
        <f t="shared" si="3122"/>
        <v>130401301</v>
      </c>
      <c r="I1084" s="3">
        <f t="shared" si="3123"/>
        <v>1</v>
      </c>
      <c r="J1084" s="3" t="str">
        <f>IF(COUNTIF(技能效果!A:A,技能等级!B1084&amp;"02")=1,技能等级!B1084&amp;"02","")</f>
        <v>130401302</v>
      </c>
      <c r="K1084" s="3">
        <f t="shared" si="3123"/>
        <v>1</v>
      </c>
      <c r="L1084" s="3" t="str">
        <f>IF(COUNTIF(技能效果!A:A,技能等级!B1084&amp;"03")=1,技能等级!B1084&amp;"03","")</f>
        <v/>
      </c>
      <c r="M1084" s="3" t="str">
        <f t="shared" ref="M1084" si="3290">IF(L1084="","",$D1084)</f>
        <v/>
      </c>
      <c r="N1084" s="3" t="str">
        <f>IF(COUNTIF(技能效果!A:A,技能等级!B1084&amp;"04")=1,技能等级!B1084&amp;"04","")</f>
        <v/>
      </c>
      <c r="O1084" s="3" t="str">
        <f t="shared" ref="O1084" si="3291">IF(N1084="","",$D1084)</f>
        <v/>
      </c>
      <c r="P1084" s="3" t="str">
        <f>IF(COUNTIF(技能效果!A:A,技能等级!B1084&amp;"05")=1,技能等级!B1084&amp;"05","")</f>
        <v/>
      </c>
      <c r="Q1084" s="3" t="str">
        <f t="shared" ref="Q1084" si="3292">IF(P1084="","",$D1084)</f>
        <v/>
      </c>
      <c r="R1084" s="36"/>
      <c r="S1084" s="36">
        <f t="shared" si="3157"/>
        <v>109</v>
      </c>
    </row>
    <row r="1085" spans="1:19" ht="16.5" x14ac:dyDescent="0.2">
      <c r="A1085" s="3">
        <v>1082</v>
      </c>
      <c r="B1085" s="3">
        <f>INDEX(技能!B:B,MATCH(技能等级!S1085,技能!T:T,0))</f>
        <v>1304013</v>
      </c>
      <c r="C1085" s="4" t="s">
        <v>507</v>
      </c>
      <c r="D1085" s="3">
        <v>2</v>
      </c>
      <c r="E1085" s="3" t="str">
        <f>INDEX(技能!E:E,MATCH(技能等级!S1085,技能!T:T,0))</f>
        <v>碎玉</v>
      </c>
      <c r="F1085" s="4" t="s">
        <v>1164</v>
      </c>
      <c r="G1085" s="3">
        <v>10</v>
      </c>
      <c r="H1085" s="37" t="str">
        <f t="shared" si="3122"/>
        <v>130401301</v>
      </c>
      <c r="I1085" s="3">
        <f t="shared" si="3123"/>
        <v>2</v>
      </c>
      <c r="J1085" s="3" t="str">
        <f>IF(COUNTIF(技能效果!A:A,技能等级!B1085&amp;"02")=1,技能等级!B1085&amp;"02","")</f>
        <v>130401302</v>
      </c>
      <c r="K1085" s="3">
        <f t="shared" si="3123"/>
        <v>2</v>
      </c>
      <c r="L1085" s="3" t="str">
        <f>IF(COUNTIF(技能效果!A:A,技能等级!B1085&amp;"03")=1,技能等级!B1085&amp;"03","")</f>
        <v/>
      </c>
      <c r="M1085" s="3" t="str">
        <f t="shared" ref="M1085" si="3293">IF(L1085="","",$D1085)</f>
        <v/>
      </c>
      <c r="N1085" s="3" t="str">
        <f>IF(COUNTIF(技能效果!A:A,技能等级!B1085&amp;"04")=1,技能等级!B1085&amp;"04","")</f>
        <v/>
      </c>
      <c r="O1085" s="3" t="str">
        <f t="shared" ref="O1085" si="3294">IF(N1085="","",$D1085)</f>
        <v/>
      </c>
      <c r="P1085" s="3" t="str">
        <f>IF(COUNTIF(技能效果!A:A,技能等级!B1085&amp;"05")=1,技能等级!B1085&amp;"05","")</f>
        <v/>
      </c>
      <c r="Q1085" s="3" t="str">
        <f t="shared" ref="Q1085" si="3295">IF(P1085="","",$D1085)</f>
        <v/>
      </c>
      <c r="R1085" s="36"/>
      <c r="S1085" s="36">
        <f t="shared" si="3157"/>
        <v>109</v>
      </c>
    </row>
    <row r="1086" spans="1:19" ht="16.5" x14ac:dyDescent="0.2">
      <c r="A1086" s="3">
        <v>1083</v>
      </c>
      <c r="B1086" s="3">
        <f>INDEX(技能!B:B,MATCH(技能等级!S1086,技能!T:T,0))</f>
        <v>1304013</v>
      </c>
      <c r="C1086" s="4" t="s">
        <v>507</v>
      </c>
      <c r="D1086" s="3">
        <v>3</v>
      </c>
      <c r="E1086" s="3" t="str">
        <f>INDEX(技能!E:E,MATCH(技能等级!S1086,技能!T:T,0))</f>
        <v>碎玉</v>
      </c>
      <c r="F1086" s="4" t="s">
        <v>1164</v>
      </c>
      <c r="G1086" s="3">
        <v>10</v>
      </c>
      <c r="H1086" s="37" t="str">
        <f t="shared" si="3122"/>
        <v>130401301</v>
      </c>
      <c r="I1086" s="3">
        <f t="shared" si="3123"/>
        <v>3</v>
      </c>
      <c r="J1086" s="3" t="str">
        <f>IF(COUNTIF(技能效果!A:A,技能等级!B1086&amp;"02")=1,技能等级!B1086&amp;"02","")</f>
        <v>130401302</v>
      </c>
      <c r="K1086" s="3">
        <f t="shared" si="3123"/>
        <v>3</v>
      </c>
      <c r="L1086" s="3" t="str">
        <f>IF(COUNTIF(技能效果!A:A,技能等级!B1086&amp;"03")=1,技能等级!B1086&amp;"03","")</f>
        <v/>
      </c>
      <c r="M1086" s="3" t="str">
        <f t="shared" ref="M1086" si="3296">IF(L1086="","",$D1086)</f>
        <v/>
      </c>
      <c r="N1086" s="3" t="str">
        <f>IF(COUNTIF(技能效果!A:A,技能等级!B1086&amp;"04")=1,技能等级!B1086&amp;"04","")</f>
        <v/>
      </c>
      <c r="O1086" s="3" t="str">
        <f t="shared" ref="O1086" si="3297">IF(N1086="","",$D1086)</f>
        <v/>
      </c>
      <c r="P1086" s="3" t="str">
        <f>IF(COUNTIF(技能效果!A:A,技能等级!B1086&amp;"05")=1,技能等级!B1086&amp;"05","")</f>
        <v/>
      </c>
      <c r="Q1086" s="3" t="str">
        <f t="shared" ref="Q1086" si="3298">IF(P1086="","",$D1086)</f>
        <v/>
      </c>
      <c r="R1086" s="36"/>
      <c r="S1086" s="36">
        <f t="shared" si="3157"/>
        <v>109</v>
      </c>
    </row>
    <row r="1087" spans="1:19" ht="16.5" x14ac:dyDescent="0.2">
      <c r="A1087" s="3">
        <v>1084</v>
      </c>
      <c r="B1087" s="3">
        <f>INDEX(技能!B:B,MATCH(技能等级!S1087,技能!T:T,0))</f>
        <v>1304013</v>
      </c>
      <c r="C1087" s="4" t="s">
        <v>507</v>
      </c>
      <c r="D1087" s="3">
        <v>4</v>
      </c>
      <c r="E1087" s="3" t="str">
        <f>INDEX(技能!E:E,MATCH(技能等级!S1087,技能!T:T,0))</f>
        <v>碎玉</v>
      </c>
      <c r="F1087" s="4" t="s">
        <v>1164</v>
      </c>
      <c r="G1087" s="3">
        <v>10</v>
      </c>
      <c r="H1087" s="37" t="str">
        <f t="shared" si="3122"/>
        <v>130401301</v>
      </c>
      <c r="I1087" s="3">
        <f t="shared" si="3123"/>
        <v>4</v>
      </c>
      <c r="J1087" s="3" t="str">
        <f>IF(COUNTIF(技能效果!A:A,技能等级!B1087&amp;"02")=1,技能等级!B1087&amp;"02","")</f>
        <v>130401302</v>
      </c>
      <c r="K1087" s="3">
        <f t="shared" si="3123"/>
        <v>4</v>
      </c>
      <c r="L1087" s="3" t="str">
        <f>IF(COUNTIF(技能效果!A:A,技能等级!B1087&amp;"03")=1,技能等级!B1087&amp;"03","")</f>
        <v/>
      </c>
      <c r="M1087" s="3" t="str">
        <f t="shared" ref="M1087" si="3299">IF(L1087="","",$D1087)</f>
        <v/>
      </c>
      <c r="N1087" s="3" t="str">
        <f>IF(COUNTIF(技能效果!A:A,技能等级!B1087&amp;"04")=1,技能等级!B1087&amp;"04","")</f>
        <v/>
      </c>
      <c r="O1087" s="3" t="str">
        <f t="shared" ref="O1087" si="3300">IF(N1087="","",$D1087)</f>
        <v/>
      </c>
      <c r="P1087" s="3" t="str">
        <f>IF(COUNTIF(技能效果!A:A,技能等级!B1087&amp;"05")=1,技能等级!B1087&amp;"05","")</f>
        <v/>
      </c>
      <c r="Q1087" s="3" t="str">
        <f t="shared" ref="Q1087" si="3301">IF(P1087="","",$D1087)</f>
        <v/>
      </c>
      <c r="R1087" s="36"/>
      <c r="S1087" s="36">
        <f t="shared" si="3157"/>
        <v>109</v>
      </c>
    </row>
    <row r="1088" spans="1:19" ht="16.5" x14ac:dyDescent="0.2">
      <c r="A1088" s="3">
        <v>1085</v>
      </c>
      <c r="B1088" s="3">
        <f>INDEX(技能!B:B,MATCH(技能等级!S1088,技能!T:T,0))</f>
        <v>1304013</v>
      </c>
      <c r="C1088" s="4" t="s">
        <v>507</v>
      </c>
      <c r="D1088" s="3">
        <v>5</v>
      </c>
      <c r="E1088" s="3" t="str">
        <f>INDEX(技能!E:E,MATCH(技能等级!S1088,技能!T:T,0))</f>
        <v>碎玉</v>
      </c>
      <c r="F1088" s="4" t="s">
        <v>1164</v>
      </c>
      <c r="G1088" s="3">
        <v>10</v>
      </c>
      <c r="H1088" s="37" t="str">
        <f t="shared" si="3122"/>
        <v>130401301</v>
      </c>
      <c r="I1088" s="3">
        <f t="shared" si="3123"/>
        <v>5</v>
      </c>
      <c r="J1088" s="3" t="str">
        <f>IF(COUNTIF(技能效果!A:A,技能等级!B1088&amp;"02")=1,技能等级!B1088&amp;"02","")</f>
        <v>130401302</v>
      </c>
      <c r="K1088" s="3">
        <f t="shared" si="3123"/>
        <v>5</v>
      </c>
      <c r="L1088" s="3" t="str">
        <f>IF(COUNTIF(技能效果!A:A,技能等级!B1088&amp;"03")=1,技能等级!B1088&amp;"03","")</f>
        <v/>
      </c>
      <c r="M1088" s="3" t="str">
        <f t="shared" ref="M1088" si="3302">IF(L1088="","",$D1088)</f>
        <v/>
      </c>
      <c r="N1088" s="3" t="str">
        <f>IF(COUNTIF(技能效果!A:A,技能等级!B1088&amp;"04")=1,技能等级!B1088&amp;"04","")</f>
        <v/>
      </c>
      <c r="O1088" s="3" t="str">
        <f t="shared" ref="O1088" si="3303">IF(N1088="","",$D1088)</f>
        <v/>
      </c>
      <c r="P1088" s="3" t="str">
        <f>IF(COUNTIF(技能效果!A:A,技能等级!B1088&amp;"05")=1,技能等级!B1088&amp;"05","")</f>
        <v/>
      </c>
      <c r="Q1088" s="3" t="str">
        <f t="shared" ref="Q1088" si="3304">IF(P1088="","",$D1088)</f>
        <v/>
      </c>
      <c r="R1088" s="36"/>
      <c r="S1088" s="36">
        <f t="shared" si="3157"/>
        <v>109</v>
      </c>
    </row>
    <row r="1089" spans="1:19" ht="16.5" x14ac:dyDescent="0.2">
      <c r="A1089" s="3">
        <v>1086</v>
      </c>
      <c r="B1089" s="3">
        <f>INDEX(技能!B:B,MATCH(技能等级!S1089,技能!T:T,0))</f>
        <v>1304013</v>
      </c>
      <c r="C1089" s="4" t="s">
        <v>507</v>
      </c>
      <c r="D1089" s="3">
        <v>6</v>
      </c>
      <c r="E1089" s="3" t="str">
        <f>INDEX(技能!E:E,MATCH(技能等级!S1089,技能!T:T,0))</f>
        <v>碎玉</v>
      </c>
      <c r="F1089" s="4" t="s">
        <v>1164</v>
      </c>
      <c r="G1089" s="3">
        <v>10</v>
      </c>
      <c r="H1089" s="37" t="str">
        <f t="shared" si="3122"/>
        <v>130401301</v>
      </c>
      <c r="I1089" s="3">
        <f t="shared" si="3123"/>
        <v>6</v>
      </c>
      <c r="J1089" s="3" t="str">
        <f>IF(COUNTIF(技能效果!A:A,技能等级!B1089&amp;"02")=1,技能等级!B1089&amp;"02","")</f>
        <v>130401302</v>
      </c>
      <c r="K1089" s="3">
        <f t="shared" si="3123"/>
        <v>6</v>
      </c>
      <c r="L1089" s="3" t="str">
        <f>IF(COUNTIF(技能效果!A:A,技能等级!B1089&amp;"03")=1,技能等级!B1089&amp;"03","")</f>
        <v/>
      </c>
      <c r="M1089" s="3" t="str">
        <f t="shared" ref="M1089" si="3305">IF(L1089="","",$D1089)</f>
        <v/>
      </c>
      <c r="N1089" s="3" t="str">
        <f>IF(COUNTIF(技能效果!A:A,技能等级!B1089&amp;"04")=1,技能等级!B1089&amp;"04","")</f>
        <v/>
      </c>
      <c r="O1089" s="3" t="str">
        <f t="shared" ref="O1089" si="3306">IF(N1089="","",$D1089)</f>
        <v/>
      </c>
      <c r="P1089" s="3" t="str">
        <f>IF(COUNTIF(技能效果!A:A,技能等级!B1089&amp;"05")=1,技能等级!B1089&amp;"05","")</f>
        <v/>
      </c>
      <c r="Q1089" s="3" t="str">
        <f t="shared" ref="Q1089" si="3307">IF(P1089="","",$D1089)</f>
        <v/>
      </c>
      <c r="R1089" s="36"/>
      <c r="S1089" s="36">
        <f t="shared" si="3157"/>
        <v>109</v>
      </c>
    </row>
    <row r="1090" spans="1:19" ht="16.5" x14ac:dyDescent="0.2">
      <c r="A1090" s="3">
        <v>1087</v>
      </c>
      <c r="B1090" s="3">
        <f>INDEX(技能!B:B,MATCH(技能等级!S1090,技能!T:T,0))</f>
        <v>1304013</v>
      </c>
      <c r="C1090" s="4" t="s">
        <v>507</v>
      </c>
      <c r="D1090" s="3">
        <v>7</v>
      </c>
      <c r="E1090" s="3" t="str">
        <f>INDEX(技能!E:E,MATCH(技能等级!S1090,技能!T:T,0))</f>
        <v>碎玉</v>
      </c>
      <c r="F1090" s="4" t="s">
        <v>1164</v>
      </c>
      <c r="G1090" s="3">
        <v>10</v>
      </c>
      <c r="H1090" s="37" t="str">
        <f t="shared" si="3122"/>
        <v>130401301</v>
      </c>
      <c r="I1090" s="3">
        <f t="shared" si="3123"/>
        <v>7</v>
      </c>
      <c r="J1090" s="3" t="str">
        <f>IF(COUNTIF(技能效果!A:A,技能等级!B1090&amp;"02")=1,技能等级!B1090&amp;"02","")</f>
        <v>130401302</v>
      </c>
      <c r="K1090" s="3">
        <f t="shared" si="3123"/>
        <v>7</v>
      </c>
      <c r="L1090" s="3" t="str">
        <f>IF(COUNTIF(技能效果!A:A,技能等级!B1090&amp;"03")=1,技能等级!B1090&amp;"03","")</f>
        <v/>
      </c>
      <c r="M1090" s="3" t="str">
        <f t="shared" ref="M1090" si="3308">IF(L1090="","",$D1090)</f>
        <v/>
      </c>
      <c r="N1090" s="3" t="str">
        <f>IF(COUNTIF(技能效果!A:A,技能等级!B1090&amp;"04")=1,技能等级!B1090&amp;"04","")</f>
        <v/>
      </c>
      <c r="O1090" s="3" t="str">
        <f t="shared" ref="O1090" si="3309">IF(N1090="","",$D1090)</f>
        <v/>
      </c>
      <c r="P1090" s="3" t="str">
        <f>IF(COUNTIF(技能效果!A:A,技能等级!B1090&amp;"05")=1,技能等级!B1090&amp;"05","")</f>
        <v/>
      </c>
      <c r="Q1090" s="3" t="str">
        <f t="shared" ref="Q1090" si="3310">IF(P1090="","",$D1090)</f>
        <v/>
      </c>
      <c r="R1090" s="36"/>
      <c r="S1090" s="36">
        <f t="shared" si="3157"/>
        <v>109</v>
      </c>
    </row>
    <row r="1091" spans="1:19" ht="16.5" x14ac:dyDescent="0.2">
      <c r="A1091" s="3">
        <v>1088</v>
      </c>
      <c r="B1091" s="3">
        <f>INDEX(技能!B:B,MATCH(技能等级!S1091,技能!T:T,0))</f>
        <v>1304013</v>
      </c>
      <c r="C1091" s="4" t="s">
        <v>507</v>
      </c>
      <c r="D1091" s="3">
        <v>8</v>
      </c>
      <c r="E1091" s="3" t="str">
        <f>INDEX(技能!E:E,MATCH(技能等级!S1091,技能!T:T,0))</f>
        <v>碎玉</v>
      </c>
      <c r="F1091" s="4" t="s">
        <v>1164</v>
      </c>
      <c r="G1091" s="3">
        <v>10</v>
      </c>
      <c r="H1091" s="37" t="str">
        <f t="shared" si="3122"/>
        <v>130401301</v>
      </c>
      <c r="I1091" s="3">
        <f t="shared" si="3123"/>
        <v>8</v>
      </c>
      <c r="J1091" s="3" t="str">
        <f>IF(COUNTIF(技能效果!A:A,技能等级!B1091&amp;"02")=1,技能等级!B1091&amp;"02","")</f>
        <v>130401302</v>
      </c>
      <c r="K1091" s="3">
        <f t="shared" si="3123"/>
        <v>8</v>
      </c>
      <c r="L1091" s="3" t="str">
        <f>IF(COUNTIF(技能效果!A:A,技能等级!B1091&amp;"03")=1,技能等级!B1091&amp;"03","")</f>
        <v/>
      </c>
      <c r="M1091" s="3" t="str">
        <f t="shared" ref="M1091" si="3311">IF(L1091="","",$D1091)</f>
        <v/>
      </c>
      <c r="N1091" s="3" t="str">
        <f>IF(COUNTIF(技能效果!A:A,技能等级!B1091&amp;"04")=1,技能等级!B1091&amp;"04","")</f>
        <v/>
      </c>
      <c r="O1091" s="3" t="str">
        <f t="shared" ref="O1091" si="3312">IF(N1091="","",$D1091)</f>
        <v/>
      </c>
      <c r="P1091" s="3" t="str">
        <f>IF(COUNTIF(技能效果!A:A,技能等级!B1091&amp;"05")=1,技能等级!B1091&amp;"05","")</f>
        <v/>
      </c>
      <c r="Q1091" s="3" t="str">
        <f t="shared" ref="Q1091" si="3313">IF(P1091="","",$D1091)</f>
        <v/>
      </c>
      <c r="R1091" s="36"/>
      <c r="S1091" s="36">
        <f t="shared" si="3157"/>
        <v>109</v>
      </c>
    </row>
    <row r="1092" spans="1:19" ht="16.5" x14ac:dyDescent="0.2">
      <c r="A1092" s="3">
        <v>1089</v>
      </c>
      <c r="B1092" s="3">
        <f>INDEX(技能!B:B,MATCH(技能等级!S1092,技能!T:T,0))</f>
        <v>1304013</v>
      </c>
      <c r="C1092" s="4" t="s">
        <v>507</v>
      </c>
      <c r="D1092" s="3">
        <v>9</v>
      </c>
      <c r="E1092" s="3" t="str">
        <f>INDEX(技能!E:E,MATCH(技能等级!S1092,技能!T:T,0))</f>
        <v>碎玉</v>
      </c>
      <c r="F1092" s="4" t="s">
        <v>1164</v>
      </c>
      <c r="G1092" s="3">
        <v>10</v>
      </c>
      <c r="H1092" s="37" t="str">
        <f t="shared" si="3122"/>
        <v>130401301</v>
      </c>
      <c r="I1092" s="3">
        <f t="shared" si="3123"/>
        <v>9</v>
      </c>
      <c r="J1092" s="3" t="str">
        <f>IF(COUNTIF(技能效果!A:A,技能等级!B1092&amp;"02")=1,技能等级!B1092&amp;"02","")</f>
        <v>130401302</v>
      </c>
      <c r="K1092" s="3">
        <f t="shared" si="3123"/>
        <v>9</v>
      </c>
      <c r="L1092" s="3" t="str">
        <f>IF(COUNTIF(技能效果!A:A,技能等级!B1092&amp;"03")=1,技能等级!B1092&amp;"03","")</f>
        <v/>
      </c>
      <c r="M1092" s="3" t="str">
        <f t="shared" ref="M1092" si="3314">IF(L1092="","",$D1092)</f>
        <v/>
      </c>
      <c r="N1092" s="3" t="str">
        <f>IF(COUNTIF(技能效果!A:A,技能等级!B1092&amp;"04")=1,技能等级!B1092&amp;"04","")</f>
        <v/>
      </c>
      <c r="O1092" s="3" t="str">
        <f t="shared" ref="O1092" si="3315">IF(N1092="","",$D1092)</f>
        <v/>
      </c>
      <c r="P1092" s="3" t="str">
        <f>IF(COUNTIF(技能效果!A:A,技能等级!B1092&amp;"05")=1,技能等级!B1092&amp;"05","")</f>
        <v/>
      </c>
      <c r="Q1092" s="3" t="str">
        <f t="shared" ref="Q1092" si="3316">IF(P1092="","",$D1092)</f>
        <v/>
      </c>
      <c r="R1092" s="36"/>
      <c r="S1092" s="36">
        <f t="shared" si="3157"/>
        <v>109</v>
      </c>
    </row>
    <row r="1093" spans="1:19" ht="16.5" x14ac:dyDescent="0.2">
      <c r="A1093" s="3">
        <v>1090</v>
      </c>
      <c r="B1093" s="3">
        <f>INDEX(技能!B:B,MATCH(技能等级!S1093,技能!T:T,0))</f>
        <v>1304013</v>
      </c>
      <c r="C1093" s="4" t="s">
        <v>507</v>
      </c>
      <c r="D1093" s="3">
        <v>10</v>
      </c>
      <c r="E1093" s="3" t="str">
        <f>INDEX(技能!E:E,MATCH(技能等级!S1093,技能!T:T,0))</f>
        <v>碎玉</v>
      </c>
      <c r="F1093" s="4" t="s">
        <v>1164</v>
      </c>
      <c r="G1093" s="3">
        <v>10</v>
      </c>
      <c r="H1093" s="37" t="str">
        <f t="shared" ref="H1093:H1156" si="3317">B1093&amp;"01"</f>
        <v>130401301</v>
      </c>
      <c r="I1093" s="3">
        <f t="shared" ref="I1093:K1156" si="3318">IF(H1093="","",$D1093)</f>
        <v>10</v>
      </c>
      <c r="J1093" s="3" t="str">
        <f>IF(COUNTIF(技能效果!A:A,技能等级!B1093&amp;"02")=1,技能等级!B1093&amp;"02","")</f>
        <v>130401302</v>
      </c>
      <c r="K1093" s="3">
        <f t="shared" si="3318"/>
        <v>10</v>
      </c>
      <c r="L1093" s="3" t="str">
        <f>IF(COUNTIF(技能效果!A:A,技能等级!B1093&amp;"03")=1,技能等级!B1093&amp;"03","")</f>
        <v/>
      </c>
      <c r="M1093" s="3" t="str">
        <f t="shared" ref="M1093" si="3319">IF(L1093="","",$D1093)</f>
        <v/>
      </c>
      <c r="N1093" s="3" t="str">
        <f>IF(COUNTIF(技能效果!A:A,技能等级!B1093&amp;"04")=1,技能等级!B1093&amp;"04","")</f>
        <v/>
      </c>
      <c r="O1093" s="3" t="str">
        <f t="shared" ref="O1093" si="3320">IF(N1093="","",$D1093)</f>
        <v/>
      </c>
      <c r="P1093" s="3" t="str">
        <f>IF(COUNTIF(技能效果!A:A,技能等级!B1093&amp;"05")=1,技能等级!B1093&amp;"05","")</f>
        <v/>
      </c>
      <c r="Q1093" s="3" t="str">
        <f t="shared" ref="Q1093" si="3321">IF(P1093="","",$D1093)</f>
        <v/>
      </c>
      <c r="R1093" s="36"/>
      <c r="S1093" s="36">
        <f t="shared" si="3157"/>
        <v>109</v>
      </c>
    </row>
    <row r="1094" spans="1:19" ht="16.5" x14ac:dyDescent="0.2">
      <c r="A1094" s="3">
        <v>1091</v>
      </c>
      <c r="B1094" s="3">
        <f>INDEX(技能!B:B,MATCH(技能等级!S1094,技能!T:T,0))</f>
        <v>1304014</v>
      </c>
      <c r="C1094" s="4" t="s">
        <v>507</v>
      </c>
      <c r="D1094" s="3">
        <v>1</v>
      </c>
      <c r="E1094" s="3" t="str">
        <f>INDEX(技能!E:E,MATCH(技能等级!S1094,技能!T:T,0))</f>
        <v>焚金</v>
      </c>
      <c r="F1094" s="4"/>
      <c r="G1094" s="3"/>
      <c r="H1094" s="37" t="str">
        <f t="shared" si="3317"/>
        <v>130401401</v>
      </c>
      <c r="I1094" s="3">
        <f t="shared" si="3318"/>
        <v>1</v>
      </c>
      <c r="J1094" s="3" t="str">
        <f>IF(COUNTIF(技能效果!A:A,技能等级!B1094&amp;"02")=1,技能等级!B1094&amp;"02","")</f>
        <v>130401402</v>
      </c>
      <c r="K1094" s="3">
        <f t="shared" si="3318"/>
        <v>1</v>
      </c>
      <c r="L1094" s="3" t="str">
        <f>IF(COUNTIF(技能效果!A:A,技能等级!B1094&amp;"03")=1,技能等级!B1094&amp;"03","")</f>
        <v/>
      </c>
      <c r="M1094" s="3" t="str">
        <f t="shared" ref="M1094" si="3322">IF(L1094="","",$D1094)</f>
        <v/>
      </c>
      <c r="N1094" s="3" t="str">
        <f>IF(COUNTIF(技能效果!A:A,技能等级!B1094&amp;"04")=1,技能等级!B1094&amp;"04","")</f>
        <v/>
      </c>
      <c r="O1094" s="3" t="str">
        <f t="shared" ref="O1094" si="3323">IF(N1094="","",$D1094)</f>
        <v/>
      </c>
      <c r="P1094" s="3" t="str">
        <f>IF(COUNTIF(技能效果!A:A,技能等级!B1094&amp;"05")=1,技能等级!B1094&amp;"05","")</f>
        <v/>
      </c>
      <c r="Q1094" s="3" t="str">
        <f t="shared" ref="Q1094" si="3324">IF(P1094="","",$D1094)</f>
        <v/>
      </c>
      <c r="R1094" s="36"/>
      <c r="S1094" s="36">
        <f t="shared" si="3157"/>
        <v>110</v>
      </c>
    </row>
    <row r="1095" spans="1:19" ht="16.5" x14ac:dyDescent="0.2">
      <c r="A1095" s="3">
        <v>1092</v>
      </c>
      <c r="B1095" s="3">
        <f>INDEX(技能!B:B,MATCH(技能等级!S1095,技能!T:T,0))</f>
        <v>1304014</v>
      </c>
      <c r="C1095" s="4" t="s">
        <v>507</v>
      </c>
      <c r="D1095" s="3">
        <v>2</v>
      </c>
      <c r="E1095" s="3" t="str">
        <f>INDEX(技能!E:E,MATCH(技能等级!S1095,技能!T:T,0))</f>
        <v>焚金</v>
      </c>
      <c r="F1095" s="4" t="s">
        <v>1164</v>
      </c>
      <c r="G1095" s="3">
        <v>10</v>
      </c>
      <c r="H1095" s="37" t="str">
        <f t="shared" si="3317"/>
        <v>130401401</v>
      </c>
      <c r="I1095" s="3">
        <f t="shared" si="3318"/>
        <v>2</v>
      </c>
      <c r="J1095" s="3" t="str">
        <f>IF(COUNTIF(技能效果!A:A,技能等级!B1095&amp;"02")=1,技能等级!B1095&amp;"02","")</f>
        <v>130401402</v>
      </c>
      <c r="K1095" s="3">
        <f t="shared" si="3318"/>
        <v>2</v>
      </c>
      <c r="L1095" s="3" t="str">
        <f>IF(COUNTIF(技能效果!A:A,技能等级!B1095&amp;"03")=1,技能等级!B1095&amp;"03","")</f>
        <v/>
      </c>
      <c r="M1095" s="3" t="str">
        <f t="shared" ref="M1095" si="3325">IF(L1095="","",$D1095)</f>
        <v/>
      </c>
      <c r="N1095" s="3" t="str">
        <f>IF(COUNTIF(技能效果!A:A,技能等级!B1095&amp;"04")=1,技能等级!B1095&amp;"04","")</f>
        <v/>
      </c>
      <c r="O1095" s="3" t="str">
        <f t="shared" ref="O1095" si="3326">IF(N1095="","",$D1095)</f>
        <v/>
      </c>
      <c r="P1095" s="3" t="str">
        <f>IF(COUNTIF(技能效果!A:A,技能等级!B1095&amp;"05")=1,技能等级!B1095&amp;"05","")</f>
        <v/>
      </c>
      <c r="Q1095" s="3" t="str">
        <f t="shared" ref="Q1095" si="3327">IF(P1095="","",$D1095)</f>
        <v/>
      </c>
      <c r="R1095" s="36"/>
      <c r="S1095" s="36">
        <f t="shared" si="3157"/>
        <v>110</v>
      </c>
    </row>
    <row r="1096" spans="1:19" ht="16.5" x14ac:dyDescent="0.2">
      <c r="A1096" s="3">
        <v>1093</v>
      </c>
      <c r="B1096" s="3">
        <f>INDEX(技能!B:B,MATCH(技能等级!S1096,技能!T:T,0))</f>
        <v>1304014</v>
      </c>
      <c r="C1096" s="4" t="s">
        <v>507</v>
      </c>
      <c r="D1096" s="3">
        <v>3</v>
      </c>
      <c r="E1096" s="3" t="str">
        <f>INDEX(技能!E:E,MATCH(技能等级!S1096,技能!T:T,0))</f>
        <v>焚金</v>
      </c>
      <c r="F1096" s="4" t="s">
        <v>1164</v>
      </c>
      <c r="G1096" s="3">
        <v>10</v>
      </c>
      <c r="H1096" s="37" t="str">
        <f t="shared" si="3317"/>
        <v>130401401</v>
      </c>
      <c r="I1096" s="3">
        <f t="shared" si="3318"/>
        <v>3</v>
      </c>
      <c r="J1096" s="3" t="str">
        <f>IF(COUNTIF(技能效果!A:A,技能等级!B1096&amp;"02")=1,技能等级!B1096&amp;"02","")</f>
        <v>130401402</v>
      </c>
      <c r="K1096" s="3">
        <f t="shared" si="3318"/>
        <v>3</v>
      </c>
      <c r="L1096" s="3" t="str">
        <f>IF(COUNTIF(技能效果!A:A,技能等级!B1096&amp;"03")=1,技能等级!B1096&amp;"03","")</f>
        <v/>
      </c>
      <c r="M1096" s="3" t="str">
        <f t="shared" ref="M1096" si="3328">IF(L1096="","",$D1096)</f>
        <v/>
      </c>
      <c r="N1096" s="3" t="str">
        <f>IF(COUNTIF(技能效果!A:A,技能等级!B1096&amp;"04")=1,技能等级!B1096&amp;"04","")</f>
        <v/>
      </c>
      <c r="O1096" s="3" t="str">
        <f t="shared" ref="O1096" si="3329">IF(N1096="","",$D1096)</f>
        <v/>
      </c>
      <c r="P1096" s="3" t="str">
        <f>IF(COUNTIF(技能效果!A:A,技能等级!B1096&amp;"05")=1,技能等级!B1096&amp;"05","")</f>
        <v/>
      </c>
      <c r="Q1096" s="3" t="str">
        <f t="shared" ref="Q1096" si="3330">IF(P1096="","",$D1096)</f>
        <v/>
      </c>
      <c r="R1096" s="36"/>
      <c r="S1096" s="36">
        <f t="shared" si="3157"/>
        <v>110</v>
      </c>
    </row>
    <row r="1097" spans="1:19" ht="16.5" x14ac:dyDescent="0.2">
      <c r="A1097" s="3">
        <v>1094</v>
      </c>
      <c r="B1097" s="3">
        <f>INDEX(技能!B:B,MATCH(技能等级!S1097,技能!T:T,0))</f>
        <v>1304014</v>
      </c>
      <c r="C1097" s="4" t="s">
        <v>507</v>
      </c>
      <c r="D1097" s="3">
        <v>4</v>
      </c>
      <c r="E1097" s="3" t="str">
        <f>INDEX(技能!E:E,MATCH(技能等级!S1097,技能!T:T,0))</f>
        <v>焚金</v>
      </c>
      <c r="F1097" s="4" t="s">
        <v>1164</v>
      </c>
      <c r="G1097" s="3">
        <v>10</v>
      </c>
      <c r="H1097" s="37" t="str">
        <f t="shared" si="3317"/>
        <v>130401401</v>
      </c>
      <c r="I1097" s="3">
        <f t="shared" si="3318"/>
        <v>4</v>
      </c>
      <c r="J1097" s="3" t="str">
        <f>IF(COUNTIF(技能效果!A:A,技能等级!B1097&amp;"02")=1,技能等级!B1097&amp;"02","")</f>
        <v>130401402</v>
      </c>
      <c r="K1097" s="3">
        <f t="shared" si="3318"/>
        <v>4</v>
      </c>
      <c r="L1097" s="3" t="str">
        <f>IF(COUNTIF(技能效果!A:A,技能等级!B1097&amp;"03")=1,技能等级!B1097&amp;"03","")</f>
        <v/>
      </c>
      <c r="M1097" s="3" t="str">
        <f t="shared" ref="M1097" si="3331">IF(L1097="","",$D1097)</f>
        <v/>
      </c>
      <c r="N1097" s="3" t="str">
        <f>IF(COUNTIF(技能效果!A:A,技能等级!B1097&amp;"04")=1,技能等级!B1097&amp;"04","")</f>
        <v/>
      </c>
      <c r="O1097" s="3" t="str">
        <f t="shared" ref="O1097" si="3332">IF(N1097="","",$D1097)</f>
        <v/>
      </c>
      <c r="P1097" s="3" t="str">
        <f>IF(COUNTIF(技能效果!A:A,技能等级!B1097&amp;"05")=1,技能等级!B1097&amp;"05","")</f>
        <v/>
      </c>
      <c r="Q1097" s="3" t="str">
        <f t="shared" ref="Q1097" si="3333">IF(P1097="","",$D1097)</f>
        <v/>
      </c>
      <c r="R1097" s="36"/>
      <c r="S1097" s="36">
        <f t="shared" si="3157"/>
        <v>110</v>
      </c>
    </row>
    <row r="1098" spans="1:19" ht="16.5" x14ac:dyDescent="0.2">
      <c r="A1098" s="3">
        <v>1095</v>
      </c>
      <c r="B1098" s="3">
        <f>INDEX(技能!B:B,MATCH(技能等级!S1098,技能!T:T,0))</f>
        <v>1304014</v>
      </c>
      <c r="C1098" s="4" t="s">
        <v>507</v>
      </c>
      <c r="D1098" s="3">
        <v>5</v>
      </c>
      <c r="E1098" s="3" t="str">
        <f>INDEX(技能!E:E,MATCH(技能等级!S1098,技能!T:T,0))</f>
        <v>焚金</v>
      </c>
      <c r="F1098" s="4" t="s">
        <v>1164</v>
      </c>
      <c r="G1098" s="3">
        <v>10</v>
      </c>
      <c r="H1098" s="37" t="str">
        <f t="shared" si="3317"/>
        <v>130401401</v>
      </c>
      <c r="I1098" s="3">
        <f t="shared" si="3318"/>
        <v>5</v>
      </c>
      <c r="J1098" s="3" t="str">
        <f>IF(COUNTIF(技能效果!A:A,技能等级!B1098&amp;"02")=1,技能等级!B1098&amp;"02","")</f>
        <v>130401402</v>
      </c>
      <c r="K1098" s="3">
        <f t="shared" si="3318"/>
        <v>5</v>
      </c>
      <c r="L1098" s="3" t="str">
        <f>IF(COUNTIF(技能效果!A:A,技能等级!B1098&amp;"03")=1,技能等级!B1098&amp;"03","")</f>
        <v/>
      </c>
      <c r="M1098" s="3" t="str">
        <f t="shared" ref="M1098" si="3334">IF(L1098="","",$D1098)</f>
        <v/>
      </c>
      <c r="N1098" s="3" t="str">
        <f>IF(COUNTIF(技能效果!A:A,技能等级!B1098&amp;"04")=1,技能等级!B1098&amp;"04","")</f>
        <v/>
      </c>
      <c r="O1098" s="3" t="str">
        <f t="shared" ref="O1098" si="3335">IF(N1098="","",$D1098)</f>
        <v/>
      </c>
      <c r="P1098" s="3" t="str">
        <f>IF(COUNTIF(技能效果!A:A,技能等级!B1098&amp;"05")=1,技能等级!B1098&amp;"05","")</f>
        <v/>
      </c>
      <c r="Q1098" s="3" t="str">
        <f t="shared" ref="Q1098" si="3336">IF(P1098="","",$D1098)</f>
        <v/>
      </c>
      <c r="R1098" s="36"/>
      <c r="S1098" s="36">
        <f t="shared" si="3157"/>
        <v>110</v>
      </c>
    </row>
    <row r="1099" spans="1:19" ht="16.5" x14ac:dyDescent="0.2">
      <c r="A1099" s="3">
        <v>1096</v>
      </c>
      <c r="B1099" s="3">
        <f>INDEX(技能!B:B,MATCH(技能等级!S1099,技能!T:T,0))</f>
        <v>1304014</v>
      </c>
      <c r="C1099" s="4" t="s">
        <v>507</v>
      </c>
      <c r="D1099" s="3">
        <v>6</v>
      </c>
      <c r="E1099" s="3" t="str">
        <f>INDEX(技能!E:E,MATCH(技能等级!S1099,技能!T:T,0))</f>
        <v>焚金</v>
      </c>
      <c r="F1099" s="4" t="s">
        <v>1164</v>
      </c>
      <c r="G1099" s="3">
        <v>10</v>
      </c>
      <c r="H1099" s="37" t="str">
        <f t="shared" si="3317"/>
        <v>130401401</v>
      </c>
      <c r="I1099" s="3">
        <f t="shared" si="3318"/>
        <v>6</v>
      </c>
      <c r="J1099" s="3" t="str">
        <f>IF(COUNTIF(技能效果!A:A,技能等级!B1099&amp;"02")=1,技能等级!B1099&amp;"02","")</f>
        <v>130401402</v>
      </c>
      <c r="K1099" s="3">
        <f t="shared" si="3318"/>
        <v>6</v>
      </c>
      <c r="L1099" s="3" t="str">
        <f>IF(COUNTIF(技能效果!A:A,技能等级!B1099&amp;"03")=1,技能等级!B1099&amp;"03","")</f>
        <v/>
      </c>
      <c r="M1099" s="3" t="str">
        <f t="shared" ref="M1099" si="3337">IF(L1099="","",$D1099)</f>
        <v/>
      </c>
      <c r="N1099" s="3" t="str">
        <f>IF(COUNTIF(技能效果!A:A,技能等级!B1099&amp;"04")=1,技能等级!B1099&amp;"04","")</f>
        <v/>
      </c>
      <c r="O1099" s="3" t="str">
        <f t="shared" ref="O1099" si="3338">IF(N1099="","",$D1099)</f>
        <v/>
      </c>
      <c r="P1099" s="3" t="str">
        <f>IF(COUNTIF(技能效果!A:A,技能等级!B1099&amp;"05")=1,技能等级!B1099&amp;"05","")</f>
        <v/>
      </c>
      <c r="Q1099" s="3" t="str">
        <f t="shared" ref="Q1099" si="3339">IF(P1099="","",$D1099)</f>
        <v/>
      </c>
      <c r="R1099" s="36"/>
      <c r="S1099" s="36">
        <f t="shared" si="3157"/>
        <v>110</v>
      </c>
    </row>
    <row r="1100" spans="1:19" ht="16.5" x14ac:dyDescent="0.2">
      <c r="A1100" s="3">
        <v>1097</v>
      </c>
      <c r="B1100" s="3">
        <f>INDEX(技能!B:B,MATCH(技能等级!S1100,技能!T:T,0))</f>
        <v>1304014</v>
      </c>
      <c r="C1100" s="4" t="s">
        <v>507</v>
      </c>
      <c r="D1100" s="3">
        <v>7</v>
      </c>
      <c r="E1100" s="3" t="str">
        <f>INDEX(技能!E:E,MATCH(技能等级!S1100,技能!T:T,0))</f>
        <v>焚金</v>
      </c>
      <c r="F1100" s="4" t="s">
        <v>1164</v>
      </c>
      <c r="G1100" s="3">
        <v>10</v>
      </c>
      <c r="H1100" s="37" t="str">
        <f t="shared" si="3317"/>
        <v>130401401</v>
      </c>
      <c r="I1100" s="3">
        <f t="shared" si="3318"/>
        <v>7</v>
      </c>
      <c r="J1100" s="3" t="str">
        <f>IF(COUNTIF(技能效果!A:A,技能等级!B1100&amp;"02")=1,技能等级!B1100&amp;"02","")</f>
        <v>130401402</v>
      </c>
      <c r="K1100" s="3">
        <f t="shared" si="3318"/>
        <v>7</v>
      </c>
      <c r="L1100" s="3" t="str">
        <f>IF(COUNTIF(技能效果!A:A,技能等级!B1100&amp;"03")=1,技能等级!B1100&amp;"03","")</f>
        <v/>
      </c>
      <c r="M1100" s="3" t="str">
        <f t="shared" ref="M1100" si="3340">IF(L1100="","",$D1100)</f>
        <v/>
      </c>
      <c r="N1100" s="3" t="str">
        <f>IF(COUNTIF(技能效果!A:A,技能等级!B1100&amp;"04")=1,技能等级!B1100&amp;"04","")</f>
        <v/>
      </c>
      <c r="O1100" s="3" t="str">
        <f t="shared" ref="O1100" si="3341">IF(N1100="","",$D1100)</f>
        <v/>
      </c>
      <c r="P1100" s="3" t="str">
        <f>IF(COUNTIF(技能效果!A:A,技能等级!B1100&amp;"05")=1,技能等级!B1100&amp;"05","")</f>
        <v/>
      </c>
      <c r="Q1100" s="3" t="str">
        <f t="shared" ref="Q1100" si="3342">IF(P1100="","",$D1100)</f>
        <v/>
      </c>
      <c r="R1100" s="36"/>
      <c r="S1100" s="36">
        <f t="shared" si="3157"/>
        <v>110</v>
      </c>
    </row>
    <row r="1101" spans="1:19" ht="16.5" x14ac:dyDescent="0.2">
      <c r="A1101" s="3">
        <v>1098</v>
      </c>
      <c r="B1101" s="3">
        <f>INDEX(技能!B:B,MATCH(技能等级!S1101,技能!T:T,0))</f>
        <v>1304014</v>
      </c>
      <c r="C1101" s="4" t="s">
        <v>507</v>
      </c>
      <c r="D1101" s="3">
        <v>8</v>
      </c>
      <c r="E1101" s="3" t="str">
        <f>INDEX(技能!E:E,MATCH(技能等级!S1101,技能!T:T,0))</f>
        <v>焚金</v>
      </c>
      <c r="F1101" s="4" t="s">
        <v>1164</v>
      </c>
      <c r="G1101" s="3">
        <v>10</v>
      </c>
      <c r="H1101" s="37" t="str">
        <f t="shared" si="3317"/>
        <v>130401401</v>
      </c>
      <c r="I1101" s="3">
        <f t="shared" si="3318"/>
        <v>8</v>
      </c>
      <c r="J1101" s="3" t="str">
        <f>IF(COUNTIF(技能效果!A:A,技能等级!B1101&amp;"02")=1,技能等级!B1101&amp;"02","")</f>
        <v>130401402</v>
      </c>
      <c r="K1101" s="3">
        <f t="shared" si="3318"/>
        <v>8</v>
      </c>
      <c r="L1101" s="3" t="str">
        <f>IF(COUNTIF(技能效果!A:A,技能等级!B1101&amp;"03")=1,技能等级!B1101&amp;"03","")</f>
        <v/>
      </c>
      <c r="M1101" s="3" t="str">
        <f t="shared" ref="M1101" si="3343">IF(L1101="","",$D1101)</f>
        <v/>
      </c>
      <c r="N1101" s="3" t="str">
        <f>IF(COUNTIF(技能效果!A:A,技能等级!B1101&amp;"04")=1,技能等级!B1101&amp;"04","")</f>
        <v/>
      </c>
      <c r="O1101" s="3" t="str">
        <f t="shared" ref="O1101" si="3344">IF(N1101="","",$D1101)</f>
        <v/>
      </c>
      <c r="P1101" s="3" t="str">
        <f>IF(COUNTIF(技能效果!A:A,技能等级!B1101&amp;"05")=1,技能等级!B1101&amp;"05","")</f>
        <v/>
      </c>
      <c r="Q1101" s="3" t="str">
        <f t="shared" ref="Q1101" si="3345">IF(P1101="","",$D1101)</f>
        <v/>
      </c>
      <c r="R1101" s="36"/>
      <c r="S1101" s="36">
        <f t="shared" si="3157"/>
        <v>110</v>
      </c>
    </row>
    <row r="1102" spans="1:19" ht="16.5" x14ac:dyDescent="0.2">
      <c r="A1102" s="3">
        <v>1099</v>
      </c>
      <c r="B1102" s="3">
        <f>INDEX(技能!B:B,MATCH(技能等级!S1102,技能!T:T,0))</f>
        <v>1304014</v>
      </c>
      <c r="C1102" s="4" t="s">
        <v>507</v>
      </c>
      <c r="D1102" s="3">
        <v>9</v>
      </c>
      <c r="E1102" s="3" t="str">
        <f>INDEX(技能!E:E,MATCH(技能等级!S1102,技能!T:T,0))</f>
        <v>焚金</v>
      </c>
      <c r="F1102" s="4" t="s">
        <v>1164</v>
      </c>
      <c r="G1102" s="3">
        <v>10</v>
      </c>
      <c r="H1102" s="37" t="str">
        <f t="shared" si="3317"/>
        <v>130401401</v>
      </c>
      <c r="I1102" s="3">
        <f t="shared" si="3318"/>
        <v>9</v>
      </c>
      <c r="J1102" s="3" t="str">
        <f>IF(COUNTIF(技能效果!A:A,技能等级!B1102&amp;"02")=1,技能等级!B1102&amp;"02","")</f>
        <v>130401402</v>
      </c>
      <c r="K1102" s="3">
        <f t="shared" si="3318"/>
        <v>9</v>
      </c>
      <c r="L1102" s="3" t="str">
        <f>IF(COUNTIF(技能效果!A:A,技能等级!B1102&amp;"03")=1,技能等级!B1102&amp;"03","")</f>
        <v/>
      </c>
      <c r="M1102" s="3" t="str">
        <f t="shared" ref="M1102" si="3346">IF(L1102="","",$D1102)</f>
        <v/>
      </c>
      <c r="N1102" s="3" t="str">
        <f>IF(COUNTIF(技能效果!A:A,技能等级!B1102&amp;"04")=1,技能等级!B1102&amp;"04","")</f>
        <v/>
      </c>
      <c r="O1102" s="3" t="str">
        <f t="shared" ref="O1102" si="3347">IF(N1102="","",$D1102)</f>
        <v/>
      </c>
      <c r="P1102" s="3" t="str">
        <f>IF(COUNTIF(技能效果!A:A,技能等级!B1102&amp;"05")=1,技能等级!B1102&amp;"05","")</f>
        <v/>
      </c>
      <c r="Q1102" s="3" t="str">
        <f t="shared" ref="Q1102" si="3348">IF(P1102="","",$D1102)</f>
        <v/>
      </c>
      <c r="R1102" s="36"/>
      <c r="S1102" s="36">
        <f t="shared" si="3157"/>
        <v>110</v>
      </c>
    </row>
    <row r="1103" spans="1:19" ht="16.5" x14ac:dyDescent="0.2">
      <c r="A1103" s="3">
        <v>1100</v>
      </c>
      <c r="B1103" s="3">
        <f>INDEX(技能!B:B,MATCH(技能等级!S1103,技能!T:T,0))</f>
        <v>1304014</v>
      </c>
      <c r="C1103" s="4" t="s">
        <v>507</v>
      </c>
      <c r="D1103" s="3">
        <v>10</v>
      </c>
      <c r="E1103" s="3" t="str">
        <f>INDEX(技能!E:E,MATCH(技能等级!S1103,技能!T:T,0))</f>
        <v>焚金</v>
      </c>
      <c r="F1103" s="4" t="s">
        <v>1164</v>
      </c>
      <c r="G1103" s="3">
        <v>10</v>
      </c>
      <c r="H1103" s="37" t="str">
        <f t="shared" si="3317"/>
        <v>130401401</v>
      </c>
      <c r="I1103" s="3">
        <f t="shared" si="3318"/>
        <v>10</v>
      </c>
      <c r="J1103" s="3" t="str">
        <f>IF(COUNTIF(技能效果!A:A,技能等级!B1103&amp;"02")=1,技能等级!B1103&amp;"02","")</f>
        <v>130401402</v>
      </c>
      <c r="K1103" s="3">
        <f t="shared" si="3318"/>
        <v>10</v>
      </c>
      <c r="L1103" s="3" t="str">
        <f>IF(COUNTIF(技能效果!A:A,技能等级!B1103&amp;"03")=1,技能等级!B1103&amp;"03","")</f>
        <v/>
      </c>
      <c r="M1103" s="3" t="str">
        <f t="shared" ref="M1103" si="3349">IF(L1103="","",$D1103)</f>
        <v/>
      </c>
      <c r="N1103" s="3" t="str">
        <f>IF(COUNTIF(技能效果!A:A,技能等级!B1103&amp;"04")=1,技能等级!B1103&amp;"04","")</f>
        <v/>
      </c>
      <c r="O1103" s="3" t="str">
        <f t="shared" ref="O1103" si="3350">IF(N1103="","",$D1103)</f>
        <v/>
      </c>
      <c r="P1103" s="3" t="str">
        <f>IF(COUNTIF(技能效果!A:A,技能等级!B1103&amp;"05")=1,技能等级!B1103&amp;"05","")</f>
        <v/>
      </c>
      <c r="Q1103" s="3" t="str">
        <f t="shared" ref="Q1103" si="3351">IF(P1103="","",$D1103)</f>
        <v/>
      </c>
      <c r="R1103" s="36"/>
      <c r="S1103" s="36">
        <f t="shared" ref="S1103:S1166" si="3352">S1093+1</f>
        <v>110</v>
      </c>
    </row>
    <row r="1104" spans="1:19" ht="16.5" x14ac:dyDescent="0.2">
      <c r="A1104" s="3">
        <v>1101</v>
      </c>
      <c r="B1104" s="3">
        <f>INDEX(技能!B:B,MATCH(技能等级!S1104,技能!T:T,0))</f>
        <v>1304015</v>
      </c>
      <c r="C1104" s="4" t="s">
        <v>507</v>
      </c>
      <c r="D1104" s="3">
        <v>1</v>
      </c>
      <c r="E1104" s="3" t="str">
        <f>INDEX(技能!E:E,MATCH(技能等级!S1104,技能!T:T,0))</f>
        <v>封脉</v>
      </c>
      <c r="F1104" s="4"/>
      <c r="G1104" s="3"/>
      <c r="H1104" s="37" t="str">
        <f t="shared" si="3317"/>
        <v>130401501</v>
      </c>
      <c r="I1104" s="3">
        <f t="shared" si="3318"/>
        <v>1</v>
      </c>
      <c r="J1104" s="3" t="str">
        <f>IF(COUNTIF(技能效果!A:A,技能等级!B1104&amp;"02")=1,技能等级!B1104&amp;"02","")</f>
        <v>130401502</v>
      </c>
      <c r="K1104" s="3">
        <f t="shared" si="3318"/>
        <v>1</v>
      </c>
      <c r="L1104" s="3" t="str">
        <f>IF(COUNTIF(技能效果!A:A,技能等级!B1104&amp;"03")=1,技能等级!B1104&amp;"03","")</f>
        <v/>
      </c>
      <c r="M1104" s="3" t="str">
        <f t="shared" ref="M1104" si="3353">IF(L1104="","",$D1104)</f>
        <v/>
      </c>
      <c r="N1104" s="3" t="str">
        <f>IF(COUNTIF(技能效果!A:A,技能等级!B1104&amp;"04")=1,技能等级!B1104&amp;"04","")</f>
        <v/>
      </c>
      <c r="O1104" s="3" t="str">
        <f t="shared" ref="O1104" si="3354">IF(N1104="","",$D1104)</f>
        <v/>
      </c>
      <c r="P1104" s="3" t="str">
        <f>IF(COUNTIF(技能效果!A:A,技能等级!B1104&amp;"05")=1,技能等级!B1104&amp;"05","")</f>
        <v/>
      </c>
      <c r="Q1104" s="3" t="str">
        <f t="shared" ref="Q1104" si="3355">IF(P1104="","",$D1104)</f>
        <v/>
      </c>
      <c r="R1104" s="36"/>
      <c r="S1104" s="36">
        <f t="shared" si="3352"/>
        <v>111</v>
      </c>
    </row>
    <row r="1105" spans="1:19" ht="16.5" x14ac:dyDescent="0.2">
      <c r="A1105" s="3">
        <v>1102</v>
      </c>
      <c r="B1105" s="3">
        <f>INDEX(技能!B:B,MATCH(技能等级!S1105,技能!T:T,0))</f>
        <v>1304015</v>
      </c>
      <c r="C1105" s="4" t="s">
        <v>507</v>
      </c>
      <c r="D1105" s="3">
        <v>2</v>
      </c>
      <c r="E1105" s="3" t="str">
        <f>INDEX(技能!E:E,MATCH(技能等级!S1105,技能!T:T,0))</f>
        <v>封脉</v>
      </c>
      <c r="F1105" s="4" t="s">
        <v>1164</v>
      </c>
      <c r="G1105" s="3">
        <v>10</v>
      </c>
      <c r="H1105" s="37" t="str">
        <f t="shared" si="3317"/>
        <v>130401501</v>
      </c>
      <c r="I1105" s="3">
        <f t="shared" si="3318"/>
        <v>2</v>
      </c>
      <c r="J1105" s="3" t="str">
        <f>IF(COUNTIF(技能效果!A:A,技能等级!B1105&amp;"02")=1,技能等级!B1105&amp;"02","")</f>
        <v>130401502</v>
      </c>
      <c r="K1105" s="3">
        <f t="shared" si="3318"/>
        <v>2</v>
      </c>
      <c r="L1105" s="3" t="str">
        <f>IF(COUNTIF(技能效果!A:A,技能等级!B1105&amp;"03")=1,技能等级!B1105&amp;"03","")</f>
        <v/>
      </c>
      <c r="M1105" s="3" t="str">
        <f t="shared" ref="M1105" si="3356">IF(L1105="","",$D1105)</f>
        <v/>
      </c>
      <c r="N1105" s="3" t="str">
        <f>IF(COUNTIF(技能效果!A:A,技能等级!B1105&amp;"04")=1,技能等级!B1105&amp;"04","")</f>
        <v/>
      </c>
      <c r="O1105" s="3" t="str">
        <f t="shared" ref="O1105" si="3357">IF(N1105="","",$D1105)</f>
        <v/>
      </c>
      <c r="P1105" s="3" t="str">
        <f>IF(COUNTIF(技能效果!A:A,技能等级!B1105&amp;"05")=1,技能等级!B1105&amp;"05","")</f>
        <v/>
      </c>
      <c r="Q1105" s="3" t="str">
        <f t="shared" ref="Q1105" si="3358">IF(P1105="","",$D1105)</f>
        <v/>
      </c>
      <c r="R1105" s="36"/>
      <c r="S1105" s="36">
        <f t="shared" si="3352"/>
        <v>111</v>
      </c>
    </row>
    <row r="1106" spans="1:19" ht="16.5" x14ac:dyDescent="0.2">
      <c r="A1106" s="3">
        <v>1103</v>
      </c>
      <c r="B1106" s="3">
        <f>INDEX(技能!B:B,MATCH(技能等级!S1106,技能!T:T,0))</f>
        <v>1304015</v>
      </c>
      <c r="C1106" s="4" t="s">
        <v>507</v>
      </c>
      <c r="D1106" s="3">
        <v>3</v>
      </c>
      <c r="E1106" s="3" t="str">
        <f>INDEX(技能!E:E,MATCH(技能等级!S1106,技能!T:T,0))</f>
        <v>封脉</v>
      </c>
      <c r="F1106" s="4" t="s">
        <v>1164</v>
      </c>
      <c r="G1106" s="3">
        <v>10</v>
      </c>
      <c r="H1106" s="37" t="str">
        <f t="shared" si="3317"/>
        <v>130401501</v>
      </c>
      <c r="I1106" s="3">
        <f t="shared" si="3318"/>
        <v>3</v>
      </c>
      <c r="J1106" s="3" t="str">
        <f>IF(COUNTIF(技能效果!A:A,技能等级!B1106&amp;"02")=1,技能等级!B1106&amp;"02","")</f>
        <v>130401502</v>
      </c>
      <c r="K1106" s="3">
        <f t="shared" si="3318"/>
        <v>3</v>
      </c>
      <c r="L1106" s="3" t="str">
        <f>IF(COUNTIF(技能效果!A:A,技能等级!B1106&amp;"03")=1,技能等级!B1106&amp;"03","")</f>
        <v/>
      </c>
      <c r="M1106" s="3" t="str">
        <f t="shared" ref="M1106" si="3359">IF(L1106="","",$D1106)</f>
        <v/>
      </c>
      <c r="N1106" s="3" t="str">
        <f>IF(COUNTIF(技能效果!A:A,技能等级!B1106&amp;"04")=1,技能等级!B1106&amp;"04","")</f>
        <v/>
      </c>
      <c r="O1106" s="3" t="str">
        <f t="shared" ref="O1106" si="3360">IF(N1106="","",$D1106)</f>
        <v/>
      </c>
      <c r="P1106" s="3" t="str">
        <f>IF(COUNTIF(技能效果!A:A,技能等级!B1106&amp;"05")=1,技能等级!B1106&amp;"05","")</f>
        <v/>
      </c>
      <c r="Q1106" s="3" t="str">
        <f t="shared" ref="Q1106" si="3361">IF(P1106="","",$D1106)</f>
        <v/>
      </c>
      <c r="R1106" s="36"/>
      <c r="S1106" s="36">
        <f t="shared" si="3352"/>
        <v>111</v>
      </c>
    </row>
    <row r="1107" spans="1:19" ht="16.5" x14ac:dyDescent="0.2">
      <c r="A1107" s="3">
        <v>1104</v>
      </c>
      <c r="B1107" s="3">
        <f>INDEX(技能!B:B,MATCH(技能等级!S1107,技能!T:T,0))</f>
        <v>1304015</v>
      </c>
      <c r="C1107" s="4" t="s">
        <v>507</v>
      </c>
      <c r="D1107" s="3">
        <v>4</v>
      </c>
      <c r="E1107" s="3" t="str">
        <f>INDEX(技能!E:E,MATCH(技能等级!S1107,技能!T:T,0))</f>
        <v>封脉</v>
      </c>
      <c r="F1107" s="4" t="s">
        <v>1164</v>
      </c>
      <c r="G1107" s="3">
        <v>10</v>
      </c>
      <c r="H1107" s="37" t="str">
        <f t="shared" si="3317"/>
        <v>130401501</v>
      </c>
      <c r="I1107" s="3">
        <f t="shared" si="3318"/>
        <v>4</v>
      </c>
      <c r="J1107" s="3" t="str">
        <f>IF(COUNTIF(技能效果!A:A,技能等级!B1107&amp;"02")=1,技能等级!B1107&amp;"02","")</f>
        <v>130401502</v>
      </c>
      <c r="K1107" s="3">
        <f t="shared" si="3318"/>
        <v>4</v>
      </c>
      <c r="L1107" s="3" t="str">
        <f>IF(COUNTIF(技能效果!A:A,技能等级!B1107&amp;"03")=1,技能等级!B1107&amp;"03","")</f>
        <v/>
      </c>
      <c r="M1107" s="3" t="str">
        <f t="shared" ref="M1107" si="3362">IF(L1107="","",$D1107)</f>
        <v/>
      </c>
      <c r="N1107" s="3" t="str">
        <f>IF(COUNTIF(技能效果!A:A,技能等级!B1107&amp;"04")=1,技能等级!B1107&amp;"04","")</f>
        <v/>
      </c>
      <c r="O1107" s="3" t="str">
        <f t="shared" ref="O1107" si="3363">IF(N1107="","",$D1107)</f>
        <v/>
      </c>
      <c r="P1107" s="3" t="str">
        <f>IF(COUNTIF(技能效果!A:A,技能等级!B1107&amp;"05")=1,技能等级!B1107&amp;"05","")</f>
        <v/>
      </c>
      <c r="Q1107" s="3" t="str">
        <f t="shared" ref="Q1107" si="3364">IF(P1107="","",$D1107)</f>
        <v/>
      </c>
      <c r="R1107" s="36"/>
      <c r="S1107" s="36">
        <f t="shared" si="3352"/>
        <v>111</v>
      </c>
    </row>
    <row r="1108" spans="1:19" ht="16.5" x14ac:dyDescent="0.2">
      <c r="A1108" s="3">
        <v>1105</v>
      </c>
      <c r="B1108" s="3">
        <f>INDEX(技能!B:B,MATCH(技能等级!S1108,技能!T:T,0))</f>
        <v>1304015</v>
      </c>
      <c r="C1108" s="4" t="s">
        <v>507</v>
      </c>
      <c r="D1108" s="3">
        <v>5</v>
      </c>
      <c r="E1108" s="3" t="str">
        <f>INDEX(技能!E:E,MATCH(技能等级!S1108,技能!T:T,0))</f>
        <v>封脉</v>
      </c>
      <c r="F1108" s="4" t="s">
        <v>1164</v>
      </c>
      <c r="G1108" s="3">
        <v>10</v>
      </c>
      <c r="H1108" s="37" t="str">
        <f t="shared" si="3317"/>
        <v>130401501</v>
      </c>
      <c r="I1108" s="3">
        <f t="shared" si="3318"/>
        <v>5</v>
      </c>
      <c r="J1108" s="3" t="str">
        <f>IF(COUNTIF(技能效果!A:A,技能等级!B1108&amp;"02")=1,技能等级!B1108&amp;"02","")</f>
        <v>130401502</v>
      </c>
      <c r="K1108" s="3">
        <f t="shared" si="3318"/>
        <v>5</v>
      </c>
      <c r="L1108" s="3" t="str">
        <f>IF(COUNTIF(技能效果!A:A,技能等级!B1108&amp;"03")=1,技能等级!B1108&amp;"03","")</f>
        <v/>
      </c>
      <c r="M1108" s="3" t="str">
        <f t="shared" ref="M1108" si="3365">IF(L1108="","",$D1108)</f>
        <v/>
      </c>
      <c r="N1108" s="3" t="str">
        <f>IF(COUNTIF(技能效果!A:A,技能等级!B1108&amp;"04")=1,技能等级!B1108&amp;"04","")</f>
        <v/>
      </c>
      <c r="O1108" s="3" t="str">
        <f t="shared" ref="O1108" si="3366">IF(N1108="","",$D1108)</f>
        <v/>
      </c>
      <c r="P1108" s="3" t="str">
        <f>IF(COUNTIF(技能效果!A:A,技能等级!B1108&amp;"05")=1,技能等级!B1108&amp;"05","")</f>
        <v/>
      </c>
      <c r="Q1108" s="3" t="str">
        <f t="shared" ref="Q1108" si="3367">IF(P1108="","",$D1108)</f>
        <v/>
      </c>
      <c r="R1108" s="36"/>
      <c r="S1108" s="36">
        <f t="shared" si="3352"/>
        <v>111</v>
      </c>
    </row>
    <row r="1109" spans="1:19" ht="16.5" x14ac:dyDescent="0.2">
      <c r="A1109" s="3">
        <v>1106</v>
      </c>
      <c r="B1109" s="3">
        <f>INDEX(技能!B:B,MATCH(技能等级!S1109,技能!T:T,0))</f>
        <v>1304015</v>
      </c>
      <c r="C1109" s="4" t="s">
        <v>507</v>
      </c>
      <c r="D1109" s="3">
        <v>6</v>
      </c>
      <c r="E1109" s="3" t="str">
        <f>INDEX(技能!E:E,MATCH(技能等级!S1109,技能!T:T,0))</f>
        <v>封脉</v>
      </c>
      <c r="F1109" s="4" t="s">
        <v>1164</v>
      </c>
      <c r="G1109" s="3">
        <v>10</v>
      </c>
      <c r="H1109" s="37" t="str">
        <f t="shared" si="3317"/>
        <v>130401501</v>
      </c>
      <c r="I1109" s="3">
        <f t="shared" si="3318"/>
        <v>6</v>
      </c>
      <c r="J1109" s="3" t="str">
        <f>IF(COUNTIF(技能效果!A:A,技能等级!B1109&amp;"02")=1,技能等级!B1109&amp;"02","")</f>
        <v>130401502</v>
      </c>
      <c r="K1109" s="3">
        <f t="shared" si="3318"/>
        <v>6</v>
      </c>
      <c r="L1109" s="3" t="str">
        <f>IF(COUNTIF(技能效果!A:A,技能等级!B1109&amp;"03")=1,技能等级!B1109&amp;"03","")</f>
        <v/>
      </c>
      <c r="M1109" s="3" t="str">
        <f t="shared" ref="M1109" si="3368">IF(L1109="","",$D1109)</f>
        <v/>
      </c>
      <c r="N1109" s="3" t="str">
        <f>IF(COUNTIF(技能效果!A:A,技能等级!B1109&amp;"04")=1,技能等级!B1109&amp;"04","")</f>
        <v/>
      </c>
      <c r="O1109" s="3" t="str">
        <f t="shared" ref="O1109" si="3369">IF(N1109="","",$D1109)</f>
        <v/>
      </c>
      <c r="P1109" s="3" t="str">
        <f>IF(COUNTIF(技能效果!A:A,技能等级!B1109&amp;"05")=1,技能等级!B1109&amp;"05","")</f>
        <v/>
      </c>
      <c r="Q1109" s="3" t="str">
        <f t="shared" ref="Q1109" si="3370">IF(P1109="","",$D1109)</f>
        <v/>
      </c>
      <c r="R1109" s="36"/>
      <c r="S1109" s="36">
        <f t="shared" si="3352"/>
        <v>111</v>
      </c>
    </row>
    <row r="1110" spans="1:19" ht="16.5" x14ac:dyDescent="0.2">
      <c r="A1110" s="3">
        <v>1107</v>
      </c>
      <c r="B1110" s="3">
        <f>INDEX(技能!B:B,MATCH(技能等级!S1110,技能!T:T,0))</f>
        <v>1304015</v>
      </c>
      <c r="C1110" s="4" t="s">
        <v>507</v>
      </c>
      <c r="D1110" s="3">
        <v>7</v>
      </c>
      <c r="E1110" s="3" t="str">
        <f>INDEX(技能!E:E,MATCH(技能等级!S1110,技能!T:T,0))</f>
        <v>封脉</v>
      </c>
      <c r="F1110" s="4" t="s">
        <v>1164</v>
      </c>
      <c r="G1110" s="3">
        <v>10</v>
      </c>
      <c r="H1110" s="37" t="str">
        <f t="shared" si="3317"/>
        <v>130401501</v>
      </c>
      <c r="I1110" s="3">
        <f t="shared" si="3318"/>
        <v>7</v>
      </c>
      <c r="J1110" s="3" t="str">
        <f>IF(COUNTIF(技能效果!A:A,技能等级!B1110&amp;"02")=1,技能等级!B1110&amp;"02","")</f>
        <v>130401502</v>
      </c>
      <c r="K1110" s="3">
        <f t="shared" si="3318"/>
        <v>7</v>
      </c>
      <c r="L1110" s="3" t="str">
        <f>IF(COUNTIF(技能效果!A:A,技能等级!B1110&amp;"03")=1,技能等级!B1110&amp;"03","")</f>
        <v/>
      </c>
      <c r="M1110" s="3" t="str">
        <f t="shared" ref="M1110" si="3371">IF(L1110="","",$D1110)</f>
        <v/>
      </c>
      <c r="N1110" s="3" t="str">
        <f>IF(COUNTIF(技能效果!A:A,技能等级!B1110&amp;"04")=1,技能等级!B1110&amp;"04","")</f>
        <v/>
      </c>
      <c r="O1110" s="3" t="str">
        <f t="shared" ref="O1110" si="3372">IF(N1110="","",$D1110)</f>
        <v/>
      </c>
      <c r="P1110" s="3" t="str">
        <f>IF(COUNTIF(技能效果!A:A,技能等级!B1110&amp;"05")=1,技能等级!B1110&amp;"05","")</f>
        <v/>
      </c>
      <c r="Q1110" s="3" t="str">
        <f t="shared" ref="Q1110" si="3373">IF(P1110="","",$D1110)</f>
        <v/>
      </c>
      <c r="R1110" s="36"/>
      <c r="S1110" s="36">
        <f t="shared" si="3352"/>
        <v>111</v>
      </c>
    </row>
    <row r="1111" spans="1:19" ht="16.5" x14ac:dyDescent="0.2">
      <c r="A1111" s="3">
        <v>1108</v>
      </c>
      <c r="B1111" s="3">
        <f>INDEX(技能!B:B,MATCH(技能等级!S1111,技能!T:T,0))</f>
        <v>1304015</v>
      </c>
      <c r="C1111" s="4" t="s">
        <v>507</v>
      </c>
      <c r="D1111" s="3">
        <v>8</v>
      </c>
      <c r="E1111" s="3" t="str">
        <f>INDEX(技能!E:E,MATCH(技能等级!S1111,技能!T:T,0))</f>
        <v>封脉</v>
      </c>
      <c r="F1111" s="4" t="s">
        <v>1164</v>
      </c>
      <c r="G1111" s="3">
        <v>10</v>
      </c>
      <c r="H1111" s="37" t="str">
        <f t="shared" si="3317"/>
        <v>130401501</v>
      </c>
      <c r="I1111" s="3">
        <f t="shared" si="3318"/>
        <v>8</v>
      </c>
      <c r="J1111" s="3" t="str">
        <f>IF(COUNTIF(技能效果!A:A,技能等级!B1111&amp;"02")=1,技能等级!B1111&amp;"02","")</f>
        <v>130401502</v>
      </c>
      <c r="K1111" s="3">
        <f t="shared" si="3318"/>
        <v>8</v>
      </c>
      <c r="L1111" s="3" t="str">
        <f>IF(COUNTIF(技能效果!A:A,技能等级!B1111&amp;"03")=1,技能等级!B1111&amp;"03","")</f>
        <v/>
      </c>
      <c r="M1111" s="3" t="str">
        <f t="shared" ref="M1111" si="3374">IF(L1111="","",$D1111)</f>
        <v/>
      </c>
      <c r="N1111" s="3" t="str">
        <f>IF(COUNTIF(技能效果!A:A,技能等级!B1111&amp;"04")=1,技能等级!B1111&amp;"04","")</f>
        <v/>
      </c>
      <c r="O1111" s="3" t="str">
        <f t="shared" ref="O1111" si="3375">IF(N1111="","",$D1111)</f>
        <v/>
      </c>
      <c r="P1111" s="3" t="str">
        <f>IF(COUNTIF(技能效果!A:A,技能等级!B1111&amp;"05")=1,技能等级!B1111&amp;"05","")</f>
        <v/>
      </c>
      <c r="Q1111" s="3" t="str">
        <f t="shared" ref="Q1111" si="3376">IF(P1111="","",$D1111)</f>
        <v/>
      </c>
      <c r="R1111" s="36"/>
      <c r="S1111" s="36">
        <f t="shared" si="3352"/>
        <v>111</v>
      </c>
    </row>
    <row r="1112" spans="1:19" ht="16.5" x14ac:dyDescent="0.2">
      <c r="A1112" s="3">
        <v>1109</v>
      </c>
      <c r="B1112" s="3">
        <f>INDEX(技能!B:B,MATCH(技能等级!S1112,技能!T:T,0))</f>
        <v>1304015</v>
      </c>
      <c r="C1112" s="4" t="s">
        <v>507</v>
      </c>
      <c r="D1112" s="3">
        <v>9</v>
      </c>
      <c r="E1112" s="3" t="str">
        <f>INDEX(技能!E:E,MATCH(技能等级!S1112,技能!T:T,0))</f>
        <v>封脉</v>
      </c>
      <c r="F1112" s="4" t="s">
        <v>1164</v>
      </c>
      <c r="G1112" s="3">
        <v>10</v>
      </c>
      <c r="H1112" s="37" t="str">
        <f t="shared" si="3317"/>
        <v>130401501</v>
      </c>
      <c r="I1112" s="3">
        <f t="shared" si="3318"/>
        <v>9</v>
      </c>
      <c r="J1112" s="3" t="str">
        <f>IF(COUNTIF(技能效果!A:A,技能等级!B1112&amp;"02")=1,技能等级!B1112&amp;"02","")</f>
        <v>130401502</v>
      </c>
      <c r="K1112" s="3">
        <f t="shared" si="3318"/>
        <v>9</v>
      </c>
      <c r="L1112" s="3" t="str">
        <f>IF(COUNTIF(技能效果!A:A,技能等级!B1112&amp;"03")=1,技能等级!B1112&amp;"03","")</f>
        <v/>
      </c>
      <c r="M1112" s="3" t="str">
        <f t="shared" ref="M1112" si="3377">IF(L1112="","",$D1112)</f>
        <v/>
      </c>
      <c r="N1112" s="3" t="str">
        <f>IF(COUNTIF(技能效果!A:A,技能等级!B1112&amp;"04")=1,技能等级!B1112&amp;"04","")</f>
        <v/>
      </c>
      <c r="O1112" s="3" t="str">
        <f t="shared" ref="O1112" si="3378">IF(N1112="","",$D1112)</f>
        <v/>
      </c>
      <c r="P1112" s="3" t="str">
        <f>IF(COUNTIF(技能效果!A:A,技能等级!B1112&amp;"05")=1,技能等级!B1112&amp;"05","")</f>
        <v/>
      </c>
      <c r="Q1112" s="3" t="str">
        <f t="shared" ref="Q1112" si="3379">IF(P1112="","",$D1112)</f>
        <v/>
      </c>
      <c r="R1112" s="36"/>
      <c r="S1112" s="36">
        <f t="shared" si="3352"/>
        <v>111</v>
      </c>
    </row>
    <row r="1113" spans="1:19" ht="16.5" x14ac:dyDescent="0.2">
      <c r="A1113" s="3">
        <v>1110</v>
      </c>
      <c r="B1113" s="3">
        <f>INDEX(技能!B:B,MATCH(技能等级!S1113,技能!T:T,0))</f>
        <v>1304015</v>
      </c>
      <c r="C1113" s="4" t="s">
        <v>507</v>
      </c>
      <c r="D1113" s="3">
        <v>10</v>
      </c>
      <c r="E1113" s="3" t="str">
        <f>INDEX(技能!E:E,MATCH(技能等级!S1113,技能!T:T,0))</f>
        <v>封脉</v>
      </c>
      <c r="F1113" s="4" t="s">
        <v>1164</v>
      </c>
      <c r="G1113" s="3">
        <v>10</v>
      </c>
      <c r="H1113" s="37" t="str">
        <f t="shared" si="3317"/>
        <v>130401501</v>
      </c>
      <c r="I1113" s="3">
        <f t="shared" si="3318"/>
        <v>10</v>
      </c>
      <c r="J1113" s="3" t="str">
        <f>IF(COUNTIF(技能效果!A:A,技能等级!B1113&amp;"02")=1,技能等级!B1113&amp;"02","")</f>
        <v>130401502</v>
      </c>
      <c r="K1113" s="3">
        <f t="shared" si="3318"/>
        <v>10</v>
      </c>
      <c r="L1113" s="3" t="str">
        <f>IF(COUNTIF(技能效果!A:A,技能等级!B1113&amp;"03")=1,技能等级!B1113&amp;"03","")</f>
        <v/>
      </c>
      <c r="M1113" s="3" t="str">
        <f t="shared" ref="M1113" si="3380">IF(L1113="","",$D1113)</f>
        <v/>
      </c>
      <c r="N1113" s="3" t="str">
        <f>IF(COUNTIF(技能效果!A:A,技能等级!B1113&amp;"04")=1,技能等级!B1113&amp;"04","")</f>
        <v/>
      </c>
      <c r="O1113" s="3" t="str">
        <f t="shared" ref="O1113" si="3381">IF(N1113="","",$D1113)</f>
        <v/>
      </c>
      <c r="P1113" s="3" t="str">
        <f>IF(COUNTIF(技能效果!A:A,技能等级!B1113&amp;"05")=1,技能等级!B1113&amp;"05","")</f>
        <v/>
      </c>
      <c r="Q1113" s="3" t="str">
        <f t="shared" ref="Q1113" si="3382">IF(P1113="","",$D1113)</f>
        <v/>
      </c>
      <c r="R1113" s="36"/>
      <c r="S1113" s="36">
        <f t="shared" si="3352"/>
        <v>111</v>
      </c>
    </row>
    <row r="1114" spans="1:19" ht="16.5" x14ac:dyDescent="0.2">
      <c r="A1114" s="3">
        <v>1111</v>
      </c>
      <c r="B1114" s="3">
        <f>INDEX(技能!B:B,MATCH(技能等级!S1114,技能!T:T,0))</f>
        <v>1304016</v>
      </c>
      <c r="C1114" s="4" t="s">
        <v>507</v>
      </c>
      <c r="D1114" s="3">
        <v>1</v>
      </c>
      <c r="E1114" s="3" t="str">
        <f>INDEX(技能!E:E,MATCH(技能等级!S1114,技能!T:T,0))</f>
        <v>铁胆灵心</v>
      </c>
      <c r="F1114" s="4"/>
      <c r="G1114" s="3"/>
      <c r="H1114" s="37" t="str">
        <f t="shared" si="3317"/>
        <v>130401601</v>
      </c>
      <c r="I1114" s="3">
        <f t="shared" si="3318"/>
        <v>1</v>
      </c>
      <c r="J1114" s="3" t="str">
        <f>IF(COUNTIF(技能效果!A:A,技能等级!B1114&amp;"02")=1,技能等级!B1114&amp;"02","")</f>
        <v>130401602</v>
      </c>
      <c r="K1114" s="3">
        <f t="shared" si="3318"/>
        <v>1</v>
      </c>
      <c r="L1114" s="3" t="str">
        <f>IF(COUNTIF(技能效果!A:A,技能等级!B1114&amp;"03")=1,技能等级!B1114&amp;"03","")</f>
        <v/>
      </c>
      <c r="M1114" s="3" t="str">
        <f t="shared" ref="M1114" si="3383">IF(L1114="","",$D1114)</f>
        <v/>
      </c>
      <c r="N1114" s="3" t="str">
        <f>IF(COUNTIF(技能效果!A:A,技能等级!B1114&amp;"04")=1,技能等级!B1114&amp;"04","")</f>
        <v/>
      </c>
      <c r="O1114" s="3" t="str">
        <f t="shared" ref="O1114" si="3384">IF(N1114="","",$D1114)</f>
        <v/>
      </c>
      <c r="P1114" s="3" t="str">
        <f>IF(COUNTIF(技能效果!A:A,技能等级!B1114&amp;"05")=1,技能等级!B1114&amp;"05","")</f>
        <v/>
      </c>
      <c r="Q1114" s="3" t="str">
        <f t="shared" ref="Q1114" si="3385">IF(P1114="","",$D1114)</f>
        <v/>
      </c>
      <c r="R1114" s="36"/>
      <c r="S1114" s="36">
        <f t="shared" si="3352"/>
        <v>112</v>
      </c>
    </row>
    <row r="1115" spans="1:19" ht="16.5" x14ac:dyDescent="0.2">
      <c r="A1115" s="3">
        <v>1112</v>
      </c>
      <c r="B1115" s="3">
        <f>INDEX(技能!B:B,MATCH(技能等级!S1115,技能!T:T,0))</f>
        <v>1304016</v>
      </c>
      <c r="C1115" s="4" t="s">
        <v>507</v>
      </c>
      <c r="D1115" s="3">
        <v>2</v>
      </c>
      <c r="E1115" s="3" t="str">
        <f>INDEX(技能!E:E,MATCH(技能等级!S1115,技能!T:T,0))</f>
        <v>铁胆灵心</v>
      </c>
      <c r="F1115" s="4" t="s">
        <v>1164</v>
      </c>
      <c r="G1115" s="3">
        <v>10</v>
      </c>
      <c r="H1115" s="37" t="str">
        <f t="shared" si="3317"/>
        <v>130401601</v>
      </c>
      <c r="I1115" s="3">
        <f t="shared" si="3318"/>
        <v>2</v>
      </c>
      <c r="J1115" s="3" t="str">
        <f>IF(COUNTIF(技能效果!A:A,技能等级!B1115&amp;"02")=1,技能等级!B1115&amp;"02","")</f>
        <v>130401602</v>
      </c>
      <c r="K1115" s="3">
        <f t="shared" si="3318"/>
        <v>2</v>
      </c>
      <c r="L1115" s="3" t="str">
        <f>IF(COUNTIF(技能效果!A:A,技能等级!B1115&amp;"03")=1,技能等级!B1115&amp;"03","")</f>
        <v/>
      </c>
      <c r="M1115" s="3" t="str">
        <f t="shared" ref="M1115" si="3386">IF(L1115="","",$D1115)</f>
        <v/>
      </c>
      <c r="N1115" s="3" t="str">
        <f>IF(COUNTIF(技能效果!A:A,技能等级!B1115&amp;"04")=1,技能等级!B1115&amp;"04","")</f>
        <v/>
      </c>
      <c r="O1115" s="3" t="str">
        <f t="shared" ref="O1115" si="3387">IF(N1115="","",$D1115)</f>
        <v/>
      </c>
      <c r="P1115" s="3" t="str">
        <f>IF(COUNTIF(技能效果!A:A,技能等级!B1115&amp;"05")=1,技能等级!B1115&amp;"05","")</f>
        <v/>
      </c>
      <c r="Q1115" s="3" t="str">
        <f t="shared" ref="Q1115" si="3388">IF(P1115="","",$D1115)</f>
        <v/>
      </c>
      <c r="R1115" s="36"/>
      <c r="S1115" s="36">
        <f t="shared" si="3352"/>
        <v>112</v>
      </c>
    </row>
    <row r="1116" spans="1:19" ht="16.5" x14ac:dyDescent="0.2">
      <c r="A1116" s="3">
        <v>1113</v>
      </c>
      <c r="B1116" s="3">
        <f>INDEX(技能!B:B,MATCH(技能等级!S1116,技能!T:T,0))</f>
        <v>1304016</v>
      </c>
      <c r="C1116" s="4" t="s">
        <v>507</v>
      </c>
      <c r="D1116" s="3">
        <v>3</v>
      </c>
      <c r="E1116" s="3" t="str">
        <f>INDEX(技能!E:E,MATCH(技能等级!S1116,技能!T:T,0))</f>
        <v>铁胆灵心</v>
      </c>
      <c r="F1116" s="4" t="s">
        <v>1164</v>
      </c>
      <c r="G1116" s="3">
        <v>10</v>
      </c>
      <c r="H1116" s="37" t="str">
        <f t="shared" si="3317"/>
        <v>130401601</v>
      </c>
      <c r="I1116" s="3">
        <f t="shared" si="3318"/>
        <v>3</v>
      </c>
      <c r="J1116" s="3" t="str">
        <f>IF(COUNTIF(技能效果!A:A,技能等级!B1116&amp;"02")=1,技能等级!B1116&amp;"02","")</f>
        <v>130401602</v>
      </c>
      <c r="K1116" s="3">
        <f t="shared" si="3318"/>
        <v>3</v>
      </c>
      <c r="L1116" s="3" t="str">
        <f>IF(COUNTIF(技能效果!A:A,技能等级!B1116&amp;"03")=1,技能等级!B1116&amp;"03","")</f>
        <v/>
      </c>
      <c r="M1116" s="3" t="str">
        <f t="shared" ref="M1116" si="3389">IF(L1116="","",$D1116)</f>
        <v/>
      </c>
      <c r="N1116" s="3" t="str">
        <f>IF(COUNTIF(技能效果!A:A,技能等级!B1116&amp;"04")=1,技能等级!B1116&amp;"04","")</f>
        <v/>
      </c>
      <c r="O1116" s="3" t="str">
        <f t="shared" ref="O1116" si="3390">IF(N1116="","",$D1116)</f>
        <v/>
      </c>
      <c r="P1116" s="3" t="str">
        <f>IF(COUNTIF(技能效果!A:A,技能等级!B1116&amp;"05")=1,技能等级!B1116&amp;"05","")</f>
        <v/>
      </c>
      <c r="Q1116" s="3" t="str">
        <f t="shared" ref="Q1116" si="3391">IF(P1116="","",$D1116)</f>
        <v/>
      </c>
      <c r="R1116" s="36"/>
      <c r="S1116" s="36">
        <f t="shared" si="3352"/>
        <v>112</v>
      </c>
    </row>
    <row r="1117" spans="1:19" ht="16.5" x14ac:dyDescent="0.2">
      <c r="A1117" s="3">
        <v>1114</v>
      </c>
      <c r="B1117" s="3">
        <f>INDEX(技能!B:B,MATCH(技能等级!S1117,技能!T:T,0))</f>
        <v>1304016</v>
      </c>
      <c r="C1117" s="4" t="s">
        <v>507</v>
      </c>
      <c r="D1117" s="3">
        <v>4</v>
      </c>
      <c r="E1117" s="3" t="str">
        <f>INDEX(技能!E:E,MATCH(技能等级!S1117,技能!T:T,0))</f>
        <v>铁胆灵心</v>
      </c>
      <c r="F1117" s="4" t="s">
        <v>1164</v>
      </c>
      <c r="G1117" s="3">
        <v>10</v>
      </c>
      <c r="H1117" s="37" t="str">
        <f t="shared" si="3317"/>
        <v>130401601</v>
      </c>
      <c r="I1117" s="3">
        <f t="shared" si="3318"/>
        <v>4</v>
      </c>
      <c r="J1117" s="3" t="str">
        <f>IF(COUNTIF(技能效果!A:A,技能等级!B1117&amp;"02")=1,技能等级!B1117&amp;"02","")</f>
        <v>130401602</v>
      </c>
      <c r="K1117" s="3">
        <f t="shared" si="3318"/>
        <v>4</v>
      </c>
      <c r="L1117" s="3" t="str">
        <f>IF(COUNTIF(技能效果!A:A,技能等级!B1117&amp;"03")=1,技能等级!B1117&amp;"03","")</f>
        <v/>
      </c>
      <c r="M1117" s="3" t="str">
        <f t="shared" ref="M1117" si="3392">IF(L1117="","",$D1117)</f>
        <v/>
      </c>
      <c r="N1117" s="3" t="str">
        <f>IF(COUNTIF(技能效果!A:A,技能等级!B1117&amp;"04")=1,技能等级!B1117&amp;"04","")</f>
        <v/>
      </c>
      <c r="O1117" s="3" t="str">
        <f t="shared" ref="O1117" si="3393">IF(N1117="","",$D1117)</f>
        <v/>
      </c>
      <c r="P1117" s="3" t="str">
        <f>IF(COUNTIF(技能效果!A:A,技能等级!B1117&amp;"05")=1,技能等级!B1117&amp;"05","")</f>
        <v/>
      </c>
      <c r="Q1117" s="3" t="str">
        <f t="shared" ref="Q1117" si="3394">IF(P1117="","",$D1117)</f>
        <v/>
      </c>
      <c r="R1117" s="36"/>
      <c r="S1117" s="36">
        <f t="shared" si="3352"/>
        <v>112</v>
      </c>
    </row>
    <row r="1118" spans="1:19" ht="16.5" x14ac:dyDescent="0.2">
      <c r="A1118" s="3">
        <v>1115</v>
      </c>
      <c r="B1118" s="3">
        <f>INDEX(技能!B:B,MATCH(技能等级!S1118,技能!T:T,0))</f>
        <v>1304016</v>
      </c>
      <c r="C1118" s="4" t="s">
        <v>507</v>
      </c>
      <c r="D1118" s="3">
        <v>5</v>
      </c>
      <c r="E1118" s="3" t="str">
        <f>INDEX(技能!E:E,MATCH(技能等级!S1118,技能!T:T,0))</f>
        <v>铁胆灵心</v>
      </c>
      <c r="F1118" s="4" t="s">
        <v>1164</v>
      </c>
      <c r="G1118" s="3">
        <v>10</v>
      </c>
      <c r="H1118" s="37" t="str">
        <f t="shared" si="3317"/>
        <v>130401601</v>
      </c>
      <c r="I1118" s="3">
        <f t="shared" si="3318"/>
        <v>5</v>
      </c>
      <c r="J1118" s="3" t="str">
        <f>IF(COUNTIF(技能效果!A:A,技能等级!B1118&amp;"02")=1,技能等级!B1118&amp;"02","")</f>
        <v>130401602</v>
      </c>
      <c r="K1118" s="3">
        <f t="shared" si="3318"/>
        <v>5</v>
      </c>
      <c r="L1118" s="3" t="str">
        <f>IF(COUNTIF(技能效果!A:A,技能等级!B1118&amp;"03")=1,技能等级!B1118&amp;"03","")</f>
        <v/>
      </c>
      <c r="M1118" s="3" t="str">
        <f t="shared" ref="M1118" si="3395">IF(L1118="","",$D1118)</f>
        <v/>
      </c>
      <c r="N1118" s="3" t="str">
        <f>IF(COUNTIF(技能效果!A:A,技能等级!B1118&amp;"04")=1,技能等级!B1118&amp;"04","")</f>
        <v/>
      </c>
      <c r="O1118" s="3" t="str">
        <f t="shared" ref="O1118" si="3396">IF(N1118="","",$D1118)</f>
        <v/>
      </c>
      <c r="P1118" s="3" t="str">
        <f>IF(COUNTIF(技能效果!A:A,技能等级!B1118&amp;"05")=1,技能等级!B1118&amp;"05","")</f>
        <v/>
      </c>
      <c r="Q1118" s="3" t="str">
        <f t="shared" ref="Q1118" si="3397">IF(P1118="","",$D1118)</f>
        <v/>
      </c>
      <c r="R1118" s="36"/>
      <c r="S1118" s="36">
        <f t="shared" si="3352"/>
        <v>112</v>
      </c>
    </row>
    <row r="1119" spans="1:19" ht="16.5" x14ac:dyDescent="0.2">
      <c r="A1119" s="3">
        <v>1116</v>
      </c>
      <c r="B1119" s="3">
        <f>INDEX(技能!B:B,MATCH(技能等级!S1119,技能!T:T,0))</f>
        <v>1304016</v>
      </c>
      <c r="C1119" s="4" t="s">
        <v>507</v>
      </c>
      <c r="D1119" s="3">
        <v>6</v>
      </c>
      <c r="E1119" s="3" t="str">
        <f>INDEX(技能!E:E,MATCH(技能等级!S1119,技能!T:T,0))</f>
        <v>铁胆灵心</v>
      </c>
      <c r="F1119" s="4" t="s">
        <v>1164</v>
      </c>
      <c r="G1119" s="3">
        <v>10</v>
      </c>
      <c r="H1119" s="37" t="str">
        <f t="shared" si="3317"/>
        <v>130401601</v>
      </c>
      <c r="I1119" s="3">
        <f t="shared" si="3318"/>
        <v>6</v>
      </c>
      <c r="J1119" s="3" t="str">
        <f>IF(COUNTIF(技能效果!A:A,技能等级!B1119&amp;"02")=1,技能等级!B1119&amp;"02","")</f>
        <v>130401602</v>
      </c>
      <c r="K1119" s="3">
        <f t="shared" si="3318"/>
        <v>6</v>
      </c>
      <c r="L1119" s="3" t="str">
        <f>IF(COUNTIF(技能效果!A:A,技能等级!B1119&amp;"03")=1,技能等级!B1119&amp;"03","")</f>
        <v/>
      </c>
      <c r="M1119" s="3" t="str">
        <f t="shared" ref="M1119" si="3398">IF(L1119="","",$D1119)</f>
        <v/>
      </c>
      <c r="N1119" s="3" t="str">
        <f>IF(COUNTIF(技能效果!A:A,技能等级!B1119&amp;"04")=1,技能等级!B1119&amp;"04","")</f>
        <v/>
      </c>
      <c r="O1119" s="3" t="str">
        <f t="shared" ref="O1119" si="3399">IF(N1119="","",$D1119)</f>
        <v/>
      </c>
      <c r="P1119" s="3" t="str">
        <f>IF(COUNTIF(技能效果!A:A,技能等级!B1119&amp;"05")=1,技能等级!B1119&amp;"05","")</f>
        <v/>
      </c>
      <c r="Q1119" s="3" t="str">
        <f t="shared" ref="Q1119" si="3400">IF(P1119="","",$D1119)</f>
        <v/>
      </c>
      <c r="R1119" s="36"/>
      <c r="S1119" s="36">
        <f t="shared" si="3352"/>
        <v>112</v>
      </c>
    </row>
    <row r="1120" spans="1:19" ht="16.5" x14ac:dyDescent="0.2">
      <c r="A1120" s="3">
        <v>1117</v>
      </c>
      <c r="B1120" s="3">
        <f>INDEX(技能!B:B,MATCH(技能等级!S1120,技能!T:T,0))</f>
        <v>1304016</v>
      </c>
      <c r="C1120" s="4" t="s">
        <v>507</v>
      </c>
      <c r="D1120" s="3">
        <v>7</v>
      </c>
      <c r="E1120" s="3" t="str">
        <f>INDEX(技能!E:E,MATCH(技能等级!S1120,技能!T:T,0))</f>
        <v>铁胆灵心</v>
      </c>
      <c r="F1120" s="4" t="s">
        <v>1164</v>
      </c>
      <c r="G1120" s="3">
        <v>10</v>
      </c>
      <c r="H1120" s="37" t="str">
        <f t="shared" si="3317"/>
        <v>130401601</v>
      </c>
      <c r="I1120" s="3">
        <f t="shared" si="3318"/>
        <v>7</v>
      </c>
      <c r="J1120" s="3" t="str">
        <f>IF(COUNTIF(技能效果!A:A,技能等级!B1120&amp;"02")=1,技能等级!B1120&amp;"02","")</f>
        <v>130401602</v>
      </c>
      <c r="K1120" s="3">
        <f t="shared" si="3318"/>
        <v>7</v>
      </c>
      <c r="L1120" s="3" t="str">
        <f>IF(COUNTIF(技能效果!A:A,技能等级!B1120&amp;"03")=1,技能等级!B1120&amp;"03","")</f>
        <v/>
      </c>
      <c r="M1120" s="3" t="str">
        <f t="shared" ref="M1120" si="3401">IF(L1120="","",$D1120)</f>
        <v/>
      </c>
      <c r="N1120" s="3" t="str">
        <f>IF(COUNTIF(技能效果!A:A,技能等级!B1120&amp;"04")=1,技能等级!B1120&amp;"04","")</f>
        <v/>
      </c>
      <c r="O1120" s="3" t="str">
        <f t="shared" ref="O1120" si="3402">IF(N1120="","",$D1120)</f>
        <v/>
      </c>
      <c r="P1120" s="3" t="str">
        <f>IF(COUNTIF(技能效果!A:A,技能等级!B1120&amp;"05")=1,技能等级!B1120&amp;"05","")</f>
        <v/>
      </c>
      <c r="Q1120" s="3" t="str">
        <f t="shared" ref="Q1120" si="3403">IF(P1120="","",$D1120)</f>
        <v/>
      </c>
      <c r="R1120" s="36"/>
      <c r="S1120" s="36">
        <f t="shared" si="3352"/>
        <v>112</v>
      </c>
    </row>
    <row r="1121" spans="1:19" ht="16.5" x14ac:dyDescent="0.2">
      <c r="A1121" s="3">
        <v>1118</v>
      </c>
      <c r="B1121" s="3">
        <f>INDEX(技能!B:B,MATCH(技能等级!S1121,技能!T:T,0))</f>
        <v>1304016</v>
      </c>
      <c r="C1121" s="4" t="s">
        <v>507</v>
      </c>
      <c r="D1121" s="3">
        <v>8</v>
      </c>
      <c r="E1121" s="3" t="str">
        <f>INDEX(技能!E:E,MATCH(技能等级!S1121,技能!T:T,0))</f>
        <v>铁胆灵心</v>
      </c>
      <c r="F1121" s="4" t="s">
        <v>1164</v>
      </c>
      <c r="G1121" s="3">
        <v>10</v>
      </c>
      <c r="H1121" s="37" t="str">
        <f t="shared" si="3317"/>
        <v>130401601</v>
      </c>
      <c r="I1121" s="3">
        <f t="shared" si="3318"/>
        <v>8</v>
      </c>
      <c r="J1121" s="3" t="str">
        <f>IF(COUNTIF(技能效果!A:A,技能等级!B1121&amp;"02")=1,技能等级!B1121&amp;"02","")</f>
        <v>130401602</v>
      </c>
      <c r="K1121" s="3">
        <f t="shared" si="3318"/>
        <v>8</v>
      </c>
      <c r="L1121" s="3" t="str">
        <f>IF(COUNTIF(技能效果!A:A,技能等级!B1121&amp;"03")=1,技能等级!B1121&amp;"03","")</f>
        <v/>
      </c>
      <c r="M1121" s="3" t="str">
        <f t="shared" ref="M1121" si="3404">IF(L1121="","",$D1121)</f>
        <v/>
      </c>
      <c r="N1121" s="3" t="str">
        <f>IF(COUNTIF(技能效果!A:A,技能等级!B1121&amp;"04")=1,技能等级!B1121&amp;"04","")</f>
        <v/>
      </c>
      <c r="O1121" s="3" t="str">
        <f t="shared" ref="O1121" si="3405">IF(N1121="","",$D1121)</f>
        <v/>
      </c>
      <c r="P1121" s="3" t="str">
        <f>IF(COUNTIF(技能效果!A:A,技能等级!B1121&amp;"05")=1,技能等级!B1121&amp;"05","")</f>
        <v/>
      </c>
      <c r="Q1121" s="3" t="str">
        <f t="shared" ref="Q1121" si="3406">IF(P1121="","",$D1121)</f>
        <v/>
      </c>
      <c r="R1121" s="36"/>
      <c r="S1121" s="36">
        <f t="shared" si="3352"/>
        <v>112</v>
      </c>
    </row>
    <row r="1122" spans="1:19" ht="16.5" x14ac:dyDescent="0.2">
      <c r="A1122" s="3">
        <v>1119</v>
      </c>
      <c r="B1122" s="3">
        <f>INDEX(技能!B:B,MATCH(技能等级!S1122,技能!T:T,0))</f>
        <v>1304016</v>
      </c>
      <c r="C1122" s="4" t="s">
        <v>507</v>
      </c>
      <c r="D1122" s="3">
        <v>9</v>
      </c>
      <c r="E1122" s="3" t="str">
        <f>INDEX(技能!E:E,MATCH(技能等级!S1122,技能!T:T,0))</f>
        <v>铁胆灵心</v>
      </c>
      <c r="F1122" s="4" t="s">
        <v>1164</v>
      </c>
      <c r="G1122" s="3">
        <v>10</v>
      </c>
      <c r="H1122" s="37" t="str">
        <f t="shared" si="3317"/>
        <v>130401601</v>
      </c>
      <c r="I1122" s="3">
        <f t="shared" si="3318"/>
        <v>9</v>
      </c>
      <c r="J1122" s="3" t="str">
        <f>IF(COUNTIF(技能效果!A:A,技能等级!B1122&amp;"02")=1,技能等级!B1122&amp;"02","")</f>
        <v>130401602</v>
      </c>
      <c r="K1122" s="3">
        <f t="shared" si="3318"/>
        <v>9</v>
      </c>
      <c r="L1122" s="3" t="str">
        <f>IF(COUNTIF(技能效果!A:A,技能等级!B1122&amp;"03")=1,技能等级!B1122&amp;"03","")</f>
        <v/>
      </c>
      <c r="M1122" s="3" t="str">
        <f t="shared" ref="M1122" si="3407">IF(L1122="","",$D1122)</f>
        <v/>
      </c>
      <c r="N1122" s="3" t="str">
        <f>IF(COUNTIF(技能效果!A:A,技能等级!B1122&amp;"04")=1,技能等级!B1122&amp;"04","")</f>
        <v/>
      </c>
      <c r="O1122" s="3" t="str">
        <f t="shared" ref="O1122" si="3408">IF(N1122="","",$D1122)</f>
        <v/>
      </c>
      <c r="P1122" s="3" t="str">
        <f>IF(COUNTIF(技能效果!A:A,技能等级!B1122&amp;"05")=1,技能等级!B1122&amp;"05","")</f>
        <v/>
      </c>
      <c r="Q1122" s="3" t="str">
        <f t="shared" ref="Q1122" si="3409">IF(P1122="","",$D1122)</f>
        <v/>
      </c>
      <c r="R1122" s="36"/>
      <c r="S1122" s="36">
        <f t="shared" si="3352"/>
        <v>112</v>
      </c>
    </row>
    <row r="1123" spans="1:19" ht="16.5" x14ac:dyDescent="0.2">
      <c r="A1123" s="3">
        <v>1120</v>
      </c>
      <c r="B1123" s="3">
        <f>INDEX(技能!B:B,MATCH(技能等级!S1123,技能!T:T,0))</f>
        <v>1304016</v>
      </c>
      <c r="C1123" s="4" t="s">
        <v>507</v>
      </c>
      <c r="D1123" s="3">
        <v>10</v>
      </c>
      <c r="E1123" s="3" t="str">
        <f>INDEX(技能!E:E,MATCH(技能等级!S1123,技能!T:T,0))</f>
        <v>铁胆灵心</v>
      </c>
      <c r="F1123" s="4" t="s">
        <v>1164</v>
      </c>
      <c r="G1123" s="3">
        <v>10</v>
      </c>
      <c r="H1123" s="37" t="str">
        <f t="shared" si="3317"/>
        <v>130401601</v>
      </c>
      <c r="I1123" s="3">
        <f t="shared" si="3318"/>
        <v>10</v>
      </c>
      <c r="J1123" s="3" t="str">
        <f>IF(COUNTIF(技能效果!A:A,技能等级!B1123&amp;"02")=1,技能等级!B1123&amp;"02","")</f>
        <v>130401602</v>
      </c>
      <c r="K1123" s="3">
        <f t="shared" si="3318"/>
        <v>10</v>
      </c>
      <c r="L1123" s="3" t="str">
        <f>IF(COUNTIF(技能效果!A:A,技能等级!B1123&amp;"03")=1,技能等级!B1123&amp;"03","")</f>
        <v/>
      </c>
      <c r="M1123" s="3" t="str">
        <f t="shared" ref="M1123" si="3410">IF(L1123="","",$D1123)</f>
        <v/>
      </c>
      <c r="N1123" s="3" t="str">
        <f>IF(COUNTIF(技能效果!A:A,技能等级!B1123&amp;"04")=1,技能等级!B1123&amp;"04","")</f>
        <v/>
      </c>
      <c r="O1123" s="3" t="str">
        <f t="shared" ref="O1123" si="3411">IF(N1123="","",$D1123)</f>
        <v/>
      </c>
      <c r="P1123" s="3" t="str">
        <f>IF(COUNTIF(技能效果!A:A,技能等级!B1123&amp;"05")=1,技能等级!B1123&amp;"05","")</f>
        <v/>
      </c>
      <c r="Q1123" s="3" t="str">
        <f t="shared" ref="Q1123" si="3412">IF(P1123="","",$D1123)</f>
        <v/>
      </c>
      <c r="R1123" s="36"/>
      <c r="S1123" s="36">
        <f t="shared" si="3352"/>
        <v>112</v>
      </c>
    </row>
    <row r="1124" spans="1:19" ht="16.5" x14ac:dyDescent="0.2">
      <c r="A1124" s="3">
        <v>1121</v>
      </c>
      <c r="B1124" s="3">
        <f>INDEX(技能!B:B,MATCH(技能等级!S1124,技能!T:T,0))</f>
        <v>1801001</v>
      </c>
      <c r="C1124" s="4" t="s">
        <v>507</v>
      </c>
      <c r="D1124" s="3">
        <v>1</v>
      </c>
      <c r="E1124" s="3" t="str">
        <f>INDEX(技能!E:E,MATCH(技能等级!S1124,技能!T:T,0))</f>
        <v>砍刀鬼兵的普通攻击</v>
      </c>
      <c r="F1124" s="4"/>
      <c r="G1124" s="3"/>
      <c r="H1124" s="37" t="str">
        <f t="shared" si="3317"/>
        <v>180100101</v>
      </c>
      <c r="I1124" s="3">
        <f t="shared" si="3318"/>
        <v>1</v>
      </c>
      <c r="J1124" s="3" t="str">
        <f>IF(COUNTIF(技能效果!A:A,技能等级!B1124&amp;"02")=1,技能等级!B1124&amp;"02","")</f>
        <v/>
      </c>
      <c r="K1124" s="3" t="str">
        <f t="shared" si="3318"/>
        <v/>
      </c>
      <c r="L1124" s="3" t="str">
        <f>IF(COUNTIF(技能效果!A:A,技能等级!B1124&amp;"03")=1,技能等级!B1124&amp;"03","")</f>
        <v/>
      </c>
      <c r="M1124" s="3" t="str">
        <f t="shared" ref="M1124" si="3413">IF(L1124="","",$D1124)</f>
        <v/>
      </c>
      <c r="N1124" s="3" t="str">
        <f>IF(COUNTIF(技能效果!A:A,技能等级!B1124&amp;"04")=1,技能等级!B1124&amp;"04","")</f>
        <v/>
      </c>
      <c r="O1124" s="3" t="str">
        <f t="shared" ref="O1124" si="3414">IF(N1124="","",$D1124)</f>
        <v/>
      </c>
      <c r="P1124" s="3" t="str">
        <f>IF(COUNTIF(技能效果!A:A,技能等级!B1124&amp;"05")=1,技能等级!B1124&amp;"05","")</f>
        <v/>
      </c>
      <c r="Q1124" s="3" t="str">
        <f t="shared" ref="Q1124" si="3415">IF(P1124="","",$D1124)</f>
        <v/>
      </c>
      <c r="R1124" s="36"/>
      <c r="S1124" s="36">
        <f t="shared" si="3352"/>
        <v>113</v>
      </c>
    </row>
    <row r="1125" spans="1:19" ht="16.5" x14ac:dyDescent="0.2">
      <c r="A1125" s="3">
        <v>1122</v>
      </c>
      <c r="B1125" s="3">
        <f>INDEX(技能!B:B,MATCH(技能等级!S1125,技能!T:T,0))</f>
        <v>1801001</v>
      </c>
      <c r="C1125" s="4" t="s">
        <v>507</v>
      </c>
      <c r="D1125" s="3">
        <v>2</v>
      </c>
      <c r="E1125" s="3" t="str">
        <f>INDEX(技能!E:E,MATCH(技能等级!S1125,技能!T:T,0))</f>
        <v>砍刀鬼兵的普通攻击</v>
      </c>
      <c r="F1125" s="4" t="s">
        <v>1164</v>
      </c>
      <c r="G1125" s="3">
        <v>10</v>
      </c>
      <c r="H1125" s="37" t="str">
        <f t="shared" si="3317"/>
        <v>180100101</v>
      </c>
      <c r="I1125" s="3">
        <f t="shared" si="3318"/>
        <v>2</v>
      </c>
      <c r="J1125" s="3" t="str">
        <f>IF(COUNTIF(技能效果!A:A,技能等级!B1125&amp;"02")=1,技能等级!B1125&amp;"02","")</f>
        <v/>
      </c>
      <c r="K1125" s="3" t="str">
        <f t="shared" si="3318"/>
        <v/>
      </c>
      <c r="L1125" s="3" t="str">
        <f>IF(COUNTIF(技能效果!A:A,技能等级!B1125&amp;"03")=1,技能等级!B1125&amp;"03","")</f>
        <v/>
      </c>
      <c r="M1125" s="3" t="str">
        <f t="shared" ref="M1125" si="3416">IF(L1125="","",$D1125)</f>
        <v/>
      </c>
      <c r="N1125" s="3" t="str">
        <f>IF(COUNTIF(技能效果!A:A,技能等级!B1125&amp;"04")=1,技能等级!B1125&amp;"04","")</f>
        <v/>
      </c>
      <c r="O1125" s="3" t="str">
        <f t="shared" ref="O1125" si="3417">IF(N1125="","",$D1125)</f>
        <v/>
      </c>
      <c r="P1125" s="3" t="str">
        <f>IF(COUNTIF(技能效果!A:A,技能等级!B1125&amp;"05")=1,技能等级!B1125&amp;"05","")</f>
        <v/>
      </c>
      <c r="Q1125" s="3" t="str">
        <f t="shared" ref="Q1125" si="3418">IF(P1125="","",$D1125)</f>
        <v/>
      </c>
      <c r="R1125" s="36"/>
      <c r="S1125" s="36">
        <f t="shared" si="3352"/>
        <v>113</v>
      </c>
    </row>
    <row r="1126" spans="1:19" ht="16.5" x14ac:dyDescent="0.2">
      <c r="A1126" s="3">
        <v>1123</v>
      </c>
      <c r="B1126" s="3">
        <f>INDEX(技能!B:B,MATCH(技能等级!S1126,技能!T:T,0))</f>
        <v>1801001</v>
      </c>
      <c r="C1126" s="4" t="s">
        <v>507</v>
      </c>
      <c r="D1126" s="3">
        <v>3</v>
      </c>
      <c r="E1126" s="3" t="str">
        <f>INDEX(技能!E:E,MATCH(技能等级!S1126,技能!T:T,0))</f>
        <v>砍刀鬼兵的普通攻击</v>
      </c>
      <c r="F1126" s="4" t="s">
        <v>1164</v>
      </c>
      <c r="G1126" s="3">
        <v>10</v>
      </c>
      <c r="H1126" s="37" t="str">
        <f t="shared" si="3317"/>
        <v>180100101</v>
      </c>
      <c r="I1126" s="3">
        <f t="shared" si="3318"/>
        <v>3</v>
      </c>
      <c r="J1126" s="3" t="str">
        <f>IF(COUNTIF(技能效果!A:A,技能等级!B1126&amp;"02")=1,技能等级!B1126&amp;"02","")</f>
        <v/>
      </c>
      <c r="K1126" s="3" t="str">
        <f t="shared" si="3318"/>
        <v/>
      </c>
      <c r="L1126" s="3" t="str">
        <f>IF(COUNTIF(技能效果!A:A,技能等级!B1126&amp;"03")=1,技能等级!B1126&amp;"03","")</f>
        <v/>
      </c>
      <c r="M1126" s="3" t="str">
        <f t="shared" ref="M1126" si="3419">IF(L1126="","",$D1126)</f>
        <v/>
      </c>
      <c r="N1126" s="3" t="str">
        <f>IF(COUNTIF(技能效果!A:A,技能等级!B1126&amp;"04")=1,技能等级!B1126&amp;"04","")</f>
        <v/>
      </c>
      <c r="O1126" s="3" t="str">
        <f t="shared" ref="O1126" si="3420">IF(N1126="","",$D1126)</f>
        <v/>
      </c>
      <c r="P1126" s="3" t="str">
        <f>IF(COUNTIF(技能效果!A:A,技能等级!B1126&amp;"05")=1,技能等级!B1126&amp;"05","")</f>
        <v/>
      </c>
      <c r="Q1126" s="3" t="str">
        <f t="shared" ref="Q1126" si="3421">IF(P1126="","",$D1126)</f>
        <v/>
      </c>
      <c r="R1126" s="36"/>
      <c r="S1126" s="36">
        <f t="shared" si="3352"/>
        <v>113</v>
      </c>
    </row>
    <row r="1127" spans="1:19" ht="16.5" x14ac:dyDescent="0.2">
      <c r="A1127" s="3">
        <v>1124</v>
      </c>
      <c r="B1127" s="3">
        <f>INDEX(技能!B:B,MATCH(技能等级!S1127,技能!T:T,0))</f>
        <v>1801001</v>
      </c>
      <c r="C1127" s="4" t="s">
        <v>507</v>
      </c>
      <c r="D1127" s="3">
        <v>4</v>
      </c>
      <c r="E1127" s="3" t="str">
        <f>INDEX(技能!E:E,MATCH(技能等级!S1127,技能!T:T,0))</f>
        <v>砍刀鬼兵的普通攻击</v>
      </c>
      <c r="F1127" s="4" t="s">
        <v>1164</v>
      </c>
      <c r="G1127" s="3">
        <v>10</v>
      </c>
      <c r="H1127" s="37" t="str">
        <f t="shared" si="3317"/>
        <v>180100101</v>
      </c>
      <c r="I1127" s="3">
        <f t="shared" si="3318"/>
        <v>4</v>
      </c>
      <c r="J1127" s="3" t="str">
        <f>IF(COUNTIF(技能效果!A:A,技能等级!B1127&amp;"02")=1,技能等级!B1127&amp;"02","")</f>
        <v/>
      </c>
      <c r="K1127" s="3" t="str">
        <f t="shared" si="3318"/>
        <v/>
      </c>
      <c r="L1127" s="3" t="str">
        <f>IF(COUNTIF(技能效果!A:A,技能等级!B1127&amp;"03")=1,技能等级!B1127&amp;"03","")</f>
        <v/>
      </c>
      <c r="M1127" s="3" t="str">
        <f t="shared" ref="M1127" si="3422">IF(L1127="","",$D1127)</f>
        <v/>
      </c>
      <c r="N1127" s="3" t="str">
        <f>IF(COUNTIF(技能效果!A:A,技能等级!B1127&amp;"04")=1,技能等级!B1127&amp;"04","")</f>
        <v/>
      </c>
      <c r="O1127" s="3" t="str">
        <f t="shared" ref="O1127" si="3423">IF(N1127="","",$D1127)</f>
        <v/>
      </c>
      <c r="P1127" s="3" t="str">
        <f>IF(COUNTIF(技能效果!A:A,技能等级!B1127&amp;"05")=1,技能等级!B1127&amp;"05","")</f>
        <v/>
      </c>
      <c r="Q1127" s="3" t="str">
        <f t="shared" ref="Q1127" si="3424">IF(P1127="","",$D1127)</f>
        <v/>
      </c>
      <c r="R1127" s="36"/>
      <c r="S1127" s="36">
        <f t="shared" si="3352"/>
        <v>113</v>
      </c>
    </row>
    <row r="1128" spans="1:19" ht="16.5" x14ac:dyDescent="0.2">
      <c r="A1128" s="3">
        <v>1125</v>
      </c>
      <c r="B1128" s="3">
        <f>INDEX(技能!B:B,MATCH(技能等级!S1128,技能!T:T,0))</f>
        <v>1801001</v>
      </c>
      <c r="C1128" s="4" t="s">
        <v>507</v>
      </c>
      <c r="D1128" s="3">
        <v>5</v>
      </c>
      <c r="E1128" s="3" t="str">
        <f>INDEX(技能!E:E,MATCH(技能等级!S1128,技能!T:T,0))</f>
        <v>砍刀鬼兵的普通攻击</v>
      </c>
      <c r="F1128" s="4" t="s">
        <v>1164</v>
      </c>
      <c r="G1128" s="3">
        <v>10</v>
      </c>
      <c r="H1128" s="37" t="str">
        <f t="shared" si="3317"/>
        <v>180100101</v>
      </c>
      <c r="I1128" s="3">
        <f t="shared" si="3318"/>
        <v>5</v>
      </c>
      <c r="J1128" s="3" t="str">
        <f>IF(COUNTIF(技能效果!A:A,技能等级!B1128&amp;"02")=1,技能等级!B1128&amp;"02","")</f>
        <v/>
      </c>
      <c r="K1128" s="3" t="str">
        <f t="shared" si="3318"/>
        <v/>
      </c>
      <c r="L1128" s="3" t="str">
        <f>IF(COUNTIF(技能效果!A:A,技能等级!B1128&amp;"03")=1,技能等级!B1128&amp;"03","")</f>
        <v/>
      </c>
      <c r="M1128" s="3" t="str">
        <f t="shared" ref="M1128" si="3425">IF(L1128="","",$D1128)</f>
        <v/>
      </c>
      <c r="N1128" s="3" t="str">
        <f>IF(COUNTIF(技能效果!A:A,技能等级!B1128&amp;"04")=1,技能等级!B1128&amp;"04","")</f>
        <v/>
      </c>
      <c r="O1128" s="3" t="str">
        <f t="shared" ref="O1128" si="3426">IF(N1128="","",$D1128)</f>
        <v/>
      </c>
      <c r="P1128" s="3" t="str">
        <f>IF(COUNTIF(技能效果!A:A,技能等级!B1128&amp;"05")=1,技能等级!B1128&amp;"05","")</f>
        <v/>
      </c>
      <c r="Q1128" s="3" t="str">
        <f t="shared" ref="Q1128" si="3427">IF(P1128="","",$D1128)</f>
        <v/>
      </c>
      <c r="R1128" s="36"/>
      <c r="S1128" s="36">
        <f t="shared" si="3352"/>
        <v>113</v>
      </c>
    </row>
    <row r="1129" spans="1:19" ht="16.5" x14ac:dyDescent="0.2">
      <c r="A1129" s="3">
        <v>1126</v>
      </c>
      <c r="B1129" s="3">
        <f>INDEX(技能!B:B,MATCH(技能等级!S1129,技能!T:T,0))</f>
        <v>1801001</v>
      </c>
      <c r="C1129" s="4" t="s">
        <v>507</v>
      </c>
      <c r="D1129" s="3">
        <v>6</v>
      </c>
      <c r="E1129" s="3" t="str">
        <f>INDEX(技能!E:E,MATCH(技能等级!S1129,技能!T:T,0))</f>
        <v>砍刀鬼兵的普通攻击</v>
      </c>
      <c r="F1129" s="4" t="s">
        <v>1164</v>
      </c>
      <c r="G1129" s="3">
        <v>10</v>
      </c>
      <c r="H1129" s="37" t="str">
        <f t="shared" si="3317"/>
        <v>180100101</v>
      </c>
      <c r="I1129" s="3">
        <f t="shared" si="3318"/>
        <v>6</v>
      </c>
      <c r="J1129" s="3" t="str">
        <f>IF(COUNTIF(技能效果!A:A,技能等级!B1129&amp;"02")=1,技能等级!B1129&amp;"02","")</f>
        <v/>
      </c>
      <c r="K1129" s="3" t="str">
        <f t="shared" si="3318"/>
        <v/>
      </c>
      <c r="L1129" s="3" t="str">
        <f>IF(COUNTIF(技能效果!A:A,技能等级!B1129&amp;"03")=1,技能等级!B1129&amp;"03","")</f>
        <v/>
      </c>
      <c r="M1129" s="3" t="str">
        <f t="shared" ref="M1129" si="3428">IF(L1129="","",$D1129)</f>
        <v/>
      </c>
      <c r="N1129" s="3" t="str">
        <f>IF(COUNTIF(技能效果!A:A,技能等级!B1129&amp;"04")=1,技能等级!B1129&amp;"04","")</f>
        <v/>
      </c>
      <c r="O1129" s="3" t="str">
        <f t="shared" ref="O1129" si="3429">IF(N1129="","",$D1129)</f>
        <v/>
      </c>
      <c r="P1129" s="3" t="str">
        <f>IF(COUNTIF(技能效果!A:A,技能等级!B1129&amp;"05")=1,技能等级!B1129&amp;"05","")</f>
        <v/>
      </c>
      <c r="Q1129" s="3" t="str">
        <f t="shared" ref="Q1129" si="3430">IF(P1129="","",$D1129)</f>
        <v/>
      </c>
      <c r="R1129" s="36"/>
      <c r="S1129" s="36">
        <f t="shared" si="3352"/>
        <v>113</v>
      </c>
    </row>
    <row r="1130" spans="1:19" ht="16.5" x14ac:dyDescent="0.2">
      <c r="A1130" s="3">
        <v>1127</v>
      </c>
      <c r="B1130" s="3">
        <f>INDEX(技能!B:B,MATCH(技能等级!S1130,技能!T:T,0))</f>
        <v>1801001</v>
      </c>
      <c r="C1130" s="4" t="s">
        <v>507</v>
      </c>
      <c r="D1130" s="3">
        <v>7</v>
      </c>
      <c r="E1130" s="3" t="str">
        <f>INDEX(技能!E:E,MATCH(技能等级!S1130,技能!T:T,0))</f>
        <v>砍刀鬼兵的普通攻击</v>
      </c>
      <c r="F1130" s="4" t="s">
        <v>1164</v>
      </c>
      <c r="G1130" s="3">
        <v>10</v>
      </c>
      <c r="H1130" s="37" t="str">
        <f t="shared" si="3317"/>
        <v>180100101</v>
      </c>
      <c r="I1130" s="3">
        <f t="shared" si="3318"/>
        <v>7</v>
      </c>
      <c r="J1130" s="3" t="str">
        <f>IF(COUNTIF(技能效果!A:A,技能等级!B1130&amp;"02")=1,技能等级!B1130&amp;"02","")</f>
        <v/>
      </c>
      <c r="K1130" s="3" t="str">
        <f t="shared" si="3318"/>
        <v/>
      </c>
      <c r="L1130" s="3" t="str">
        <f>IF(COUNTIF(技能效果!A:A,技能等级!B1130&amp;"03")=1,技能等级!B1130&amp;"03","")</f>
        <v/>
      </c>
      <c r="M1130" s="3" t="str">
        <f t="shared" ref="M1130" si="3431">IF(L1130="","",$D1130)</f>
        <v/>
      </c>
      <c r="N1130" s="3" t="str">
        <f>IF(COUNTIF(技能效果!A:A,技能等级!B1130&amp;"04")=1,技能等级!B1130&amp;"04","")</f>
        <v/>
      </c>
      <c r="O1130" s="3" t="str">
        <f t="shared" ref="O1130" si="3432">IF(N1130="","",$D1130)</f>
        <v/>
      </c>
      <c r="P1130" s="3" t="str">
        <f>IF(COUNTIF(技能效果!A:A,技能等级!B1130&amp;"05")=1,技能等级!B1130&amp;"05","")</f>
        <v/>
      </c>
      <c r="Q1130" s="3" t="str">
        <f t="shared" ref="Q1130" si="3433">IF(P1130="","",$D1130)</f>
        <v/>
      </c>
      <c r="R1130" s="36"/>
      <c r="S1130" s="36">
        <f t="shared" si="3352"/>
        <v>113</v>
      </c>
    </row>
    <row r="1131" spans="1:19" ht="16.5" x14ac:dyDescent="0.2">
      <c r="A1131" s="3">
        <v>1128</v>
      </c>
      <c r="B1131" s="3">
        <f>INDEX(技能!B:B,MATCH(技能等级!S1131,技能!T:T,0))</f>
        <v>1801001</v>
      </c>
      <c r="C1131" s="4" t="s">
        <v>507</v>
      </c>
      <c r="D1131" s="3">
        <v>8</v>
      </c>
      <c r="E1131" s="3" t="str">
        <f>INDEX(技能!E:E,MATCH(技能等级!S1131,技能!T:T,0))</f>
        <v>砍刀鬼兵的普通攻击</v>
      </c>
      <c r="F1131" s="4" t="s">
        <v>1164</v>
      </c>
      <c r="G1131" s="3">
        <v>10</v>
      </c>
      <c r="H1131" s="37" t="str">
        <f t="shared" si="3317"/>
        <v>180100101</v>
      </c>
      <c r="I1131" s="3">
        <f t="shared" si="3318"/>
        <v>8</v>
      </c>
      <c r="J1131" s="3" t="str">
        <f>IF(COUNTIF(技能效果!A:A,技能等级!B1131&amp;"02")=1,技能等级!B1131&amp;"02","")</f>
        <v/>
      </c>
      <c r="K1131" s="3" t="str">
        <f t="shared" si="3318"/>
        <v/>
      </c>
      <c r="L1131" s="3" t="str">
        <f>IF(COUNTIF(技能效果!A:A,技能等级!B1131&amp;"03")=1,技能等级!B1131&amp;"03","")</f>
        <v/>
      </c>
      <c r="M1131" s="3" t="str">
        <f t="shared" ref="M1131" si="3434">IF(L1131="","",$D1131)</f>
        <v/>
      </c>
      <c r="N1131" s="3" t="str">
        <f>IF(COUNTIF(技能效果!A:A,技能等级!B1131&amp;"04")=1,技能等级!B1131&amp;"04","")</f>
        <v/>
      </c>
      <c r="O1131" s="3" t="str">
        <f t="shared" ref="O1131" si="3435">IF(N1131="","",$D1131)</f>
        <v/>
      </c>
      <c r="P1131" s="3" t="str">
        <f>IF(COUNTIF(技能效果!A:A,技能等级!B1131&amp;"05")=1,技能等级!B1131&amp;"05","")</f>
        <v/>
      </c>
      <c r="Q1131" s="3" t="str">
        <f t="shared" ref="Q1131" si="3436">IF(P1131="","",$D1131)</f>
        <v/>
      </c>
      <c r="R1131" s="36"/>
      <c r="S1131" s="36">
        <f t="shared" si="3352"/>
        <v>113</v>
      </c>
    </row>
    <row r="1132" spans="1:19" ht="16.5" x14ac:dyDescent="0.2">
      <c r="A1132" s="3">
        <v>1129</v>
      </c>
      <c r="B1132" s="3">
        <f>INDEX(技能!B:B,MATCH(技能等级!S1132,技能!T:T,0))</f>
        <v>1801001</v>
      </c>
      <c r="C1132" s="4" t="s">
        <v>507</v>
      </c>
      <c r="D1132" s="3">
        <v>9</v>
      </c>
      <c r="E1132" s="3" t="str">
        <f>INDEX(技能!E:E,MATCH(技能等级!S1132,技能!T:T,0))</f>
        <v>砍刀鬼兵的普通攻击</v>
      </c>
      <c r="F1132" s="4" t="s">
        <v>1164</v>
      </c>
      <c r="G1132" s="3">
        <v>10</v>
      </c>
      <c r="H1132" s="37" t="str">
        <f t="shared" si="3317"/>
        <v>180100101</v>
      </c>
      <c r="I1132" s="3">
        <f t="shared" si="3318"/>
        <v>9</v>
      </c>
      <c r="J1132" s="3" t="str">
        <f>IF(COUNTIF(技能效果!A:A,技能等级!B1132&amp;"02")=1,技能等级!B1132&amp;"02","")</f>
        <v/>
      </c>
      <c r="K1132" s="3" t="str">
        <f t="shared" si="3318"/>
        <v/>
      </c>
      <c r="L1132" s="3" t="str">
        <f>IF(COUNTIF(技能效果!A:A,技能等级!B1132&amp;"03")=1,技能等级!B1132&amp;"03","")</f>
        <v/>
      </c>
      <c r="M1132" s="3" t="str">
        <f t="shared" ref="M1132" si="3437">IF(L1132="","",$D1132)</f>
        <v/>
      </c>
      <c r="N1132" s="3" t="str">
        <f>IF(COUNTIF(技能效果!A:A,技能等级!B1132&amp;"04")=1,技能等级!B1132&amp;"04","")</f>
        <v/>
      </c>
      <c r="O1132" s="3" t="str">
        <f t="shared" ref="O1132" si="3438">IF(N1132="","",$D1132)</f>
        <v/>
      </c>
      <c r="P1132" s="3" t="str">
        <f>IF(COUNTIF(技能效果!A:A,技能等级!B1132&amp;"05")=1,技能等级!B1132&amp;"05","")</f>
        <v/>
      </c>
      <c r="Q1132" s="3" t="str">
        <f t="shared" ref="Q1132" si="3439">IF(P1132="","",$D1132)</f>
        <v/>
      </c>
      <c r="R1132" s="36"/>
      <c r="S1132" s="36">
        <f t="shared" si="3352"/>
        <v>113</v>
      </c>
    </row>
    <row r="1133" spans="1:19" ht="16.5" x14ac:dyDescent="0.2">
      <c r="A1133" s="3">
        <v>1130</v>
      </c>
      <c r="B1133" s="3">
        <f>INDEX(技能!B:B,MATCH(技能等级!S1133,技能!T:T,0))</f>
        <v>1801001</v>
      </c>
      <c r="C1133" s="4" t="s">
        <v>507</v>
      </c>
      <c r="D1133" s="3">
        <v>10</v>
      </c>
      <c r="E1133" s="3" t="str">
        <f>INDEX(技能!E:E,MATCH(技能等级!S1133,技能!T:T,0))</f>
        <v>砍刀鬼兵的普通攻击</v>
      </c>
      <c r="F1133" s="4" t="s">
        <v>1164</v>
      </c>
      <c r="G1133" s="3">
        <v>10</v>
      </c>
      <c r="H1133" s="37" t="str">
        <f t="shared" si="3317"/>
        <v>180100101</v>
      </c>
      <c r="I1133" s="3">
        <f t="shared" si="3318"/>
        <v>10</v>
      </c>
      <c r="J1133" s="3" t="str">
        <f>IF(COUNTIF(技能效果!A:A,技能等级!B1133&amp;"02")=1,技能等级!B1133&amp;"02","")</f>
        <v/>
      </c>
      <c r="K1133" s="3" t="str">
        <f t="shared" si="3318"/>
        <v/>
      </c>
      <c r="L1133" s="3" t="str">
        <f>IF(COUNTIF(技能效果!A:A,技能等级!B1133&amp;"03")=1,技能等级!B1133&amp;"03","")</f>
        <v/>
      </c>
      <c r="M1133" s="3" t="str">
        <f t="shared" ref="M1133" si="3440">IF(L1133="","",$D1133)</f>
        <v/>
      </c>
      <c r="N1133" s="3" t="str">
        <f>IF(COUNTIF(技能效果!A:A,技能等级!B1133&amp;"04")=1,技能等级!B1133&amp;"04","")</f>
        <v/>
      </c>
      <c r="O1133" s="3" t="str">
        <f t="shared" ref="O1133" si="3441">IF(N1133="","",$D1133)</f>
        <v/>
      </c>
      <c r="P1133" s="3" t="str">
        <f>IF(COUNTIF(技能效果!A:A,技能等级!B1133&amp;"05")=1,技能等级!B1133&amp;"05","")</f>
        <v/>
      </c>
      <c r="Q1133" s="3" t="str">
        <f t="shared" ref="Q1133" si="3442">IF(P1133="","",$D1133)</f>
        <v/>
      </c>
      <c r="R1133" s="36"/>
      <c r="S1133" s="36">
        <f t="shared" si="3352"/>
        <v>113</v>
      </c>
    </row>
    <row r="1134" spans="1:19" ht="16.5" x14ac:dyDescent="0.2">
      <c r="A1134" s="3">
        <v>1131</v>
      </c>
      <c r="B1134" s="3">
        <f>INDEX(技能!B:B,MATCH(技能等级!S1134,技能!T:T,0))</f>
        <v>1801002</v>
      </c>
      <c r="C1134" s="4" t="s">
        <v>507</v>
      </c>
      <c r="D1134" s="3">
        <v>1</v>
      </c>
      <c r="E1134" s="3" t="str">
        <f>INDEX(技能!E:E,MATCH(技能等级!S1134,技能!T:T,0))</f>
        <v>双刀鬼兵的普通攻击</v>
      </c>
      <c r="F1134" s="4"/>
      <c r="G1134" s="3"/>
      <c r="H1134" s="37" t="str">
        <f t="shared" si="3317"/>
        <v>180100201</v>
      </c>
      <c r="I1134" s="3">
        <f t="shared" si="3318"/>
        <v>1</v>
      </c>
      <c r="J1134" s="3" t="str">
        <f>IF(COUNTIF(技能效果!A:A,技能等级!B1134&amp;"02")=1,技能等级!B1134&amp;"02","")</f>
        <v/>
      </c>
      <c r="K1134" s="3" t="str">
        <f t="shared" si="3318"/>
        <v/>
      </c>
      <c r="L1134" s="3" t="str">
        <f>IF(COUNTIF(技能效果!A:A,技能等级!B1134&amp;"03")=1,技能等级!B1134&amp;"03","")</f>
        <v/>
      </c>
      <c r="M1134" s="3" t="str">
        <f t="shared" ref="M1134" si="3443">IF(L1134="","",$D1134)</f>
        <v/>
      </c>
      <c r="N1134" s="3" t="str">
        <f>IF(COUNTIF(技能效果!A:A,技能等级!B1134&amp;"04")=1,技能等级!B1134&amp;"04","")</f>
        <v/>
      </c>
      <c r="O1134" s="3" t="str">
        <f t="shared" ref="O1134" si="3444">IF(N1134="","",$D1134)</f>
        <v/>
      </c>
      <c r="P1134" s="3" t="str">
        <f>IF(COUNTIF(技能效果!A:A,技能等级!B1134&amp;"05")=1,技能等级!B1134&amp;"05","")</f>
        <v/>
      </c>
      <c r="Q1134" s="3" t="str">
        <f t="shared" ref="Q1134" si="3445">IF(P1134="","",$D1134)</f>
        <v/>
      </c>
      <c r="R1134" s="36"/>
      <c r="S1134" s="36">
        <f t="shared" si="3352"/>
        <v>114</v>
      </c>
    </row>
    <row r="1135" spans="1:19" ht="16.5" x14ac:dyDescent="0.2">
      <c r="A1135" s="3">
        <v>1132</v>
      </c>
      <c r="B1135" s="3">
        <f>INDEX(技能!B:B,MATCH(技能等级!S1135,技能!T:T,0))</f>
        <v>1801002</v>
      </c>
      <c r="C1135" s="4" t="s">
        <v>507</v>
      </c>
      <c r="D1135" s="3">
        <v>2</v>
      </c>
      <c r="E1135" s="3" t="str">
        <f>INDEX(技能!E:E,MATCH(技能等级!S1135,技能!T:T,0))</f>
        <v>双刀鬼兵的普通攻击</v>
      </c>
      <c r="F1135" s="4" t="s">
        <v>1164</v>
      </c>
      <c r="G1135" s="3">
        <v>10</v>
      </c>
      <c r="H1135" s="37" t="str">
        <f t="shared" si="3317"/>
        <v>180100201</v>
      </c>
      <c r="I1135" s="3">
        <f t="shared" si="3318"/>
        <v>2</v>
      </c>
      <c r="J1135" s="3" t="str">
        <f>IF(COUNTIF(技能效果!A:A,技能等级!B1135&amp;"02")=1,技能等级!B1135&amp;"02","")</f>
        <v/>
      </c>
      <c r="K1135" s="3" t="str">
        <f t="shared" si="3318"/>
        <v/>
      </c>
      <c r="L1135" s="3" t="str">
        <f>IF(COUNTIF(技能效果!A:A,技能等级!B1135&amp;"03")=1,技能等级!B1135&amp;"03","")</f>
        <v/>
      </c>
      <c r="M1135" s="3" t="str">
        <f t="shared" ref="M1135" si="3446">IF(L1135="","",$D1135)</f>
        <v/>
      </c>
      <c r="N1135" s="3" t="str">
        <f>IF(COUNTIF(技能效果!A:A,技能等级!B1135&amp;"04")=1,技能等级!B1135&amp;"04","")</f>
        <v/>
      </c>
      <c r="O1135" s="3" t="str">
        <f t="shared" ref="O1135" si="3447">IF(N1135="","",$D1135)</f>
        <v/>
      </c>
      <c r="P1135" s="3" t="str">
        <f>IF(COUNTIF(技能效果!A:A,技能等级!B1135&amp;"05")=1,技能等级!B1135&amp;"05","")</f>
        <v/>
      </c>
      <c r="Q1135" s="3" t="str">
        <f t="shared" ref="Q1135" si="3448">IF(P1135="","",$D1135)</f>
        <v/>
      </c>
      <c r="R1135" s="36"/>
      <c r="S1135" s="36">
        <f t="shared" si="3352"/>
        <v>114</v>
      </c>
    </row>
    <row r="1136" spans="1:19" ht="16.5" x14ac:dyDescent="0.2">
      <c r="A1136" s="3">
        <v>1133</v>
      </c>
      <c r="B1136" s="3">
        <f>INDEX(技能!B:B,MATCH(技能等级!S1136,技能!T:T,0))</f>
        <v>1801002</v>
      </c>
      <c r="C1136" s="4" t="s">
        <v>507</v>
      </c>
      <c r="D1136" s="3">
        <v>3</v>
      </c>
      <c r="E1136" s="3" t="str">
        <f>INDEX(技能!E:E,MATCH(技能等级!S1136,技能!T:T,0))</f>
        <v>双刀鬼兵的普通攻击</v>
      </c>
      <c r="F1136" s="4" t="s">
        <v>1164</v>
      </c>
      <c r="G1136" s="3">
        <v>10</v>
      </c>
      <c r="H1136" s="37" t="str">
        <f t="shared" si="3317"/>
        <v>180100201</v>
      </c>
      <c r="I1136" s="3">
        <f t="shared" si="3318"/>
        <v>3</v>
      </c>
      <c r="J1136" s="3" t="str">
        <f>IF(COUNTIF(技能效果!A:A,技能等级!B1136&amp;"02")=1,技能等级!B1136&amp;"02","")</f>
        <v/>
      </c>
      <c r="K1136" s="3" t="str">
        <f t="shared" si="3318"/>
        <v/>
      </c>
      <c r="L1136" s="3" t="str">
        <f>IF(COUNTIF(技能效果!A:A,技能等级!B1136&amp;"03")=1,技能等级!B1136&amp;"03","")</f>
        <v/>
      </c>
      <c r="M1136" s="3" t="str">
        <f t="shared" ref="M1136" si="3449">IF(L1136="","",$D1136)</f>
        <v/>
      </c>
      <c r="N1136" s="3" t="str">
        <f>IF(COUNTIF(技能效果!A:A,技能等级!B1136&amp;"04")=1,技能等级!B1136&amp;"04","")</f>
        <v/>
      </c>
      <c r="O1136" s="3" t="str">
        <f t="shared" ref="O1136" si="3450">IF(N1136="","",$D1136)</f>
        <v/>
      </c>
      <c r="P1136" s="3" t="str">
        <f>IF(COUNTIF(技能效果!A:A,技能等级!B1136&amp;"05")=1,技能等级!B1136&amp;"05","")</f>
        <v/>
      </c>
      <c r="Q1136" s="3" t="str">
        <f t="shared" ref="Q1136" si="3451">IF(P1136="","",$D1136)</f>
        <v/>
      </c>
      <c r="R1136" s="36"/>
      <c r="S1136" s="36">
        <f t="shared" si="3352"/>
        <v>114</v>
      </c>
    </row>
    <row r="1137" spans="1:19" ht="16.5" x14ac:dyDescent="0.2">
      <c r="A1137" s="3">
        <v>1134</v>
      </c>
      <c r="B1137" s="3">
        <f>INDEX(技能!B:B,MATCH(技能等级!S1137,技能!T:T,0))</f>
        <v>1801002</v>
      </c>
      <c r="C1137" s="4" t="s">
        <v>507</v>
      </c>
      <c r="D1137" s="3">
        <v>4</v>
      </c>
      <c r="E1137" s="3" t="str">
        <f>INDEX(技能!E:E,MATCH(技能等级!S1137,技能!T:T,0))</f>
        <v>双刀鬼兵的普通攻击</v>
      </c>
      <c r="F1137" s="4" t="s">
        <v>1164</v>
      </c>
      <c r="G1137" s="3">
        <v>10</v>
      </c>
      <c r="H1137" s="37" t="str">
        <f t="shared" si="3317"/>
        <v>180100201</v>
      </c>
      <c r="I1137" s="3">
        <f t="shared" si="3318"/>
        <v>4</v>
      </c>
      <c r="J1137" s="3" t="str">
        <f>IF(COUNTIF(技能效果!A:A,技能等级!B1137&amp;"02")=1,技能等级!B1137&amp;"02","")</f>
        <v/>
      </c>
      <c r="K1137" s="3" t="str">
        <f t="shared" si="3318"/>
        <v/>
      </c>
      <c r="L1137" s="3" t="str">
        <f>IF(COUNTIF(技能效果!A:A,技能等级!B1137&amp;"03")=1,技能等级!B1137&amp;"03","")</f>
        <v/>
      </c>
      <c r="M1137" s="3" t="str">
        <f t="shared" ref="M1137" si="3452">IF(L1137="","",$D1137)</f>
        <v/>
      </c>
      <c r="N1137" s="3" t="str">
        <f>IF(COUNTIF(技能效果!A:A,技能等级!B1137&amp;"04")=1,技能等级!B1137&amp;"04","")</f>
        <v/>
      </c>
      <c r="O1137" s="3" t="str">
        <f t="shared" ref="O1137" si="3453">IF(N1137="","",$D1137)</f>
        <v/>
      </c>
      <c r="P1137" s="3" t="str">
        <f>IF(COUNTIF(技能效果!A:A,技能等级!B1137&amp;"05")=1,技能等级!B1137&amp;"05","")</f>
        <v/>
      </c>
      <c r="Q1137" s="3" t="str">
        <f t="shared" ref="Q1137" si="3454">IF(P1137="","",$D1137)</f>
        <v/>
      </c>
      <c r="R1137" s="36"/>
      <c r="S1137" s="36">
        <f t="shared" si="3352"/>
        <v>114</v>
      </c>
    </row>
    <row r="1138" spans="1:19" ht="16.5" x14ac:dyDescent="0.2">
      <c r="A1138" s="3">
        <v>1135</v>
      </c>
      <c r="B1138" s="3">
        <f>INDEX(技能!B:B,MATCH(技能等级!S1138,技能!T:T,0))</f>
        <v>1801002</v>
      </c>
      <c r="C1138" s="4" t="s">
        <v>507</v>
      </c>
      <c r="D1138" s="3">
        <v>5</v>
      </c>
      <c r="E1138" s="3" t="str">
        <f>INDEX(技能!E:E,MATCH(技能等级!S1138,技能!T:T,0))</f>
        <v>双刀鬼兵的普通攻击</v>
      </c>
      <c r="F1138" s="4" t="s">
        <v>1164</v>
      </c>
      <c r="G1138" s="3">
        <v>10</v>
      </c>
      <c r="H1138" s="37" t="str">
        <f t="shared" si="3317"/>
        <v>180100201</v>
      </c>
      <c r="I1138" s="3">
        <f t="shared" si="3318"/>
        <v>5</v>
      </c>
      <c r="J1138" s="3" t="str">
        <f>IF(COUNTIF(技能效果!A:A,技能等级!B1138&amp;"02")=1,技能等级!B1138&amp;"02","")</f>
        <v/>
      </c>
      <c r="K1138" s="3" t="str">
        <f t="shared" si="3318"/>
        <v/>
      </c>
      <c r="L1138" s="3" t="str">
        <f>IF(COUNTIF(技能效果!A:A,技能等级!B1138&amp;"03")=1,技能等级!B1138&amp;"03","")</f>
        <v/>
      </c>
      <c r="M1138" s="3" t="str">
        <f t="shared" ref="M1138" si="3455">IF(L1138="","",$D1138)</f>
        <v/>
      </c>
      <c r="N1138" s="3" t="str">
        <f>IF(COUNTIF(技能效果!A:A,技能等级!B1138&amp;"04")=1,技能等级!B1138&amp;"04","")</f>
        <v/>
      </c>
      <c r="O1138" s="3" t="str">
        <f t="shared" ref="O1138" si="3456">IF(N1138="","",$D1138)</f>
        <v/>
      </c>
      <c r="P1138" s="3" t="str">
        <f>IF(COUNTIF(技能效果!A:A,技能等级!B1138&amp;"05")=1,技能等级!B1138&amp;"05","")</f>
        <v/>
      </c>
      <c r="Q1138" s="3" t="str">
        <f t="shared" ref="Q1138" si="3457">IF(P1138="","",$D1138)</f>
        <v/>
      </c>
      <c r="R1138" s="36"/>
      <c r="S1138" s="36">
        <f t="shared" si="3352"/>
        <v>114</v>
      </c>
    </row>
    <row r="1139" spans="1:19" ht="16.5" x14ac:dyDescent="0.2">
      <c r="A1139" s="3">
        <v>1136</v>
      </c>
      <c r="B1139" s="3">
        <f>INDEX(技能!B:B,MATCH(技能等级!S1139,技能!T:T,0))</f>
        <v>1801002</v>
      </c>
      <c r="C1139" s="4" t="s">
        <v>507</v>
      </c>
      <c r="D1139" s="3">
        <v>6</v>
      </c>
      <c r="E1139" s="3" t="str">
        <f>INDEX(技能!E:E,MATCH(技能等级!S1139,技能!T:T,0))</f>
        <v>双刀鬼兵的普通攻击</v>
      </c>
      <c r="F1139" s="4" t="s">
        <v>1164</v>
      </c>
      <c r="G1139" s="3">
        <v>10</v>
      </c>
      <c r="H1139" s="37" t="str">
        <f t="shared" si="3317"/>
        <v>180100201</v>
      </c>
      <c r="I1139" s="3">
        <f t="shared" si="3318"/>
        <v>6</v>
      </c>
      <c r="J1139" s="3" t="str">
        <f>IF(COUNTIF(技能效果!A:A,技能等级!B1139&amp;"02")=1,技能等级!B1139&amp;"02","")</f>
        <v/>
      </c>
      <c r="K1139" s="3" t="str">
        <f t="shared" si="3318"/>
        <v/>
      </c>
      <c r="L1139" s="3" t="str">
        <f>IF(COUNTIF(技能效果!A:A,技能等级!B1139&amp;"03")=1,技能等级!B1139&amp;"03","")</f>
        <v/>
      </c>
      <c r="M1139" s="3" t="str">
        <f t="shared" ref="M1139" si="3458">IF(L1139="","",$D1139)</f>
        <v/>
      </c>
      <c r="N1139" s="3" t="str">
        <f>IF(COUNTIF(技能效果!A:A,技能等级!B1139&amp;"04")=1,技能等级!B1139&amp;"04","")</f>
        <v/>
      </c>
      <c r="O1139" s="3" t="str">
        <f t="shared" ref="O1139" si="3459">IF(N1139="","",$D1139)</f>
        <v/>
      </c>
      <c r="P1139" s="3" t="str">
        <f>IF(COUNTIF(技能效果!A:A,技能等级!B1139&amp;"05")=1,技能等级!B1139&amp;"05","")</f>
        <v/>
      </c>
      <c r="Q1139" s="3" t="str">
        <f t="shared" ref="Q1139" si="3460">IF(P1139="","",$D1139)</f>
        <v/>
      </c>
      <c r="R1139" s="36"/>
      <c r="S1139" s="36">
        <f t="shared" si="3352"/>
        <v>114</v>
      </c>
    </row>
    <row r="1140" spans="1:19" ht="16.5" x14ac:dyDescent="0.2">
      <c r="A1140" s="3">
        <v>1137</v>
      </c>
      <c r="B1140" s="3">
        <f>INDEX(技能!B:B,MATCH(技能等级!S1140,技能!T:T,0))</f>
        <v>1801002</v>
      </c>
      <c r="C1140" s="4" t="s">
        <v>507</v>
      </c>
      <c r="D1140" s="3">
        <v>7</v>
      </c>
      <c r="E1140" s="3" t="str">
        <f>INDEX(技能!E:E,MATCH(技能等级!S1140,技能!T:T,0))</f>
        <v>双刀鬼兵的普通攻击</v>
      </c>
      <c r="F1140" s="4" t="s">
        <v>1164</v>
      </c>
      <c r="G1140" s="3">
        <v>10</v>
      </c>
      <c r="H1140" s="37" t="str">
        <f t="shared" si="3317"/>
        <v>180100201</v>
      </c>
      <c r="I1140" s="3">
        <f t="shared" si="3318"/>
        <v>7</v>
      </c>
      <c r="J1140" s="3" t="str">
        <f>IF(COUNTIF(技能效果!A:A,技能等级!B1140&amp;"02")=1,技能等级!B1140&amp;"02","")</f>
        <v/>
      </c>
      <c r="K1140" s="3" t="str">
        <f t="shared" si="3318"/>
        <v/>
      </c>
      <c r="L1140" s="3" t="str">
        <f>IF(COUNTIF(技能效果!A:A,技能等级!B1140&amp;"03")=1,技能等级!B1140&amp;"03","")</f>
        <v/>
      </c>
      <c r="M1140" s="3" t="str">
        <f t="shared" ref="M1140" si="3461">IF(L1140="","",$D1140)</f>
        <v/>
      </c>
      <c r="N1140" s="3" t="str">
        <f>IF(COUNTIF(技能效果!A:A,技能等级!B1140&amp;"04")=1,技能等级!B1140&amp;"04","")</f>
        <v/>
      </c>
      <c r="O1140" s="3" t="str">
        <f t="shared" ref="O1140" si="3462">IF(N1140="","",$D1140)</f>
        <v/>
      </c>
      <c r="P1140" s="3" t="str">
        <f>IF(COUNTIF(技能效果!A:A,技能等级!B1140&amp;"05")=1,技能等级!B1140&amp;"05","")</f>
        <v/>
      </c>
      <c r="Q1140" s="3" t="str">
        <f t="shared" ref="Q1140" si="3463">IF(P1140="","",$D1140)</f>
        <v/>
      </c>
      <c r="R1140" s="36"/>
      <c r="S1140" s="36">
        <f t="shared" si="3352"/>
        <v>114</v>
      </c>
    </row>
    <row r="1141" spans="1:19" ht="16.5" x14ac:dyDescent="0.2">
      <c r="A1141" s="3">
        <v>1138</v>
      </c>
      <c r="B1141" s="3">
        <f>INDEX(技能!B:B,MATCH(技能等级!S1141,技能!T:T,0))</f>
        <v>1801002</v>
      </c>
      <c r="C1141" s="4" t="s">
        <v>507</v>
      </c>
      <c r="D1141" s="3">
        <v>8</v>
      </c>
      <c r="E1141" s="3" t="str">
        <f>INDEX(技能!E:E,MATCH(技能等级!S1141,技能!T:T,0))</f>
        <v>双刀鬼兵的普通攻击</v>
      </c>
      <c r="F1141" s="4" t="s">
        <v>1164</v>
      </c>
      <c r="G1141" s="3">
        <v>10</v>
      </c>
      <c r="H1141" s="37" t="str">
        <f t="shared" si="3317"/>
        <v>180100201</v>
      </c>
      <c r="I1141" s="3">
        <f t="shared" si="3318"/>
        <v>8</v>
      </c>
      <c r="J1141" s="3" t="str">
        <f>IF(COUNTIF(技能效果!A:A,技能等级!B1141&amp;"02")=1,技能等级!B1141&amp;"02","")</f>
        <v/>
      </c>
      <c r="K1141" s="3" t="str">
        <f t="shared" si="3318"/>
        <v/>
      </c>
      <c r="L1141" s="3" t="str">
        <f>IF(COUNTIF(技能效果!A:A,技能等级!B1141&amp;"03")=1,技能等级!B1141&amp;"03","")</f>
        <v/>
      </c>
      <c r="M1141" s="3" t="str">
        <f t="shared" ref="M1141" si="3464">IF(L1141="","",$D1141)</f>
        <v/>
      </c>
      <c r="N1141" s="3" t="str">
        <f>IF(COUNTIF(技能效果!A:A,技能等级!B1141&amp;"04")=1,技能等级!B1141&amp;"04","")</f>
        <v/>
      </c>
      <c r="O1141" s="3" t="str">
        <f t="shared" ref="O1141" si="3465">IF(N1141="","",$D1141)</f>
        <v/>
      </c>
      <c r="P1141" s="3" t="str">
        <f>IF(COUNTIF(技能效果!A:A,技能等级!B1141&amp;"05")=1,技能等级!B1141&amp;"05","")</f>
        <v/>
      </c>
      <c r="Q1141" s="3" t="str">
        <f t="shared" ref="Q1141" si="3466">IF(P1141="","",$D1141)</f>
        <v/>
      </c>
      <c r="R1141" s="36"/>
      <c r="S1141" s="36">
        <f t="shared" si="3352"/>
        <v>114</v>
      </c>
    </row>
    <row r="1142" spans="1:19" ht="16.5" x14ac:dyDescent="0.2">
      <c r="A1142" s="3">
        <v>1139</v>
      </c>
      <c r="B1142" s="3">
        <f>INDEX(技能!B:B,MATCH(技能等级!S1142,技能!T:T,0))</f>
        <v>1801002</v>
      </c>
      <c r="C1142" s="4" t="s">
        <v>507</v>
      </c>
      <c r="D1142" s="3">
        <v>9</v>
      </c>
      <c r="E1142" s="3" t="str">
        <f>INDEX(技能!E:E,MATCH(技能等级!S1142,技能!T:T,0))</f>
        <v>双刀鬼兵的普通攻击</v>
      </c>
      <c r="F1142" s="4" t="s">
        <v>1164</v>
      </c>
      <c r="G1142" s="3">
        <v>10</v>
      </c>
      <c r="H1142" s="37" t="str">
        <f t="shared" si="3317"/>
        <v>180100201</v>
      </c>
      <c r="I1142" s="3">
        <f t="shared" si="3318"/>
        <v>9</v>
      </c>
      <c r="J1142" s="3" t="str">
        <f>IF(COUNTIF(技能效果!A:A,技能等级!B1142&amp;"02")=1,技能等级!B1142&amp;"02","")</f>
        <v/>
      </c>
      <c r="K1142" s="3" t="str">
        <f t="shared" si="3318"/>
        <v/>
      </c>
      <c r="L1142" s="3" t="str">
        <f>IF(COUNTIF(技能效果!A:A,技能等级!B1142&amp;"03")=1,技能等级!B1142&amp;"03","")</f>
        <v/>
      </c>
      <c r="M1142" s="3" t="str">
        <f t="shared" ref="M1142" si="3467">IF(L1142="","",$D1142)</f>
        <v/>
      </c>
      <c r="N1142" s="3" t="str">
        <f>IF(COUNTIF(技能效果!A:A,技能等级!B1142&amp;"04")=1,技能等级!B1142&amp;"04","")</f>
        <v/>
      </c>
      <c r="O1142" s="3" t="str">
        <f t="shared" ref="O1142" si="3468">IF(N1142="","",$D1142)</f>
        <v/>
      </c>
      <c r="P1142" s="3" t="str">
        <f>IF(COUNTIF(技能效果!A:A,技能等级!B1142&amp;"05")=1,技能等级!B1142&amp;"05","")</f>
        <v/>
      </c>
      <c r="Q1142" s="3" t="str">
        <f t="shared" ref="Q1142" si="3469">IF(P1142="","",$D1142)</f>
        <v/>
      </c>
      <c r="R1142" s="36"/>
      <c r="S1142" s="36">
        <f t="shared" si="3352"/>
        <v>114</v>
      </c>
    </row>
    <row r="1143" spans="1:19" ht="16.5" x14ac:dyDescent="0.2">
      <c r="A1143" s="3">
        <v>1140</v>
      </c>
      <c r="B1143" s="3">
        <f>INDEX(技能!B:B,MATCH(技能等级!S1143,技能!T:T,0))</f>
        <v>1801002</v>
      </c>
      <c r="C1143" s="4" t="s">
        <v>507</v>
      </c>
      <c r="D1143" s="3">
        <v>10</v>
      </c>
      <c r="E1143" s="3" t="str">
        <f>INDEX(技能!E:E,MATCH(技能等级!S1143,技能!T:T,0))</f>
        <v>双刀鬼兵的普通攻击</v>
      </c>
      <c r="F1143" s="4" t="s">
        <v>1164</v>
      </c>
      <c r="G1143" s="3">
        <v>10</v>
      </c>
      <c r="H1143" s="37" t="str">
        <f t="shared" si="3317"/>
        <v>180100201</v>
      </c>
      <c r="I1143" s="3">
        <f t="shared" si="3318"/>
        <v>10</v>
      </c>
      <c r="J1143" s="3" t="str">
        <f>IF(COUNTIF(技能效果!A:A,技能等级!B1143&amp;"02")=1,技能等级!B1143&amp;"02","")</f>
        <v/>
      </c>
      <c r="K1143" s="3" t="str">
        <f t="shared" si="3318"/>
        <v/>
      </c>
      <c r="L1143" s="3" t="str">
        <f>IF(COUNTIF(技能效果!A:A,技能等级!B1143&amp;"03")=1,技能等级!B1143&amp;"03","")</f>
        <v/>
      </c>
      <c r="M1143" s="3" t="str">
        <f t="shared" ref="M1143" si="3470">IF(L1143="","",$D1143)</f>
        <v/>
      </c>
      <c r="N1143" s="3" t="str">
        <f>IF(COUNTIF(技能效果!A:A,技能等级!B1143&amp;"04")=1,技能等级!B1143&amp;"04","")</f>
        <v/>
      </c>
      <c r="O1143" s="3" t="str">
        <f t="shared" ref="O1143" si="3471">IF(N1143="","",$D1143)</f>
        <v/>
      </c>
      <c r="P1143" s="3" t="str">
        <f>IF(COUNTIF(技能效果!A:A,技能等级!B1143&amp;"05")=1,技能等级!B1143&amp;"05","")</f>
        <v/>
      </c>
      <c r="Q1143" s="3" t="str">
        <f t="shared" ref="Q1143" si="3472">IF(P1143="","",$D1143)</f>
        <v/>
      </c>
      <c r="R1143" s="36"/>
      <c r="S1143" s="36">
        <f t="shared" si="3352"/>
        <v>114</v>
      </c>
    </row>
    <row r="1144" spans="1:19" ht="16.5" x14ac:dyDescent="0.2">
      <c r="A1144" s="3">
        <v>1141</v>
      </c>
      <c r="B1144" s="3">
        <f>INDEX(技能!B:B,MATCH(技能等级!S1144,技能!T:T,0))</f>
        <v>1801003</v>
      </c>
      <c r="C1144" s="4" t="s">
        <v>507</v>
      </c>
      <c r="D1144" s="3">
        <v>1</v>
      </c>
      <c r="E1144" s="3" t="str">
        <f>INDEX(技能!E:E,MATCH(技能等级!S1144,技能!T:T,0))</f>
        <v>链球鬼兵的普通攻击</v>
      </c>
      <c r="F1144" s="4"/>
      <c r="G1144" s="3"/>
      <c r="H1144" s="37" t="str">
        <f t="shared" si="3317"/>
        <v>180100301</v>
      </c>
      <c r="I1144" s="3">
        <f t="shared" si="3318"/>
        <v>1</v>
      </c>
      <c r="J1144" s="3" t="str">
        <f>IF(COUNTIF(技能效果!A:A,技能等级!B1144&amp;"02")=1,技能等级!B1144&amp;"02","")</f>
        <v/>
      </c>
      <c r="K1144" s="3" t="str">
        <f t="shared" si="3318"/>
        <v/>
      </c>
      <c r="L1144" s="3" t="str">
        <f>IF(COUNTIF(技能效果!A:A,技能等级!B1144&amp;"03")=1,技能等级!B1144&amp;"03","")</f>
        <v/>
      </c>
      <c r="M1144" s="3" t="str">
        <f t="shared" ref="M1144" si="3473">IF(L1144="","",$D1144)</f>
        <v/>
      </c>
      <c r="N1144" s="3" t="str">
        <f>IF(COUNTIF(技能效果!A:A,技能等级!B1144&amp;"04")=1,技能等级!B1144&amp;"04","")</f>
        <v/>
      </c>
      <c r="O1144" s="3" t="str">
        <f t="shared" ref="O1144" si="3474">IF(N1144="","",$D1144)</f>
        <v/>
      </c>
      <c r="P1144" s="3" t="str">
        <f>IF(COUNTIF(技能效果!A:A,技能等级!B1144&amp;"05")=1,技能等级!B1144&amp;"05","")</f>
        <v/>
      </c>
      <c r="Q1144" s="3" t="str">
        <f t="shared" ref="Q1144" si="3475">IF(P1144="","",$D1144)</f>
        <v/>
      </c>
      <c r="R1144" s="36"/>
      <c r="S1144" s="36">
        <f t="shared" si="3352"/>
        <v>115</v>
      </c>
    </row>
    <row r="1145" spans="1:19" ht="16.5" x14ac:dyDescent="0.2">
      <c r="A1145" s="3">
        <v>1142</v>
      </c>
      <c r="B1145" s="3">
        <f>INDEX(技能!B:B,MATCH(技能等级!S1145,技能!T:T,0))</f>
        <v>1801003</v>
      </c>
      <c r="C1145" s="4" t="s">
        <v>507</v>
      </c>
      <c r="D1145" s="3">
        <v>2</v>
      </c>
      <c r="E1145" s="3" t="str">
        <f>INDEX(技能!E:E,MATCH(技能等级!S1145,技能!T:T,0))</f>
        <v>链球鬼兵的普通攻击</v>
      </c>
      <c r="F1145" s="4" t="s">
        <v>1164</v>
      </c>
      <c r="G1145" s="3">
        <v>10</v>
      </c>
      <c r="H1145" s="37" t="str">
        <f t="shared" si="3317"/>
        <v>180100301</v>
      </c>
      <c r="I1145" s="3">
        <f t="shared" si="3318"/>
        <v>2</v>
      </c>
      <c r="J1145" s="3" t="str">
        <f>IF(COUNTIF(技能效果!A:A,技能等级!B1145&amp;"02")=1,技能等级!B1145&amp;"02","")</f>
        <v/>
      </c>
      <c r="K1145" s="3" t="str">
        <f t="shared" si="3318"/>
        <v/>
      </c>
      <c r="L1145" s="3" t="str">
        <f>IF(COUNTIF(技能效果!A:A,技能等级!B1145&amp;"03")=1,技能等级!B1145&amp;"03","")</f>
        <v/>
      </c>
      <c r="M1145" s="3" t="str">
        <f t="shared" ref="M1145" si="3476">IF(L1145="","",$D1145)</f>
        <v/>
      </c>
      <c r="N1145" s="3" t="str">
        <f>IF(COUNTIF(技能效果!A:A,技能等级!B1145&amp;"04")=1,技能等级!B1145&amp;"04","")</f>
        <v/>
      </c>
      <c r="O1145" s="3" t="str">
        <f t="shared" ref="O1145" si="3477">IF(N1145="","",$D1145)</f>
        <v/>
      </c>
      <c r="P1145" s="3" t="str">
        <f>IF(COUNTIF(技能效果!A:A,技能等级!B1145&amp;"05")=1,技能等级!B1145&amp;"05","")</f>
        <v/>
      </c>
      <c r="Q1145" s="3" t="str">
        <f t="shared" ref="Q1145" si="3478">IF(P1145="","",$D1145)</f>
        <v/>
      </c>
      <c r="R1145" s="36"/>
      <c r="S1145" s="36">
        <f t="shared" si="3352"/>
        <v>115</v>
      </c>
    </row>
    <row r="1146" spans="1:19" ht="16.5" x14ac:dyDescent="0.2">
      <c r="A1146" s="3">
        <v>1143</v>
      </c>
      <c r="B1146" s="3">
        <f>INDEX(技能!B:B,MATCH(技能等级!S1146,技能!T:T,0))</f>
        <v>1801003</v>
      </c>
      <c r="C1146" s="4" t="s">
        <v>507</v>
      </c>
      <c r="D1146" s="3">
        <v>3</v>
      </c>
      <c r="E1146" s="3" t="str">
        <f>INDEX(技能!E:E,MATCH(技能等级!S1146,技能!T:T,0))</f>
        <v>链球鬼兵的普通攻击</v>
      </c>
      <c r="F1146" s="4" t="s">
        <v>1164</v>
      </c>
      <c r="G1146" s="3">
        <v>10</v>
      </c>
      <c r="H1146" s="37" t="str">
        <f t="shared" si="3317"/>
        <v>180100301</v>
      </c>
      <c r="I1146" s="3">
        <f t="shared" si="3318"/>
        <v>3</v>
      </c>
      <c r="J1146" s="3" t="str">
        <f>IF(COUNTIF(技能效果!A:A,技能等级!B1146&amp;"02")=1,技能等级!B1146&amp;"02","")</f>
        <v/>
      </c>
      <c r="K1146" s="3" t="str">
        <f t="shared" si="3318"/>
        <v/>
      </c>
      <c r="L1146" s="3" t="str">
        <f>IF(COUNTIF(技能效果!A:A,技能等级!B1146&amp;"03")=1,技能等级!B1146&amp;"03","")</f>
        <v/>
      </c>
      <c r="M1146" s="3" t="str">
        <f t="shared" ref="M1146" si="3479">IF(L1146="","",$D1146)</f>
        <v/>
      </c>
      <c r="N1146" s="3" t="str">
        <f>IF(COUNTIF(技能效果!A:A,技能等级!B1146&amp;"04")=1,技能等级!B1146&amp;"04","")</f>
        <v/>
      </c>
      <c r="O1146" s="3" t="str">
        <f t="shared" ref="O1146" si="3480">IF(N1146="","",$D1146)</f>
        <v/>
      </c>
      <c r="P1146" s="3" t="str">
        <f>IF(COUNTIF(技能效果!A:A,技能等级!B1146&amp;"05")=1,技能等级!B1146&amp;"05","")</f>
        <v/>
      </c>
      <c r="Q1146" s="3" t="str">
        <f t="shared" ref="Q1146" si="3481">IF(P1146="","",$D1146)</f>
        <v/>
      </c>
      <c r="R1146" s="36"/>
      <c r="S1146" s="36">
        <f t="shared" si="3352"/>
        <v>115</v>
      </c>
    </row>
    <row r="1147" spans="1:19" ht="16.5" x14ac:dyDescent="0.2">
      <c r="A1147" s="3">
        <v>1144</v>
      </c>
      <c r="B1147" s="3">
        <f>INDEX(技能!B:B,MATCH(技能等级!S1147,技能!T:T,0))</f>
        <v>1801003</v>
      </c>
      <c r="C1147" s="4" t="s">
        <v>507</v>
      </c>
      <c r="D1147" s="3">
        <v>4</v>
      </c>
      <c r="E1147" s="3" t="str">
        <f>INDEX(技能!E:E,MATCH(技能等级!S1147,技能!T:T,0))</f>
        <v>链球鬼兵的普通攻击</v>
      </c>
      <c r="F1147" s="4" t="s">
        <v>1164</v>
      </c>
      <c r="G1147" s="3">
        <v>10</v>
      </c>
      <c r="H1147" s="37" t="str">
        <f t="shared" si="3317"/>
        <v>180100301</v>
      </c>
      <c r="I1147" s="3">
        <f t="shared" si="3318"/>
        <v>4</v>
      </c>
      <c r="J1147" s="3" t="str">
        <f>IF(COUNTIF(技能效果!A:A,技能等级!B1147&amp;"02")=1,技能等级!B1147&amp;"02","")</f>
        <v/>
      </c>
      <c r="K1147" s="3" t="str">
        <f t="shared" si="3318"/>
        <v/>
      </c>
      <c r="L1147" s="3" t="str">
        <f>IF(COUNTIF(技能效果!A:A,技能等级!B1147&amp;"03")=1,技能等级!B1147&amp;"03","")</f>
        <v/>
      </c>
      <c r="M1147" s="3" t="str">
        <f t="shared" ref="M1147" si="3482">IF(L1147="","",$D1147)</f>
        <v/>
      </c>
      <c r="N1147" s="3" t="str">
        <f>IF(COUNTIF(技能效果!A:A,技能等级!B1147&amp;"04")=1,技能等级!B1147&amp;"04","")</f>
        <v/>
      </c>
      <c r="O1147" s="3" t="str">
        <f t="shared" ref="O1147" si="3483">IF(N1147="","",$D1147)</f>
        <v/>
      </c>
      <c r="P1147" s="3" t="str">
        <f>IF(COUNTIF(技能效果!A:A,技能等级!B1147&amp;"05")=1,技能等级!B1147&amp;"05","")</f>
        <v/>
      </c>
      <c r="Q1147" s="3" t="str">
        <f t="shared" ref="Q1147" si="3484">IF(P1147="","",$D1147)</f>
        <v/>
      </c>
      <c r="R1147" s="36"/>
      <c r="S1147" s="36">
        <f t="shared" si="3352"/>
        <v>115</v>
      </c>
    </row>
    <row r="1148" spans="1:19" ht="16.5" x14ac:dyDescent="0.2">
      <c r="A1148" s="3">
        <v>1145</v>
      </c>
      <c r="B1148" s="3">
        <f>INDEX(技能!B:B,MATCH(技能等级!S1148,技能!T:T,0))</f>
        <v>1801003</v>
      </c>
      <c r="C1148" s="4" t="s">
        <v>507</v>
      </c>
      <c r="D1148" s="3">
        <v>5</v>
      </c>
      <c r="E1148" s="3" t="str">
        <f>INDEX(技能!E:E,MATCH(技能等级!S1148,技能!T:T,0))</f>
        <v>链球鬼兵的普通攻击</v>
      </c>
      <c r="F1148" s="4" t="s">
        <v>1164</v>
      </c>
      <c r="G1148" s="3">
        <v>10</v>
      </c>
      <c r="H1148" s="37" t="str">
        <f t="shared" si="3317"/>
        <v>180100301</v>
      </c>
      <c r="I1148" s="3">
        <f t="shared" si="3318"/>
        <v>5</v>
      </c>
      <c r="J1148" s="3" t="str">
        <f>IF(COUNTIF(技能效果!A:A,技能等级!B1148&amp;"02")=1,技能等级!B1148&amp;"02","")</f>
        <v/>
      </c>
      <c r="K1148" s="3" t="str">
        <f t="shared" si="3318"/>
        <v/>
      </c>
      <c r="L1148" s="3" t="str">
        <f>IF(COUNTIF(技能效果!A:A,技能等级!B1148&amp;"03")=1,技能等级!B1148&amp;"03","")</f>
        <v/>
      </c>
      <c r="M1148" s="3" t="str">
        <f t="shared" ref="M1148" si="3485">IF(L1148="","",$D1148)</f>
        <v/>
      </c>
      <c r="N1148" s="3" t="str">
        <f>IF(COUNTIF(技能效果!A:A,技能等级!B1148&amp;"04")=1,技能等级!B1148&amp;"04","")</f>
        <v/>
      </c>
      <c r="O1148" s="3" t="str">
        <f t="shared" ref="O1148" si="3486">IF(N1148="","",$D1148)</f>
        <v/>
      </c>
      <c r="P1148" s="3" t="str">
        <f>IF(COUNTIF(技能效果!A:A,技能等级!B1148&amp;"05")=1,技能等级!B1148&amp;"05","")</f>
        <v/>
      </c>
      <c r="Q1148" s="3" t="str">
        <f t="shared" ref="Q1148" si="3487">IF(P1148="","",$D1148)</f>
        <v/>
      </c>
      <c r="R1148" s="36"/>
      <c r="S1148" s="36">
        <f t="shared" si="3352"/>
        <v>115</v>
      </c>
    </row>
    <row r="1149" spans="1:19" ht="16.5" x14ac:dyDescent="0.2">
      <c r="A1149" s="3">
        <v>1146</v>
      </c>
      <c r="B1149" s="3">
        <f>INDEX(技能!B:B,MATCH(技能等级!S1149,技能!T:T,0))</f>
        <v>1801003</v>
      </c>
      <c r="C1149" s="4" t="s">
        <v>507</v>
      </c>
      <c r="D1149" s="3">
        <v>6</v>
      </c>
      <c r="E1149" s="3" t="str">
        <f>INDEX(技能!E:E,MATCH(技能等级!S1149,技能!T:T,0))</f>
        <v>链球鬼兵的普通攻击</v>
      </c>
      <c r="F1149" s="4" t="s">
        <v>1164</v>
      </c>
      <c r="G1149" s="3">
        <v>10</v>
      </c>
      <c r="H1149" s="37" t="str">
        <f t="shared" si="3317"/>
        <v>180100301</v>
      </c>
      <c r="I1149" s="3">
        <f t="shared" si="3318"/>
        <v>6</v>
      </c>
      <c r="J1149" s="3" t="str">
        <f>IF(COUNTIF(技能效果!A:A,技能等级!B1149&amp;"02")=1,技能等级!B1149&amp;"02","")</f>
        <v/>
      </c>
      <c r="K1149" s="3" t="str">
        <f t="shared" si="3318"/>
        <v/>
      </c>
      <c r="L1149" s="3" t="str">
        <f>IF(COUNTIF(技能效果!A:A,技能等级!B1149&amp;"03")=1,技能等级!B1149&amp;"03","")</f>
        <v/>
      </c>
      <c r="M1149" s="3" t="str">
        <f t="shared" ref="M1149" si="3488">IF(L1149="","",$D1149)</f>
        <v/>
      </c>
      <c r="N1149" s="3" t="str">
        <f>IF(COUNTIF(技能效果!A:A,技能等级!B1149&amp;"04")=1,技能等级!B1149&amp;"04","")</f>
        <v/>
      </c>
      <c r="O1149" s="3" t="str">
        <f t="shared" ref="O1149" si="3489">IF(N1149="","",$D1149)</f>
        <v/>
      </c>
      <c r="P1149" s="3" t="str">
        <f>IF(COUNTIF(技能效果!A:A,技能等级!B1149&amp;"05")=1,技能等级!B1149&amp;"05","")</f>
        <v/>
      </c>
      <c r="Q1149" s="3" t="str">
        <f t="shared" ref="Q1149" si="3490">IF(P1149="","",$D1149)</f>
        <v/>
      </c>
      <c r="R1149" s="36"/>
      <c r="S1149" s="36">
        <f t="shared" si="3352"/>
        <v>115</v>
      </c>
    </row>
    <row r="1150" spans="1:19" ht="16.5" x14ac:dyDescent="0.2">
      <c r="A1150" s="3">
        <v>1147</v>
      </c>
      <c r="B1150" s="3">
        <f>INDEX(技能!B:B,MATCH(技能等级!S1150,技能!T:T,0))</f>
        <v>1801003</v>
      </c>
      <c r="C1150" s="4" t="s">
        <v>507</v>
      </c>
      <c r="D1150" s="3">
        <v>7</v>
      </c>
      <c r="E1150" s="3" t="str">
        <f>INDEX(技能!E:E,MATCH(技能等级!S1150,技能!T:T,0))</f>
        <v>链球鬼兵的普通攻击</v>
      </c>
      <c r="F1150" s="4" t="s">
        <v>1164</v>
      </c>
      <c r="G1150" s="3">
        <v>10</v>
      </c>
      <c r="H1150" s="37" t="str">
        <f t="shared" si="3317"/>
        <v>180100301</v>
      </c>
      <c r="I1150" s="3">
        <f t="shared" si="3318"/>
        <v>7</v>
      </c>
      <c r="J1150" s="3" t="str">
        <f>IF(COUNTIF(技能效果!A:A,技能等级!B1150&amp;"02")=1,技能等级!B1150&amp;"02","")</f>
        <v/>
      </c>
      <c r="K1150" s="3" t="str">
        <f t="shared" si="3318"/>
        <v/>
      </c>
      <c r="L1150" s="3" t="str">
        <f>IF(COUNTIF(技能效果!A:A,技能等级!B1150&amp;"03")=1,技能等级!B1150&amp;"03","")</f>
        <v/>
      </c>
      <c r="M1150" s="3" t="str">
        <f t="shared" ref="M1150" si="3491">IF(L1150="","",$D1150)</f>
        <v/>
      </c>
      <c r="N1150" s="3" t="str">
        <f>IF(COUNTIF(技能效果!A:A,技能等级!B1150&amp;"04")=1,技能等级!B1150&amp;"04","")</f>
        <v/>
      </c>
      <c r="O1150" s="3" t="str">
        <f t="shared" ref="O1150" si="3492">IF(N1150="","",$D1150)</f>
        <v/>
      </c>
      <c r="P1150" s="3" t="str">
        <f>IF(COUNTIF(技能效果!A:A,技能等级!B1150&amp;"05")=1,技能等级!B1150&amp;"05","")</f>
        <v/>
      </c>
      <c r="Q1150" s="3" t="str">
        <f t="shared" ref="Q1150" si="3493">IF(P1150="","",$D1150)</f>
        <v/>
      </c>
      <c r="R1150" s="36"/>
      <c r="S1150" s="36">
        <f t="shared" si="3352"/>
        <v>115</v>
      </c>
    </row>
    <row r="1151" spans="1:19" ht="16.5" x14ac:dyDescent="0.2">
      <c r="A1151" s="3">
        <v>1148</v>
      </c>
      <c r="B1151" s="3">
        <f>INDEX(技能!B:B,MATCH(技能等级!S1151,技能!T:T,0))</f>
        <v>1801003</v>
      </c>
      <c r="C1151" s="4" t="s">
        <v>507</v>
      </c>
      <c r="D1151" s="3">
        <v>8</v>
      </c>
      <c r="E1151" s="3" t="str">
        <f>INDEX(技能!E:E,MATCH(技能等级!S1151,技能!T:T,0))</f>
        <v>链球鬼兵的普通攻击</v>
      </c>
      <c r="F1151" s="4" t="s">
        <v>1164</v>
      </c>
      <c r="G1151" s="3">
        <v>10</v>
      </c>
      <c r="H1151" s="37" t="str">
        <f t="shared" si="3317"/>
        <v>180100301</v>
      </c>
      <c r="I1151" s="3">
        <f t="shared" si="3318"/>
        <v>8</v>
      </c>
      <c r="J1151" s="3" t="str">
        <f>IF(COUNTIF(技能效果!A:A,技能等级!B1151&amp;"02")=1,技能等级!B1151&amp;"02","")</f>
        <v/>
      </c>
      <c r="K1151" s="3" t="str">
        <f t="shared" si="3318"/>
        <v/>
      </c>
      <c r="L1151" s="3" t="str">
        <f>IF(COUNTIF(技能效果!A:A,技能等级!B1151&amp;"03")=1,技能等级!B1151&amp;"03","")</f>
        <v/>
      </c>
      <c r="M1151" s="3" t="str">
        <f t="shared" ref="M1151" si="3494">IF(L1151="","",$D1151)</f>
        <v/>
      </c>
      <c r="N1151" s="3" t="str">
        <f>IF(COUNTIF(技能效果!A:A,技能等级!B1151&amp;"04")=1,技能等级!B1151&amp;"04","")</f>
        <v/>
      </c>
      <c r="O1151" s="3" t="str">
        <f t="shared" ref="O1151" si="3495">IF(N1151="","",$D1151)</f>
        <v/>
      </c>
      <c r="P1151" s="3" t="str">
        <f>IF(COUNTIF(技能效果!A:A,技能等级!B1151&amp;"05")=1,技能等级!B1151&amp;"05","")</f>
        <v/>
      </c>
      <c r="Q1151" s="3" t="str">
        <f t="shared" ref="Q1151" si="3496">IF(P1151="","",$D1151)</f>
        <v/>
      </c>
      <c r="R1151" s="36"/>
      <c r="S1151" s="36">
        <f t="shared" si="3352"/>
        <v>115</v>
      </c>
    </row>
    <row r="1152" spans="1:19" ht="16.5" x14ac:dyDescent="0.2">
      <c r="A1152" s="3">
        <v>1149</v>
      </c>
      <c r="B1152" s="3">
        <f>INDEX(技能!B:B,MATCH(技能等级!S1152,技能!T:T,0))</f>
        <v>1801003</v>
      </c>
      <c r="C1152" s="4" t="s">
        <v>507</v>
      </c>
      <c r="D1152" s="3">
        <v>9</v>
      </c>
      <c r="E1152" s="3" t="str">
        <f>INDEX(技能!E:E,MATCH(技能等级!S1152,技能!T:T,0))</f>
        <v>链球鬼兵的普通攻击</v>
      </c>
      <c r="F1152" s="4" t="s">
        <v>1164</v>
      </c>
      <c r="G1152" s="3">
        <v>10</v>
      </c>
      <c r="H1152" s="37" t="str">
        <f t="shared" si="3317"/>
        <v>180100301</v>
      </c>
      <c r="I1152" s="3">
        <f t="shared" si="3318"/>
        <v>9</v>
      </c>
      <c r="J1152" s="3" t="str">
        <f>IF(COUNTIF(技能效果!A:A,技能等级!B1152&amp;"02")=1,技能等级!B1152&amp;"02","")</f>
        <v/>
      </c>
      <c r="K1152" s="3" t="str">
        <f t="shared" si="3318"/>
        <v/>
      </c>
      <c r="L1152" s="3" t="str">
        <f>IF(COUNTIF(技能效果!A:A,技能等级!B1152&amp;"03")=1,技能等级!B1152&amp;"03","")</f>
        <v/>
      </c>
      <c r="M1152" s="3" t="str">
        <f t="shared" ref="M1152" si="3497">IF(L1152="","",$D1152)</f>
        <v/>
      </c>
      <c r="N1152" s="3" t="str">
        <f>IF(COUNTIF(技能效果!A:A,技能等级!B1152&amp;"04")=1,技能等级!B1152&amp;"04","")</f>
        <v/>
      </c>
      <c r="O1152" s="3" t="str">
        <f t="shared" ref="O1152" si="3498">IF(N1152="","",$D1152)</f>
        <v/>
      </c>
      <c r="P1152" s="3" t="str">
        <f>IF(COUNTIF(技能效果!A:A,技能等级!B1152&amp;"05")=1,技能等级!B1152&amp;"05","")</f>
        <v/>
      </c>
      <c r="Q1152" s="3" t="str">
        <f t="shared" ref="Q1152" si="3499">IF(P1152="","",$D1152)</f>
        <v/>
      </c>
      <c r="R1152" s="36"/>
      <c r="S1152" s="36">
        <f t="shared" si="3352"/>
        <v>115</v>
      </c>
    </row>
    <row r="1153" spans="1:19" ht="16.5" x14ac:dyDescent="0.2">
      <c r="A1153" s="3">
        <v>1150</v>
      </c>
      <c r="B1153" s="3">
        <f>INDEX(技能!B:B,MATCH(技能等级!S1153,技能!T:T,0))</f>
        <v>1801003</v>
      </c>
      <c r="C1153" s="4" t="s">
        <v>507</v>
      </c>
      <c r="D1153" s="3">
        <v>10</v>
      </c>
      <c r="E1153" s="3" t="str">
        <f>INDEX(技能!E:E,MATCH(技能等级!S1153,技能!T:T,0))</f>
        <v>链球鬼兵的普通攻击</v>
      </c>
      <c r="F1153" s="4" t="s">
        <v>1164</v>
      </c>
      <c r="G1153" s="3">
        <v>10</v>
      </c>
      <c r="H1153" s="37" t="str">
        <f t="shared" si="3317"/>
        <v>180100301</v>
      </c>
      <c r="I1153" s="3">
        <f t="shared" si="3318"/>
        <v>10</v>
      </c>
      <c r="J1153" s="3" t="str">
        <f>IF(COUNTIF(技能效果!A:A,技能等级!B1153&amp;"02")=1,技能等级!B1153&amp;"02","")</f>
        <v/>
      </c>
      <c r="K1153" s="3" t="str">
        <f t="shared" si="3318"/>
        <v/>
      </c>
      <c r="L1153" s="3" t="str">
        <f>IF(COUNTIF(技能效果!A:A,技能等级!B1153&amp;"03")=1,技能等级!B1153&amp;"03","")</f>
        <v/>
      </c>
      <c r="M1153" s="3" t="str">
        <f t="shared" ref="M1153" si="3500">IF(L1153="","",$D1153)</f>
        <v/>
      </c>
      <c r="N1153" s="3" t="str">
        <f>IF(COUNTIF(技能效果!A:A,技能等级!B1153&amp;"04")=1,技能等级!B1153&amp;"04","")</f>
        <v/>
      </c>
      <c r="O1153" s="3" t="str">
        <f t="shared" ref="O1153" si="3501">IF(N1153="","",$D1153)</f>
        <v/>
      </c>
      <c r="P1153" s="3" t="str">
        <f>IF(COUNTIF(技能效果!A:A,技能等级!B1153&amp;"05")=1,技能等级!B1153&amp;"05","")</f>
        <v/>
      </c>
      <c r="Q1153" s="3" t="str">
        <f t="shared" ref="Q1153" si="3502">IF(P1153="","",$D1153)</f>
        <v/>
      </c>
      <c r="R1153" s="36"/>
      <c r="S1153" s="36">
        <f t="shared" si="3352"/>
        <v>115</v>
      </c>
    </row>
    <row r="1154" spans="1:19" ht="16.5" x14ac:dyDescent="0.2">
      <c r="A1154" s="3">
        <v>1151</v>
      </c>
      <c r="B1154" s="3">
        <f>INDEX(技能!B:B,MATCH(技能等级!S1154,技能!T:T,0))</f>
        <v>1801004</v>
      </c>
      <c r="C1154" s="4" t="s">
        <v>507</v>
      </c>
      <c r="D1154" s="3">
        <v>1</v>
      </c>
      <c r="E1154" s="3" t="str">
        <f>INDEX(技能!E:E,MATCH(技能等级!S1154,技能!T:T,0))</f>
        <v>鬼将军普通伤害</v>
      </c>
      <c r="F1154" s="4"/>
      <c r="G1154" s="3"/>
      <c r="H1154" s="37" t="str">
        <f t="shared" si="3317"/>
        <v>180100401</v>
      </c>
      <c r="I1154" s="3">
        <f t="shared" si="3318"/>
        <v>1</v>
      </c>
      <c r="J1154" s="3" t="str">
        <f>IF(COUNTIF(技能效果!A:A,技能等级!B1154&amp;"02")=1,技能等级!B1154&amp;"02","")</f>
        <v/>
      </c>
      <c r="K1154" s="3" t="str">
        <f t="shared" si="3318"/>
        <v/>
      </c>
      <c r="L1154" s="3" t="str">
        <f>IF(COUNTIF(技能效果!A:A,技能等级!B1154&amp;"03")=1,技能等级!B1154&amp;"03","")</f>
        <v/>
      </c>
      <c r="M1154" s="3" t="str">
        <f t="shared" ref="M1154" si="3503">IF(L1154="","",$D1154)</f>
        <v/>
      </c>
      <c r="N1154" s="3" t="str">
        <f>IF(COUNTIF(技能效果!A:A,技能等级!B1154&amp;"04")=1,技能等级!B1154&amp;"04","")</f>
        <v/>
      </c>
      <c r="O1154" s="3" t="str">
        <f t="shared" ref="O1154" si="3504">IF(N1154="","",$D1154)</f>
        <v/>
      </c>
      <c r="P1154" s="3" t="str">
        <f>IF(COUNTIF(技能效果!A:A,技能等级!B1154&amp;"05")=1,技能等级!B1154&amp;"05","")</f>
        <v/>
      </c>
      <c r="Q1154" s="3" t="str">
        <f t="shared" ref="Q1154" si="3505">IF(P1154="","",$D1154)</f>
        <v/>
      </c>
      <c r="R1154" s="36"/>
      <c r="S1154" s="36">
        <f t="shared" si="3352"/>
        <v>116</v>
      </c>
    </row>
    <row r="1155" spans="1:19" ht="16.5" x14ac:dyDescent="0.2">
      <c r="A1155" s="3">
        <v>1152</v>
      </c>
      <c r="B1155" s="3">
        <f>INDEX(技能!B:B,MATCH(技能等级!S1155,技能!T:T,0))</f>
        <v>1801004</v>
      </c>
      <c r="C1155" s="4" t="s">
        <v>507</v>
      </c>
      <c r="D1155" s="3">
        <v>2</v>
      </c>
      <c r="E1155" s="3" t="str">
        <f>INDEX(技能!E:E,MATCH(技能等级!S1155,技能!T:T,0))</f>
        <v>鬼将军普通伤害</v>
      </c>
      <c r="F1155" s="4" t="s">
        <v>1164</v>
      </c>
      <c r="G1155" s="3">
        <v>10</v>
      </c>
      <c r="H1155" s="37" t="str">
        <f t="shared" si="3317"/>
        <v>180100401</v>
      </c>
      <c r="I1155" s="3">
        <f t="shared" si="3318"/>
        <v>2</v>
      </c>
      <c r="J1155" s="3" t="str">
        <f>IF(COUNTIF(技能效果!A:A,技能等级!B1155&amp;"02")=1,技能等级!B1155&amp;"02","")</f>
        <v/>
      </c>
      <c r="K1155" s="3" t="str">
        <f t="shared" si="3318"/>
        <v/>
      </c>
      <c r="L1155" s="3" t="str">
        <f>IF(COUNTIF(技能效果!A:A,技能等级!B1155&amp;"03")=1,技能等级!B1155&amp;"03","")</f>
        <v/>
      </c>
      <c r="M1155" s="3" t="str">
        <f t="shared" ref="M1155" si="3506">IF(L1155="","",$D1155)</f>
        <v/>
      </c>
      <c r="N1155" s="3" t="str">
        <f>IF(COUNTIF(技能效果!A:A,技能等级!B1155&amp;"04")=1,技能等级!B1155&amp;"04","")</f>
        <v/>
      </c>
      <c r="O1155" s="3" t="str">
        <f t="shared" ref="O1155" si="3507">IF(N1155="","",$D1155)</f>
        <v/>
      </c>
      <c r="P1155" s="3" t="str">
        <f>IF(COUNTIF(技能效果!A:A,技能等级!B1155&amp;"05")=1,技能等级!B1155&amp;"05","")</f>
        <v/>
      </c>
      <c r="Q1155" s="3" t="str">
        <f t="shared" ref="Q1155" si="3508">IF(P1155="","",$D1155)</f>
        <v/>
      </c>
      <c r="R1155" s="36"/>
      <c r="S1155" s="36">
        <f t="shared" si="3352"/>
        <v>116</v>
      </c>
    </row>
    <row r="1156" spans="1:19" ht="16.5" x14ac:dyDescent="0.2">
      <c r="A1156" s="3">
        <v>1153</v>
      </c>
      <c r="B1156" s="3">
        <f>INDEX(技能!B:B,MATCH(技能等级!S1156,技能!T:T,0))</f>
        <v>1801004</v>
      </c>
      <c r="C1156" s="4" t="s">
        <v>507</v>
      </c>
      <c r="D1156" s="3">
        <v>3</v>
      </c>
      <c r="E1156" s="3" t="str">
        <f>INDEX(技能!E:E,MATCH(技能等级!S1156,技能!T:T,0))</f>
        <v>鬼将军普通伤害</v>
      </c>
      <c r="F1156" s="4" t="s">
        <v>1164</v>
      </c>
      <c r="G1156" s="3">
        <v>10</v>
      </c>
      <c r="H1156" s="37" t="str">
        <f t="shared" si="3317"/>
        <v>180100401</v>
      </c>
      <c r="I1156" s="3">
        <f t="shared" si="3318"/>
        <v>3</v>
      </c>
      <c r="J1156" s="3" t="str">
        <f>IF(COUNTIF(技能效果!A:A,技能等级!B1156&amp;"02")=1,技能等级!B1156&amp;"02","")</f>
        <v/>
      </c>
      <c r="K1156" s="3" t="str">
        <f t="shared" si="3318"/>
        <v/>
      </c>
      <c r="L1156" s="3" t="str">
        <f>IF(COUNTIF(技能效果!A:A,技能等级!B1156&amp;"03")=1,技能等级!B1156&amp;"03","")</f>
        <v/>
      </c>
      <c r="M1156" s="3" t="str">
        <f t="shared" ref="M1156" si="3509">IF(L1156="","",$D1156)</f>
        <v/>
      </c>
      <c r="N1156" s="3" t="str">
        <f>IF(COUNTIF(技能效果!A:A,技能等级!B1156&amp;"04")=1,技能等级!B1156&amp;"04","")</f>
        <v/>
      </c>
      <c r="O1156" s="3" t="str">
        <f t="shared" ref="O1156" si="3510">IF(N1156="","",$D1156)</f>
        <v/>
      </c>
      <c r="P1156" s="3" t="str">
        <f>IF(COUNTIF(技能效果!A:A,技能等级!B1156&amp;"05")=1,技能等级!B1156&amp;"05","")</f>
        <v/>
      </c>
      <c r="Q1156" s="3" t="str">
        <f t="shared" ref="Q1156" si="3511">IF(P1156="","",$D1156)</f>
        <v/>
      </c>
      <c r="R1156" s="36"/>
      <c r="S1156" s="36">
        <f t="shared" si="3352"/>
        <v>116</v>
      </c>
    </row>
    <row r="1157" spans="1:19" ht="16.5" x14ac:dyDescent="0.2">
      <c r="A1157" s="3">
        <v>1154</v>
      </c>
      <c r="B1157" s="3">
        <f>INDEX(技能!B:B,MATCH(技能等级!S1157,技能!T:T,0))</f>
        <v>1801004</v>
      </c>
      <c r="C1157" s="4" t="s">
        <v>507</v>
      </c>
      <c r="D1157" s="3">
        <v>4</v>
      </c>
      <c r="E1157" s="3" t="str">
        <f>INDEX(技能!E:E,MATCH(技能等级!S1157,技能!T:T,0))</f>
        <v>鬼将军普通伤害</v>
      </c>
      <c r="F1157" s="4" t="s">
        <v>1164</v>
      </c>
      <c r="G1157" s="3">
        <v>10</v>
      </c>
      <c r="H1157" s="37" t="str">
        <f t="shared" ref="H1157:H1220" si="3512">B1157&amp;"01"</f>
        <v>180100401</v>
      </c>
      <c r="I1157" s="3">
        <f t="shared" ref="I1157:K1220" si="3513">IF(H1157="","",$D1157)</f>
        <v>4</v>
      </c>
      <c r="J1157" s="3" t="str">
        <f>IF(COUNTIF(技能效果!A:A,技能等级!B1157&amp;"02")=1,技能等级!B1157&amp;"02","")</f>
        <v/>
      </c>
      <c r="K1157" s="3" t="str">
        <f t="shared" si="3513"/>
        <v/>
      </c>
      <c r="L1157" s="3" t="str">
        <f>IF(COUNTIF(技能效果!A:A,技能等级!B1157&amp;"03")=1,技能等级!B1157&amp;"03","")</f>
        <v/>
      </c>
      <c r="M1157" s="3" t="str">
        <f t="shared" ref="M1157" si="3514">IF(L1157="","",$D1157)</f>
        <v/>
      </c>
      <c r="N1157" s="3" t="str">
        <f>IF(COUNTIF(技能效果!A:A,技能等级!B1157&amp;"04")=1,技能等级!B1157&amp;"04","")</f>
        <v/>
      </c>
      <c r="O1157" s="3" t="str">
        <f t="shared" ref="O1157" si="3515">IF(N1157="","",$D1157)</f>
        <v/>
      </c>
      <c r="P1157" s="3" t="str">
        <f>IF(COUNTIF(技能效果!A:A,技能等级!B1157&amp;"05")=1,技能等级!B1157&amp;"05","")</f>
        <v/>
      </c>
      <c r="Q1157" s="3" t="str">
        <f t="shared" ref="Q1157" si="3516">IF(P1157="","",$D1157)</f>
        <v/>
      </c>
      <c r="R1157" s="36"/>
      <c r="S1157" s="36">
        <f t="shared" si="3352"/>
        <v>116</v>
      </c>
    </row>
    <row r="1158" spans="1:19" ht="16.5" x14ac:dyDescent="0.2">
      <c r="A1158" s="3">
        <v>1155</v>
      </c>
      <c r="B1158" s="3">
        <f>INDEX(技能!B:B,MATCH(技能等级!S1158,技能!T:T,0))</f>
        <v>1801004</v>
      </c>
      <c r="C1158" s="4" t="s">
        <v>507</v>
      </c>
      <c r="D1158" s="3">
        <v>5</v>
      </c>
      <c r="E1158" s="3" t="str">
        <f>INDEX(技能!E:E,MATCH(技能等级!S1158,技能!T:T,0))</f>
        <v>鬼将军普通伤害</v>
      </c>
      <c r="F1158" s="4" t="s">
        <v>1164</v>
      </c>
      <c r="G1158" s="3">
        <v>10</v>
      </c>
      <c r="H1158" s="37" t="str">
        <f t="shared" si="3512"/>
        <v>180100401</v>
      </c>
      <c r="I1158" s="3">
        <f t="shared" si="3513"/>
        <v>5</v>
      </c>
      <c r="J1158" s="3" t="str">
        <f>IF(COUNTIF(技能效果!A:A,技能等级!B1158&amp;"02")=1,技能等级!B1158&amp;"02","")</f>
        <v/>
      </c>
      <c r="K1158" s="3" t="str">
        <f t="shared" si="3513"/>
        <v/>
      </c>
      <c r="L1158" s="3" t="str">
        <f>IF(COUNTIF(技能效果!A:A,技能等级!B1158&amp;"03")=1,技能等级!B1158&amp;"03","")</f>
        <v/>
      </c>
      <c r="M1158" s="3" t="str">
        <f t="shared" ref="M1158" si="3517">IF(L1158="","",$D1158)</f>
        <v/>
      </c>
      <c r="N1158" s="3" t="str">
        <f>IF(COUNTIF(技能效果!A:A,技能等级!B1158&amp;"04")=1,技能等级!B1158&amp;"04","")</f>
        <v/>
      </c>
      <c r="O1158" s="3" t="str">
        <f t="shared" ref="O1158" si="3518">IF(N1158="","",$D1158)</f>
        <v/>
      </c>
      <c r="P1158" s="3" t="str">
        <f>IF(COUNTIF(技能效果!A:A,技能等级!B1158&amp;"05")=1,技能等级!B1158&amp;"05","")</f>
        <v/>
      </c>
      <c r="Q1158" s="3" t="str">
        <f t="shared" ref="Q1158" si="3519">IF(P1158="","",$D1158)</f>
        <v/>
      </c>
      <c r="R1158" s="36"/>
      <c r="S1158" s="36">
        <f t="shared" si="3352"/>
        <v>116</v>
      </c>
    </row>
    <row r="1159" spans="1:19" ht="16.5" x14ac:dyDescent="0.2">
      <c r="A1159" s="3">
        <v>1156</v>
      </c>
      <c r="B1159" s="3">
        <f>INDEX(技能!B:B,MATCH(技能等级!S1159,技能!T:T,0))</f>
        <v>1801004</v>
      </c>
      <c r="C1159" s="4" t="s">
        <v>507</v>
      </c>
      <c r="D1159" s="3">
        <v>6</v>
      </c>
      <c r="E1159" s="3" t="str">
        <f>INDEX(技能!E:E,MATCH(技能等级!S1159,技能!T:T,0))</f>
        <v>鬼将军普通伤害</v>
      </c>
      <c r="F1159" s="4" t="s">
        <v>1164</v>
      </c>
      <c r="G1159" s="3">
        <v>10</v>
      </c>
      <c r="H1159" s="37" t="str">
        <f t="shared" si="3512"/>
        <v>180100401</v>
      </c>
      <c r="I1159" s="3">
        <f t="shared" si="3513"/>
        <v>6</v>
      </c>
      <c r="J1159" s="3" t="str">
        <f>IF(COUNTIF(技能效果!A:A,技能等级!B1159&amp;"02")=1,技能等级!B1159&amp;"02","")</f>
        <v/>
      </c>
      <c r="K1159" s="3" t="str">
        <f t="shared" si="3513"/>
        <v/>
      </c>
      <c r="L1159" s="3" t="str">
        <f>IF(COUNTIF(技能效果!A:A,技能等级!B1159&amp;"03")=1,技能等级!B1159&amp;"03","")</f>
        <v/>
      </c>
      <c r="M1159" s="3" t="str">
        <f t="shared" ref="M1159" si="3520">IF(L1159="","",$D1159)</f>
        <v/>
      </c>
      <c r="N1159" s="3" t="str">
        <f>IF(COUNTIF(技能效果!A:A,技能等级!B1159&amp;"04")=1,技能等级!B1159&amp;"04","")</f>
        <v/>
      </c>
      <c r="O1159" s="3" t="str">
        <f t="shared" ref="O1159" si="3521">IF(N1159="","",$D1159)</f>
        <v/>
      </c>
      <c r="P1159" s="3" t="str">
        <f>IF(COUNTIF(技能效果!A:A,技能等级!B1159&amp;"05")=1,技能等级!B1159&amp;"05","")</f>
        <v/>
      </c>
      <c r="Q1159" s="3" t="str">
        <f t="shared" ref="Q1159" si="3522">IF(P1159="","",$D1159)</f>
        <v/>
      </c>
      <c r="R1159" s="36"/>
      <c r="S1159" s="36">
        <f t="shared" si="3352"/>
        <v>116</v>
      </c>
    </row>
    <row r="1160" spans="1:19" ht="16.5" x14ac:dyDescent="0.2">
      <c r="A1160" s="3">
        <v>1157</v>
      </c>
      <c r="B1160" s="3">
        <f>INDEX(技能!B:B,MATCH(技能等级!S1160,技能!T:T,0))</f>
        <v>1801004</v>
      </c>
      <c r="C1160" s="4" t="s">
        <v>507</v>
      </c>
      <c r="D1160" s="3">
        <v>7</v>
      </c>
      <c r="E1160" s="3" t="str">
        <f>INDEX(技能!E:E,MATCH(技能等级!S1160,技能!T:T,0))</f>
        <v>鬼将军普通伤害</v>
      </c>
      <c r="F1160" s="4" t="s">
        <v>1164</v>
      </c>
      <c r="G1160" s="3">
        <v>10</v>
      </c>
      <c r="H1160" s="37" t="str">
        <f t="shared" si="3512"/>
        <v>180100401</v>
      </c>
      <c r="I1160" s="3">
        <f t="shared" si="3513"/>
        <v>7</v>
      </c>
      <c r="J1160" s="3" t="str">
        <f>IF(COUNTIF(技能效果!A:A,技能等级!B1160&amp;"02")=1,技能等级!B1160&amp;"02","")</f>
        <v/>
      </c>
      <c r="K1160" s="3" t="str">
        <f t="shared" si="3513"/>
        <v/>
      </c>
      <c r="L1160" s="3" t="str">
        <f>IF(COUNTIF(技能效果!A:A,技能等级!B1160&amp;"03")=1,技能等级!B1160&amp;"03","")</f>
        <v/>
      </c>
      <c r="M1160" s="3" t="str">
        <f t="shared" ref="M1160" si="3523">IF(L1160="","",$D1160)</f>
        <v/>
      </c>
      <c r="N1160" s="3" t="str">
        <f>IF(COUNTIF(技能效果!A:A,技能等级!B1160&amp;"04")=1,技能等级!B1160&amp;"04","")</f>
        <v/>
      </c>
      <c r="O1160" s="3" t="str">
        <f t="shared" ref="O1160" si="3524">IF(N1160="","",$D1160)</f>
        <v/>
      </c>
      <c r="P1160" s="3" t="str">
        <f>IF(COUNTIF(技能效果!A:A,技能等级!B1160&amp;"05")=1,技能等级!B1160&amp;"05","")</f>
        <v/>
      </c>
      <c r="Q1160" s="3" t="str">
        <f t="shared" ref="Q1160" si="3525">IF(P1160="","",$D1160)</f>
        <v/>
      </c>
      <c r="R1160" s="36"/>
      <c r="S1160" s="36">
        <f t="shared" si="3352"/>
        <v>116</v>
      </c>
    </row>
    <row r="1161" spans="1:19" ht="16.5" x14ac:dyDescent="0.2">
      <c r="A1161" s="3">
        <v>1158</v>
      </c>
      <c r="B1161" s="3">
        <f>INDEX(技能!B:B,MATCH(技能等级!S1161,技能!T:T,0))</f>
        <v>1801004</v>
      </c>
      <c r="C1161" s="4" t="s">
        <v>507</v>
      </c>
      <c r="D1161" s="3">
        <v>8</v>
      </c>
      <c r="E1161" s="3" t="str">
        <f>INDEX(技能!E:E,MATCH(技能等级!S1161,技能!T:T,0))</f>
        <v>鬼将军普通伤害</v>
      </c>
      <c r="F1161" s="4" t="s">
        <v>1164</v>
      </c>
      <c r="G1161" s="3">
        <v>10</v>
      </c>
      <c r="H1161" s="37" t="str">
        <f t="shared" si="3512"/>
        <v>180100401</v>
      </c>
      <c r="I1161" s="3">
        <f t="shared" si="3513"/>
        <v>8</v>
      </c>
      <c r="J1161" s="3" t="str">
        <f>IF(COUNTIF(技能效果!A:A,技能等级!B1161&amp;"02")=1,技能等级!B1161&amp;"02","")</f>
        <v/>
      </c>
      <c r="K1161" s="3" t="str">
        <f t="shared" si="3513"/>
        <v/>
      </c>
      <c r="L1161" s="3" t="str">
        <f>IF(COUNTIF(技能效果!A:A,技能等级!B1161&amp;"03")=1,技能等级!B1161&amp;"03","")</f>
        <v/>
      </c>
      <c r="M1161" s="3" t="str">
        <f t="shared" ref="M1161" si="3526">IF(L1161="","",$D1161)</f>
        <v/>
      </c>
      <c r="N1161" s="3" t="str">
        <f>IF(COUNTIF(技能效果!A:A,技能等级!B1161&amp;"04")=1,技能等级!B1161&amp;"04","")</f>
        <v/>
      </c>
      <c r="O1161" s="3" t="str">
        <f t="shared" ref="O1161" si="3527">IF(N1161="","",$D1161)</f>
        <v/>
      </c>
      <c r="P1161" s="3" t="str">
        <f>IF(COUNTIF(技能效果!A:A,技能等级!B1161&amp;"05")=1,技能等级!B1161&amp;"05","")</f>
        <v/>
      </c>
      <c r="Q1161" s="3" t="str">
        <f t="shared" ref="Q1161" si="3528">IF(P1161="","",$D1161)</f>
        <v/>
      </c>
      <c r="R1161" s="36"/>
      <c r="S1161" s="36">
        <f t="shared" si="3352"/>
        <v>116</v>
      </c>
    </row>
    <row r="1162" spans="1:19" ht="16.5" x14ac:dyDescent="0.2">
      <c r="A1162" s="3">
        <v>1159</v>
      </c>
      <c r="B1162" s="3">
        <f>INDEX(技能!B:B,MATCH(技能等级!S1162,技能!T:T,0))</f>
        <v>1801004</v>
      </c>
      <c r="C1162" s="4" t="s">
        <v>507</v>
      </c>
      <c r="D1162" s="3">
        <v>9</v>
      </c>
      <c r="E1162" s="3" t="str">
        <f>INDEX(技能!E:E,MATCH(技能等级!S1162,技能!T:T,0))</f>
        <v>鬼将军普通伤害</v>
      </c>
      <c r="F1162" s="4" t="s">
        <v>1164</v>
      </c>
      <c r="G1162" s="3">
        <v>10</v>
      </c>
      <c r="H1162" s="37" t="str">
        <f t="shared" si="3512"/>
        <v>180100401</v>
      </c>
      <c r="I1162" s="3">
        <f t="shared" si="3513"/>
        <v>9</v>
      </c>
      <c r="J1162" s="3" t="str">
        <f>IF(COUNTIF(技能效果!A:A,技能等级!B1162&amp;"02")=1,技能等级!B1162&amp;"02","")</f>
        <v/>
      </c>
      <c r="K1162" s="3" t="str">
        <f t="shared" si="3513"/>
        <v/>
      </c>
      <c r="L1162" s="3" t="str">
        <f>IF(COUNTIF(技能效果!A:A,技能等级!B1162&amp;"03")=1,技能等级!B1162&amp;"03","")</f>
        <v/>
      </c>
      <c r="M1162" s="3" t="str">
        <f t="shared" ref="M1162" si="3529">IF(L1162="","",$D1162)</f>
        <v/>
      </c>
      <c r="N1162" s="3" t="str">
        <f>IF(COUNTIF(技能效果!A:A,技能等级!B1162&amp;"04")=1,技能等级!B1162&amp;"04","")</f>
        <v/>
      </c>
      <c r="O1162" s="3" t="str">
        <f t="shared" ref="O1162" si="3530">IF(N1162="","",$D1162)</f>
        <v/>
      </c>
      <c r="P1162" s="3" t="str">
        <f>IF(COUNTIF(技能效果!A:A,技能等级!B1162&amp;"05")=1,技能等级!B1162&amp;"05","")</f>
        <v/>
      </c>
      <c r="Q1162" s="3" t="str">
        <f t="shared" ref="Q1162" si="3531">IF(P1162="","",$D1162)</f>
        <v/>
      </c>
      <c r="R1162" s="36"/>
      <c r="S1162" s="36">
        <f t="shared" si="3352"/>
        <v>116</v>
      </c>
    </row>
    <row r="1163" spans="1:19" ht="16.5" x14ac:dyDescent="0.2">
      <c r="A1163" s="3">
        <v>1160</v>
      </c>
      <c r="B1163" s="3">
        <f>INDEX(技能!B:B,MATCH(技能等级!S1163,技能!T:T,0))</f>
        <v>1801004</v>
      </c>
      <c r="C1163" s="4" t="s">
        <v>507</v>
      </c>
      <c r="D1163" s="3">
        <v>10</v>
      </c>
      <c r="E1163" s="3" t="str">
        <f>INDEX(技能!E:E,MATCH(技能等级!S1163,技能!T:T,0))</f>
        <v>鬼将军普通伤害</v>
      </c>
      <c r="F1163" s="4" t="s">
        <v>1164</v>
      </c>
      <c r="G1163" s="3">
        <v>10</v>
      </c>
      <c r="H1163" s="37" t="str">
        <f t="shared" si="3512"/>
        <v>180100401</v>
      </c>
      <c r="I1163" s="3">
        <f t="shared" si="3513"/>
        <v>10</v>
      </c>
      <c r="J1163" s="3" t="str">
        <f>IF(COUNTIF(技能效果!A:A,技能等级!B1163&amp;"02")=1,技能等级!B1163&amp;"02","")</f>
        <v/>
      </c>
      <c r="K1163" s="3" t="str">
        <f t="shared" si="3513"/>
        <v/>
      </c>
      <c r="L1163" s="3" t="str">
        <f>IF(COUNTIF(技能效果!A:A,技能等级!B1163&amp;"03")=1,技能等级!B1163&amp;"03","")</f>
        <v/>
      </c>
      <c r="M1163" s="3" t="str">
        <f t="shared" ref="M1163" si="3532">IF(L1163="","",$D1163)</f>
        <v/>
      </c>
      <c r="N1163" s="3" t="str">
        <f>IF(COUNTIF(技能效果!A:A,技能等级!B1163&amp;"04")=1,技能等级!B1163&amp;"04","")</f>
        <v/>
      </c>
      <c r="O1163" s="3" t="str">
        <f t="shared" ref="O1163" si="3533">IF(N1163="","",$D1163)</f>
        <v/>
      </c>
      <c r="P1163" s="3" t="str">
        <f>IF(COUNTIF(技能效果!A:A,技能等级!B1163&amp;"05")=1,技能等级!B1163&amp;"05","")</f>
        <v/>
      </c>
      <c r="Q1163" s="3" t="str">
        <f t="shared" ref="Q1163" si="3534">IF(P1163="","",$D1163)</f>
        <v/>
      </c>
      <c r="R1163" s="36"/>
      <c r="S1163" s="36">
        <f t="shared" si="3352"/>
        <v>116</v>
      </c>
    </row>
    <row r="1164" spans="1:19" ht="16.5" x14ac:dyDescent="0.2">
      <c r="A1164" s="3">
        <v>1161</v>
      </c>
      <c r="B1164" s="3">
        <f>INDEX(技能!B:B,MATCH(技能等级!S1164,技能!T:T,0))</f>
        <v>1802004</v>
      </c>
      <c r="C1164" s="4" t="s">
        <v>507</v>
      </c>
      <c r="D1164" s="3">
        <v>1</v>
      </c>
      <c r="E1164" s="3" t="str">
        <f>INDEX(技能!E:E,MATCH(技能等级!S1164,技能!T:T,0))</f>
        <v>鬼将军超级伤害</v>
      </c>
      <c r="F1164" s="4"/>
      <c r="G1164" s="3"/>
      <c r="H1164" s="37" t="str">
        <f t="shared" si="3512"/>
        <v>180200401</v>
      </c>
      <c r="I1164" s="3">
        <f t="shared" si="3513"/>
        <v>1</v>
      </c>
      <c r="J1164" s="3" t="str">
        <f>IF(COUNTIF(技能效果!A:A,技能等级!B1164&amp;"02")=1,技能等级!B1164&amp;"02","")</f>
        <v/>
      </c>
      <c r="K1164" s="3" t="str">
        <f t="shared" si="3513"/>
        <v/>
      </c>
      <c r="L1164" s="3" t="str">
        <f>IF(COUNTIF(技能效果!A:A,技能等级!B1164&amp;"03")=1,技能等级!B1164&amp;"03","")</f>
        <v/>
      </c>
      <c r="M1164" s="3" t="str">
        <f t="shared" ref="M1164" si="3535">IF(L1164="","",$D1164)</f>
        <v/>
      </c>
      <c r="N1164" s="3" t="str">
        <f>IF(COUNTIF(技能效果!A:A,技能等级!B1164&amp;"04")=1,技能等级!B1164&amp;"04","")</f>
        <v/>
      </c>
      <c r="O1164" s="3" t="str">
        <f t="shared" ref="O1164" si="3536">IF(N1164="","",$D1164)</f>
        <v/>
      </c>
      <c r="P1164" s="3" t="str">
        <f>IF(COUNTIF(技能效果!A:A,技能等级!B1164&amp;"05")=1,技能等级!B1164&amp;"05","")</f>
        <v/>
      </c>
      <c r="Q1164" s="3" t="str">
        <f t="shared" ref="Q1164" si="3537">IF(P1164="","",$D1164)</f>
        <v/>
      </c>
      <c r="R1164" s="36"/>
      <c r="S1164" s="36">
        <f t="shared" si="3352"/>
        <v>117</v>
      </c>
    </row>
    <row r="1165" spans="1:19" ht="16.5" x14ac:dyDescent="0.2">
      <c r="A1165" s="3">
        <v>1162</v>
      </c>
      <c r="B1165" s="3">
        <f>INDEX(技能!B:B,MATCH(技能等级!S1165,技能!T:T,0))</f>
        <v>1802004</v>
      </c>
      <c r="C1165" s="4" t="s">
        <v>507</v>
      </c>
      <c r="D1165" s="3">
        <v>2</v>
      </c>
      <c r="E1165" s="3" t="str">
        <f>INDEX(技能!E:E,MATCH(技能等级!S1165,技能!T:T,0))</f>
        <v>鬼将军超级伤害</v>
      </c>
      <c r="F1165" s="4" t="s">
        <v>1164</v>
      </c>
      <c r="G1165" s="3">
        <v>10</v>
      </c>
      <c r="H1165" s="37" t="str">
        <f t="shared" si="3512"/>
        <v>180200401</v>
      </c>
      <c r="I1165" s="3">
        <f t="shared" si="3513"/>
        <v>2</v>
      </c>
      <c r="J1165" s="3" t="str">
        <f>IF(COUNTIF(技能效果!A:A,技能等级!B1165&amp;"02")=1,技能等级!B1165&amp;"02","")</f>
        <v/>
      </c>
      <c r="K1165" s="3" t="str">
        <f t="shared" si="3513"/>
        <v/>
      </c>
      <c r="L1165" s="3" t="str">
        <f>IF(COUNTIF(技能效果!A:A,技能等级!B1165&amp;"03")=1,技能等级!B1165&amp;"03","")</f>
        <v/>
      </c>
      <c r="M1165" s="3" t="str">
        <f t="shared" ref="M1165" si="3538">IF(L1165="","",$D1165)</f>
        <v/>
      </c>
      <c r="N1165" s="3" t="str">
        <f>IF(COUNTIF(技能效果!A:A,技能等级!B1165&amp;"04")=1,技能等级!B1165&amp;"04","")</f>
        <v/>
      </c>
      <c r="O1165" s="3" t="str">
        <f t="shared" ref="O1165" si="3539">IF(N1165="","",$D1165)</f>
        <v/>
      </c>
      <c r="P1165" s="3" t="str">
        <f>IF(COUNTIF(技能效果!A:A,技能等级!B1165&amp;"05")=1,技能等级!B1165&amp;"05","")</f>
        <v/>
      </c>
      <c r="Q1165" s="3" t="str">
        <f t="shared" ref="Q1165" si="3540">IF(P1165="","",$D1165)</f>
        <v/>
      </c>
      <c r="R1165" s="36"/>
      <c r="S1165" s="36">
        <f t="shared" si="3352"/>
        <v>117</v>
      </c>
    </row>
    <row r="1166" spans="1:19" ht="16.5" x14ac:dyDescent="0.2">
      <c r="A1166" s="3">
        <v>1163</v>
      </c>
      <c r="B1166" s="3">
        <f>INDEX(技能!B:B,MATCH(技能等级!S1166,技能!T:T,0))</f>
        <v>1802004</v>
      </c>
      <c r="C1166" s="4" t="s">
        <v>507</v>
      </c>
      <c r="D1166" s="3">
        <v>3</v>
      </c>
      <c r="E1166" s="3" t="str">
        <f>INDEX(技能!E:E,MATCH(技能等级!S1166,技能!T:T,0))</f>
        <v>鬼将军超级伤害</v>
      </c>
      <c r="F1166" s="4" t="s">
        <v>1164</v>
      </c>
      <c r="G1166" s="3">
        <v>10</v>
      </c>
      <c r="H1166" s="37" t="str">
        <f t="shared" si="3512"/>
        <v>180200401</v>
      </c>
      <c r="I1166" s="3">
        <f t="shared" si="3513"/>
        <v>3</v>
      </c>
      <c r="J1166" s="3" t="str">
        <f>IF(COUNTIF(技能效果!A:A,技能等级!B1166&amp;"02")=1,技能等级!B1166&amp;"02","")</f>
        <v/>
      </c>
      <c r="K1166" s="3" t="str">
        <f t="shared" si="3513"/>
        <v/>
      </c>
      <c r="L1166" s="3" t="str">
        <f>IF(COUNTIF(技能效果!A:A,技能等级!B1166&amp;"03")=1,技能等级!B1166&amp;"03","")</f>
        <v/>
      </c>
      <c r="M1166" s="3" t="str">
        <f t="shared" ref="M1166" si="3541">IF(L1166="","",$D1166)</f>
        <v/>
      </c>
      <c r="N1166" s="3" t="str">
        <f>IF(COUNTIF(技能效果!A:A,技能等级!B1166&amp;"04")=1,技能等级!B1166&amp;"04","")</f>
        <v/>
      </c>
      <c r="O1166" s="3" t="str">
        <f t="shared" ref="O1166" si="3542">IF(N1166="","",$D1166)</f>
        <v/>
      </c>
      <c r="P1166" s="3" t="str">
        <f>IF(COUNTIF(技能效果!A:A,技能等级!B1166&amp;"05")=1,技能等级!B1166&amp;"05","")</f>
        <v/>
      </c>
      <c r="Q1166" s="3" t="str">
        <f t="shared" ref="Q1166" si="3543">IF(P1166="","",$D1166)</f>
        <v/>
      </c>
      <c r="R1166" s="36"/>
      <c r="S1166" s="36">
        <f t="shared" si="3352"/>
        <v>117</v>
      </c>
    </row>
    <row r="1167" spans="1:19" ht="16.5" x14ac:dyDescent="0.2">
      <c r="A1167" s="3">
        <v>1164</v>
      </c>
      <c r="B1167" s="3">
        <f>INDEX(技能!B:B,MATCH(技能等级!S1167,技能!T:T,0))</f>
        <v>1802004</v>
      </c>
      <c r="C1167" s="4" t="s">
        <v>507</v>
      </c>
      <c r="D1167" s="3">
        <v>4</v>
      </c>
      <c r="E1167" s="3" t="str">
        <f>INDEX(技能!E:E,MATCH(技能等级!S1167,技能!T:T,0))</f>
        <v>鬼将军超级伤害</v>
      </c>
      <c r="F1167" s="4" t="s">
        <v>1164</v>
      </c>
      <c r="G1167" s="3">
        <v>10</v>
      </c>
      <c r="H1167" s="37" t="str">
        <f t="shared" si="3512"/>
        <v>180200401</v>
      </c>
      <c r="I1167" s="3">
        <f t="shared" si="3513"/>
        <v>4</v>
      </c>
      <c r="J1167" s="3" t="str">
        <f>IF(COUNTIF(技能效果!A:A,技能等级!B1167&amp;"02")=1,技能等级!B1167&amp;"02","")</f>
        <v/>
      </c>
      <c r="K1167" s="3" t="str">
        <f t="shared" si="3513"/>
        <v/>
      </c>
      <c r="L1167" s="3" t="str">
        <f>IF(COUNTIF(技能效果!A:A,技能等级!B1167&amp;"03")=1,技能等级!B1167&amp;"03","")</f>
        <v/>
      </c>
      <c r="M1167" s="3" t="str">
        <f t="shared" ref="M1167" si="3544">IF(L1167="","",$D1167)</f>
        <v/>
      </c>
      <c r="N1167" s="3" t="str">
        <f>IF(COUNTIF(技能效果!A:A,技能等级!B1167&amp;"04")=1,技能等级!B1167&amp;"04","")</f>
        <v/>
      </c>
      <c r="O1167" s="3" t="str">
        <f t="shared" ref="O1167" si="3545">IF(N1167="","",$D1167)</f>
        <v/>
      </c>
      <c r="P1167" s="3" t="str">
        <f>IF(COUNTIF(技能效果!A:A,技能等级!B1167&amp;"05")=1,技能等级!B1167&amp;"05","")</f>
        <v/>
      </c>
      <c r="Q1167" s="3" t="str">
        <f t="shared" ref="Q1167" si="3546">IF(P1167="","",$D1167)</f>
        <v/>
      </c>
      <c r="R1167" s="36"/>
      <c r="S1167" s="36">
        <f t="shared" ref="S1167:S1230" si="3547">S1157+1</f>
        <v>117</v>
      </c>
    </row>
    <row r="1168" spans="1:19" ht="16.5" x14ac:dyDescent="0.2">
      <c r="A1168" s="3">
        <v>1165</v>
      </c>
      <c r="B1168" s="3">
        <f>INDEX(技能!B:B,MATCH(技能等级!S1168,技能!T:T,0))</f>
        <v>1802004</v>
      </c>
      <c r="C1168" s="4" t="s">
        <v>507</v>
      </c>
      <c r="D1168" s="3">
        <v>5</v>
      </c>
      <c r="E1168" s="3" t="str">
        <f>INDEX(技能!E:E,MATCH(技能等级!S1168,技能!T:T,0))</f>
        <v>鬼将军超级伤害</v>
      </c>
      <c r="F1168" s="4" t="s">
        <v>1164</v>
      </c>
      <c r="G1168" s="3">
        <v>10</v>
      </c>
      <c r="H1168" s="37" t="str">
        <f t="shared" si="3512"/>
        <v>180200401</v>
      </c>
      <c r="I1168" s="3">
        <f t="shared" si="3513"/>
        <v>5</v>
      </c>
      <c r="J1168" s="3" t="str">
        <f>IF(COUNTIF(技能效果!A:A,技能等级!B1168&amp;"02")=1,技能等级!B1168&amp;"02","")</f>
        <v/>
      </c>
      <c r="K1168" s="3" t="str">
        <f t="shared" si="3513"/>
        <v/>
      </c>
      <c r="L1168" s="3" t="str">
        <f>IF(COUNTIF(技能效果!A:A,技能等级!B1168&amp;"03")=1,技能等级!B1168&amp;"03","")</f>
        <v/>
      </c>
      <c r="M1168" s="3" t="str">
        <f t="shared" ref="M1168" si="3548">IF(L1168="","",$D1168)</f>
        <v/>
      </c>
      <c r="N1168" s="3" t="str">
        <f>IF(COUNTIF(技能效果!A:A,技能等级!B1168&amp;"04")=1,技能等级!B1168&amp;"04","")</f>
        <v/>
      </c>
      <c r="O1168" s="3" t="str">
        <f t="shared" ref="O1168" si="3549">IF(N1168="","",$D1168)</f>
        <v/>
      </c>
      <c r="P1168" s="3" t="str">
        <f>IF(COUNTIF(技能效果!A:A,技能等级!B1168&amp;"05")=1,技能等级!B1168&amp;"05","")</f>
        <v/>
      </c>
      <c r="Q1168" s="3" t="str">
        <f t="shared" ref="Q1168" si="3550">IF(P1168="","",$D1168)</f>
        <v/>
      </c>
      <c r="R1168" s="36"/>
      <c r="S1168" s="36">
        <f t="shared" si="3547"/>
        <v>117</v>
      </c>
    </row>
    <row r="1169" spans="1:19" ht="16.5" x14ac:dyDescent="0.2">
      <c r="A1169" s="3">
        <v>1166</v>
      </c>
      <c r="B1169" s="3">
        <f>INDEX(技能!B:B,MATCH(技能等级!S1169,技能!T:T,0))</f>
        <v>1802004</v>
      </c>
      <c r="C1169" s="4" t="s">
        <v>507</v>
      </c>
      <c r="D1169" s="3">
        <v>6</v>
      </c>
      <c r="E1169" s="3" t="str">
        <f>INDEX(技能!E:E,MATCH(技能等级!S1169,技能!T:T,0))</f>
        <v>鬼将军超级伤害</v>
      </c>
      <c r="F1169" s="4" t="s">
        <v>1164</v>
      </c>
      <c r="G1169" s="3">
        <v>10</v>
      </c>
      <c r="H1169" s="37" t="str">
        <f t="shared" si="3512"/>
        <v>180200401</v>
      </c>
      <c r="I1169" s="3">
        <f t="shared" si="3513"/>
        <v>6</v>
      </c>
      <c r="J1169" s="3" t="str">
        <f>IF(COUNTIF(技能效果!A:A,技能等级!B1169&amp;"02")=1,技能等级!B1169&amp;"02","")</f>
        <v/>
      </c>
      <c r="K1169" s="3" t="str">
        <f t="shared" si="3513"/>
        <v/>
      </c>
      <c r="L1169" s="3" t="str">
        <f>IF(COUNTIF(技能效果!A:A,技能等级!B1169&amp;"03")=1,技能等级!B1169&amp;"03","")</f>
        <v/>
      </c>
      <c r="M1169" s="3" t="str">
        <f t="shared" ref="M1169" si="3551">IF(L1169="","",$D1169)</f>
        <v/>
      </c>
      <c r="N1169" s="3" t="str">
        <f>IF(COUNTIF(技能效果!A:A,技能等级!B1169&amp;"04")=1,技能等级!B1169&amp;"04","")</f>
        <v/>
      </c>
      <c r="O1169" s="3" t="str">
        <f t="shared" ref="O1169" si="3552">IF(N1169="","",$D1169)</f>
        <v/>
      </c>
      <c r="P1169" s="3" t="str">
        <f>IF(COUNTIF(技能效果!A:A,技能等级!B1169&amp;"05")=1,技能等级!B1169&amp;"05","")</f>
        <v/>
      </c>
      <c r="Q1169" s="3" t="str">
        <f t="shared" ref="Q1169" si="3553">IF(P1169="","",$D1169)</f>
        <v/>
      </c>
      <c r="R1169" s="36"/>
      <c r="S1169" s="36">
        <f t="shared" si="3547"/>
        <v>117</v>
      </c>
    </row>
    <row r="1170" spans="1:19" ht="16.5" x14ac:dyDescent="0.2">
      <c r="A1170" s="3">
        <v>1167</v>
      </c>
      <c r="B1170" s="3">
        <f>INDEX(技能!B:B,MATCH(技能等级!S1170,技能!T:T,0))</f>
        <v>1802004</v>
      </c>
      <c r="C1170" s="4" t="s">
        <v>507</v>
      </c>
      <c r="D1170" s="3">
        <v>7</v>
      </c>
      <c r="E1170" s="3" t="str">
        <f>INDEX(技能!E:E,MATCH(技能等级!S1170,技能!T:T,0))</f>
        <v>鬼将军超级伤害</v>
      </c>
      <c r="F1170" s="4" t="s">
        <v>1164</v>
      </c>
      <c r="G1170" s="3">
        <v>10</v>
      </c>
      <c r="H1170" s="37" t="str">
        <f t="shared" si="3512"/>
        <v>180200401</v>
      </c>
      <c r="I1170" s="3">
        <f t="shared" si="3513"/>
        <v>7</v>
      </c>
      <c r="J1170" s="3" t="str">
        <f>IF(COUNTIF(技能效果!A:A,技能等级!B1170&amp;"02")=1,技能等级!B1170&amp;"02","")</f>
        <v/>
      </c>
      <c r="K1170" s="3" t="str">
        <f t="shared" si="3513"/>
        <v/>
      </c>
      <c r="L1170" s="3" t="str">
        <f>IF(COUNTIF(技能效果!A:A,技能等级!B1170&amp;"03")=1,技能等级!B1170&amp;"03","")</f>
        <v/>
      </c>
      <c r="M1170" s="3" t="str">
        <f t="shared" ref="M1170" si="3554">IF(L1170="","",$D1170)</f>
        <v/>
      </c>
      <c r="N1170" s="3" t="str">
        <f>IF(COUNTIF(技能效果!A:A,技能等级!B1170&amp;"04")=1,技能等级!B1170&amp;"04","")</f>
        <v/>
      </c>
      <c r="O1170" s="3" t="str">
        <f t="shared" ref="O1170" si="3555">IF(N1170="","",$D1170)</f>
        <v/>
      </c>
      <c r="P1170" s="3" t="str">
        <f>IF(COUNTIF(技能效果!A:A,技能等级!B1170&amp;"05")=1,技能等级!B1170&amp;"05","")</f>
        <v/>
      </c>
      <c r="Q1170" s="3" t="str">
        <f t="shared" ref="Q1170" si="3556">IF(P1170="","",$D1170)</f>
        <v/>
      </c>
      <c r="R1170" s="36"/>
      <c r="S1170" s="36">
        <f t="shared" si="3547"/>
        <v>117</v>
      </c>
    </row>
    <row r="1171" spans="1:19" ht="16.5" x14ac:dyDescent="0.2">
      <c r="A1171" s="3">
        <v>1168</v>
      </c>
      <c r="B1171" s="3">
        <f>INDEX(技能!B:B,MATCH(技能等级!S1171,技能!T:T,0))</f>
        <v>1802004</v>
      </c>
      <c r="C1171" s="4" t="s">
        <v>507</v>
      </c>
      <c r="D1171" s="3">
        <v>8</v>
      </c>
      <c r="E1171" s="3" t="str">
        <f>INDEX(技能!E:E,MATCH(技能等级!S1171,技能!T:T,0))</f>
        <v>鬼将军超级伤害</v>
      </c>
      <c r="F1171" s="4" t="s">
        <v>1164</v>
      </c>
      <c r="G1171" s="3">
        <v>10</v>
      </c>
      <c r="H1171" s="37" t="str">
        <f t="shared" si="3512"/>
        <v>180200401</v>
      </c>
      <c r="I1171" s="3">
        <f t="shared" si="3513"/>
        <v>8</v>
      </c>
      <c r="J1171" s="3" t="str">
        <f>IF(COUNTIF(技能效果!A:A,技能等级!B1171&amp;"02")=1,技能等级!B1171&amp;"02","")</f>
        <v/>
      </c>
      <c r="K1171" s="3" t="str">
        <f t="shared" si="3513"/>
        <v/>
      </c>
      <c r="L1171" s="3" t="str">
        <f>IF(COUNTIF(技能效果!A:A,技能等级!B1171&amp;"03")=1,技能等级!B1171&amp;"03","")</f>
        <v/>
      </c>
      <c r="M1171" s="3" t="str">
        <f t="shared" ref="M1171" si="3557">IF(L1171="","",$D1171)</f>
        <v/>
      </c>
      <c r="N1171" s="3" t="str">
        <f>IF(COUNTIF(技能效果!A:A,技能等级!B1171&amp;"04")=1,技能等级!B1171&amp;"04","")</f>
        <v/>
      </c>
      <c r="O1171" s="3" t="str">
        <f t="shared" ref="O1171" si="3558">IF(N1171="","",$D1171)</f>
        <v/>
      </c>
      <c r="P1171" s="3" t="str">
        <f>IF(COUNTIF(技能效果!A:A,技能等级!B1171&amp;"05")=1,技能等级!B1171&amp;"05","")</f>
        <v/>
      </c>
      <c r="Q1171" s="3" t="str">
        <f t="shared" ref="Q1171" si="3559">IF(P1171="","",$D1171)</f>
        <v/>
      </c>
      <c r="R1171" s="36"/>
      <c r="S1171" s="36">
        <f t="shared" si="3547"/>
        <v>117</v>
      </c>
    </row>
    <row r="1172" spans="1:19" ht="16.5" x14ac:dyDescent="0.2">
      <c r="A1172" s="3">
        <v>1169</v>
      </c>
      <c r="B1172" s="3">
        <f>INDEX(技能!B:B,MATCH(技能等级!S1172,技能!T:T,0))</f>
        <v>1802004</v>
      </c>
      <c r="C1172" s="4" t="s">
        <v>507</v>
      </c>
      <c r="D1172" s="3">
        <v>9</v>
      </c>
      <c r="E1172" s="3" t="str">
        <f>INDEX(技能!E:E,MATCH(技能等级!S1172,技能!T:T,0))</f>
        <v>鬼将军超级伤害</v>
      </c>
      <c r="F1172" s="4" t="s">
        <v>1164</v>
      </c>
      <c r="G1172" s="3">
        <v>10</v>
      </c>
      <c r="H1172" s="37" t="str">
        <f t="shared" si="3512"/>
        <v>180200401</v>
      </c>
      <c r="I1172" s="3">
        <f t="shared" si="3513"/>
        <v>9</v>
      </c>
      <c r="J1172" s="3" t="str">
        <f>IF(COUNTIF(技能效果!A:A,技能等级!B1172&amp;"02")=1,技能等级!B1172&amp;"02","")</f>
        <v/>
      </c>
      <c r="K1172" s="3" t="str">
        <f t="shared" si="3513"/>
        <v/>
      </c>
      <c r="L1172" s="3" t="str">
        <f>IF(COUNTIF(技能效果!A:A,技能等级!B1172&amp;"03")=1,技能等级!B1172&amp;"03","")</f>
        <v/>
      </c>
      <c r="M1172" s="3" t="str">
        <f t="shared" ref="M1172" si="3560">IF(L1172="","",$D1172)</f>
        <v/>
      </c>
      <c r="N1172" s="3" t="str">
        <f>IF(COUNTIF(技能效果!A:A,技能等级!B1172&amp;"04")=1,技能等级!B1172&amp;"04","")</f>
        <v/>
      </c>
      <c r="O1172" s="3" t="str">
        <f t="shared" ref="O1172" si="3561">IF(N1172="","",$D1172)</f>
        <v/>
      </c>
      <c r="P1172" s="3" t="str">
        <f>IF(COUNTIF(技能效果!A:A,技能等级!B1172&amp;"05")=1,技能等级!B1172&amp;"05","")</f>
        <v/>
      </c>
      <c r="Q1172" s="3" t="str">
        <f t="shared" ref="Q1172" si="3562">IF(P1172="","",$D1172)</f>
        <v/>
      </c>
      <c r="R1172" s="36"/>
      <c r="S1172" s="36">
        <f t="shared" si="3547"/>
        <v>117</v>
      </c>
    </row>
    <row r="1173" spans="1:19" ht="16.5" x14ac:dyDescent="0.2">
      <c r="A1173" s="3">
        <v>1170</v>
      </c>
      <c r="B1173" s="3">
        <f>INDEX(技能!B:B,MATCH(技能等级!S1173,技能!T:T,0))</f>
        <v>1802004</v>
      </c>
      <c r="C1173" s="4" t="s">
        <v>507</v>
      </c>
      <c r="D1173" s="3">
        <v>10</v>
      </c>
      <c r="E1173" s="3" t="str">
        <f>INDEX(技能!E:E,MATCH(技能等级!S1173,技能!T:T,0))</f>
        <v>鬼将军超级伤害</v>
      </c>
      <c r="F1173" s="4" t="s">
        <v>1164</v>
      </c>
      <c r="G1173" s="3">
        <v>10</v>
      </c>
      <c r="H1173" s="37" t="str">
        <f t="shared" si="3512"/>
        <v>180200401</v>
      </c>
      <c r="I1173" s="3">
        <f t="shared" si="3513"/>
        <v>10</v>
      </c>
      <c r="J1173" s="3" t="str">
        <f>IF(COUNTIF(技能效果!A:A,技能等级!B1173&amp;"02")=1,技能等级!B1173&amp;"02","")</f>
        <v/>
      </c>
      <c r="K1173" s="3" t="str">
        <f t="shared" si="3513"/>
        <v/>
      </c>
      <c r="L1173" s="3" t="str">
        <f>IF(COUNTIF(技能效果!A:A,技能等级!B1173&amp;"03")=1,技能等级!B1173&amp;"03","")</f>
        <v/>
      </c>
      <c r="M1173" s="3" t="str">
        <f t="shared" ref="M1173" si="3563">IF(L1173="","",$D1173)</f>
        <v/>
      </c>
      <c r="N1173" s="3" t="str">
        <f>IF(COUNTIF(技能效果!A:A,技能等级!B1173&amp;"04")=1,技能等级!B1173&amp;"04","")</f>
        <v/>
      </c>
      <c r="O1173" s="3" t="str">
        <f t="shared" ref="O1173" si="3564">IF(N1173="","",$D1173)</f>
        <v/>
      </c>
      <c r="P1173" s="3" t="str">
        <f>IF(COUNTIF(技能效果!A:A,技能等级!B1173&amp;"05")=1,技能等级!B1173&amp;"05","")</f>
        <v/>
      </c>
      <c r="Q1173" s="3" t="str">
        <f t="shared" ref="Q1173" si="3565">IF(P1173="","",$D1173)</f>
        <v/>
      </c>
      <c r="R1173" s="36"/>
      <c r="S1173" s="36">
        <f t="shared" si="3547"/>
        <v>117</v>
      </c>
    </row>
    <row r="1174" spans="1:19" ht="16.5" x14ac:dyDescent="0.2">
      <c r="A1174" s="3">
        <v>1171</v>
      </c>
      <c r="B1174" s="3">
        <f>INDEX(技能!B:B,MATCH(技能等级!S1174,技能!T:T,0))</f>
        <v>1801005</v>
      </c>
      <c r="C1174" s="4" t="s">
        <v>507</v>
      </c>
      <c r="D1174" s="3">
        <v>1</v>
      </c>
      <c r="E1174" s="3" t="str">
        <f>INDEX(技能!E:E,MATCH(技能等级!S1174,技能!T:T,0))</f>
        <v>变身鬼将军普通伤害</v>
      </c>
      <c r="F1174" s="4"/>
      <c r="G1174" s="3"/>
      <c r="H1174" s="37" t="str">
        <f t="shared" si="3512"/>
        <v>180100501</v>
      </c>
      <c r="I1174" s="3">
        <f t="shared" si="3513"/>
        <v>1</v>
      </c>
      <c r="J1174" s="3" t="str">
        <f>IF(COUNTIF(技能效果!A:A,技能等级!B1174&amp;"02")=1,技能等级!B1174&amp;"02","")</f>
        <v/>
      </c>
      <c r="K1174" s="3" t="str">
        <f t="shared" si="3513"/>
        <v/>
      </c>
      <c r="L1174" s="3" t="str">
        <f>IF(COUNTIF(技能效果!A:A,技能等级!B1174&amp;"03")=1,技能等级!B1174&amp;"03","")</f>
        <v/>
      </c>
      <c r="M1174" s="3" t="str">
        <f t="shared" ref="M1174" si="3566">IF(L1174="","",$D1174)</f>
        <v/>
      </c>
      <c r="N1174" s="3" t="str">
        <f>IF(COUNTIF(技能效果!A:A,技能等级!B1174&amp;"04")=1,技能等级!B1174&amp;"04","")</f>
        <v/>
      </c>
      <c r="O1174" s="3" t="str">
        <f t="shared" ref="O1174" si="3567">IF(N1174="","",$D1174)</f>
        <v/>
      </c>
      <c r="P1174" s="3" t="str">
        <f>IF(COUNTIF(技能效果!A:A,技能等级!B1174&amp;"05")=1,技能等级!B1174&amp;"05","")</f>
        <v/>
      </c>
      <c r="Q1174" s="3" t="str">
        <f t="shared" ref="Q1174" si="3568">IF(P1174="","",$D1174)</f>
        <v/>
      </c>
      <c r="R1174" s="36"/>
      <c r="S1174" s="36">
        <f t="shared" si="3547"/>
        <v>118</v>
      </c>
    </row>
    <row r="1175" spans="1:19" ht="16.5" x14ac:dyDescent="0.2">
      <c r="A1175" s="3">
        <v>1172</v>
      </c>
      <c r="B1175" s="3">
        <f>INDEX(技能!B:B,MATCH(技能等级!S1175,技能!T:T,0))</f>
        <v>1801005</v>
      </c>
      <c r="C1175" s="4" t="s">
        <v>507</v>
      </c>
      <c r="D1175" s="3">
        <v>2</v>
      </c>
      <c r="E1175" s="3" t="str">
        <f>INDEX(技能!E:E,MATCH(技能等级!S1175,技能!T:T,0))</f>
        <v>变身鬼将军普通伤害</v>
      </c>
      <c r="F1175" s="4" t="s">
        <v>1164</v>
      </c>
      <c r="G1175" s="3">
        <v>10</v>
      </c>
      <c r="H1175" s="37" t="str">
        <f t="shared" si="3512"/>
        <v>180100501</v>
      </c>
      <c r="I1175" s="3">
        <f t="shared" si="3513"/>
        <v>2</v>
      </c>
      <c r="J1175" s="3" t="str">
        <f>IF(COUNTIF(技能效果!A:A,技能等级!B1175&amp;"02")=1,技能等级!B1175&amp;"02","")</f>
        <v/>
      </c>
      <c r="K1175" s="3" t="str">
        <f t="shared" si="3513"/>
        <v/>
      </c>
      <c r="L1175" s="3" t="str">
        <f>IF(COUNTIF(技能效果!A:A,技能等级!B1175&amp;"03")=1,技能等级!B1175&amp;"03","")</f>
        <v/>
      </c>
      <c r="M1175" s="3" t="str">
        <f t="shared" ref="M1175" si="3569">IF(L1175="","",$D1175)</f>
        <v/>
      </c>
      <c r="N1175" s="3" t="str">
        <f>IF(COUNTIF(技能效果!A:A,技能等级!B1175&amp;"04")=1,技能等级!B1175&amp;"04","")</f>
        <v/>
      </c>
      <c r="O1175" s="3" t="str">
        <f t="shared" ref="O1175" si="3570">IF(N1175="","",$D1175)</f>
        <v/>
      </c>
      <c r="P1175" s="3" t="str">
        <f>IF(COUNTIF(技能效果!A:A,技能等级!B1175&amp;"05")=1,技能等级!B1175&amp;"05","")</f>
        <v/>
      </c>
      <c r="Q1175" s="3" t="str">
        <f t="shared" ref="Q1175" si="3571">IF(P1175="","",$D1175)</f>
        <v/>
      </c>
      <c r="R1175" s="36"/>
      <c r="S1175" s="36">
        <f t="shared" si="3547"/>
        <v>118</v>
      </c>
    </row>
    <row r="1176" spans="1:19" ht="16.5" x14ac:dyDescent="0.2">
      <c r="A1176" s="3">
        <v>1173</v>
      </c>
      <c r="B1176" s="3">
        <f>INDEX(技能!B:B,MATCH(技能等级!S1176,技能!T:T,0))</f>
        <v>1801005</v>
      </c>
      <c r="C1176" s="4" t="s">
        <v>507</v>
      </c>
      <c r="D1176" s="3">
        <v>3</v>
      </c>
      <c r="E1176" s="3" t="str">
        <f>INDEX(技能!E:E,MATCH(技能等级!S1176,技能!T:T,0))</f>
        <v>变身鬼将军普通伤害</v>
      </c>
      <c r="F1176" s="4" t="s">
        <v>1164</v>
      </c>
      <c r="G1176" s="3">
        <v>10</v>
      </c>
      <c r="H1176" s="37" t="str">
        <f t="shared" si="3512"/>
        <v>180100501</v>
      </c>
      <c r="I1176" s="3">
        <f t="shared" si="3513"/>
        <v>3</v>
      </c>
      <c r="J1176" s="3" t="str">
        <f>IF(COUNTIF(技能效果!A:A,技能等级!B1176&amp;"02")=1,技能等级!B1176&amp;"02","")</f>
        <v/>
      </c>
      <c r="K1176" s="3" t="str">
        <f t="shared" si="3513"/>
        <v/>
      </c>
      <c r="L1176" s="3" t="str">
        <f>IF(COUNTIF(技能效果!A:A,技能等级!B1176&amp;"03")=1,技能等级!B1176&amp;"03","")</f>
        <v/>
      </c>
      <c r="M1176" s="3" t="str">
        <f t="shared" ref="M1176" si="3572">IF(L1176="","",$D1176)</f>
        <v/>
      </c>
      <c r="N1176" s="3" t="str">
        <f>IF(COUNTIF(技能效果!A:A,技能等级!B1176&amp;"04")=1,技能等级!B1176&amp;"04","")</f>
        <v/>
      </c>
      <c r="O1176" s="3" t="str">
        <f t="shared" ref="O1176" si="3573">IF(N1176="","",$D1176)</f>
        <v/>
      </c>
      <c r="P1176" s="3" t="str">
        <f>IF(COUNTIF(技能效果!A:A,技能等级!B1176&amp;"05")=1,技能等级!B1176&amp;"05","")</f>
        <v/>
      </c>
      <c r="Q1176" s="3" t="str">
        <f t="shared" ref="Q1176" si="3574">IF(P1176="","",$D1176)</f>
        <v/>
      </c>
      <c r="R1176" s="36"/>
      <c r="S1176" s="36">
        <f t="shared" si="3547"/>
        <v>118</v>
      </c>
    </row>
    <row r="1177" spans="1:19" ht="16.5" x14ac:dyDescent="0.2">
      <c r="A1177" s="3">
        <v>1174</v>
      </c>
      <c r="B1177" s="3">
        <f>INDEX(技能!B:B,MATCH(技能等级!S1177,技能!T:T,0))</f>
        <v>1801005</v>
      </c>
      <c r="C1177" s="4" t="s">
        <v>507</v>
      </c>
      <c r="D1177" s="3">
        <v>4</v>
      </c>
      <c r="E1177" s="3" t="str">
        <f>INDEX(技能!E:E,MATCH(技能等级!S1177,技能!T:T,0))</f>
        <v>变身鬼将军普通伤害</v>
      </c>
      <c r="F1177" s="4" t="s">
        <v>1164</v>
      </c>
      <c r="G1177" s="3">
        <v>10</v>
      </c>
      <c r="H1177" s="37" t="str">
        <f t="shared" si="3512"/>
        <v>180100501</v>
      </c>
      <c r="I1177" s="3">
        <f t="shared" si="3513"/>
        <v>4</v>
      </c>
      <c r="J1177" s="3" t="str">
        <f>IF(COUNTIF(技能效果!A:A,技能等级!B1177&amp;"02")=1,技能等级!B1177&amp;"02","")</f>
        <v/>
      </c>
      <c r="K1177" s="3" t="str">
        <f t="shared" si="3513"/>
        <v/>
      </c>
      <c r="L1177" s="3" t="str">
        <f>IF(COUNTIF(技能效果!A:A,技能等级!B1177&amp;"03")=1,技能等级!B1177&amp;"03","")</f>
        <v/>
      </c>
      <c r="M1177" s="3" t="str">
        <f t="shared" ref="M1177" si="3575">IF(L1177="","",$D1177)</f>
        <v/>
      </c>
      <c r="N1177" s="3" t="str">
        <f>IF(COUNTIF(技能效果!A:A,技能等级!B1177&amp;"04")=1,技能等级!B1177&amp;"04","")</f>
        <v/>
      </c>
      <c r="O1177" s="3" t="str">
        <f t="shared" ref="O1177" si="3576">IF(N1177="","",$D1177)</f>
        <v/>
      </c>
      <c r="P1177" s="3" t="str">
        <f>IF(COUNTIF(技能效果!A:A,技能等级!B1177&amp;"05")=1,技能等级!B1177&amp;"05","")</f>
        <v/>
      </c>
      <c r="Q1177" s="3" t="str">
        <f t="shared" ref="Q1177" si="3577">IF(P1177="","",$D1177)</f>
        <v/>
      </c>
      <c r="R1177" s="36"/>
      <c r="S1177" s="36">
        <f t="shared" si="3547"/>
        <v>118</v>
      </c>
    </row>
    <row r="1178" spans="1:19" ht="16.5" x14ac:dyDescent="0.2">
      <c r="A1178" s="3">
        <v>1175</v>
      </c>
      <c r="B1178" s="3">
        <f>INDEX(技能!B:B,MATCH(技能等级!S1178,技能!T:T,0))</f>
        <v>1801005</v>
      </c>
      <c r="C1178" s="4" t="s">
        <v>507</v>
      </c>
      <c r="D1178" s="3">
        <v>5</v>
      </c>
      <c r="E1178" s="3" t="str">
        <f>INDEX(技能!E:E,MATCH(技能等级!S1178,技能!T:T,0))</f>
        <v>变身鬼将军普通伤害</v>
      </c>
      <c r="F1178" s="4" t="s">
        <v>1164</v>
      </c>
      <c r="G1178" s="3">
        <v>10</v>
      </c>
      <c r="H1178" s="37" t="str">
        <f t="shared" si="3512"/>
        <v>180100501</v>
      </c>
      <c r="I1178" s="3">
        <f t="shared" si="3513"/>
        <v>5</v>
      </c>
      <c r="J1178" s="3" t="str">
        <f>IF(COUNTIF(技能效果!A:A,技能等级!B1178&amp;"02")=1,技能等级!B1178&amp;"02","")</f>
        <v/>
      </c>
      <c r="K1178" s="3" t="str">
        <f t="shared" si="3513"/>
        <v/>
      </c>
      <c r="L1178" s="3" t="str">
        <f>IF(COUNTIF(技能效果!A:A,技能等级!B1178&amp;"03")=1,技能等级!B1178&amp;"03","")</f>
        <v/>
      </c>
      <c r="M1178" s="3" t="str">
        <f t="shared" ref="M1178" si="3578">IF(L1178="","",$D1178)</f>
        <v/>
      </c>
      <c r="N1178" s="3" t="str">
        <f>IF(COUNTIF(技能效果!A:A,技能等级!B1178&amp;"04")=1,技能等级!B1178&amp;"04","")</f>
        <v/>
      </c>
      <c r="O1178" s="3" t="str">
        <f t="shared" ref="O1178" si="3579">IF(N1178="","",$D1178)</f>
        <v/>
      </c>
      <c r="P1178" s="3" t="str">
        <f>IF(COUNTIF(技能效果!A:A,技能等级!B1178&amp;"05")=1,技能等级!B1178&amp;"05","")</f>
        <v/>
      </c>
      <c r="Q1178" s="3" t="str">
        <f t="shared" ref="Q1178" si="3580">IF(P1178="","",$D1178)</f>
        <v/>
      </c>
      <c r="R1178" s="36"/>
      <c r="S1178" s="36">
        <f t="shared" si="3547"/>
        <v>118</v>
      </c>
    </row>
    <row r="1179" spans="1:19" ht="16.5" x14ac:dyDescent="0.2">
      <c r="A1179" s="3">
        <v>1176</v>
      </c>
      <c r="B1179" s="3">
        <f>INDEX(技能!B:B,MATCH(技能等级!S1179,技能!T:T,0))</f>
        <v>1801005</v>
      </c>
      <c r="C1179" s="4" t="s">
        <v>507</v>
      </c>
      <c r="D1179" s="3">
        <v>6</v>
      </c>
      <c r="E1179" s="3" t="str">
        <f>INDEX(技能!E:E,MATCH(技能等级!S1179,技能!T:T,0))</f>
        <v>变身鬼将军普通伤害</v>
      </c>
      <c r="F1179" s="4" t="s">
        <v>1164</v>
      </c>
      <c r="G1179" s="3">
        <v>10</v>
      </c>
      <c r="H1179" s="37" t="str">
        <f t="shared" si="3512"/>
        <v>180100501</v>
      </c>
      <c r="I1179" s="3">
        <f t="shared" si="3513"/>
        <v>6</v>
      </c>
      <c r="J1179" s="3" t="str">
        <f>IF(COUNTIF(技能效果!A:A,技能等级!B1179&amp;"02")=1,技能等级!B1179&amp;"02","")</f>
        <v/>
      </c>
      <c r="K1179" s="3" t="str">
        <f t="shared" si="3513"/>
        <v/>
      </c>
      <c r="L1179" s="3" t="str">
        <f>IF(COUNTIF(技能效果!A:A,技能等级!B1179&amp;"03")=1,技能等级!B1179&amp;"03","")</f>
        <v/>
      </c>
      <c r="M1179" s="3" t="str">
        <f t="shared" ref="M1179" si="3581">IF(L1179="","",$D1179)</f>
        <v/>
      </c>
      <c r="N1179" s="3" t="str">
        <f>IF(COUNTIF(技能效果!A:A,技能等级!B1179&amp;"04")=1,技能等级!B1179&amp;"04","")</f>
        <v/>
      </c>
      <c r="O1179" s="3" t="str">
        <f t="shared" ref="O1179" si="3582">IF(N1179="","",$D1179)</f>
        <v/>
      </c>
      <c r="P1179" s="3" t="str">
        <f>IF(COUNTIF(技能效果!A:A,技能等级!B1179&amp;"05")=1,技能等级!B1179&amp;"05","")</f>
        <v/>
      </c>
      <c r="Q1179" s="3" t="str">
        <f t="shared" ref="Q1179" si="3583">IF(P1179="","",$D1179)</f>
        <v/>
      </c>
      <c r="R1179" s="36"/>
      <c r="S1179" s="36">
        <f t="shared" si="3547"/>
        <v>118</v>
      </c>
    </row>
    <row r="1180" spans="1:19" ht="16.5" x14ac:dyDescent="0.2">
      <c r="A1180" s="3">
        <v>1177</v>
      </c>
      <c r="B1180" s="3">
        <f>INDEX(技能!B:B,MATCH(技能等级!S1180,技能!T:T,0))</f>
        <v>1801005</v>
      </c>
      <c r="C1180" s="4" t="s">
        <v>507</v>
      </c>
      <c r="D1180" s="3">
        <v>7</v>
      </c>
      <c r="E1180" s="3" t="str">
        <f>INDEX(技能!E:E,MATCH(技能等级!S1180,技能!T:T,0))</f>
        <v>变身鬼将军普通伤害</v>
      </c>
      <c r="F1180" s="4" t="s">
        <v>1164</v>
      </c>
      <c r="G1180" s="3">
        <v>10</v>
      </c>
      <c r="H1180" s="37" t="str">
        <f t="shared" si="3512"/>
        <v>180100501</v>
      </c>
      <c r="I1180" s="3">
        <f t="shared" si="3513"/>
        <v>7</v>
      </c>
      <c r="J1180" s="3" t="str">
        <f>IF(COUNTIF(技能效果!A:A,技能等级!B1180&amp;"02")=1,技能等级!B1180&amp;"02","")</f>
        <v/>
      </c>
      <c r="K1180" s="3" t="str">
        <f t="shared" si="3513"/>
        <v/>
      </c>
      <c r="L1180" s="3" t="str">
        <f>IF(COUNTIF(技能效果!A:A,技能等级!B1180&amp;"03")=1,技能等级!B1180&amp;"03","")</f>
        <v/>
      </c>
      <c r="M1180" s="3" t="str">
        <f t="shared" ref="M1180" si="3584">IF(L1180="","",$D1180)</f>
        <v/>
      </c>
      <c r="N1180" s="3" t="str">
        <f>IF(COUNTIF(技能效果!A:A,技能等级!B1180&amp;"04")=1,技能等级!B1180&amp;"04","")</f>
        <v/>
      </c>
      <c r="O1180" s="3" t="str">
        <f t="shared" ref="O1180" si="3585">IF(N1180="","",$D1180)</f>
        <v/>
      </c>
      <c r="P1180" s="3" t="str">
        <f>IF(COUNTIF(技能效果!A:A,技能等级!B1180&amp;"05")=1,技能等级!B1180&amp;"05","")</f>
        <v/>
      </c>
      <c r="Q1180" s="3" t="str">
        <f t="shared" ref="Q1180" si="3586">IF(P1180="","",$D1180)</f>
        <v/>
      </c>
      <c r="R1180" s="36"/>
      <c r="S1180" s="36">
        <f t="shared" si="3547"/>
        <v>118</v>
      </c>
    </row>
    <row r="1181" spans="1:19" ht="16.5" x14ac:dyDescent="0.2">
      <c r="A1181" s="3">
        <v>1178</v>
      </c>
      <c r="B1181" s="3">
        <f>INDEX(技能!B:B,MATCH(技能等级!S1181,技能!T:T,0))</f>
        <v>1801005</v>
      </c>
      <c r="C1181" s="4" t="s">
        <v>507</v>
      </c>
      <c r="D1181" s="3">
        <v>8</v>
      </c>
      <c r="E1181" s="3" t="str">
        <f>INDEX(技能!E:E,MATCH(技能等级!S1181,技能!T:T,0))</f>
        <v>变身鬼将军普通伤害</v>
      </c>
      <c r="F1181" s="4" t="s">
        <v>1164</v>
      </c>
      <c r="G1181" s="3">
        <v>10</v>
      </c>
      <c r="H1181" s="37" t="str">
        <f t="shared" si="3512"/>
        <v>180100501</v>
      </c>
      <c r="I1181" s="3">
        <f t="shared" si="3513"/>
        <v>8</v>
      </c>
      <c r="J1181" s="3" t="str">
        <f>IF(COUNTIF(技能效果!A:A,技能等级!B1181&amp;"02")=1,技能等级!B1181&amp;"02","")</f>
        <v/>
      </c>
      <c r="K1181" s="3" t="str">
        <f t="shared" si="3513"/>
        <v/>
      </c>
      <c r="L1181" s="3" t="str">
        <f>IF(COUNTIF(技能效果!A:A,技能等级!B1181&amp;"03")=1,技能等级!B1181&amp;"03","")</f>
        <v/>
      </c>
      <c r="M1181" s="3" t="str">
        <f t="shared" ref="M1181" si="3587">IF(L1181="","",$D1181)</f>
        <v/>
      </c>
      <c r="N1181" s="3" t="str">
        <f>IF(COUNTIF(技能效果!A:A,技能等级!B1181&amp;"04")=1,技能等级!B1181&amp;"04","")</f>
        <v/>
      </c>
      <c r="O1181" s="3" t="str">
        <f t="shared" ref="O1181" si="3588">IF(N1181="","",$D1181)</f>
        <v/>
      </c>
      <c r="P1181" s="3" t="str">
        <f>IF(COUNTIF(技能效果!A:A,技能等级!B1181&amp;"05")=1,技能等级!B1181&amp;"05","")</f>
        <v/>
      </c>
      <c r="Q1181" s="3" t="str">
        <f t="shared" ref="Q1181" si="3589">IF(P1181="","",$D1181)</f>
        <v/>
      </c>
      <c r="R1181" s="36"/>
      <c r="S1181" s="36">
        <f t="shared" si="3547"/>
        <v>118</v>
      </c>
    </row>
    <row r="1182" spans="1:19" ht="16.5" x14ac:dyDescent="0.2">
      <c r="A1182" s="3">
        <v>1179</v>
      </c>
      <c r="B1182" s="3">
        <f>INDEX(技能!B:B,MATCH(技能等级!S1182,技能!T:T,0))</f>
        <v>1801005</v>
      </c>
      <c r="C1182" s="4" t="s">
        <v>507</v>
      </c>
      <c r="D1182" s="3">
        <v>9</v>
      </c>
      <c r="E1182" s="3" t="str">
        <f>INDEX(技能!E:E,MATCH(技能等级!S1182,技能!T:T,0))</f>
        <v>变身鬼将军普通伤害</v>
      </c>
      <c r="F1182" s="4" t="s">
        <v>1164</v>
      </c>
      <c r="G1182" s="3">
        <v>10</v>
      </c>
      <c r="H1182" s="37" t="str">
        <f t="shared" si="3512"/>
        <v>180100501</v>
      </c>
      <c r="I1182" s="3">
        <f t="shared" si="3513"/>
        <v>9</v>
      </c>
      <c r="J1182" s="3" t="str">
        <f>IF(COUNTIF(技能效果!A:A,技能等级!B1182&amp;"02")=1,技能等级!B1182&amp;"02","")</f>
        <v/>
      </c>
      <c r="K1182" s="3" t="str">
        <f t="shared" si="3513"/>
        <v/>
      </c>
      <c r="L1182" s="3" t="str">
        <f>IF(COUNTIF(技能效果!A:A,技能等级!B1182&amp;"03")=1,技能等级!B1182&amp;"03","")</f>
        <v/>
      </c>
      <c r="M1182" s="3" t="str">
        <f t="shared" ref="M1182" si="3590">IF(L1182="","",$D1182)</f>
        <v/>
      </c>
      <c r="N1182" s="3" t="str">
        <f>IF(COUNTIF(技能效果!A:A,技能等级!B1182&amp;"04")=1,技能等级!B1182&amp;"04","")</f>
        <v/>
      </c>
      <c r="O1182" s="3" t="str">
        <f t="shared" ref="O1182" si="3591">IF(N1182="","",$D1182)</f>
        <v/>
      </c>
      <c r="P1182" s="3" t="str">
        <f>IF(COUNTIF(技能效果!A:A,技能等级!B1182&amp;"05")=1,技能等级!B1182&amp;"05","")</f>
        <v/>
      </c>
      <c r="Q1182" s="3" t="str">
        <f t="shared" ref="Q1182" si="3592">IF(P1182="","",$D1182)</f>
        <v/>
      </c>
      <c r="R1182" s="36"/>
      <c r="S1182" s="36">
        <f t="shared" si="3547"/>
        <v>118</v>
      </c>
    </row>
    <row r="1183" spans="1:19" ht="16.5" x14ac:dyDescent="0.2">
      <c r="A1183" s="3">
        <v>1180</v>
      </c>
      <c r="B1183" s="3">
        <f>INDEX(技能!B:B,MATCH(技能等级!S1183,技能!T:T,0))</f>
        <v>1801005</v>
      </c>
      <c r="C1183" s="4" t="s">
        <v>507</v>
      </c>
      <c r="D1183" s="3">
        <v>10</v>
      </c>
      <c r="E1183" s="3" t="str">
        <f>INDEX(技能!E:E,MATCH(技能等级!S1183,技能!T:T,0))</f>
        <v>变身鬼将军普通伤害</v>
      </c>
      <c r="F1183" s="4" t="s">
        <v>1164</v>
      </c>
      <c r="G1183" s="3">
        <v>10</v>
      </c>
      <c r="H1183" s="37" t="str">
        <f t="shared" si="3512"/>
        <v>180100501</v>
      </c>
      <c r="I1183" s="3">
        <f t="shared" si="3513"/>
        <v>10</v>
      </c>
      <c r="J1183" s="3" t="str">
        <f>IF(COUNTIF(技能效果!A:A,技能等级!B1183&amp;"02")=1,技能等级!B1183&amp;"02","")</f>
        <v/>
      </c>
      <c r="K1183" s="3" t="str">
        <f t="shared" si="3513"/>
        <v/>
      </c>
      <c r="L1183" s="3" t="str">
        <f>IF(COUNTIF(技能效果!A:A,技能等级!B1183&amp;"03")=1,技能等级!B1183&amp;"03","")</f>
        <v/>
      </c>
      <c r="M1183" s="3" t="str">
        <f t="shared" ref="M1183" si="3593">IF(L1183="","",$D1183)</f>
        <v/>
      </c>
      <c r="N1183" s="3" t="str">
        <f>IF(COUNTIF(技能效果!A:A,技能等级!B1183&amp;"04")=1,技能等级!B1183&amp;"04","")</f>
        <v/>
      </c>
      <c r="O1183" s="3" t="str">
        <f t="shared" ref="O1183" si="3594">IF(N1183="","",$D1183)</f>
        <v/>
      </c>
      <c r="P1183" s="3" t="str">
        <f>IF(COUNTIF(技能效果!A:A,技能等级!B1183&amp;"05")=1,技能等级!B1183&amp;"05","")</f>
        <v/>
      </c>
      <c r="Q1183" s="3" t="str">
        <f t="shared" ref="Q1183" si="3595">IF(P1183="","",$D1183)</f>
        <v/>
      </c>
      <c r="R1183" s="36"/>
      <c r="S1183" s="36">
        <f t="shared" si="3547"/>
        <v>118</v>
      </c>
    </row>
    <row r="1184" spans="1:19" ht="16.5" x14ac:dyDescent="0.2">
      <c r="A1184" s="3">
        <v>1181</v>
      </c>
      <c r="B1184" s="3">
        <f>INDEX(技能!B:B,MATCH(技能等级!S1184,技能!T:T,0))</f>
        <v>1802005</v>
      </c>
      <c r="C1184" s="4" t="s">
        <v>507</v>
      </c>
      <c r="D1184" s="3">
        <v>1</v>
      </c>
      <c r="E1184" s="3" t="str">
        <f>INDEX(技能!E:E,MATCH(技能等级!S1184,技能!T:T,0))</f>
        <v>变身鬼将军偷水晶</v>
      </c>
      <c r="F1184" s="4"/>
      <c r="G1184" s="3"/>
      <c r="H1184" s="37" t="str">
        <f t="shared" si="3512"/>
        <v>180200501</v>
      </c>
      <c r="I1184" s="3">
        <f t="shared" si="3513"/>
        <v>1</v>
      </c>
      <c r="J1184" s="3" t="str">
        <f>IF(COUNTIF(技能效果!A:A,技能等级!B1184&amp;"02")=1,技能等级!B1184&amp;"02","")</f>
        <v>180200502</v>
      </c>
      <c r="K1184" s="3">
        <f t="shared" si="3513"/>
        <v>1</v>
      </c>
      <c r="L1184" s="3" t="str">
        <f>IF(COUNTIF(技能效果!A:A,技能等级!B1184&amp;"03")=1,技能等级!B1184&amp;"03","")</f>
        <v/>
      </c>
      <c r="M1184" s="3" t="str">
        <f t="shared" ref="M1184" si="3596">IF(L1184="","",$D1184)</f>
        <v/>
      </c>
      <c r="N1184" s="3" t="str">
        <f>IF(COUNTIF(技能效果!A:A,技能等级!B1184&amp;"04")=1,技能等级!B1184&amp;"04","")</f>
        <v/>
      </c>
      <c r="O1184" s="3" t="str">
        <f t="shared" ref="O1184" si="3597">IF(N1184="","",$D1184)</f>
        <v/>
      </c>
      <c r="P1184" s="3" t="str">
        <f>IF(COUNTIF(技能效果!A:A,技能等级!B1184&amp;"05")=1,技能等级!B1184&amp;"05","")</f>
        <v/>
      </c>
      <c r="Q1184" s="3" t="str">
        <f t="shared" ref="Q1184" si="3598">IF(P1184="","",$D1184)</f>
        <v/>
      </c>
      <c r="R1184" s="36"/>
      <c r="S1184" s="36">
        <f t="shared" si="3547"/>
        <v>119</v>
      </c>
    </row>
    <row r="1185" spans="1:19" ht="16.5" x14ac:dyDescent="0.2">
      <c r="A1185" s="3">
        <v>1182</v>
      </c>
      <c r="B1185" s="3">
        <f>INDEX(技能!B:B,MATCH(技能等级!S1185,技能!T:T,0))</f>
        <v>1802005</v>
      </c>
      <c r="C1185" s="4" t="s">
        <v>507</v>
      </c>
      <c r="D1185" s="3">
        <v>2</v>
      </c>
      <c r="E1185" s="3" t="str">
        <f>INDEX(技能!E:E,MATCH(技能等级!S1185,技能!T:T,0))</f>
        <v>变身鬼将军偷水晶</v>
      </c>
      <c r="F1185" s="4" t="s">
        <v>1164</v>
      </c>
      <c r="G1185" s="3">
        <v>10</v>
      </c>
      <c r="H1185" s="37" t="str">
        <f t="shared" si="3512"/>
        <v>180200501</v>
      </c>
      <c r="I1185" s="3">
        <f t="shared" si="3513"/>
        <v>2</v>
      </c>
      <c r="J1185" s="3" t="str">
        <f>IF(COUNTIF(技能效果!A:A,技能等级!B1185&amp;"02")=1,技能等级!B1185&amp;"02","")</f>
        <v>180200502</v>
      </c>
      <c r="K1185" s="3">
        <f t="shared" si="3513"/>
        <v>2</v>
      </c>
      <c r="L1185" s="3" t="str">
        <f>IF(COUNTIF(技能效果!A:A,技能等级!B1185&amp;"03")=1,技能等级!B1185&amp;"03","")</f>
        <v/>
      </c>
      <c r="M1185" s="3" t="str">
        <f t="shared" ref="M1185" si="3599">IF(L1185="","",$D1185)</f>
        <v/>
      </c>
      <c r="N1185" s="3" t="str">
        <f>IF(COUNTIF(技能效果!A:A,技能等级!B1185&amp;"04")=1,技能等级!B1185&amp;"04","")</f>
        <v/>
      </c>
      <c r="O1185" s="3" t="str">
        <f t="shared" ref="O1185" si="3600">IF(N1185="","",$D1185)</f>
        <v/>
      </c>
      <c r="P1185" s="3" t="str">
        <f>IF(COUNTIF(技能效果!A:A,技能等级!B1185&amp;"05")=1,技能等级!B1185&amp;"05","")</f>
        <v/>
      </c>
      <c r="Q1185" s="3" t="str">
        <f t="shared" ref="Q1185" si="3601">IF(P1185="","",$D1185)</f>
        <v/>
      </c>
      <c r="R1185" s="36"/>
      <c r="S1185" s="36">
        <f t="shared" si="3547"/>
        <v>119</v>
      </c>
    </row>
    <row r="1186" spans="1:19" ht="16.5" x14ac:dyDescent="0.2">
      <c r="A1186" s="3">
        <v>1183</v>
      </c>
      <c r="B1186" s="3">
        <f>INDEX(技能!B:B,MATCH(技能等级!S1186,技能!T:T,0))</f>
        <v>1802005</v>
      </c>
      <c r="C1186" s="4" t="s">
        <v>507</v>
      </c>
      <c r="D1186" s="3">
        <v>3</v>
      </c>
      <c r="E1186" s="3" t="str">
        <f>INDEX(技能!E:E,MATCH(技能等级!S1186,技能!T:T,0))</f>
        <v>变身鬼将军偷水晶</v>
      </c>
      <c r="F1186" s="4" t="s">
        <v>1164</v>
      </c>
      <c r="G1186" s="3">
        <v>10</v>
      </c>
      <c r="H1186" s="37" t="str">
        <f t="shared" si="3512"/>
        <v>180200501</v>
      </c>
      <c r="I1186" s="3">
        <f t="shared" si="3513"/>
        <v>3</v>
      </c>
      <c r="J1186" s="3" t="str">
        <f>IF(COUNTIF(技能效果!A:A,技能等级!B1186&amp;"02")=1,技能等级!B1186&amp;"02","")</f>
        <v>180200502</v>
      </c>
      <c r="K1186" s="3">
        <f t="shared" si="3513"/>
        <v>3</v>
      </c>
      <c r="L1186" s="3" t="str">
        <f>IF(COUNTIF(技能效果!A:A,技能等级!B1186&amp;"03")=1,技能等级!B1186&amp;"03","")</f>
        <v/>
      </c>
      <c r="M1186" s="3" t="str">
        <f t="shared" ref="M1186" si="3602">IF(L1186="","",$D1186)</f>
        <v/>
      </c>
      <c r="N1186" s="3" t="str">
        <f>IF(COUNTIF(技能效果!A:A,技能等级!B1186&amp;"04")=1,技能等级!B1186&amp;"04","")</f>
        <v/>
      </c>
      <c r="O1186" s="3" t="str">
        <f t="shared" ref="O1186" si="3603">IF(N1186="","",$D1186)</f>
        <v/>
      </c>
      <c r="P1186" s="3" t="str">
        <f>IF(COUNTIF(技能效果!A:A,技能等级!B1186&amp;"05")=1,技能等级!B1186&amp;"05","")</f>
        <v/>
      </c>
      <c r="Q1186" s="3" t="str">
        <f t="shared" ref="Q1186" si="3604">IF(P1186="","",$D1186)</f>
        <v/>
      </c>
      <c r="R1186" s="36"/>
      <c r="S1186" s="36">
        <f t="shared" si="3547"/>
        <v>119</v>
      </c>
    </row>
    <row r="1187" spans="1:19" ht="16.5" x14ac:dyDescent="0.2">
      <c r="A1187" s="3">
        <v>1184</v>
      </c>
      <c r="B1187" s="3">
        <f>INDEX(技能!B:B,MATCH(技能等级!S1187,技能!T:T,0))</f>
        <v>1802005</v>
      </c>
      <c r="C1187" s="4" t="s">
        <v>507</v>
      </c>
      <c r="D1187" s="3">
        <v>4</v>
      </c>
      <c r="E1187" s="3" t="str">
        <f>INDEX(技能!E:E,MATCH(技能等级!S1187,技能!T:T,0))</f>
        <v>变身鬼将军偷水晶</v>
      </c>
      <c r="F1187" s="4" t="s">
        <v>1164</v>
      </c>
      <c r="G1187" s="3">
        <v>10</v>
      </c>
      <c r="H1187" s="37" t="str">
        <f t="shared" si="3512"/>
        <v>180200501</v>
      </c>
      <c r="I1187" s="3">
        <f t="shared" si="3513"/>
        <v>4</v>
      </c>
      <c r="J1187" s="3" t="str">
        <f>IF(COUNTIF(技能效果!A:A,技能等级!B1187&amp;"02")=1,技能等级!B1187&amp;"02","")</f>
        <v>180200502</v>
      </c>
      <c r="K1187" s="3">
        <f t="shared" si="3513"/>
        <v>4</v>
      </c>
      <c r="L1187" s="3" t="str">
        <f>IF(COUNTIF(技能效果!A:A,技能等级!B1187&amp;"03")=1,技能等级!B1187&amp;"03","")</f>
        <v/>
      </c>
      <c r="M1187" s="3" t="str">
        <f t="shared" ref="M1187" si="3605">IF(L1187="","",$D1187)</f>
        <v/>
      </c>
      <c r="N1187" s="3" t="str">
        <f>IF(COUNTIF(技能效果!A:A,技能等级!B1187&amp;"04")=1,技能等级!B1187&amp;"04","")</f>
        <v/>
      </c>
      <c r="O1187" s="3" t="str">
        <f t="shared" ref="O1187" si="3606">IF(N1187="","",$D1187)</f>
        <v/>
      </c>
      <c r="P1187" s="3" t="str">
        <f>IF(COUNTIF(技能效果!A:A,技能等级!B1187&amp;"05")=1,技能等级!B1187&amp;"05","")</f>
        <v/>
      </c>
      <c r="Q1187" s="3" t="str">
        <f t="shared" ref="Q1187" si="3607">IF(P1187="","",$D1187)</f>
        <v/>
      </c>
      <c r="R1187" s="36"/>
      <c r="S1187" s="36">
        <f t="shared" si="3547"/>
        <v>119</v>
      </c>
    </row>
    <row r="1188" spans="1:19" ht="16.5" x14ac:dyDescent="0.2">
      <c r="A1188" s="3">
        <v>1185</v>
      </c>
      <c r="B1188" s="3">
        <f>INDEX(技能!B:B,MATCH(技能等级!S1188,技能!T:T,0))</f>
        <v>1802005</v>
      </c>
      <c r="C1188" s="4" t="s">
        <v>507</v>
      </c>
      <c r="D1188" s="3">
        <v>5</v>
      </c>
      <c r="E1188" s="3" t="str">
        <f>INDEX(技能!E:E,MATCH(技能等级!S1188,技能!T:T,0))</f>
        <v>变身鬼将军偷水晶</v>
      </c>
      <c r="F1188" s="4" t="s">
        <v>1164</v>
      </c>
      <c r="G1188" s="3">
        <v>10</v>
      </c>
      <c r="H1188" s="37" t="str">
        <f t="shared" si="3512"/>
        <v>180200501</v>
      </c>
      <c r="I1188" s="3">
        <f t="shared" si="3513"/>
        <v>5</v>
      </c>
      <c r="J1188" s="3" t="str">
        <f>IF(COUNTIF(技能效果!A:A,技能等级!B1188&amp;"02")=1,技能等级!B1188&amp;"02","")</f>
        <v>180200502</v>
      </c>
      <c r="K1188" s="3">
        <f t="shared" si="3513"/>
        <v>5</v>
      </c>
      <c r="L1188" s="3" t="str">
        <f>IF(COUNTIF(技能效果!A:A,技能等级!B1188&amp;"03")=1,技能等级!B1188&amp;"03","")</f>
        <v/>
      </c>
      <c r="M1188" s="3" t="str">
        <f t="shared" ref="M1188" si="3608">IF(L1188="","",$D1188)</f>
        <v/>
      </c>
      <c r="N1188" s="3" t="str">
        <f>IF(COUNTIF(技能效果!A:A,技能等级!B1188&amp;"04")=1,技能等级!B1188&amp;"04","")</f>
        <v/>
      </c>
      <c r="O1188" s="3" t="str">
        <f t="shared" ref="O1188" si="3609">IF(N1188="","",$D1188)</f>
        <v/>
      </c>
      <c r="P1188" s="3" t="str">
        <f>IF(COUNTIF(技能效果!A:A,技能等级!B1188&amp;"05")=1,技能等级!B1188&amp;"05","")</f>
        <v/>
      </c>
      <c r="Q1188" s="3" t="str">
        <f t="shared" ref="Q1188" si="3610">IF(P1188="","",$D1188)</f>
        <v/>
      </c>
      <c r="R1188" s="36"/>
      <c r="S1188" s="36">
        <f t="shared" si="3547"/>
        <v>119</v>
      </c>
    </row>
    <row r="1189" spans="1:19" ht="16.5" x14ac:dyDescent="0.2">
      <c r="A1189" s="3">
        <v>1186</v>
      </c>
      <c r="B1189" s="3">
        <f>INDEX(技能!B:B,MATCH(技能等级!S1189,技能!T:T,0))</f>
        <v>1802005</v>
      </c>
      <c r="C1189" s="4" t="s">
        <v>507</v>
      </c>
      <c r="D1189" s="3">
        <v>6</v>
      </c>
      <c r="E1189" s="3" t="str">
        <f>INDEX(技能!E:E,MATCH(技能等级!S1189,技能!T:T,0))</f>
        <v>变身鬼将军偷水晶</v>
      </c>
      <c r="F1189" s="4" t="s">
        <v>1164</v>
      </c>
      <c r="G1189" s="3">
        <v>10</v>
      </c>
      <c r="H1189" s="37" t="str">
        <f t="shared" si="3512"/>
        <v>180200501</v>
      </c>
      <c r="I1189" s="3">
        <f t="shared" si="3513"/>
        <v>6</v>
      </c>
      <c r="J1189" s="3" t="str">
        <f>IF(COUNTIF(技能效果!A:A,技能等级!B1189&amp;"02")=1,技能等级!B1189&amp;"02","")</f>
        <v>180200502</v>
      </c>
      <c r="K1189" s="3">
        <f t="shared" si="3513"/>
        <v>6</v>
      </c>
      <c r="L1189" s="3" t="str">
        <f>IF(COUNTIF(技能效果!A:A,技能等级!B1189&amp;"03")=1,技能等级!B1189&amp;"03","")</f>
        <v/>
      </c>
      <c r="M1189" s="3" t="str">
        <f t="shared" ref="M1189" si="3611">IF(L1189="","",$D1189)</f>
        <v/>
      </c>
      <c r="N1189" s="3" t="str">
        <f>IF(COUNTIF(技能效果!A:A,技能等级!B1189&amp;"04")=1,技能等级!B1189&amp;"04","")</f>
        <v/>
      </c>
      <c r="O1189" s="3" t="str">
        <f t="shared" ref="O1189" si="3612">IF(N1189="","",$D1189)</f>
        <v/>
      </c>
      <c r="P1189" s="3" t="str">
        <f>IF(COUNTIF(技能效果!A:A,技能等级!B1189&amp;"05")=1,技能等级!B1189&amp;"05","")</f>
        <v/>
      </c>
      <c r="Q1189" s="3" t="str">
        <f t="shared" ref="Q1189" si="3613">IF(P1189="","",$D1189)</f>
        <v/>
      </c>
      <c r="R1189" s="36"/>
      <c r="S1189" s="36">
        <f t="shared" si="3547"/>
        <v>119</v>
      </c>
    </row>
    <row r="1190" spans="1:19" ht="16.5" x14ac:dyDescent="0.2">
      <c r="A1190" s="3">
        <v>1187</v>
      </c>
      <c r="B1190" s="3">
        <f>INDEX(技能!B:B,MATCH(技能等级!S1190,技能!T:T,0))</f>
        <v>1802005</v>
      </c>
      <c r="C1190" s="4" t="s">
        <v>507</v>
      </c>
      <c r="D1190" s="3">
        <v>7</v>
      </c>
      <c r="E1190" s="3" t="str">
        <f>INDEX(技能!E:E,MATCH(技能等级!S1190,技能!T:T,0))</f>
        <v>变身鬼将军偷水晶</v>
      </c>
      <c r="F1190" s="4" t="s">
        <v>1164</v>
      </c>
      <c r="G1190" s="3">
        <v>10</v>
      </c>
      <c r="H1190" s="37" t="str">
        <f t="shared" si="3512"/>
        <v>180200501</v>
      </c>
      <c r="I1190" s="3">
        <f t="shared" si="3513"/>
        <v>7</v>
      </c>
      <c r="J1190" s="3" t="str">
        <f>IF(COUNTIF(技能效果!A:A,技能等级!B1190&amp;"02")=1,技能等级!B1190&amp;"02","")</f>
        <v>180200502</v>
      </c>
      <c r="K1190" s="3">
        <f t="shared" si="3513"/>
        <v>7</v>
      </c>
      <c r="L1190" s="3" t="str">
        <f>IF(COUNTIF(技能效果!A:A,技能等级!B1190&amp;"03")=1,技能等级!B1190&amp;"03","")</f>
        <v/>
      </c>
      <c r="M1190" s="3" t="str">
        <f t="shared" ref="M1190" si="3614">IF(L1190="","",$D1190)</f>
        <v/>
      </c>
      <c r="N1190" s="3" t="str">
        <f>IF(COUNTIF(技能效果!A:A,技能等级!B1190&amp;"04")=1,技能等级!B1190&amp;"04","")</f>
        <v/>
      </c>
      <c r="O1190" s="3" t="str">
        <f t="shared" ref="O1190" si="3615">IF(N1190="","",$D1190)</f>
        <v/>
      </c>
      <c r="P1190" s="3" t="str">
        <f>IF(COUNTIF(技能效果!A:A,技能等级!B1190&amp;"05")=1,技能等级!B1190&amp;"05","")</f>
        <v/>
      </c>
      <c r="Q1190" s="3" t="str">
        <f t="shared" ref="Q1190" si="3616">IF(P1190="","",$D1190)</f>
        <v/>
      </c>
      <c r="R1190" s="36"/>
      <c r="S1190" s="36">
        <f t="shared" si="3547"/>
        <v>119</v>
      </c>
    </row>
    <row r="1191" spans="1:19" ht="16.5" x14ac:dyDescent="0.2">
      <c r="A1191" s="3">
        <v>1188</v>
      </c>
      <c r="B1191" s="3">
        <f>INDEX(技能!B:B,MATCH(技能等级!S1191,技能!T:T,0))</f>
        <v>1802005</v>
      </c>
      <c r="C1191" s="4" t="s">
        <v>507</v>
      </c>
      <c r="D1191" s="3">
        <v>8</v>
      </c>
      <c r="E1191" s="3" t="str">
        <f>INDEX(技能!E:E,MATCH(技能等级!S1191,技能!T:T,0))</f>
        <v>变身鬼将军偷水晶</v>
      </c>
      <c r="F1191" s="4" t="s">
        <v>1164</v>
      </c>
      <c r="G1191" s="3">
        <v>10</v>
      </c>
      <c r="H1191" s="37" t="str">
        <f t="shared" si="3512"/>
        <v>180200501</v>
      </c>
      <c r="I1191" s="3">
        <f t="shared" si="3513"/>
        <v>8</v>
      </c>
      <c r="J1191" s="3" t="str">
        <f>IF(COUNTIF(技能效果!A:A,技能等级!B1191&amp;"02")=1,技能等级!B1191&amp;"02","")</f>
        <v>180200502</v>
      </c>
      <c r="K1191" s="3">
        <f t="shared" si="3513"/>
        <v>8</v>
      </c>
      <c r="L1191" s="3" t="str">
        <f>IF(COUNTIF(技能效果!A:A,技能等级!B1191&amp;"03")=1,技能等级!B1191&amp;"03","")</f>
        <v/>
      </c>
      <c r="M1191" s="3" t="str">
        <f t="shared" ref="M1191" si="3617">IF(L1191="","",$D1191)</f>
        <v/>
      </c>
      <c r="N1191" s="3" t="str">
        <f>IF(COUNTIF(技能效果!A:A,技能等级!B1191&amp;"04")=1,技能等级!B1191&amp;"04","")</f>
        <v/>
      </c>
      <c r="O1191" s="3" t="str">
        <f t="shared" ref="O1191" si="3618">IF(N1191="","",$D1191)</f>
        <v/>
      </c>
      <c r="P1191" s="3" t="str">
        <f>IF(COUNTIF(技能效果!A:A,技能等级!B1191&amp;"05")=1,技能等级!B1191&amp;"05","")</f>
        <v/>
      </c>
      <c r="Q1191" s="3" t="str">
        <f t="shared" ref="Q1191" si="3619">IF(P1191="","",$D1191)</f>
        <v/>
      </c>
      <c r="R1191" s="36"/>
      <c r="S1191" s="36">
        <f t="shared" si="3547"/>
        <v>119</v>
      </c>
    </row>
    <row r="1192" spans="1:19" ht="16.5" x14ac:dyDescent="0.2">
      <c r="A1192" s="3">
        <v>1189</v>
      </c>
      <c r="B1192" s="3">
        <f>INDEX(技能!B:B,MATCH(技能等级!S1192,技能!T:T,0))</f>
        <v>1802005</v>
      </c>
      <c r="C1192" s="4" t="s">
        <v>507</v>
      </c>
      <c r="D1192" s="3">
        <v>9</v>
      </c>
      <c r="E1192" s="3" t="str">
        <f>INDEX(技能!E:E,MATCH(技能等级!S1192,技能!T:T,0))</f>
        <v>变身鬼将军偷水晶</v>
      </c>
      <c r="F1192" s="4" t="s">
        <v>1164</v>
      </c>
      <c r="G1192" s="3">
        <v>10</v>
      </c>
      <c r="H1192" s="37" t="str">
        <f t="shared" si="3512"/>
        <v>180200501</v>
      </c>
      <c r="I1192" s="3">
        <f t="shared" si="3513"/>
        <v>9</v>
      </c>
      <c r="J1192" s="3" t="str">
        <f>IF(COUNTIF(技能效果!A:A,技能等级!B1192&amp;"02")=1,技能等级!B1192&amp;"02","")</f>
        <v>180200502</v>
      </c>
      <c r="K1192" s="3">
        <f t="shared" si="3513"/>
        <v>9</v>
      </c>
      <c r="L1192" s="3" t="str">
        <f>IF(COUNTIF(技能效果!A:A,技能等级!B1192&amp;"03")=1,技能等级!B1192&amp;"03","")</f>
        <v/>
      </c>
      <c r="M1192" s="3" t="str">
        <f t="shared" ref="M1192" si="3620">IF(L1192="","",$D1192)</f>
        <v/>
      </c>
      <c r="N1192" s="3" t="str">
        <f>IF(COUNTIF(技能效果!A:A,技能等级!B1192&amp;"04")=1,技能等级!B1192&amp;"04","")</f>
        <v/>
      </c>
      <c r="O1192" s="3" t="str">
        <f t="shared" ref="O1192" si="3621">IF(N1192="","",$D1192)</f>
        <v/>
      </c>
      <c r="P1192" s="3" t="str">
        <f>IF(COUNTIF(技能效果!A:A,技能等级!B1192&amp;"05")=1,技能等级!B1192&amp;"05","")</f>
        <v/>
      </c>
      <c r="Q1192" s="3" t="str">
        <f t="shared" ref="Q1192" si="3622">IF(P1192="","",$D1192)</f>
        <v/>
      </c>
      <c r="R1192" s="36"/>
      <c r="S1192" s="36">
        <f t="shared" si="3547"/>
        <v>119</v>
      </c>
    </row>
    <row r="1193" spans="1:19" ht="16.5" x14ac:dyDescent="0.2">
      <c r="A1193" s="3">
        <v>1190</v>
      </c>
      <c r="B1193" s="3">
        <f>INDEX(技能!B:B,MATCH(技能等级!S1193,技能!T:T,0))</f>
        <v>1802005</v>
      </c>
      <c r="C1193" s="4" t="s">
        <v>507</v>
      </c>
      <c r="D1193" s="3">
        <v>10</v>
      </c>
      <c r="E1193" s="3" t="str">
        <f>INDEX(技能!E:E,MATCH(技能等级!S1193,技能!T:T,0))</f>
        <v>变身鬼将军偷水晶</v>
      </c>
      <c r="F1193" s="4" t="s">
        <v>1164</v>
      </c>
      <c r="G1193" s="3">
        <v>10</v>
      </c>
      <c r="H1193" s="37" t="str">
        <f t="shared" si="3512"/>
        <v>180200501</v>
      </c>
      <c r="I1193" s="3">
        <f t="shared" si="3513"/>
        <v>10</v>
      </c>
      <c r="J1193" s="3" t="str">
        <f>IF(COUNTIF(技能效果!A:A,技能等级!B1193&amp;"02")=1,技能等级!B1193&amp;"02","")</f>
        <v>180200502</v>
      </c>
      <c r="K1193" s="3">
        <f t="shared" si="3513"/>
        <v>10</v>
      </c>
      <c r="L1193" s="3" t="str">
        <f>IF(COUNTIF(技能效果!A:A,技能等级!B1193&amp;"03")=1,技能等级!B1193&amp;"03","")</f>
        <v/>
      </c>
      <c r="M1193" s="3" t="str">
        <f t="shared" ref="M1193" si="3623">IF(L1193="","",$D1193)</f>
        <v/>
      </c>
      <c r="N1193" s="3" t="str">
        <f>IF(COUNTIF(技能效果!A:A,技能等级!B1193&amp;"04")=1,技能等级!B1193&amp;"04","")</f>
        <v/>
      </c>
      <c r="O1193" s="3" t="str">
        <f t="shared" ref="O1193" si="3624">IF(N1193="","",$D1193)</f>
        <v/>
      </c>
      <c r="P1193" s="3" t="str">
        <f>IF(COUNTIF(技能效果!A:A,技能等级!B1193&amp;"05")=1,技能等级!B1193&amp;"05","")</f>
        <v/>
      </c>
      <c r="Q1193" s="3" t="str">
        <f t="shared" ref="Q1193" si="3625">IF(P1193="","",$D1193)</f>
        <v/>
      </c>
      <c r="R1193" s="36"/>
      <c r="S1193" s="36">
        <f t="shared" si="3547"/>
        <v>119</v>
      </c>
    </row>
    <row r="1194" spans="1:19" ht="16.5" x14ac:dyDescent="0.2">
      <c r="A1194" s="3">
        <v>1191</v>
      </c>
      <c r="B1194" s="3">
        <f>INDEX(技能!B:B,MATCH(技能等级!S1194,技能!T:T,0))</f>
        <v>1803005</v>
      </c>
      <c r="C1194" s="4" t="s">
        <v>507</v>
      </c>
      <c r="D1194" s="3">
        <v>1</v>
      </c>
      <c r="E1194" s="3" t="str">
        <f>INDEX(技能!E:E,MATCH(技能等级!S1194,技能!T:T,0))</f>
        <v>变身鬼将军增加攻击</v>
      </c>
      <c r="F1194" s="4"/>
      <c r="G1194" s="3"/>
      <c r="H1194" s="37" t="str">
        <f t="shared" si="3512"/>
        <v>180300501</v>
      </c>
      <c r="I1194" s="3">
        <f t="shared" si="3513"/>
        <v>1</v>
      </c>
      <c r="J1194" s="3" t="str">
        <f>IF(COUNTIF(技能效果!A:A,技能等级!B1194&amp;"02")=1,技能等级!B1194&amp;"02","")</f>
        <v>180300502</v>
      </c>
      <c r="K1194" s="3">
        <f t="shared" si="3513"/>
        <v>1</v>
      </c>
      <c r="L1194" s="3" t="str">
        <f>IF(COUNTIF(技能效果!A:A,技能等级!B1194&amp;"03")=1,技能等级!B1194&amp;"03","")</f>
        <v/>
      </c>
      <c r="M1194" s="3" t="str">
        <f t="shared" ref="M1194" si="3626">IF(L1194="","",$D1194)</f>
        <v/>
      </c>
      <c r="N1194" s="3" t="str">
        <f>IF(COUNTIF(技能效果!A:A,技能等级!B1194&amp;"04")=1,技能等级!B1194&amp;"04","")</f>
        <v/>
      </c>
      <c r="O1194" s="3" t="str">
        <f t="shared" ref="O1194" si="3627">IF(N1194="","",$D1194)</f>
        <v/>
      </c>
      <c r="P1194" s="3" t="str">
        <f>IF(COUNTIF(技能效果!A:A,技能等级!B1194&amp;"05")=1,技能等级!B1194&amp;"05","")</f>
        <v/>
      </c>
      <c r="Q1194" s="3" t="str">
        <f t="shared" ref="Q1194" si="3628">IF(P1194="","",$D1194)</f>
        <v/>
      </c>
      <c r="R1194" s="36"/>
      <c r="S1194" s="36">
        <f t="shared" si="3547"/>
        <v>120</v>
      </c>
    </row>
    <row r="1195" spans="1:19" ht="16.5" x14ac:dyDescent="0.2">
      <c r="A1195" s="3">
        <v>1192</v>
      </c>
      <c r="B1195" s="3">
        <f>INDEX(技能!B:B,MATCH(技能等级!S1195,技能!T:T,0))</f>
        <v>1803005</v>
      </c>
      <c r="C1195" s="4" t="s">
        <v>507</v>
      </c>
      <c r="D1195" s="3">
        <v>2</v>
      </c>
      <c r="E1195" s="3" t="str">
        <f>INDEX(技能!E:E,MATCH(技能等级!S1195,技能!T:T,0))</f>
        <v>变身鬼将军增加攻击</v>
      </c>
      <c r="F1195" s="4" t="s">
        <v>1164</v>
      </c>
      <c r="G1195" s="3">
        <v>10</v>
      </c>
      <c r="H1195" s="37" t="str">
        <f t="shared" si="3512"/>
        <v>180300501</v>
      </c>
      <c r="I1195" s="3">
        <f t="shared" si="3513"/>
        <v>2</v>
      </c>
      <c r="J1195" s="3" t="str">
        <f>IF(COUNTIF(技能效果!A:A,技能等级!B1195&amp;"02")=1,技能等级!B1195&amp;"02","")</f>
        <v>180300502</v>
      </c>
      <c r="K1195" s="3">
        <f t="shared" si="3513"/>
        <v>2</v>
      </c>
      <c r="L1195" s="3" t="str">
        <f>IF(COUNTIF(技能效果!A:A,技能等级!B1195&amp;"03")=1,技能等级!B1195&amp;"03","")</f>
        <v/>
      </c>
      <c r="M1195" s="3" t="str">
        <f t="shared" ref="M1195" si="3629">IF(L1195="","",$D1195)</f>
        <v/>
      </c>
      <c r="N1195" s="3" t="str">
        <f>IF(COUNTIF(技能效果!A:A,技能等级!B1195&amp;"04")=1,技能等级!B1195&amp;"04","")</f>
        <v/>
      </c>
      <c r="O1195" s="3" t="str">
        <f t="shared" ref="O1195" si="3630">IF(N1195="","",$D1195)</f>
        <v/>
      </c>
      <c r="P1195" s="3" t="str">
        <f>IF(COUNTIF(技能效果!A:A,技能等级!B1195&amp;"05")=1,技能等级!B1195&amp;"05","")</f>
        <v/>
      </c>
      <c r="Q1195" s="3" t="str">
        <f t="shared" ref="Q1195" si="3631">IF(P1195="","",$D1195)</f>
        <v/>
      </c>
      <c r="R1195" s="36"/>
      <c r="S1195" s="36">
        <f t="shared" si="3547"/>
        <v>120</v>
      </c>
    </row>
    <row r="1196" spans="1:19" ht="16.5" x14ac:dyDescent="0.2">
      <c r="A1196" s="3">
        <v>1193</v>
      </c>
      <c r="B1196" s="3">
        <f>INDEX(技能!B:B,MATCH(技能等级!S1196,技能!T:T,0))</f>
        <v>1803005</v>
      </c>
      <c r="C1196" s="4" t="s">
        <v>507</v>
      </c>
      <c r="D1196" s="3">
        <v>3</v>
      </c>
      <c r="E1196" s="3" t="str">
        <f>INDEX(技能!E:E,MATCH(技能等级!S1196,技能!T:T,0))</f>
        <v>变身鬼将军增加攻击</v>
      </c>
      <c r="F1196" s="4" t="s">
        <v>1164</v>
      </c>
      <c r="G1196" s="3">
        <v>10</v>
      </c>
      <c r="H1196" s="37" t="str">
        <f t="shared" si="3512"/>
        <v>180300501</v>
      </c>
      <c r="I1196" s="3">
        <f t="shared" si="3513"/>
        <v>3</v>
      </c>
      <c r="J1196" s="3" t="str">
        <f>IF(COUNTIF(技能效果!A:A,技能等级!B1196&amp;"02")=1,技能等级!B1196&amp;"02","")</f>
        <v>180300502</v>
      </c>
      <c r="K1196" s="3">
        <f t="shared" si="3513"/>
        <v>3</v>
      </c>
      <c r="L1196" s="3" t="str">
        <f>IF(COUNTIF(技能效果!A:A,技能等级!B1196&amp;"03")=1,技能等级!B1196&amp;"03","")</f>
        <v/>
      </c>
      <c r="M1196" s="3" t="str">
        <f t="shared" ref="M1196" si="3632">IF(L1196="","",$D1196)</f>
        <v/>
      </c>
      <c r="N1196" s="3" t="str">
        <f>IF(COUNTIF(技能效果!A:A,技能等级!B1196&amp;"04")=1,技能等级!B1196&amp;"04","")</f>
        <v/>
      </c>
      <c r="O1196" s="3" t="str">
        <f t="shared" ref="O1196" si="3633">IF(N1196="","",$D1196)</f>
        <v/>
      </c>
      <c r="P1196" s="3" t="str">
        <f>IF(COUNTIF(技能效果!A:A,技能等级!B1196&amp;"05")=1,技能等级!B1196&amp;"05","")</f>
        <v/>
      </c>
      <c r="Q1196" s="3" t="str">
        <f t="shared" ref="Q1196" si="3634">IF(P1196="","",$D1196)</f>
        <v/>
      </c>
      <c r="R1196" s="36"/>
      <c r="S1196" s="36">
        <f t="shared" si="3547"/>
        <v>120</v>
      </c>
    </row>
    <row r="1197" spans="1:19" ht="16.5" x14ac:dyDescent="0.2">
      <c r="A1197" s="3">
        <v>1194</v>
      </c>
      <c r="B1197" s="3">
        <f>INDEX(技能!B:B,MATCH(技能等级!S1197,技能!T:T,0))</f>
        <v>1803005</v>
      </c>
      <c r="C1197" s="4" t="s">
        <v>507</v>
      </c>
      <c r="D1197" s="3">
        <v>4</v>
      </c>
      <c r="E1197" s="3" t="str">
        <f>INDEX(技能!E:E,MATCH(技能等级!S1197,技能!T:T,0))</f>
        <v>变身鬼将军增加攻击</v>
      </c>
      <c r="F1197" s="4" t="s">
        <v>1164</v>
      </c>
      <c r="G1197" s="3">
        <v>10</v>
      </c>
      <c r="H1197" s="37" t="str">
        <f t="shared" si="3512"/>
        <v>180300501</v>
      </c>
      <c r="I1197" s="3">
        <f t="shared" si="3513"/>
        <v>4</v>
      </c>
      <c r="J1197" s="3" t="str">
        <f>IF(COUNTIF(技能效果!A:A,技能等级!B1197&amp;"02")=1,技能等级!B1197&amp;"02","")</f>
        <v>180300502</v>
      </c>
      <c r="K1197" s="3">
        <f t="shared" si="3513"/>
        <v>4</v>
      </c>
      <c r="L1197" s="3" t="str">
        <f>IF(COUNTIF(技能效果!A:A,技能等级!B1197&amp;"03")=1,技能等级!B1197&amp;"03","")</f>
        <v/>
      </c>
      <c r="M1197" s="3" t="str">
        <f t="shared" ref="M1197" si="3635">IF(L1197="","",$D1197)</f>
        <v/>
      </c>
      <c r="N1197" s="3" t="str">
        <f>IF(COUNTIF(技能效果!A:A,技能等级!B1197&amp;"04")=1,技能等级!B1197&amp;"04","")</f>
        <v/>
      </c>
      <c r="O1197" s="3" t="str">
        <f t="shared" ref="O1197" si="3636">IF(N1197="","",$D1197)</f>
        <v/>
      </c>
      <c r="P1197" s="3" t="str">
        <f>IF(COUNTIF(技能效果!A:A,技能等级!B1197&amp;"05")=1,技能等级!B1197&amp;"05","")</f>
        <v/>
      </c>
      <c r="Q1197" s="3" t="str">
        <f t="shared" ref="Q1197" si="3637">IF(P1197="","",$D1197)</f>
        <v/>
      </c>
      <c r="R1197" s="36"/>
      <c r="S1197" s="36">
        <f t="shared" si="3547"/>
        <v>120</v>
      </c>
    </row>
    <row r="1198" spans="1:19" ht="16.5" x14ac:dyDescent="0.2">
      <c r="A1198" s="3">
        <v>1195</v>
      </c>
      <c r="B1198" s="3">
        <f>INDEX(技能!B:B,MATCH(技能等级!S1198,技能!T:T,0))</f>
        <v>1803005</v>
      </c>
      <c r="C1198" s="4" t="s">
        <v>507</v>
      </c>
      <c r="D1198" s="3">
        <v>5</v>
      </c>
      <c r="E1198" s="3" t="str">
        <f>INDEX(技能!E:E,MATCH(技能等级!S1198,技能!T:T,0))</f>
        <v>变身鬼将军增加攻击</v>
      </c>
      <c r="F1198" s="4" t="s">
        <v>1164</v>
      </c>
      <c r="G1198" s="3">
        <v>10</v>
      </c>
      <c r="H1198" s="37" t="str">
        <f t="shared" si="3512"/>
        <v>180300501</v>
      </c>
      <c r="I1198" s="3">
        <f t="shared" si="3513"/>
        <v>5</v>
      </c>
      <c r="J1198" s="3" t="str">
        <f>IF(COUNTIF(技能效果!A:A,技能等级!B1198&amp;"02")=1,技能等级!B1198&amp;"02","")</f>
        <v>180300502</v>
      </c>
      <c r="K1198" s="3">
        <f t="shared" si="3513"/>
        <v>5</v>
      </c>
      <c r="L1198" s="3" t="str">
        <f>IF(COUNTIF(技能效果!A:A,技能等级!B1198&amp;"03")=1,技能等级!B1198&amp;"03","")</f>
        <v/>
      </c>
      <c r="M1198" s="3" t="str">
        <f t="shared" ref="M1198" si="3638">IF(L1198="","",$D1198)</f>
        <v/>
      </c>
      <c r="N1198" s="3" t="str">
        <f>IF(COUNTIF(技能效果!A:A,技能等级!B1198&amp;"04")=1,技能等级!B1198&amp;"04","")</f>
        <v/>
      </c>
      <c r="O1198" s="3" t="str">
        <f t="shared" ref="O1198" si="3639">IF(N1198="","",$D1198)</f>
        <v/>
      </c>
      <c r="P1198" s="3" t="str">
        <f>IF(COUNTIF(技能效果!A:A,技能等级!B1198&amp;"05")=1,技能等级!B1198&amp;"05","")</f>
        <v/>
      </c>
      <c r="Q1198" s="3" t="str">
        <f t="shared" ref="Q1198" si="3640">IF(P1198="","",$D1198)</f>
        <v/>
      </c>
      <c r="R1198" s="36"/>
      <c r="S1198" s="36">
        <f t="shared" si="3547"/>
        <v>120</v>
      </c>
    </row>
    <row r="1199" spans="1:19" ht="16.5" x14ac:dyDescent="0.2">
      <c r="A1199" s="3">
        <v>1196</v>
      </c>
      <c r="B1199" s="3">
        <f>INDEX(技能!B:B,MATCH(技能等级!S1199,技能!T:T,0))</f>
        <v>1803005</v>
      </c>
      <c r="C1199" s="4" t="s">
        <v>507</v>
      </c>
      <c r="D1199" s="3">
        <v>6</v>
      </c>
      <c r="E1199" s="3" t="str">
        <f>INDEX(技能!E:E,MATCH(技能等级!S1199,技能!T:T,0))</f>
        <v>变身鬼将军增加攻击</v>
      </c>
      <c r="F1199" s="4" t="s">
        <v>1164</v>
      </c>
      <c r="G1199" s="3">
        <v>10</v>
      </c>
      <c r="H1199" s="37" t="str">
        <f t="shared" si="3512"/>
        <v>180300501</v>
      </c>
      <c r="I1199" s="3">
        <f t="shared" si="3513"/>
        <v>6</v>
      </c>
      <c r="J1199" s="3" t="str">
        <f>IF(COUNTIF(技能效果!A:A,技能等级!B1199&amp;"02")=1,技能等级!B1199&amp;"02","")</f>
        <v>180300502</v>
      </c>
      <c r="K1199" s="3">
        <f t="shared" si="3513"/>
        <v>6</v>
      </c>
      <c r="L1199" s="3" t="str">
        <f>IF(COUNTIF(技能效果!A:A,技能等级!B1199&amp;"03")=1,技能等级!B1199&amp;"03","")</f>
        <v/>
      </c>
      <c r="M1199" s="3" t="str">
        <f t="shared" ref="M1199" si="3641">IF(L1199="","",$D1199)</f>
        <v/>
      </c>
      <c r="N1199" s="3" t="str">
        <f>IF(COUNTIF(技能效果!A:A,技能等级!B1199&amp;"04")=1,技能等级!B1199&amp;"04","")</f>
        <v/>
      </c>
      <c r="O1199" s="3" t="str">
        <f t="shared" ref="O1199" si="3642">IF(N1199="","",$D1199)</f>
        <v/>
      </c>
      <c r="P1199" s="3" t="str">
        <f>IF(COUNTIF(技能效果!A:A,技能等级!B1199&amp;"05")=1,技能等级!B1199&amp;"05","")</f>
        <v/>
      </c>
      <c r="Q1199" s="3" t="str">
        <f t="shared" ref="Q1199" si="3643">IF(P1199="","",$D1199)</f>
        <v/>
      </c>
      <c r="R1199" s="36"/>
      <c r="S1199" s="36">
        <f t="shared" si="3547"/>
        <v>120</v>
      </c>
    </row>
    <row r="1200" spans="1:19" ht="16.5" x14ac:dyDescent="0.2">
      <c r="A1200" s="3">
        <v>1197</v>
      </c>
      <c r="B1200" s="3">
        <f>INDEX(技能!B:B,MATCH(技能等级!S1200,技能!T:T,0))</f>
        <v>1803005</v>
      </c>
      <c r="C1200" s="4" t="s">
        <v>507</v>
      </c>
      <c r="D1200" s="3">
        <v>7</v>
      </c>
      <c r="E1200" s="3" t="str">
        <f>INDEX(技能!E:E,MATCH(技能等级!S1200,技能!T:T,0))</f>
        <v>变身鬼将军增加攻击</v>
      </c>
      <c r="F1200" s="4" t="s">
        <v>1164</v>
      </c>
      <c r="G1200" s="3">
        <v>10</v>
      </c>
      <c r="H1200" s="37" t="str">
        <f t="shared" si="3512"/>
        <v>180300501</v>
      </c>
      <c r="I1200" s="3">
        <f t="shared" si="3513"/>
        <v>7</v>
      </c>
      <c r="J1200" s="3" t="str">
        <f>IF(COUNTIF(技能效果!A:A,技能等级!B1200&amp;"02")=1,技能等级!B1200&amp;"02","")</f>
        <v>180300502</v>
      </c>
      <c r="K1200" s="3">
        <f t="shared" si="3513"/>
        <v>7</v>
      </c>
      <c r="L1200" s="3" t="str">
        <f>IF(COUNTIF(技能效果!A:A,技能等级!B1200&amp;"03")=1,技能等级!B1200&amp;"03","")</f>
        <v/>
      </c>
      <c r="M1200" s="3" t="str">
        <f t="shared" ref="M1200" si="3644">IF(L1200="","",$D1200)</f>
        <v/>
      </c>
      <c r="N1200" s="3" t="str">
        <f>IF(COUNTIF(技能效果!A:A,技能等级!B1200&amp;"04")=1,技能等级!B1200&amp;"04","")</f>
        <v/>
      </c>
      <c r="O1200" s="3" t="str">
        <f t="shared" ref="O1200" si="3645">IF(N1200="","",$D1200)</f>
        <v/>
      </c>
      <c r="P1200" s="3" t="str">
        <f>IF(COUNTIF(技能效果!A:A,技能等级!B1200&amp;"05")=1,技能等级!B1200&amp;"05","")</f>
        <v/>
      </c>
      <c r="Q1200" s="3" t="str">
        <f t="shared" ref="Q1200" si="3646">IF(P1200="","",$D1200)</f>
        <v/>
      </c>
      <c r="R1200" s="36"/>
      <c r="S1200" s="36">
        <f t="shared" si="3547"/>
        <v>120</v>
      </c>
    </row>
    <row r="1201" spans="1:19" ht="16.5" x14ac:dyDescent="0.2">
      <c r="A1201" s="3">
        <v>1198</v>
      </c>
      <c r="B1201" s="3">
        <f>INDEX(技能!B:B,MATCH(技能等级!S1201,技能!T:T,0))</f>
        <v>1803005</v>
      </c>
      <c r="C1201" s="4" t="s">
        <v>507</v>
      </c>
      <c r="D1201" s="3">
        <v>8</v>
      </c>
      <c r="E1201" s="3" t="str">
        <f>INDEX(技能!E:E,MATCH(技能等级!S1201,技能!T:T,0))</f>
        <v>变身鬼将军增加攻击</v>
      </c>
      <c r="F1201" s="4" t="s">
        <v>1164</v>
      </c>
      <c r="G1201" s="3">
        <v>10</v>
      </c>
      <c r="H1201" s="37" t="str">
        <f t="shared" si="3512"/>
        <v>180300501</v>
      </c>
      <c r="I1201" s="3">
        <f t="shared" si="3513"/>
        <v>8</v>
      </c>
      <c r="J1201" s="3" t="str">
        <f>IF(COUNTIF(技能效果!A:A,技能等级!B1201&amp;"02")=1,技能等级!B1201&amp;"02","")</f>
        <v>180300502</v>
      </c>
      <c r="K1201" s="3">
        <f t="shared" si="3513"/>
        <v>8</v>
      </c>
      <c r="L1201" s="3" t="str">
        <f>IF(COUNTIF(技能效果!A:A,技能等级!B1201&amp;"03")=1,技能等级!B1201&amp;"03","")</f>
        <v/>
      </c>
      <c r="M1201" s="3" t="str">
        <f t="shared" ref="M1201" si="3647">IF(L1201="","",$D1201)</f>
        <v/>
      </c>
      <c r="N1201" s="3" t="str">
        <f>IF(COUNTIF(技能效果!A:A,技能等级!B1201&amp;"04")=1,技能等级!B1201&amp;"04","")</f>
        <v/>
      </c>
      <c r="O1201" s="3" t="str">
        <f t="shared" ref="O1201" si="3648">IF(N1201="","",$D1201)</f>
        <v/>
      </c>
      <c r="P1201" s="3" t="str">
        <f>IF(COUNTIF(技能效果!A:A,技能等级!B1201&amp;"05")=1,技能等级!B1201&amp;"05","")</f>
        <v/>
      </c>
      <c r="Q1201" s="3" t="str">
        <f t="shared" ref="Q1201" si="3649">IF(P1201="","",$D1201)</f>
        <v/>
      </c>
      <c r="R1201" s="36"/>
      <c r="S1201" s="36">
        <f t="shared" si="3547"/>
        <v>120</v>
      </c>
    </row>
    <row r="1202" spans="1:19" ht="16.5" x14ac:dyDescent="0.2">
      <c r="A1202" s="3">
        <v>1199</v>
      </c>
      <c r="B1202" s="3">
        <f>INDEX(技能!B:B,MATCH(技能等级!S1202,技能!T:T,0))</f>
        <v>1803005</v>
      </c>
      <c r="C1202" s="4" t="s">
        <v>507</v>
      </c>
      <c r="D1202" s="3">
        <v>9</v>
      </c>
      <c r="E1202" s="3" t="str">
        <f>INDEX(技能!E:E,MATCH(技能等级!S1202,技能!T:T,0))</f>
        <v>变身鬼将军增加攻击</v>
      </c>
      <c r="F1202" s="4" t="s">
        <v>1164</v>
      </c>
      <c r="G1202" s="3">
        <v>10</v>
      </c>
      <c r="H1202" s="37" t="str">
        <f t="shared" si="3512"/>
        <v>180300501</v>
      </c>
      <c r="I1202" s="3">
        <f t="shared" si="3513"/>
        <v>9</v>
      </c>
      <c r="J1202" s="3" t="str">
        <f>IF(COUNTIF(技能效果!A:A,技能等级!B1202&amp;"02")=1,技能等级!B1202&amp;"02","")</f>
        <v>180300502</v>
      </c>
      <c r="K1202" s="3">
        <f t="shared" si="3513"/>
        <v>9</v>
      </c>
      <c r="L1202" s="3" t="str">
        <f>IF(COUNTIF(技能效果!A:A,技能等级!B1202&amp;"03")=1,技能等级!B1202&amp;"03","")</f>
        <v/>
      </c>
      <c r="M1202" s="3" t="str">
        <f t="shared" ref="M1202" si="3650">IF(L1202="","",$D1202)</f>
        <v/>
      </c>
      <c r="N1202" s="3" t="str">
        <f>IF(COUNTIF(技能效果!A:A,技能等级!B1202&amp;"04")=1,技能等级!B1202&amp;"04","")</f>
        <v/>
      </c>
      <c r="O1202" s="3" t="str">
        <f t="shared" ref="O1202" si="3651">IF(N1202="","",$D1202)</f>
        <v/>
      </c>
      <c r="P1202" s="3" t="str">
        <f>IF(COUNTIF(技能效果!A:A,技能等级!B1202&amp;"05")=1,技能等级!B1202&amp;"05","")</f>
        <v/>
      </c>
      <c r="Q1202" s="3" t="str">
        <f t="shared" ref="Q1202" si="3652">IF(P1202="","",$D1202)</f>
        <v/>
      </c>
      <c r="R1202" s="36"/>
      <c r="S1202" s="36">
        <f t="shared" si="3547"/>
        <v>120</v>
      </c>
    </row>
    <row r="1203" spans="1:19" ht="16.5" x14ac:dyDescent="0.2">
      <c r="A1203" s="3">
        <v>1200</v>
      </c>
      <c r="B1203" s="3">
        <f>INDEX(技能!B:B,MATCH(技能等级!S1203,技能!T:T,0))</f>
        <v>1803005</v>
      </c>
      <c r="C1203" s="4" t="s">
        <v>507</v>
      </c>
      <c r="D1203" s="3">
        <v>10</v>
      </c>
      <c r="E1203" s="3" t="str">
        <f>INDEX(技能!E:E,MATCH(技能等级!S1203,技能!T:T,0))</f>
        <v>变身鬼将军增加攻击</v>
      </c>
      <c r="F1203" s="4" t="s">
        <v>1164</v>
      </c>
      <c r="G1203" s="3">
        <v>10</v>
      </c>
      <c r="H1203" s="37" t="str">
        <f t="shared" si="3512"/>
        <v>180300501</v>
      </c>
      <c r="I1203" s="3">
        <f t="shared" si="3513"/>
        <v>10</v>
      </c>
      <c r="J1203" s="3" t="str">
        <f>IF(COUNTIF(技能效果!A:A,技能等级!B1203&amp;"02")=1,技能等级!B1203&amp;"02","")</f>
        <v>180300502</v>
      </c>
      <c r="K1203" s="3">
        <f t="shared" si="3513"/>
        <v>10</v>
      </c>
      <c r="L1203" s="3" t="str">
        <f>IF(COUNTIF(技能效果!A:A,技能等级!B1203&amp;"03")=1,技能等级!B1203&amp;"03","")</f>
        <v/>
      </c>
      <c r="M1203" s="3" t="str">
        <f t="shared" ref="M1203" si="3653">IF(L1203="","",$D1203)</f>
        <v/>
      </c>
      <c r="N1203" s="3" t="str">
        <f>IF(COUNTIF(技能效果!A:A,技能等级!B1203&amp;"04")=1,技能等级!B1203&amp;"04","")</f>
        <v/>
      </c>
      <c r="O1203" s="3" t="str">
        <f t="shared" ref="O1203" si="3654">IF(N1203="","",$D1203)</f>
        <v/>
      </c>
      <c r="P1203" s="3" t="str">
        <f>IF(COUNTIF(技能效果!A:A,技能等级!B1203&amp;"05")=1,技能等级!B1203&amp;"05","")</f>
        <v/>
      </c>
      <c r="Q1203" s="3" t="str">
        <f t="shared" ref="Q1203" si="3655">IF(P1203="","",$D1203)</f>
        <v/>
      </c>
      <c r="R1203" s="36"/>
      <c r="S1203" s="36">
        <f t="shared" si="3547"/>
        <v>120</v>
      </c>
    </row>
    <row r="1204" spans="1:19" ht="16.5" x14ac:dyDescent="0.2">
      <c r="A1204" s="3">
        <v>1201</v>
      </c>
      <c r="B1204" s="3">
        <f>INDEX(技能!B:B,MATCH(技能等级!S1204,技能!T:T,0))</f>
        <v>1801006</v>
      </c>
      <c r="C1204" s="4" t="s">
        <v>507</v>
      </c>
      <c r="D1204" s="3">
        <v>1</v>
      </c>
      <c r="E1204" s="3" t="str">
        <f>INDEX(技能!E:E,MATCH(技能等级!S1204,技能!T:T,0))</f>
        <v>骷髅小兵1普通攻击</v>
      </c>
      <c r="F1204" s="4"/>
      <c r="G1204" s="3"/>
      <c r="H1204" s="37" t="str">
        <f t="shared" si="3512"/>
        <v>180100601</v>
      </c>
      <c r="I1204" s="3">
        <f t="shared" si="3513"/>
        <v>1</v>
      </c>
      <c r="J1204" s="3" t="str">
        <f>IF(COUNTIF(技能效果!A:A,技能等级!B1204&amp;"02")=1,技能等级!B1204&amp;"02","")</f>
        <v/>
      </c>
      <c r="K1204" s="3" t="str">
        <f t="shared" si="3513"/>
        <v/>
      </c>
      <c r="L1204" s="3" t="str">
        <f>IF(COUNTIF(技能效果!A:A,技能等级!B1204&amp;"03")=1,技能等级!B1204&amp;"03","")</f>
        <v/>
      </c>
      <c r="M1204" s="3" t="str">
        <f t="shared" ref="M1204" si="3656">IF(L1204="","",$D1204)</f>
        <v/>
      </c>
      <c r="N1204" s="3" t="str">
        <f>IF(COUNTIF(技能效果!A:A,技能等级!B1204&amp;"04")=1,技能等级!B1204&amp;"04","")</f>
        <v/>
      </c>
      <c r="O1204" s="3" t="str">
        <f t="shared" ref="O1204" si="3657">IF(N1204="","",$D1204)</f>
        <v/>
      </c>
      <c r="P1204" s="3" t="str">
        <f>IF(COUNTIF(技能效果!A:A,技能等级!B1204&amp;"05")=1,技能等级!B1204&amp;"05","")</f>
        <v/>
      </c>
      <c r="Q1204" s="3" t="str">
        <f t="shared" ref="Q1204" si="3658">IF(P1204="","",$D1204)</f>
        <v/>
      </c>
      <c r="R1204" s="36"/>
      <c r="S1204" s="36">
        <f t="shared" si="3547"/>
        <v>121</v>
      </c>
    </row>
    <row r="1205" spans="1:19" ht="16.5" x14ac:dyDescent="0.2">
      <c r="A1205" s="3">
        <v>1202</v>
      </c>
      <c r="B1205" s="3">
        <f>INDEX(技能!B:B,MATCH(技能等级!S1205,技能!T:T,0))</f>
        <v>1801006</v>
      </c>
      <c r="C1205" s="4" t="s">
        <v>507</v>
      </c>
      <c r="D1205" s="3">
        <v>2</v>
      </c>
      <c r="E1205" s="3" t="str">
        <f>INDEX(技能!E:E,MATCH(技能等级!S1205,技能!T:T,0))</f>
        <v>骷髅小兵1普通攻击</v>
      </c>
      <c r="F1205" s="4" t="s">
        <v>1164</v>
      </c>
      <c r="G1205" s="3">
        <v>10</v>
      </c>
      <c r="H1205" s="37" t="str">
        <f t="shared" si="3512"/>
        <v>180100601</v>
      </c>
      <c r="I1205" s="3">
        <f t="shared" si="3513"/>
        <v>2</v>
      </c>
      <c r="J1205" s="3" t="str">
        <f>IF(COUNTIF(技能效果!A:A,技能等级!B1205&amp;"02")=1,技能等级!B1205&amp;"02","")</f>
        <v/>
      </c>
      <c r="K1205" s="3" t="str">
        <f t="shared" si="3513"/>
        <v/>
      </c>
      <c r="L1205" s="3" t="str">
        <f>IF(COUNTIF(技能效果!A:A,技能等级!B1205&amp;"03")=1,技能等级!B1205&amp;"03","")</f>
        <v/>
      </c>
      <c r="M1205" s="3" t="str">
        <f t="shared" ref="M1205" si="3659">IF(L1205="","",$D1205)</f>
        <v/>
      </c>
      <c r="N1205" s="3" t="str">
        <f>IF(COUNTIF(技能效果!A:A,技能等级!B1205&amp;"04")=1,技能等级!B1205&amp;"04","")</f>
        <v/>
      </c>
      <c r="O1205" s="3" t="str">
        <f t="shared" ref="O1205" si="3660">IF(N1205="","",$D1205)</f>
        <v/>
      </c>
      <c r="P1205" s="3" t="str">
        <f>IF(COUNTIF(技能效果!A:A,技能等级!B1205&amp;"05")=1,技能等级!B1205&amp;"05","")</f>
        <v/>
      </c>
      <c r="Q1205" s="3" t="str">
        <f t="shared" ref="Q1205" si="3661">IF(P1205="","",$D1205)</f>
        <v/>
      </c>
      <c r="R1205" s="36"/>
      <c r="S1205" s="36">
        <f t="shared" si="3547"/>
        <v>121</v>
      </c>
    </row>
    <row r="1206" spans="1:19" ht="16.5" x14ac:dyDescent="0.2">
      <c r="A1206" s="3">
        <v>1203</v>
      </c>
      <c r="B1206" s="3">
        <f>INDEX(技能!B:B,MATCH(技能等级!S1206,技能!T:T,0))</f>
        <v>1801006</v>
      </c>
      <c r="C1206" s="4" t="s">
        <v>507</v>
      </c>
      <c r="D1206" s="3">
        <v>3</v>
      </c>
      <c r="E1206" s="3" t="str">
        <f>INDEX(技能!E:E,MATCH(技能等级!S1206,技能!T:T,0))</f>
        <v>骷髅小兵1普通攻击</v>
      </c>
      <c r="F1206" s="4" t="s">
        <v>1164</v>
      </c>
      <c r="G1206" s="3">
        <v>10</v>
      </c>
      <c r="H1206" s="37" t="str">
        <f t="shared" si="3512"/>
        <v>180100601</v>
      </c>
      <c r="I1206" s="3">
        <f t="shared" si="3513"/>
        <v>3</v>
      </c>
      <c r="J1206" s="3" t="str">
        <f>IF(COUNTIF(技能效果!A:A,技能等级!B1206&amp;"02")=1,技能等级!B1206&amp;"02","")</f>
        <v/>
      </c>
      <c r="K1206" s="3" t="str">
        <f t="shared" si="3513"/>
        <v/>
      </c>
      <c r="L1206" s="3" t="str">
        <f>IF(COUNTIF(技能效果!A:A,技能等级!B1206&amp;"03")=1,技能等级!B1206&amp;"03","")</f>
        <v/>
      </c>
      <c r="M1206" s="3" t="str">
        <f t="shared" ref="M1206" si="3662">IF(L1206="","",$D1206)</f>
        <v/>
      </c>
      <c r="N1206" s="3" t="str">
        <f>IF(COUNTIF(技能效果!A:A,技能等级!B1206&amp;"04")=1,技能等级!B1206&amp;"04","")</f>
        <v/>
      </c>
      <c r="O1206" s="3" t="str">
        <f t="shared" ref="O1206" si="3663">IF(N1206="","",$D1206)</f>
        <v/>
      </c>
      <c r="P1206" s="3" t="str">
        <f>IF(COUNTIF(技能效果!A:A,技能等级!B1206&amp;"05")=1,技能等级!B1206&amp;"05","")</f>
        <v/>
      </c>
      <c r="Q1206" s="3" t="str">
        <f t="shared" ref="Q1206" si="3664">IF(P1206="","",$D1206)</f>
        <v/>
      </c>
      <c r="R1206" s="36"/>
      <c r="S1206" s="36">
        <f t="shared" si="3547"/>
        <v>121</v>
      </c>
    </row>
    <row r="1207" spans="1:19" ht="16.5" x14ac:dyDescent="0.2">
      <c r="A1207" s="3">
        <v>1204</v>
      </c>
      <c r="B1207" s="3">
        <f>INDEX(技能!B:B,MATCH(技能等级!S1207,技能!T:T,0))</f>
        <v>1801006</v>
      </c>
      <c r="C1207" s="4" t="s">
        <v>507</v>
      </c>
      <c r="D1207" s="3">
        <v>4</v>
      </c>
      <c r="E1207" s="3" t="str">
        <f>INDEX(技能!E:E,MATCH(技能等级!S1207,技能!T:T,0))</f>
        <v>骷髅小兵1普通攻击</v>
      </c>
      <c r="F1207" s="4" t="s">
        <v>1164</v>
      </c>
      <c r="G1207" s="3">
        <v>10</v>
      </c>
      <c r="H1207" s="37" t="str">
        <f t="shared" si="3512"/>
        <v>180100601</v>
      </c>
      <c r="I1207" s="3">
        <f t="shared" si="3513"/>
        <v>4</v>
      </c>
      <c r="J1207" s="3" t="str">
        <f>IF(COUNTIF(技能效果!A:A,技能等级!B1207&amp;"02")=1,技能等级!B1207&amp;"02","")</f>
        <v/>
      </c>
      <c r="K1207" s="3" t="str">
        <f t="shared" si="3513"/>
        <v/>
      </c>
      <c r="L1207" s="3" t="str">
        <f>IF(COUNTIF(技能效果!A:A,技能等级!B1207&amp;"03")=1,技能等级!B1207&amp;"03","")</f>
        <v/>
      </c>
      <c r="M1207" s="3" t="str">
        <f t="shared" ref="M1207" si="3665">IF(L1207="","",$D1207)</f>
        <v/>
      </c>
      <c r="N1207" s="3" t="str">
        <f>IF(COUNTIF(技能效果!A:A,技能等级!B1207&amp;"04")=1,技能等级!B1207&amp;"04","")</f>
        <v/>
      </c>
      <c r="O1207" s="3" t="str">
        <f t="shared" ref="O1207" si="3666">IF(N1207="","",$D1207)</f>
        <v/>
      </c>
      <c r="P1207" s="3" t="str">
        <f>IF(COUNTIF(技能效果!A:A,技能等级!B1207&amp;"05")=1,技能等级!B1207&amp;"05","")</f>
        <v/>
      </c>
      <c r="Q1207" s="3" t="str">
        <f t="shared" ref="Q1207" si="3667">IF(P1207="","",$D1207)</f>
        <v/>
      </c>
      <c r="R1207" s="36"/>
      <c r="S1207" s="36">
        <f t="shared" si="3547"/>
        <v>121</v>
      </c>
    </row>
    <row r="1208" spans="1:19" ht="16.5" x14ac:dyDescent="0.2">
      <c r="A1208" s="3">
        <v>1205</v>
      </c>
      <c r="B1208" s="3">
        <f>INDEX(技能!B:B,MATCH(技能等级!S1208,技能!T:T,0))</f>
        <v>1801006</v>
      </c>
      <c r="C1208" s="4" t="s">
        <v>507</v>
      </c>
      <c r="D1208" s="3">
        <v>5</v>
      </c>
      <c r="E1208" s="3" t="str">
        <f>INDEX(技能!E:E,MATCH(技能等级!S1208,技能!T:T,0))</f>
        <v>骷髅小兵1普通攻击</v>
      </c>
      <c r="F1208" s="4" t="s">
        <v>1164</v>
      </c>
      <c r="G1208" s="3">
        <v>10</v>
      </c>
      <c r="H1208" s="37" t="str">
        <f t="shared" si="3512"/>
        <v>180100601</v>
      </c>
      <c r="I1208" s="3">
        <f t="shared" si="3513"/>
        <v>5</v>
      </c>
      <c r="J1208" s="3" t="str">
        <f>IF(COUNTIF(技能效果!A:A,技能等级!B1208&amp;"02")=1,技能等级!B1208&amp;"02","")</f>
        <v/>
      </c>
      <c r="K1208" s="3" t="str">
        <f t="shared" si="3513"/>
        <v/>
      </c>
      <c r="L1208" s="3" t="str">
        <f>IF(COUNTIF(技能效果!A:A,技能等级!B1208&amp;"03")=1,技能等级!B1208&amp;"03","")</f>
        <v/>
      </c>
      <c r="M1208" s="3" t="str">
        <f t="shared" ref="M1208" si="3668">IF(L1208="","",$D1208)</f>
        <v/>
      </c>
      <c r="N1208" s="3" t="str">
        <f>IF(COUNTIF(技能效果!A:A,技能等级!B1208&amp;"04")=1,技能等级!B1208&amp;"04","")</f>
        <v/>
      </c>
      <c r="O1208" s="3" t="str">
        <f t="shared" ref="O1208" si="3669">IF(N1208="","",$D1208)</f>
        <v/>
      </c>
      <c r="P1208" s="3" t="str">
        <f>IF(COUNTIF(技能效果!A:A,技能等级!B1208&amp;"05")=1,技能等级!B1208&amp;"05","")</f>
        <v/>
      </c>
      <c r="Q1208" s="3" t="str">
        <f t="shared" ref="Q1208" si="3670">IF(P1208="","",$D1208)</f>
        <v/>
      </c>
      <c r="R1208" s="36"/>
      <c r="S1208" s="36">
        <f t="shared" si="3547"/>
        <v>121</v>
      </c>
    </row>
    <row r="1209" spans="1:19" ht="16.5" x14ac:dyDescent="0.2">
      <c r="A1209" s="3">
        <v>1206</v>
      </c>
      <c r="B1209" s="3">
        <f>INDEX(技能!B:B,MATCH(技能等级!S1209,技能!T:T,0))</f>
        <v>1801006</v>
      </c>
      <c r="C1209" s="4" t="s">
        <v>507</v>
      </c>
      <c r="D1209" s="3">
        <v>6</v>
      </c>
      <c r="E1209" s="3" t="str">
        <f>INDEX(技能!E:E,MATCH(技能等级!S1209,技能!T:T,0))</f>
        <v>骷髅小兵1普通攻击</v>
      </c>
      <c r="F1209" s="4" t="s">
        <v>1164</v>
      </c>
      <c r="G1209" s="3">
        <v>10</v>
      </c>
      <c r="H1209" s="37" t="str">
        <f t="shared" si="3512"/>
        <v>180100601</v>
      </c>
      <c r="I1209" s="3">
        <f t="shared" si="3513"/>
        <v>6</v>
      </c>
      <c r="J1209" s="3" t="str">
        <f>IF(COUNTIF(技能效果!A:A,技能等级!B1209&amp;"02")=1,技能等级!B1209&amp;"02","")</f>
        <v/>
      </c>
      <c r="K1209" s="3" t="str">
        <f t="shared" si="3513"/>
        <v/>
      </c>
      <c r="L1209" s="3" t="str">
        <f>IF(COUNTIF(技能效果!A:A,技能等级!B1209&amp;"03")=1,技能等级!B1209&amp;"03","")</f>
        <v/>
      </c>
      <c r="M1209" s="3" t="str">
        <f t="shared" ref="M1209" si="3671">IF(L1209="","",$D1209)</f>
        <v/>
      </c>
      <c r="N1209" s="3" t="str">
        <f>IF(COUNTIF(技能效果!A:A,技能等级!B1209&amp;"04")=1,技能等级!B1209&amp;"04","")</f>
        <v/>
      </c>
      <c r="O1209" s="3" t="str">
        <f t="shared" ref="O1209" si="3672">IF(N1209="","",$D1209)</f>
        <v/>
      </c>
      <c r="P1209" s="3" t="str">
        <f>IF(COUNTIF(技能效果!A:A,技能等级!B1209&amp;"05")=1,技能等级!B1209&amp;"05","")</f>
        <v/>
      </c>
      <c r="Q1209" s="3" t="str">
        <f t="shared" ref="Q1209" si="3673">IF(P1209="","",$D1209)</f>
        <v/>
      </c>
      <c r="R1209" s="36"/>
      <c r="S1209" s="36">
        <f t="shared" si="3547"/>
        <v>121</v>
      </c>
    </row>
    <row r="1210" spans="1:19" ht="16.5" x14ac:dyDescent="0.2">
      <c r="A1210" s="3">
        <v>1207</v>
      </c>
      <c r="B1210" s="3">
        <f>INDEX(技能!B:B,MATCH(技能等级!S1210,技能!T:T,0))</f>
        <v>1801006</v>
      </c>
      <c r="C1210" s="4" t="s">
        <v>507</v>
      </c>
      <c r="D1210" s="3">
        <v>7</v>
      </c>
      <c r="E1210" s="3" t="str">
        <f>INDEX(技能!E:E,MATCH(技能等级!S1210,技能!T:T,0))</f>
        <v>骷髅小兵1普通攻击</v>
      </c>
      <c r="F1210" s="4" t="s">
        <v>1164</v>
      </c>
      <c r="G1210" s="3">
        <v>10</v>
      </c>
      <c r="H1210" s="37" t="str">
        <f t="shared" si="3512"/>
        <v>180100601</v>
      </c>
      <c r="I1210" s="3">
        <f t="shared" si="3513"/>
        <v>7</v>
      </c>
      <c r="J1210" s="3" t="str">
        <f>IF(COUNTIF(技能效果!A:A,技能等级!B1210&amp;"02")=1,技能等级!B1210&amp;"02","")</f>
        <v/>
      </c>
      <c r="K1210" s="3" t="str">
        <f t="shared" si="3513"/>
        <v/>
      </c>
      <c r="L1210" s="3" t="str">
        <f>IF(COUNTIF(技能效果!A:A,技能等级!B1210&amp;"03")=1,技能等级!B1210&amp;"03","")</f>
        <v/>
      </c>
      <c r="M1210" s="3" t="str">
        <f t="shared" ref="M1210" si="3674">IF(L1210="","",$D1210)</f>
        <v/>
      </c>
      <c r="N1210" s="3" t="str">
        <f>IF(COUNTIF(技能效果!A:A,技能等级!B1210&amp;"04")=1,技能等级!B1210&amp;"04","")</f>
        <v/>
      </c>
      <c r="O1210" s="3" t="str">
        <f t="shared" ref="O1210" si="3675">IF(N1210="","",$D1210)</f>
        <v/>
      </c>
      <c r="P1210" s="3" t="str">
        <f>IF(COUNTIF(技能效果!A:A,技能等级!B1210&amp;"05")=1,技能等级!B1210&amp;"05","")</f>
        <v/>
      </c>
      <c r="Q1210" s="3" t="str">
        <f t="shared" ref="Q1210" si="3676">IF(P1210="","",$D1210)</f>
        <v/>
      </c>
      <c r="R1210" s="36"/>
      <c r="S1210" s="36">
        <f t="shared" si="3547"/>
        <v>121</v>
      </c>
    </row>
    <row r="1211" spans="1:19" ht="16.5" x14ac:dyDescent="0.2">
      <c r="A1211" s="3">
        <v>1208</v>
      </c>
      <c r="B1211" s="3">
        <f>INDEX(技能!B:B,MATCH(技能等级!S1211,技能!T:T,0))</f>
        <v>1801006</v>
      </c>
      <c r="C1211" s="4" t="s">
        <v>507</v>
      </c>
      <c r="D1211" s="3">
        <v>8</v>
      </c>
      <c r="E1211" s="3" t="str">
        <f>INDEX(技能!E:E,MATCH(技能等级!S1211,技能!T:T,0))</f>
        <v>骷髅小兵1普通攻击</v>
      </c>
      <c r="F1211" s="4" t="s">
        <v>1164</v>
      </c>
      <c r="G1211" s="3">
        <v>10</v>
      </c>
      <c r="H1211" s="37" t="str">
        <f t="shared" si="3512"/>
        <v>180100601</v>
      </c>
      <c r="I1211" s="3">
        <f t="shared" si="3513"/>
        <v>8</v>
      </c>
      <c r="J1211" s="3" t="str">
        <f>IF(COUNTIF(技能效果!A:A,技能等级!B1211&amp;"02")=1,技能等级!B1211&amp;"02","")</f>
        <v/>
      </c>
      <c r="K1211" s="3" t="str">
        <f t="shared" si="3513"/>
        <v/>
      </c>
      <c r="L1211" s="3" t="str">
        <f>IF(COUNTIF(技能效果!A:A,技能等级!B1211&amp;"03")=1,技能等级!B1211&amp;"03","")</f>
        <v/>
      </c>
      <c r="M1211" s="3" t="str">
        <f t="shared" ref="M1211" si="3677">IF(L1211="","",$D1211)</f>
        <v/>
      </c>
      <c r="N1211" s="3" t="str">
        <f>IF(COUNTIF(技能效果!A:A,技能等级!B1211&amp;"04")=1,技能等级!B1211&amp;"04","")</f>
        <v/>
      </c>
      <c r="O1211" s="3" t="str">
        <f t="shared" ref="O1211" si="3678">IF(N1211="","",$D1211)</f>
        <v/>
      </c>
      <c r="P1211" s="3" t="str">
        <f>IF(COUNTIF(技能效果!A:A,技能等级!B1211&amp;"05")=1,技能等级!B1211&amp;"05","")</f>
        <v/>
      </c>
      <c r="Q1211" s="3" t="str">
        <f t="shared" ref="Q1211" si="3679">IF(P1211="","",$D1211)</f>
        <v/>
      </c>
      <c r="R1211" s="36"/>
      <c r="S1211" s="36">
        <f t="shared" si="3547"/>
        <v>121</v>
      </c>
    </row>
    <row r="1212" spans="1:19" ht="16.5" x14ac:dyDescent="0.2">
      <c r="A1212" s="3">
        <v>1209</v>
      </c>
      <c r="B1212" s="3">
        <f>INDEX(技能!B:B,MATCH(技能等级!S1212,技能!T:T,0))</f>
        <v>1801006</v>
      </c>
      <c r="C1212" s="4" t="s">
        <v>507</v>
      </c>
      <c r="D1212" s="3">
        <v>9</v>
      </c>
      <c r="E1212" s="3" t="str">
        <f>INDEX(技能!E:E,MATCH(技能等级!S1212,技能!T:T,0))</f>
        <v>骷髅小兵1普通攻击</v>
      </c>
      <c r="F1212" s="4" t="s">
        <v>1164</v>
      </c>
      <c r="G1212" s="3">
        <v>10</v>
      </c>
      <c r="H1212" s="37" t="str">
        <f t="shared" si="3512"/>
        <v>180100601</v>
      </c>
      <c r="I1212" s="3">
        <f t="shared" si="3513"/>
        <v>9</v>
      </c>
      <c r="J1212" s="3" t="str">
        <f>IF(COUNTIF(技能效果!A:A,技能等级!B1212&amp;"02")=1,技能等级!B1212&amp;"02","")</f>
        <v/>
      </c>
      <c r="K1212" s="3" t="str">
        <f t="shared" si="3513"/>
        <v/>
      </c>
      <c r="L1212" s="3" t="str">
        <f>IF(COUNTIF(技能效果!A:A,技能等级!B1212&amp;"03")=1,技能等级!B1212&amp;"03","")</f>
        <v/>
      </c>
      <c r="M1212" s="3" t="str">
        <f t="shared" ref="M1212" si="3680">IF(L1212="","",$D1212)</f>
        <v/>
      </c>
      <c r="N1212" s="3" t="str">
        <f>IF(COUNTIF(技能效果!A:A,技能等级!B1212&amp;"04")=1,技能等级!B1212&amp;"04","")</f>
        <v/>
      </c>
      <c r="O1212" s="3" t="str">
        <f t="shared" ref="O1212" si="3681">IF(N1212="","",$D1212)</f>
        <v/>
      </c>
      <c r="P1212" s="3" t="str">
        <f>IF(COUNTIF(技能效果!A:A,技能等级!B1212&amp;"05")=1,技能等级!B1212&amp;"05","")</f>
        <v/>
      </c>
      <c r="Q1212" s="3" t="str">
        <f t="shared" ref="Q1212" si="3682">IF(P1212="","",$D1212)</f>
        <v/>
      </c>
      <c r="R1212" s="36"/>
      <c r="S1212" s="36">
        <f t="shared" si="3547"/>
        <v>121</v>
      </c>
    </row>
    <row r="1213" spans="1:19" ht="16.5" x14ac:dyDescent="0.2">
      <c r="A1213" s="3">
        <v>1210</v>
      </c>
      <c r="B1213" s="3">
        <f>INDEX(技能!B:B,MATCH(技能等级!S1213,技能!T:T,0))</f>
        <v>1801006</v>
      </c>
      <c r="C1213" s="4" t="s">
        <v>507</v>
      </c>
      <c r="D1213" s="3">
        <v>10</v>
      </c>
      <c r="E1213" s="3" t="str">
        <f>INDEX(技能!E:E,MATCH(技能等级!S1213,技能!T:T,0))</f>
        <v>骷髅小兵1普通攻击</v>
      </c>
      <c r="F1213" s="4" t="s">
        <v>1164</v>
      </c>
      <c r="G1213" s="3">
        <v>10</v>
      </c>
      <c r="H1213" s="37" t="str">
        <f t="shared" si="3512"/>
        <v>180100601</v>
      </c>
      <c r="I1213" s="3">
        <f t="shared" si="3513"/>
        <v>10</v>
      </c>
      <c r="J1213" s="3" t="str">
        <f>IF(COUNTIF(技能效果!A:A,技能等级!B1213&amp;"02")=1,技能等级!B1213&amp;"02","")</f>
        <v/>
      </c>
      <c r="K1213" s="3" t="str">
        <f t="shared" si="3513"/>
        <v/>
      </c>
      <c r="L1213" s="3" t="str">
        <f>IF(COUNTIF(技能效果!A:A,技能等级!B1213&amp;"03")=1,技能等级!B1213&amp;"03","")</f>
        <v/>
      </c>
      <c r="M1213" s="3" t="str">
        <f t="shared" ref="M1213" si="3683">IF(L1213="","",$D1213)</f>
        <v/>
      </c>
      <c r="N1213" s="3" t="str">
        <f>IF(COUNTIF(技能效果!A:A,技能等级!B1213&amp;"04")=1,技能等级!B1213&amp;"04","")</f>
        <v/>
      </c>
      <c r="O1213" s="3" t="str">
        <f t="shared" ref="O1213" si="3684">IF(N1213="","",$D1213)</f>
        <v/>
      </c>
      <c r="P1213" s="3" t="str">
        <f>IF(COUNTIF(技能效果!A:A,技能等级!B1213&amp;"05")=1,技能等级!B1213&amp;"05","")</f>
        <v/>
      </c>
      <c r="Q1213" s="3" t="str">
        <f t="shared" ref="Q1213" si="3685">IF(P1213="","",$D1213)</f>
        <v/>
      </c>
      <c r="R1213" s="36"/>
      <c r="S1213" s="36">
        <f t="shared" si="3547"/>
        <v>121</v>
      </c>
    </row>
    <row r="1214" spans="1:19" ht="16.5" x14ac:dyDescent="0.2">
      <c r="A1214" s="3">
        <v>1211</v>
      </c>
      <c r="B1214" s="3">
        <f>INDEX(技能!B:B,MATCH(技能等级!S1214,技能!T:T,0))</f>
        <v>1801008</v>
      </c>
      <c r="C1214" s="4" t="s">
        <v>507</v>
      </c>
      <c r="D1214" s="3">
        <v>1</v>
      </c>
      <c r="E1214" s="3" t="str">
        <f>INDEX(技能!E:E,MATCH(技能等级!S1214,技能!T:T,0))</f>
        <v>伏尸将军单体伤害</v>
      </c>
      <c r="F1214" s="4"/>
      <c r="G1214" s="3"/>
      <c r="H1214" s="37" t="str">
        <f t="shared" si="3512"/>
        <v>180100801</v>
      </c>
      <c r="I1214" s="3">
        <f t="shared" si="3513"/>
        <v>1</v>
      </c>
      <c r="J1214" s="3" t="str">
        <f>IF(COUNTIF(技能效果!A:A,技能等级!B1214&amp;"02")=1,技能等级!B1214&amp;"02","")</f>
        <v/>
      </c>
      <c r="K1214" s="3" t="str">
        <f t="shared" si="3513"/>
        <v/>
      </c>
      <c r="L1214" s="3" t="str">
        <f>IF(COUNTIF(技能效果!A:A,技能等级!B1214&amp;"03")=1,技能等级!B1214&amp;"03","")</f>
        <v/>
      </c>
      <c r="M1214" s="3" t="str">
        <f t="shared" ref="M1214" si="3686">IF(L1214="","",$D1214)</f>
        <v/>
      </c>
      <c r="N1214" s="3" t="str">
        <f>IF(COUNTIF(技能效果!A:A,技能等级!B1214&amp;"04")=1,技能等级!B1214&amp;"04","")</f>
        <v/>
      </c>
      <c r="O1214" s="3" t="str">
        <f t="shared" ref="O1214" si="3687">IF(N1214="","",$D1214)</f>
        <v/>
      </c>
      <c r="P1214" s="3" t="str">
        <f>IF(COUNTIF(技能效果!A:A,技能等级!B1214&amp;"05")=1,技能等级!B1214&amp;"05","")</f>
        <v/>
      </c>
      <c r="Q1214" s="3" t="str">
        <f t="shared" ref="Q1214" si="3688">IF(P1214="","",$D1214)</f>
        <v/>
      </c>
      <c r="R1214" s="36"/>
      <c r="S1214" s="36">
        <f t="shared" si="3547"/>
        <v>122</v>
      </c>
    </row>
    <row r="1215" spans="1:19" ht="16.5" x14ac:dyDescent="0.2">
      <c r="A1215" s="3">
        <v>1212</v>
      </c>
      <c r="B1215" s="3">
        <f>INDEX(技能!B:B,MATCH(技能等级!S1215,技能!T:T,0))</f>
        <v>1801008</v>
      </c>
      <c r="C1215" s="4" t="s">
        <v>507</v>
      </c>
      <c r="D1215" s="3">
        <v>2</v>
      </c>
      <c r="E1215" s="3" t="str">
        <f>INDEX(技能!E:E,MATCH(技能等级!S1215,技能!T:T,0))</f>
        <v>伏尸将军单体伤害</v>
      </c>
      <c r="F1215" s="4" t="s">
        <v>1164</v>
      </c>
      <c r="G1215" s="3">
        <v>10</v>
      </c>
      <c r="H1215" s="37" t="str">
        <f t="shared" si="3512"/>
        <v>180100801</v>
      </c>
      <c r="I1215" s="3">
        <f t="shared" si="3513"/>
        <v>2</v>
      </c>
      <c r="J1215" s="3" t="str">
        <f>IF(COUNTIF(技能效果!A:A,技能等级!B1215&amp;"02")=1,技能等级!B1215&amp;"02","")</f>
        <v/>
      </c>
      <c r="K1215" s="3" t="str">
        <f t="shared" si="3513"/>
        <v/>
      </c>
      <c r="L1215" s="3" t="str">
        <f>IF(COUNTIF(技能效果!A:A,技能等级!B1215&amp;"03")=1,技能等级!B1215&amp;"03","")</f>
        <v/>
      </c>
      <c r="M1215" s="3" t="str">
        <f t="shared" ref="M1215" si="3689">IF(L1215="","",$D1215)</f>
        <v/>
      </c>
      <c r="N1215" s="3" t="str">
        <f>IF(COUNTIF(技能效果!A:A,技能等级!B1215&amp;"04")=1,技能等级!B1215&amp;"04","")</f>
        <v/>
      </c>
      <c r="O1215" s="3" t="str">
        <f t="shared" ref="O1215" si="3690">IF(N1215="","",$D1215)</f>
        <v/>
      </c>
      <c r="P1215" s="3" t="str">
        <f>IF(COUNTIF(技能效果!A:A,技能等级!B1215&amp;"05")=1,技能等级!B1215&amp;"05","")</f>
        <v/>
      </c>
      <c r="Q1215" s="3" t="str">
        <f t="shared" ref="Q1215" si="3691">IF(P1215="","",$D1215)</f>
        <v/>
      </c>
      <c r="R1215" s="36"/>
      <c r="S1215" s="36">
        <f t="shared" si="3547"/>
        <v>122</v>
      </c>
    </row>
    <row r="1216" spans="1:19" ht="16.5" x14ac:dyDescent="0.2">
      <c r="A1216" s="3">
        <v>1213</v>
      </c>
      <c r="B1216" s="3">
        <f>INDEX(技能!B:B,MATCH(技能等级!S1216,技能!T:T,0))</f>
        <v>1801008</v>
      </c>
      <c r="C1216" s="4" t="s">
        <v>507</v>
      </c>
      <c r="D1216" s="3">
        <v>3</v>
      </c>
      <c r="E1216" s="3" t="str">
        <f>INDEX(技能!E:E,MATCH(技能等级!S1216,技能!T:T,0))</f>
        <v>伏尸将军单体伤害</v>
      </c>
      <c r="F1216" s="4" t="s">
        <v>1164</v>
      </c>
      <c r="G1216" s="3">
        <v>10</v>
      </c>
      <c r="H1216" s="37" t="str">
        <f t="shared" si="3512"/>
        <v>180100801</v>
      </c>
      <c r="I1216" s="3">
        <f t="shared" si="3513"/>
        <v>3</v>
      </c>
      <c r="J1216" s="3" t="str">
        <f>IF(COUNTIF(技能效果!A:A,技能等级!B1216&amp;"02")=1,技能等级!B1216&amp;"02","")</f>
        <v/>
      </c>
      <c r="K1216" s="3" t="str">
        <f t="shared" si="3513"/>
        <v/>
      </c>
      <c r="L1216" s="3" t="str">
        <f>IF(COUNTIF(技能效果!A:A,技能等级!B1216&amp;"03")=1,技能等级!B1216&amp;"03","")</f>
        <v/>
      </c>
      <c r="M1216" s="3" t="str">
        <f t="shared" ref="M1216" si="3692">IF(L1216="","",$D1216)</f>
        <v/>
      </c>
      <c r="N1216" s="3" t="str">
        <f>IF(COUNTIF(技能效果!A:A,技能等级!B1216&amp;"04")=1,技能等级!B1216&amp;"04","")</f>
        <v/>
      </c>
      <c r="O1216" s="3" t="str">
        <f t="shared" ref="O1216" si="3693">IF(N1216="","",$D1216)</f>
        <v/>
      </c>
      <c r="P1216" s="3" t="str">
        <f>IF(COUNTIF(技能效果!A:A,技能等级!B1216&amp;"05")=1,技能等级!B1216&amp;"05","")</f>
        <v/>
      </c>
      <c r="Q1216" s="3" t="str">
        <f t="shared" ref="Q1216" si="3694">IF(P1216="","",$D1216)</f>
        <v/>
      </c>
      <c r="R1216" s="36"/>
      <c r="S1216" s="36">
        <f t="shared" si="3547"/>
        <v>122</v>
      </c>
    </row>
    <row r="1217" spans="1:19" ht="16.5" x14ac:dyDescent="0.2">
      <c r="A1217" s="3">
        <v>1214</v>
      </c>
      <c r="B1217" s="3">
        <f>INDEX(技能!B:B,MATCH(技能等级!S1217,技能!T:T,0))</f>
        <v>1801008</v>
      </c>
      <c r="C1217" s="4" t="s">
        <v>507</v>
      </c>
      <c r="D1217" s="3">
        <v>4</v>
      </c>
      <c r="E1217" s="3" t="str">
        <f>INDEX(技能!E:E,MATCH(技能等级!S1217,技能!T:T,0))</f>
        <v>伏尸将军单体伤害</v>
      </c>
      <c r="F1217" s="4" t="s">
        <v>1164</v>
      </c>
      <c r="G1217" s="3">
        <v>10</v>
      </c>
      <c r="H1217" s="37" t="str">
        <f t="shared" si="3512"/>
        <v>180100801</v>
      </c>
      <c r="I1217" s="3">
        <f t="shared" si="3513"/>
        <v>4</v>
      </c>
      <c r="J1217" s="3" t="str">
        <f>IF(COUNTIF(技能效果!A:A,技能等级!B1217&amp;"02")=1,技能等级!B1217&amp;"02","")</f>
        <v/>
      </c>
      <c r="K1217" s="3" t="str">
        <f t="shared" si="3513"/>
        <v/>
      </c>
      <c r="L1217" s="3" t="str">
        <f>IF(COUNTIF(技能效果!A:A,技能等级!B1217&amp;"03")=1,技能等级!B1217&amp;"03","")</f>
        <v/>
      </c>
      <c r="M1217" s="3" t="str">
        <f t="shared" ref="M1217" si="3695">IF(L1217="","",$D1217)</f>
        <v/>
      </c>
      <c r="N1217" s="3" t="str">
        <f>IF(COUNTIF(技能效果!A:A,技能等级!B1217&amp;"04")=1,技能等级!B1217&amp;"04","")</f>
        <v/>
      </c>
      <c r="O1217" s="3" t="str">
        <f t="shared" ref="O1217" si="3696">IF(N1217="","",$D1217)</f>
        <v/>
      </c>
      <c r="P1217" s="3" t="str">
        <f>IF(COUNTIF(技能效果!A:A,技能等级!B1217&amp;"05")=1,技能等级!B1217&amp;"05","")</f>
        <v/>
      </c>
      <c r="Q1217" s="3" t="str">
        <f t="shared" ref="Q1217" si="3697">IF(P1217="","",$D1217)</f>
        <v/>
      </c>
      <c r="R1217" s="36"/>
      <c r="S1217" s="36">
        <f t="shared" si="3547"/>
        <v>122</v>
      </c>
    </row>
    <row r="1218" spans="1:19" ht="16.5" x14ac:dyDescent="0.2">
      <c r="A1218" s="3">
        <v>1215</v>
      </c>
      <c r="B1218" s="3">
        <f>INDEX(技能!B:B,MATCH(技能等级!S1218,技能!T:T,0))</f>
        <v>1801008</v>
      </c>
      <c r="C1218" s="4" t="s">
        <v>507</v>
      </c>
      <c r="D1218" s="3">
        <v>5</v>
      </c>
      <c r="E1218" s="3" t="str">
        <f>INDEX(技能!E:E,MATCH(技能等级!S1218,技能!T:T,0))</f>
        <v>伏尸将军单体伤害</v>
      </c>
      <c r="F1218" s="4" t="s">
        <v>1164</v>
      </c>
      <c r="G1218" s="3">
        <v>10</v>
      </c>
      <c r="H1218" s="37" t="str">
        <f t="shared" si="3512"/>
        <v>180100801</v>
      </c>
      <c r="I1218" s="3">
        <f t="shared" si="3513"/>
        <v>5</v>
      </c>
      <c r="J1218" s="3" t="str">
        <f>IF(COUNTIF(技能效果!A:A,技能等级!B1218&amp;"02")=1,技能等级!B1218&amp;"02","")</f>
        <v/>
      </c>
      <c r="K1218" s="3" t="str">
        <f t="shared" si="3513"/>
        <v/>
      </c>
      <c r="L1218" s="3" t="str">
        <f>IF(COUNTIF(技能效果!A:A,技能等级!B1218&amp;"03")=1,技能等级!B1218&amp;"03","")</f>
        <v/>
      </c>
      <c r="M1218" s="3" t="str">
        <f t="shared" ref="M1218" si="3698">IF(L1218="","",$D1218)</f>
        <v/>
      </c>
      <c r="N1218" s="3" t="str">
        <f>IF(COUNTIF(技能效果!A:A,技能等级!B1218&amp;"04")=1,技能等级!B1218&amp;"04","")</f>
        <v/>
      </c>
      <c r="O1218" s="3" t="str">
        <f t="shared" ref="O1218" si="3699">IF(N1218="","",$D1218)</f>
        <v/>
      </c>
      <c r="P1218" s="3" t="str">
        <f>IF(COUNTIF(技能效果!A:A,技能等级!B1218&amp;"05")=1,技能等级!B1218&amp;"05","")</f>
        <v/>
      </c>
      <c r="Q1218" s="3" t="str">
        <f t="shared" ref="Q1218" si="3700">IF(P1218="","",$D1218)</f>
        <v/>
      </c>
      <c r="R1218" s="36"/>
      <c r="S1218" s="36">
        <f t="shared" si="3547"/>
        <v>122</v>
      </c>
    </row>
    <row r="1219" spans="1:19" ht="16.5" x14ac:dyDescent="0.2">
      <c r="A1219" s="3">
        <v>1216</v>
      </c>
      <c r="B1219" s="3">
        <f>INDEX(技能!B:B,MATCH(技能等级!S1219,技能!T:T,0))</f>
        <v>1801008</v>
      </c>
      <c r="C1219" s="4" t="s">
        <v>507</v>
      </c>
      <c r="D1219" s="3">
        <v>6</v>
      </c>
      <c r="E1219" s="3" t="str">
        <f>INDEX(技能!E:E,MATCH(技能等级!S1219,技能!T:T,0))</f>
        <v>伏尸将军单体伤害</v>
      </c>
      <c r="F1219" s="4" t="s">
        <v>1164</v>
      </c>
      <c r="G1219" s="3">
        <v>10</v>
      </c>
      <c r="H1219" s="37" t="str">
        <f t="shared" si="3512"/>
        <v>180100801</v>
      </c>
      <c r="I1219" s="3">
        <f t="shared" si="3513"/>
        <v>6</v>
      </c>
      <c r="J1219" s="3" t="str">
        <f>IF(COUNTIF(技能效果!A:A,技能等级!B1219&amp;"02")=1,技能等级!B1219&amp;"02","")</f>
        <v/>
      </c>
      <c r="K1219" s="3" t="str">
        <f t="shared" si="3513"/>
        <v/>
      </c>
      <c r="L1219" s="3" t="str">
        <f>IF(COUNTIF(技能效果!A:A,技能等级!B1219&amp;"03")=1,技能等级!B1219&amp;"03","")</f>
        <v/>
      </c>
      <c r="M1219" s="3" t="str">
        <f t="shared" ref="M1219" si="3701">IF(L1219="","",$D1219)</f>
        <v/>
      </c>
      <c r="N1219" s="3" t="str">
        <f>IF(COUNTIF(技能效果!A:A,技能等级!B1219&amp;"04")=1,技能等级!B1219&amp;"04","")</f>
        <v/>
      </c>
      <c r="O1219" s="3" t="str">
        <f t="shared" ref="O1219" si="3702">IF(N1219="","",$D1219)</f>
        <v/>
      </c>
      <c r="P1219" s="3" t="str">
        <f>IF(COUNTIF(技能效果!A:A,技能等级!B1219&amp;"05")=1,技能等级!B1219&amp;"05","")</f>
        <v/>
      </c>
      <c r="Q1219" s="3" t="str">
        <f t="shared" ref="Q1219" si="3703">IF(P1219="","",$D1219)</f>
        <v/>
      </c>
      <c r="R1219" s="36"/>
      <c r="S1219" s="36">
        <f t="shared" si="3547"/>
        <v>122</v>
      </c>
    </row>
    <row r="1220" spans="1:19" ht="16.5" x14ac:dyDescent="0.2">
      <c r="A1220" s="3">
        <v>1217</v>
      </c>
      <c r="B1220" s="3">
        <f>INDEX(技能!B:B,MATCH(技能等级!S1220,技能!T:T,0))</f>
        <v>1801008</v>
      </c>
      <c r="C1220" s="4" t="s">
        <v>507</v>
      </c>
      <c r="D1220" s="3">
        <v>7</v>
      </c>
      <c r="E1220" s="3" t="str">
        <f>INDEX(技能!E:E,MATCH(技能等级!S1220,技能!T:T,0))</f>
        <v>伏尸将军单体伤害</v>
      </c>
      <c r="F1220" s="4" t="s">
        <v>1164</v>
      </c>
      <c r="G1220" s="3">
        <v>10</v>
      </c>
      <c r="H1220" s="37" t="str">
        <f t="shared" si="3512"/>
        <v>180100801</v>
      </c>
      <c r="I1220" s="3">
        <f t="shared" si="3513"/>
        <v>7</v>
      </c>
      <c r="J1220" s="3" t="str">
        <f>IF(COUNTIF(技能效果!A:A,技能等级!B1220&amp;"02")=1,技能等级!B1220&amp;"02","")</f>
        <v/>
      </c>
      <c r="K1220" s="3" t="str">
        <f t="shared" si="3513"/>
        <v/>
      </c>
      <c r="L1220" s="3" t="str">
        <f>IF(COUNTIF(技能效果!A:A,技能等级!B1220&amp;"03")=1,技能等级!B1220&amp;"03","")</f>
        <v/>
      </c>
      <c r="M1220" s="3" t="str">
        <f t="shared" ref="M1220" si="3704">IF(L1220="","",$D1220)</f>
        <v/>
      </c>
      <c r="N1220" s="3" t="str">
        <f>IF(COUNTIF(技能效果!A:A,技能等级!B1220&amp;"04")=1,技能等级!B1220&amp;"04","")</f>
        <v/>
      </c>
      <c r="O1220" s="3" t="str">
        <f t="shared" ref="O1220" si="3705">IF(N1220="","",$D1220)</f>
        <v/>
      </c>
      <c r="P1220" s="3" t="str">
        <f>IF(COUNTIF(技能效果!A:A,技能等级!B1220&amp;"05")=1,技能等级!B1220&amp;"05","")</f>
        <v/>
      </c>
      <c r="Q1220" s="3" t="str">
        <f t="shared" ref="Q1220" si="3706">IF(P1220="","",$D1220)</f>
        <v/>
      </c>
      <c r="R1220" s="36"/>
      <c r="S1220" s="36">
        <f t="shared" si="3547"/>
        <v>122</v>
      </c>
    </row>
    <row r="1221" spans="1:19" ht="16.5" x14ac:dyDescent="0.2">
      <c r="A1221" s="3">
        <v>1218</v>
      </c>
      <c r="B1221" s="3">
        <f>INDEX(技能!B:B,MATCH(技能等级!S1221,技能!T:T,0))</f>
        <v>1801008</v>
      </c>
      <c r="C1221" s="4" t="s">
        <v>507</v>
      </c>
      <c r="D1221" s="3">
        <v>8</v>
      </c>
      <c r="E1221" s="3" t="str">
        <f>INDEX(技能!E:E,MATCH(技能等级!S1221,技能!T:T,0))</f>
        <v>伏尸将军单体伤害</v>
      </c>
      <c r="F1221" s="4" t="s">
        <v>1164</v>
      </c>
      <c r="G1221" s="3">
        <v>10</v>
      </c>
      <c r="H1221" s="37" t="str">
        <f t="shared" ref="H1221:H1284" si="3707">B1221&amp;"01"</f>
        <v>180100801</v>
      </c>
      <c r="I1221" s="3">
        <f t="shared" ref="I1221:K1284" si="3708">IF(H1221="","",$D1221)</f>
        <v>8</v>
      </c>
      <c r="J1221" s="3" t="str">
        <f>IF(COUNTIF(技能效果!A:A,技能等级!B1221&amp;"02")=1,技能等级!B1221&amp;"02","")</f>
        <v/>
      </c>
      <c r="K1221" s="3" t="str">
        <f t="shared" si="3708"/>
        <v/>
      </c>
      <c r="L1221" s="3" t="str">
        <f>IF(COUNTIF(技能效果!A:A,技能等级!B1221&amp;"03")=1,技能等级!B1221&amp;"03","")</f>
        <v/>
      </c>
      <c r="M1221" s="3" t="str">
        <f t="shared" ref="M1221" si="3709">IF(L1221="","",$D1221)</f>
        <v/>
      </c>
      <c r="N1221" s="3" t="str">
        <f>IF(COUNTIF(技能效果!A:A,技能等级!B1221&amp;"04")=1,技能等级!B1221&amp;"04","")</f>
        <v/>
      </c>
      <c r="O1221" s="3" t="str">
        <f t="shared" ref="O1221" si="3710">IF(N1221="","",$D1221)</f>
        <v/>
      </c>
      <c r="P1221" s="3" t="str">
        <f>IF(COUNTIF(技能效果!A:A,技能等级!B1221&amp;"05")=1,技能等级!B1221&amp;"05","")</f>
        <v/>
      </c>
      <c r="Q1221" s="3" t="str">
        <f t="shared" ref="Q1221" si="3711">IF(P1221="","",$D1221)</f>
        <v/>
      </c>
      <c r="R1221" s="36"/>
      <c r="S1221" s="36">
        <f t="shared" si="3547"/>
        <v>122</v>
      </c>
    </row>
    <row r="1222" spans="1:19" ht="16.5" x14ac:dyDescent="0.2">
      <c r="A1222" s="3">
        <v>1219</v>
      </c>
      <c r="B1222" s="3">
        <f>INDEX(技能!B:B,MATCH(技能等级!S1222,技能!T:T,0))</f>
        <v>1801008</v>
      </c>
      <c r="C1222" s="4" t="s">
        <v>507</v>
      </c>
      <c r="D1222" s="3">
        <v>9</v>
      </c>
      <c r="E1222" s="3" t="str">
        <f>INDEX(技能!E:E,MATCH(技能等级!S1222,技能!T:T,0))</f>
        <v>伏尸将军单体伤害</v>
      </c>
      <c r="F1222" s="4" t="s">
        <v>1164</v>
      </c>
      <c r="G1222" s="3">
        <v>10</v>
      </c>
      <c r="H1222" s="37" t="str">
        <f t="shared" si="3707"/>
        <v>180100801</v>
      </c>
      <c r="I1222" s="3">
        <f t="shared" si="3708"/>
        <v>9</v>
      </c>
      <c r="J1222" s="3" t="str">
        <f>IF(COUNTIF(技能效果!A:A,技能等级!B1222&amp;"02")=1,技能等级!B1222&amp;"02","")</f>
        <v/>
      </c>
      <c r="K1222" s="3" t="str">
        <f t="shared" si="3708"/>
        <v/>
      </c>
      <c r="L1222" s="3" t="str">
        <f>IF(COUNTIF(技能效果!A:A,技能等级!B1222&amp;"03")=1,技能等级!B1222&amp;"03","")</f>
        <v/>
      </c>
      <c r="M1222" s="3" t="str">
        <f t="shared" ref="M1222" si="3712">IF(L1222="","",$D1222)</f>
        <v/>
      </c>
      <c r="N1222" s="3" t="str">
        <f>IF(COUNTIF(技能效果!A:A,技能等级!B1222&amp;"04")=1,技能等级!B1222&amp;"04","")</f>
        <v/>
      </c>
      <c r="O1222" s="3" t="str">
        <f t="shared" ref="O1222" si="3713">IF(N1222="","",$D1222)</f>
        <v/>
      </c>
      <c r="P1222" s="3" t="str">
        <f>IF(COUNTIF(技能效果!A:A,技能等级!B1222&amp;"05")=1,技能等级!B1222&amp;"05","")</f>
        <v/>
      </c>
      <c r="Q1222" s="3" t="str">
        <f t="shared" ref="Q1222" si="3714">IF(P1222="","",$D1222)</f>
        <v/>
      </c>
      <c r="R1222" s="36"/>
      <c r="S1222" s="36">
        <f t="shared" si="3547"/>
        <v>122</v>
      </c>
    </row>
    <row r="1223" spans="1:19" ht="16.5" x14ac:dyDescent="0.2">
      <c r="A1223" s="3">
        <v>1220</v>
      </c>
      <c r="B1223" s="3">
        <f>INDEX(技能!B:B,MATCH(技能等级!S1223,技能!T:T,0))</f>
        <v>1801008</v>
      </c>
      <c r="C1223" s="4" t="s">
        <v>507</v>
      </c>
      <c r="D1223" s="3">
        <v>10</v>
      </c>
      <c r="E1223" s="3" t="str">
        <f>INDEX(技能!E:E,MATCH(技能等级!S1223,技能!T:T,0))</f>
        <v>伏尸将军单体伤害</v>
      </c>
      <c r="F1223" s="4" t="s">
        <v>1164</v>
      </c>
      <c r="G1223" s="3">
        <v>10</v>
      </c>
      <c r="H1223" s="37" t="str">
        <f t="shared" si="3707"/>
        <v>180100801</v>
      </c>
      <c r="I1223" s="3">
        <f t="shared" si="3708"/>
        <v>10</v>
      </c>
      <c r="J1223" s="3" t="str">
        <f>IF(COUNTIF(技能效果!A:A,技能等级!B1223&amp;"02")=1,技能等级!B1223&amp;"02","")</f>
        <v/>
      </c>
      <c r="K1223" s="3" t="str">
        <f t="shared" si="3708"/>
        <v/>
      </c>
      <c r="L1223" s="3" t="str">
        <f>IF(COUNTIF(技能效果!A:A,技能等级!B1223&amp;"03")=1,技能等级!B1223&amp;"03","")</f>
        <v/>
      </c>
      <c r="M1223" s="3" t="str">
        <f t="shared" ref="M1223" si="3715">IF(L1223="","",$D1223)</f>
        <v/>
      </c>
      <c r="N1223" s="3" t="str">
        <f>IF(COUNTIF(技能效果!A:A,技能等级!B1223&amp;"04")=1,技能等级!B1223&amp;"04","")</f>
        <v/>
      </c>
      <c r="O1223" s="3" t="str">
        <f t="shared" ref="O1223" si="3716">IF(N1223="","",$D1223)</f>
        <v/>
      </c>
      <c r="P1223" s="3" t="str">
        <f>IF(COUNTIF(技能效果!A:A,技能等级!B1223&amp;"05")=1,技能等级!B1223&amp;"05","")</f>
        <v/>
      </c>
      <c r="Q1223" s="3" t="str">
        <f t="shared" ref="Q1223" si="3717">IF(P1223="","",$D1223)</f>
        <v/>
      </c>
      <c r="R1223" s="36"/>
      <c r="S1223" s="36">
        <f t="shared" si="3547"/>
        <v>122</v>
      </c>
    </row>
    <row r="1224" spans="1:19" ht="16.5" x14ac:dyDescent="0.2">
      <c r="A1224" s="3">
        <v>1221</v>
      </c>
      <c r="B1224" s="3">
        <f>INDEX(技能!B:B,MATCH(技能等级!S1224,技能!T:T,0))</f>
        <v>1802008</v>
      </c>
      <c r="C1224" s="4" t="s">
        <v>507</v>
      </c>
      <c r="D1224" s="3">
        <v>1</v>
      </c>
      <c r="E1224" s="3" t="str">
        <f>INDEX(技能!E:E,MATCH(技能等级!S1224,技能!T:T,0))</f>
        <v>伏尸将军群体伤害</v>
      </c>
      <c r="F1224" s="4"/>
      <c r="G1224" s="3"/>
      <c r="H1224" s="37" t="str">
        <f t="shared" si="3707"/>
        <v>180200801</v>
      </c>
      <c r="I1224" s="3">
        <f t="shared" si="3708"/>
        <v>1</v>
      </c>
      <c r="J1224" s="3" t="str">
        <f>IF(COUNTIF(技能效果!A:A,技能等级!B1224&amp;"02")=1,技能等级!B1224&amp;"02","")</f>
        <v/>
      </c>
      <c r="K1224" s="3" t="str">
        <f t="shared" si="3708"/>
        <v/>
      </c>
      <c r="L1224" s="3" t="str">
        <f>IF(COUNTIF(技能效果!A:A,技能等级!B1224&amp;"03")=1,技能等级!B1224&amp;"03","")</f>
        <v/>
      </c>
      <c r="M1224" s="3" t="str">
        <f t="shared" ref="M1224" si="3718">IF(L1224="","",$D1224)</f>
        <v/>
      </c>
      <c r="N1224" s="3" t="str">
        <f>IF(COUNTIF(技能效果!A:A,技能等级!B1224&amp;"04")=1,技能等级!B1224&amp;"04","")</f>
        <v/>
      </c>
      <c r="O1224" s="3" t="str">
        <f t="shared" ref="O1224" si="3719">IF(N1224="","",$D1224)</f>
        <v/>
      </c>
      <c r="P1224" s="3" t="str">
        <f>IF(COUNTIF(技能效果!A:A,技能等级!B1224&amp;"05")=1,技能等级!B1224&amp;"05","")</f>
        <v/>
      </c>
      <c r="Q1224" s="3" t="str">
        <f t="shared" ref="Q1224" si="3720">IF(P1224="","",$D1224)</f>
        <v/>
      </c>
      <c r="R1224" s="36"/>
      <c r="S1224" s="36">
        <f t="shared" si="3547"/>
        <v>123</v>
      </c>
    </row>
    <row r="1225" spans="1:19" ht="16.5" x14ac:dyDescent="0.2">
      <c r="A1225" s="3">
        <v>1222</v>
      </c>
      <c r="B1225" s="3">
        <f>INDEX(技能!B:B,MATCH(技能等级!S1225,技能!T:T,0))</f>
        <v>1802008</v>
      </c>
      <c r="C1225" s="4" t="s">
        <v>507</v>
      </c>
      <c r="D1225" s="3">
        <v>2</v>
      </c>
      <c r="E1225" s="3" t="str">
        <f>INDEX(技能!E:E,MATCH(技能等级!S1225,技能!T:T,0))</f>
        <v>伏尸将军群体伤害</v>
      </c>
      <c r="F1225" s="4" t="s">
        <v>1164</v>
      </c>
      <c r="G1225" s="3">
        <v>10</v>
      </c>
      <c r="H1225" s="37" t="str">
        <f t="shared" si="3707"/>
        <v>180200801</v>
      </c>
      <c r="I1225" s="3">
        <f t="shared" si="3708"/>
        <v>2</v>
      </c>
      <c r="J1225" s="3" t="str">
        <f>IF(COUNTIF(技能效果!A:A,技能等级!B1225&amp;"02")=1,技能等级!B1225&amp;"02","")</f>
        <v/>
      </c>
      <c r="K1225" s="3" t="str">
        <f t="shared" si="3708"/>
        <v/>
      </c>
      <c r="L1225" s="3" t="str">
        <f>IF(COUNTIF(技能效果!A:A,技能等级!B1225&amp;"03")=1,技能等级!B1225&amp;"03","")</f>
        <v/>
      </c>
      <c r="M1225" s="3" t="str">
        <f t="shared" ref="M1225" si="3721">IF(L1225="","",$D1225)</f>
        <v/>
      </c>
      <c r="N1225" s="3" t="str">
        <f>IF(COUNTIF(技能效果!A:A,技能等级!B1225&amp;"04")=1,技能等级!B1225&amp;"04","")</f>
        <v/>
      </c>
      <c r="O1225" s="3" t="str">
        <f t="shared" ref="O1225" si="3722">IF(N1225="","",$D1225)</f>
        <v/>
      </c>
      <c r="P1225" s="3" t="str">
        <f>IF(COUNTIF(技能效果!A:A,技能等级!B1225&amp;"05")=1,技能等级!B1225&amp;"05","")</f>
        <v/>
      </c>
      <c r="Q1225" s="3" t="str">
        <f t="shared" ref="Q1225" si="3723">IF(P1225="","",$D1225)</f>
        <v/>
      </c>
      <c r="R1225" s="36"/>
      <c r="S1225" s="36">
        <f t="shared" si="3547"/>
        <v>123</v>
      </c>
    </row>
    <row r="1226" spans="1:19" ht="16.5" x14ac:dyDescent="0.2">
      <c r="A1226" s="3">
        <v>1223</v>
      </c>
      <c r="B1226" s="3">
        <f>INDEX(技能!B:B,MATCH(技能等级!S1226,技能!T:T,0))</f>
        <v>1802008</v>
      </c>
      <c r="C1226" s="4" t="s">
        <v>507</v>
      </c>
      <c r="D1226" s="3">
        <v>3</v>
      </c>
      <c r="E1226" s="3" t="str">
        <f>INDEX(技能!E:E,MATCH(技能等级!S1226,技能!T:T,0))</f>
        <v>伏尸将军群体伤害</v>
      </c>
      <c r="F1226" s="4" t="s">
        <v>1164</v>
      </c>
      <c r="G1226" s="3">
        <v>10</v>
      </c>
      <c r="H1226" s="37" t="str">
        <f t="shared" si="3707"/>
        <v>180200801</v>
      </c>
      <c r="I1226" s="3">
        <f t="shared" si="3708"/>
        <v>3</v>
      </c>
      <c r="J1226" s="3" t="str">
        <f>IF(COUNTIF(技能效果!A:A,技能等级!B1226&amp;"02")=1,技能等级!B1226&amp;"02","")</f>
        <v/>
      </c>
      <c r="K1226" s="3" t="str">
        <f t="shared" si="3708"/>
        <v/>
      </c>
      <c r="L1226" s="3" t="str">
        <f>IF(COUNTIF(技能效果!A:A,技能等级!B1226&amp;"03")=1,技能等级!B1226&amp;"03","")</f>
        <v/>
      </c>
      <c r="M1226" s="3" t="str">
        <f t="shared" ref="M1226" si="3724">IF(L1226="","",$D1226)</f>
        <v/>
      </c>
      <c r="N1226" s="3" t="str">
        <f>IF(COUNTIF(技能效果!A:A,技能等级!B1226&amp;"04")=1,技能等级!B1226&amp;"04","")</f>
        <v/>
      </c>
      <c r="O1226" s="3" t="str">
        <f t="shared" ref="O1226" si="3725">IF(N1226="","",$D1226)</f>
        <v/>
      </c>
      <c r="P1226" s="3" t="str">
        <f>IF(COUNTIF(技能效果!A:A,技能等级!B1226&amp;"05")=1,技能等级!B1226&amp;"05","")</f>
        <v/>
      </c>
      <c r="Q1226" s="3" t="str">
        <f t="shared" ref="Q1226" si="3726">IF(P1226="","",$D1226)</f>
        <v/>
      </c>
      <c r="R1226" s="36"/>
      <c r="S1226" s="36">
        <f t="shared" si="3547"/>
        <v>123</v>
      </c>
    </row>
    <row r="1227" spans="1:19" ht="16.5" x14ac:dyDescent="0.2">
      <c r="A1227" s="3">
        <v>1224</v>
      </c>
      <c r="B1227" s="3">
        <f>INDEX(技能!B:B,MATCH(技能等级!S1227,技能!T:T,0))</f>
        <v>1802008</v>
      </c>
      <c r="C1227" s="4" t="s">
        <v>507</v>
      </c>
      <c r="D1227" s="3">
        <v>4</v>
      </c>
      <c r="E1227" s="3" t="str">
        <f>INDEX(技能!E:E,MATCH(技能等级!S1227,技能!T:T,0))</f>
        <v>伏尸将军群体伤害</v>
      </c>
      <c r="F1227" s="4" t="s">
        <v>1164</v>
      </c>
      <c r="G1227" s="3">
        <v>10</v>
      </c>
      <c r="H1227" s="37" t="str">
        <f t="shared" si="3707"/>
        <v>180200801</v>
      </c>
      <c r="I1227" s="3">
        <f t="shared" si="3708"/>
        <v>4</v>
      </c>
      <c r="J1227" s="3" t="str">
        <f>IF(COUNTIF(技能效果!A:A,技能等级!B1227&amp;"02")=1,技能等级!B1227&amp;"02","")</f>
        <v/>
      </c>
      <c r="K1227" s="3" t="str">
        <f t="shared" si="3708"/>
        <v/>
      </c>
      <c r="L1227" s="3" t="str">
        <f>IF(COUNTIF(技能效果!A:A,技能等级!B1227&amp;"03")=1,技能等级!B1227&amp;"03","")</f>
        <v/>
      </c>
      <c r="M1227" s="3" t="str">
        <f t="shared" ref="M1227" si="3727">IF(L1227="","",$D1227)</f>
        <v/>
      </c>
      <c r="N1227" s="3" t="str">
        <f>IF(COUNTIF(技能效果!A:A,技能等级!B1227&amp;"04")=1,技能等级!B1227&amp;"04","")</f>
        <v/>
      </c>
      <c r="O1227" s="3" t="str">
        <f t="shared" ref="O1227" si="3728">IF(N1227="","",$D1227)</f>
        <v/>
      </c>
      <c r="P1227" s="3" t="str">
        <f>IF(COUNTIF(技能效果!A:A,技能等级!B1227&amp;"05")=1,技能等级!B1227&amp;"05","")</f>
        <v/>
      </c>
      <c r="Q1227" s="3" t="str">
        <f t="shared" ref="Q1227" si="3729">IF(P1227="","",$D1227)</f>
        <v/>
      </c>
      <c r="R1227" s="36"/>
      <c r="S1227" s="36">
        <f t="shared" si="3547"/>
        <v>123</v>
      </c>
    </row>
    <row r="1228" spans="1:19" ht="16.5" x14ac:dyDescent="0.2">
      <c r="A1228" s="3">
        <v>1225</v>
      </c>
      <c r="B1228" s="3">
        <f>INDEX(技能!B:B,MATCH(技能等级!S1228,技能!T:T,0))</f>
        <v>1802008</v>
      </c>
      <c r="C1228" s="4" t="s">
        <v>507</v>
      </c>
      <c r="D1228" s="3">
        <v>5</v>
      </c>
      <c r="E1228" s="3" t="str">
        <f>INDEX(技能!E:E,MATCH(技能等级!S1228,技能!T:T,0))</f>
        <v>伏尸将军群体伤害</v>
      </c>
      <c r="F1228" s="4" t="s">
        <v>1164</v>
      </c>
      <c r="G1228" s="3">
        <v>10</v>
      </c>
      <c r="H1228" s="37" t="str">
        <f t="shared" si="3707"/>
        <v>180200801</v>
      </c>
      <c r="I1228" s="3">
        <f t="shared" si="3708"/>
        <v>5</v>
      </c>
      <c r="J1228" s="3" t="str">
        <f>IF(COUNTIF(技能效果!A:A,技能等级!B1228&amp;"02")=1,技能等级!B1228&amp;"02","")</f>
        <v/>
      </c>
      <c r="K1228" s="3" t="str">
        <f t="shared" si="3708"/>
        <v/>
      </c>
      <c r="L1228" s="3" t="str">
        <f>IF(COUNTIF(技能效果!A:A,技能等级!B1228&amp;"03")=1,技能等级!B1228&amp;"03","")</f>
        <v/>
      </c>
      <c r="M1228" s="3" t="str">
        <f t="shared" ref="M1228" si="3730">IF(L1228="","",$D1228)</f>
        <v/>
      </c>
      <c r="N1228" s="3" t="str">
        <f>IF(COUNTIF(技能效果!A:A,技能等级!B1228&amp;"04")=1,技能等级!B1228&amp;"04","")</f>
        <v/>
      </c>
      <c r="O1228" s="3" t="str">
        <f t="shared" ref="O1228" si="3731">IF(N1228="","",$D1228)</f>
        <v/>
      </c>
      <c r="P1228" s="3" t="str">
        <f>IF(COUNTIF(技能效果!A:A,技能等级!B1228&amp;"05")=1,技能等级!B1228&amp;"05","")</f>
        <v/>
      </c>
      <c r="Q1228" s="3" t="str">
        <f t="shared" ref="Q1228" si="3732">IF(P1228="","",$D1228)</f>
        <v/>
      </c>
      <c r="R1228" s="36"/>
      <c r="S1228" s="36">
        <f t="shared" si="3547"/>
        <v>123</v>
      </c>
    </row>
    <row r="1229" spans="1:19" ht="16.5" x14ac:dyDescent="0.2">
      <c r="A1229" s="3">
        <v>1226</v>
      </c>
      <c r="B1229" s="3">
        <f>INDEX(技能!B:B,MATCH(技能等级!S1229,技能!T:T,0))</f>
        <v>1802008</v>
      </c>
      <c r="C1229" s="4" t="s">
        <v>507</v>
      </c>
      <c r="D1229" s="3">
        <v>6</v>
      </c>
      <c r="E1229" s="3" t="str">
        <f>INDEX(技能!E:E,MATCH(技能等级!S1229,技能!T:T,0))</f>
        <v>伏尸将军群体伤害</v>
      </c>
      <c r="F1229" s="4" t="s">
        <v>1164</v>
      </c>
      <c r="G1229" s="3">
        <v>10</v>
      </c>
      <c r="H1229" s="37" t="str">
        <f t="shared" si="3707"/>
        <v>180200801</v>
      </c>
      <c r="I1229" s="3">
        <f t="shared" si="3708"/>
        <v>6</v>
      </c>
      <c r="J1229" s="3" t="str">
        <f>IF(COUNTIF(技能效果!A:A,技能等级!B1229&amp;"02")=1,技能等级!B1229&amp;"02","")</f>
        <v/>
      </c>
      <c r="K1229" s="3" t="str">
        <f t="shared" si="3708"/>
        <v/>
      </c>
      <c r="L1229" s="3" t="str">
        <f>IF(COUNTIF(技能效果!A:A,技能等级!B1229&amp;"03")=1,技能等级!B1229&amp;"03","")</f>
        <v/>
      </c>
      <c r="M1229" s="3" t="str">
        <f t="shared" ref="M1229" si="3733">IF(L1229="","",$D1229)</f>
        <v/>
      </c>
      <c r="N1229" s="3" t="str">
        <f>IF(COUNTIF(技能效果!A:A,技能等级!B1229&amp;"04")=1,技能等级!B1229&amp;"04","")</f>
        <v/>
      </c>
      <c r="O1229" s="3" t="str">
        <f t="shared" ref="O1229" si="3734">IF(N1229="","",$D1229)</f>
        <v/>
      </c>
      <c r="P1229" s="3" t="str">
        <f>IF(COUNTIF(技能效果!A:A,技能等级!B1229&amp;"05")=1,技能等级!B1229&amp;"05","")</f>
        <v/>
      </c>
      <c r="Q1229" s="3" t="str">
        <f t="shared" ref="Q1229" si="3735">IF(P1229="","",$D1229)</f>
        <v/>
      </c>
      <c r="R1229" s="36"/>
      <c r="S1229" s="36">
        <f t="shared" si="3547"/>
        <v>123</v>
      </c>
    </row>
    <row r="1230" spans="1:19" ht="16.5" x14ac:dyDescent="0.2">
      <c r="A1230" s="3">
        <v>1227</v>
      </c>
      <c r="B1230" s="3">
        <f>INDEX(技能!B:B,MATCH(技能等级!S1230,技能!T:T,0))</f>
        <v>1802008</v>
      </c>
      <c r="C1230" s="4" t="s">
        <v>507</v>
      </c>
      <c r="D1230" s="3">
        <v>7</v>
      </c>
      <c r="E1230" s="3" t="str">
        <f>INDEX(技能!E:E,MATCH(技能等级!S1230,技能!T:T,0))</f>
        <v>伏尸将军群体伤害</v>
      </c>
      <c r="F1230" s="4" t="s">
        <v>1164</v>
      </c>
      <c r="G1230" s="3">
        <v>10</v>
      </c>
      <c r="H1230" s="37" t="str">
        <f t="shared" si="3707"/>
        <v>180200801</v>
      </c>
      <c r="I1230" s="3">
        <f t="shared" si="3708"/>
        <v>7</v>
      </c>
      <c r="J1230" s="3" t="str">
        <f>IF(COUNTIF(技能效果!A:A,技能等级!B1230&amp;"02")=1,技能等级!B1230&amp;"02","")</f>
        <v/>
      </c>
      <c r="K1230" s="3" t="str">
        <f t="shared" si="3708"/>
        <v/>
      </c>
      <c r="L1230" s="3" t="str">
        <f>IF(COUNTIF(技能效果!A:A,技能等级!B1230&amp;"03")=1,技能等级!B1230&amp;"03","")</f>
        <v/>
      </c>
      <c r="M1230" s="3" t="str">
        <f t="shared" ref="M1230" si="3736">IF(L1230="","",$D1230)</f>
        <v/>
      </c>
      <c r="N1230" s="3" t="str">
        <f>IF(COUNTIF(技能效果!A:A,技能等级!B1230&amp;"04")=1,技能等级!B1230&amp;"04","")</f>
        <v/>
      </c>
      <c r="O1230" s="3" t="str">
        <f t="shared" ref="O1230" si="3737">IF(N1230="","",$D1230)</f>
        <v/>
      </c>
      <c r="P1230" s="3" t="str">
        <f>IF(COUNTIF(技能效果!A:A,技能等级!B1230&amp;"05")=1,技能等级!B1230&amp;"05","")</f>
        <v/>
      </c>
      <c r="Q1230" s="3" t="str">
        <f t="shared" ref="Q1230" si="3738">IF(P1230="","",$D1230)</f>
        <v/>
      </c>
      <c r="R1230" s="36"/>
      <c r="S1230" s="36">
        <f t="shared" si="3547"/>
        <v>123</v>
      </c>
    </row>
    <row r="1231" spans="1:19" ht="16.5" x14ac:dyDescent="0.2">
      <c r="A1231" s="3">
        <v>1228</v>
      </c>
      <c r="B1231" s="3">
        <f>INDEX(技能!B:B,MATCH(技能等级!S1231,技能!T:T,0))</f>
        <v>1802008</v>
      </c>
      <c r="C1231" s="4" t="s">
        <v>507</v>
      </c>
      <c r="D1231" s="3">
        <v>8</v>
      </c>
      <c r="E1231" s="3" t="str">
        <f>INDEX(技能!E:E,MATCH(技能等级!S1231,技能!T:T,0))</f>
        <v>伏尸将军群体伤害</v>
      </c>
      <c r="F1231" s="4" t="s">
        <v>1164</v>
      </c>
      <c r="G1231" s="3">
        <v>10</v>
      </c>
      <c r="H1231" s="37" t="str">
        <f t="shared" si="3707"/>
        <v>180200801</v>
      </c>
      <c r="I1231" s="3">
        <f t="shared" si="3708"/>
        <v>8</v>
      </c>
      <c r="J1231" s="3" t="str">
        <f>IF(COUNTIF(技能效果!A:A,技能等级!B1231&amp;"02")=1,技能等级!B1231&amp;"02","")</f>
        <v/>
      </c>
      <c r="K1231" s="3" t="str">
        <f t="shared" si="3708"/>
        <v/>
      </c>
      <c r="L1231" s="3" t="str">
        <f>IF(COUNTIF(技能效果!A:A,技能等级!B1231&amp;"03")=1,技能等级!B1231&amp;"03","")</f>
        <v/>
      </c>
      <c r="M1231" s="3" t="str">
        <f t="shared" ref="M1231" si="3739">IF(L1231="","",$D1231)</f>
        <v/>
      </c>
      <c r="N1231" s="3" t="str">
        <f>IF(COUNTIF(技能效果!A:A,技能等级!B1231&amp;"04")=1,技能等级!B1231&amp;"04","")</f>
        <v/>
      </c>
      <c r="O1231" s="3" t="str">
        <f t="shared" ref="O1231" si="3740">IF(N1231="","",$D1231)</f>
        <v/>
      </c>
      <c r="P1231" s="3" t="str">
        <f>IF(COUNTIF(技能效果!A:A,技能等级!B1231&amp;"05")=1,技能等级!B1231&amp;"05","")</f>
        <v/>
      </c>
      <c r="Q1231" s="3" t="str">
        <f t="shared" ref="Q1231" si="3741">IF(P1231="","",$D1231)</f>
        <v/>
      </c>
      <c r="R1231" s="36"/>
      <c r="S1231" s="36">
        <f t="shared" ref="S1231:S1294" si="3742">S1221+1</f>
        <v>123</v>
      </c>
    </row>
    <row r="1232" spans="1:19" ht="16.5" x14ac:dyDescent="0.2">
      <c r="A1232" s="3">
        <v>1229</v>
      </c>
      <c r="B1232" s="3">
        <f>INDEX(技能!B:B,MATCH(技能等级!S1232,技能!T:T,0))</f>
        <v>1802008</v>
      </c>
      <c r="C1232" s="4" t="s">
        <v>507</v>
      </c>
      <c r="D1232" s="3">
        <v>9</v>
      </c>
      <c r="E1232" s="3" t="str">
        <f>INDEX(技能!E:E,MATCH(技能等级!S1232,技能!T:T,0))</f>
        <v>伏尸将军群体伤害</v>
      </c>
      <c r="F1232" s="4" t="s">
        <v>1164</v>
      </c>
      <c r="G1232" s="3">
        <v>10</v>
      </c>
      <c r="H1232" s="37" t="str">
        <f t="shared" si="3707"/>
        <v>180200801</v>
      </c>
      <c r="I1232" s="3">
        <f t="shared" si="3708"/>
        <v>9</v>
      </c>
      <c r="J1232" s="3" t="str">
        <f>IF(COUNTIF(技能效果!A:A,技能等级!B1232&amp;"02")=1,技能等级!B1232&amp;"02","")</f>
        <v/>
      </c>
      <c r="K1232" s="3" t="str">
        <f t="shared" si="3708"/>
        <v/>
      </c>
      <c r="L1232" s="3" t="str">
        <f>IF(COUNTIF(技能效果!A:A,技能等级!B1232&amp;"03")=1,技能等级!B1232&amp;"03","")</f>
        <v/>
      </c>
      <c r="M1232" s="3" t="str">
        <f t="shared" ref="M1232" si="3743">IF(L1232="","",$D1232)</f>
        <v/>
      </c>
      <c r="N1232" s="3" t="str">
        <f>IF(COUNTIF(技能效果!A:A,技能等级!B1232&amp;"04")=1,技能等级!B1232&amp;"04","")</f>
        <v/>
      </c>
      <c r="O1232" s="3" t="str">
        <f t="shared" ref="O1232" si="3744">IF(N1232="","",$D1232)</f>
        <v/>
      </c>
      <c r="P1232" s="3" t="str">
        <f>IF(COUNTIF(技能效果!A:A,技能等级!B1232&amp;"05")=1,技能等级!B1232&amp;"05","")</f>
        <v/>
      </c>
      <c r="Q1232" s="3" t="str">
        <f t="shared" ref="Q1232" si="3745">IF(P1232="","",$D1232)</f>
        <v/>
      </c>
      <c r="R1232" s="36"/>
      <c r="S1232" s="36">
        <f t="shared" si="3742"/>
        <v>123</v>
      </c>
    </row>
    <row r="1233" spans="1:19" ht="16.5" x14ac:dyDescent="0.2">
      <c r="A1233" s="3">
        <v>1230</v>
      </c>
      <c r="B1233" s="3">
        <f>INDEX(技能!B:B,MATCH(技能等级!S1233,技能!T:T,0))</f>
        <v>1802008</v>
      </c>
      <c r="C1233" s="4" t="s">
        <v>507</v>
      </c>
      <c r="D1233" s="3">
        <v>10</v>
      </c>
      <c r="E1233" s="3" t="str">
        <f>INDEX(技能!E:E,MATCH(技能等级!S1233,技能!T:T,0))</f>
        <v>伏尸将军群体伤害</v>
      </c>
      <c r="F1233" s="4" t="s">
        <v>1164</v>
      </c>
      <c r="G1233" s="3">
        <v>10</v>
      </c>
      <c r="H1233" s="37" t="str">
        <f t="shared" si="3707"/>
        <v>180200801</v>
      </c>
      <c r="I1233" s="3">
        <f t="shared" si="3708"/>
        <v>10</v>
      </c>
      <c r="J1233" s="3" t="str">
        <f>IF(COUNTIF(技能效果!A:A,技能等级!B1233&amp;"02")=1,技能等级!B1233&amp;"02","")</f>
        <v/>
      </c>
      <c r="K1233" s="3" t="str">
        <f t="shared" si="3708"/>
        <v/>
      </c>
      <c r="L1233" s="3" t="str">
        <f>IF(COUNTIF(技能效果!A:A,技能等级!B1233&amp;"03")=1,技能等级!B1233&amp;"03","")</f>
        <v/>
      </c>
      <c r="M1233" s="3" t="str">
        <f t="shared" ref="M1233" si="3746">IF(L1233="","",$D1233)</f>
        <v/>
      </c>
      <c r="N1233" s="3" t="str">
        <f>IF(COUNTIF(技能效果!A:A,技能等级!B1233&amp;"04")=1,技能等级!B1233&amp;"04","")</f>
        <v/>
      </c>
      <c r="O1233" s="3" t="str">
        <f t="shared" ref="O1233" si="3747">IF(N1233="","",$D1233)</f>
        <v/>
      </c>
      <c r="P1233" s="3" t="str">
        <f>IF(COUNTIF(技能效果!A:A,技能等级!B1233&amp;"05")=1,技能等级!B1233&amp;"05","")</f>
        <v/>
      </c>
      <c r="Q1233" s="3" t="str">
        <f t="shared" ref="Q1233" si="3748">IF(P1233="","",$D1233)</f>
        <v/>
      </c>
      <c r="R1233" s="36"/>
      <c r="S1233" s="36">
        <f t="shared" si="3742"/>
        <v>123</v>
      </c>
    </row>
    <row r="1234" spans="1:19" ht="16.5" x14ac:dyDescent="0.2">
      <c r="A1234" s="3">
        <v>1231</v>
      </c>
      <c r="B1234" s="3">
        <f>INDEX(技能!B:B,MATCH(技能等级!S1234,技能!T:T,0))</f>
        <v>1801009</v>
      </c>
      <c r="C1234" s="4" t="s">
        <v>507</v>
      </c>
      <c r="D1234" s="3">
        <v>1</v>
      </c>
      <c r="E1234" s="3" t="str">
        <f>INDEX(技能!E:E,MATCH(技能等级!S1234,技能!T:T,0))</f>
        <v>石瀑将军单体伤害</v>
      </c>
      <c r="F1234" s="4"/>
      <c r="G1234" s="3"/>
      <c r="H1234" s="37" t="str">
        <f t="shared" si="3707"/>
        <v>180100901</v>
      </c>
      <c r="I1234" s="3">
        <f t="shared" si="3708"/>
        <v>1</v>
      </c>
      <c r="J1234" s="3" t="str">
        <f>IF(COUNTIF(技能效果!A:A,技能等级!B1234&amp;"02")=1,技能等级!B1234&amp;"02","")</f>
        <v/>
      </c>
      <c r="K1234" s="3" t="str">
        <f t="shared" si="3708"/>
        <v/>
      </c>
      <c r="L1234" s="3" t="str">
        <f>IF(COUNTIF(技能效果!A:A,技能等级!B1234&amp;"03")=1,技能等级!B1234&amp;"03","")</f>
        <v/>
      </c>
      <c r="M1234" s="3" t="str">
        <f t="shared" ref="M1234" si="3749">IF(L1234="","",$D1234)</f>
        <v/>
      </c>
      <c r="N1234" s="3" t="str">
        <f>IF(COUNTIF(技能效果!A:A,技能等级!B1234&amp;"04")=1,技能等级!B1234&amp;"04","")</f>
        <v/>
      </c>
      <c r="O1234" s="3" t="str">
        <f t="shared" ref="O1234" si="3750">IF(N1234="","",$D1234)</f>
        <v/>
      </c>
      <c r="P1234" s="3" t="str">
        <f>IF(COUNTIF(技能效果!A:A,技能等级!B1234&amp;"05")=1,技能等级!B1234&amp;"05","")</f>
        <v/>
      </c>
      <c r="Q1234" s="3" t="str">
        <f t="shared" ref="Q1234" si="3751">IF(P1234="","",$D1234)</f>
        <v/>
      </c>
      <c r="R1234" s="36"/>
      <c r="S1234" s="36">
        <f t="shared" si="3742"/>
        <v>124</v>
      </c>
    </row>
    <row r="1235" spans="1:19" ht="16.5" x14ac:dyDescent="0.2">
      <c r="A1235" s="3">
        <v>1232</v>
      </c>
      <c r="B1235" s="3">
        <f>INDEX(技能!B:B,MATCH(技能等级!S1235,技能!T:T,0))</f>
        <v>1801009</v>
      </c>
      <c r="C1235" s="4" t="s">
        <v>507</v>
      </c>
      <c r="D1235" s="3">
        <v>2</v>
      </c>
      <c r="E1235" s="3" t="str">
        <f>INDEX(技能!E:E,MATCH(技能等级!S1235,技能!T:T,0))</f>
        <v>石瀑将军单体伤害</v>
      </c>
      <c r="F1235" s="4" t="s">
        <v>1164</v>
      </c>
      <c r="G1235" s="3">
        <v>10</v>
      </c>
      <c r="H1235" s="37" t="str">
        <f t="shared" si="3707"/>
        <v>180100901</v>
      </c>
      <c r="I1235" s="3">
        <f t="shared" si="3708"/>
        <v>2</v>
      </c>
      <c r="J1235" s="3" t="str">
        <f>IF(COUNTIF(技能效果!A:A,技能等级!B1235&amp;"02")=1,技能等级!B1235&amp;"02","")</f>
        <v/>
      </c>
      <c r="K1235" s="3" t="str">
        <f t="shared" si="3708"/>
        <v/>
      </c>
      <c r="L1235" s="3" t="str">
        <f>IF(COUNTIF(技能效果!A:A,技能等级!B1235&amp;"03")=1,技能等级!B1235&amp;"03","")</f>
        <v/>
      </c>
      <c r="M1235" s="3" t="str">
        <f t="shared" ref="M1235" si="3752">IF(L1235="","",$D1235)</f>
        <v/>
      </c>
      <c r="N1235" s="3" t="str">
        <f>IF(COUNTIF(技能效果!A:A,技能等级!B1235&amp;"04")=1,技能等级!B1235&amp;"04","")</f>
        <v/>
      </c>
      <c r="O1235" s="3" t="str">
        <f t="shared" ref="O1235" si="3753">IF(N1235="","",$D1235)</f>
        <v/>
      </c>
      <c r="P1235" s="3" t="str">
        <f>IF(COUNTIF(技能效果!A:A,技能等级!B1235&amp;"05")=1,技能等级!B1235&amp;"05","")</f>
        <v/>
      </c>
      <c r="Q1235" s="3" t="str">
        <f t="shared" ref="Q1235" si="3754">IF(P1235="","",$D1235)</f>
        <v/>
      </c>
      <c r="R1235" s="36"/>
      <c r="S1235" s="36">
        <f t="shared" si="3742"/>
        <v>124</v>
      </c>
    </row>
    <row r="1236" spans="1:19" ht="16.5" x14ac:dyDescent="0.2">
      <c r="A1236" s="3">
        <v>1233</v>
      </c>
      <c r="B1236" s="3">
        <f>INDEX(技能!B:B,MATCH(技能等级!S1236,技能!T:T,0))</f>
        <v>1801009</v>
      </c>
      <c r="C1236" s="4" t="s">
        <v>507</v>
      </c>
      <c r="D1236" s="3">
        <v>3</v>
      </c>
      <c r="E1236" s="3" t="str">
        <f>INDEX(技能!E:E,MATCH(技能等级!S1236,技能!T:T,0))</f>
        <v>石瀑将军单体伤害</v>
      </c>
      <c r="F1236" s="4" t="s">
        <v>1164</v>
      </c>
      <c r="G1236" s="3">
        <v>10</v>
      </c>
      <c r="H1236" s="37" t="str">
        <f t="shared" si="3707"/>
        <v>180100901</v>
      </c>
      <c r="I1236" s="3">
        <f t="shared" si="3708"/>
        <v>3</v>
      </c>
      <c r="J1236" s="3" t="str">
        <f>IF(COUNTIF(技能效果!A:A,技能等级!B1236&amp;"02")=1,技能等级!B1236&amp;"02","")</f>
        <v/>
      </c>
      <c r="K1236" s="3" t="str">
        <f t="shared" si="3708"/>
        <v/>
      </c>
      <c r="L1236" s="3" t="str">
        <f>IF(COUNTIF(技能效果!A:A,技能等级!B1236&amp;"03")=1,技能等级!B1236&amp;"03","")</f>
        <v/>
      </c>
      <c r="M1236" s="3" t="str">
        <f t="shared" ref="M1236" si="3755">IF(L1236="","",$D1236)</f>
        <v/>
      </c>
      <c r="N1236" s="3" t="str">
        <f>IF(COUNTIF(技能效果!A:A,技能等级!B1236&amp;"04")=1,技能等级!B1236&amp;"04","")</f>
        <v/>
      </c>
      <c r="O1236" s="3" t="str">
        <f t="shared" ref="O1236" si="3756">IF(N1236="","",$D1236)</f>
        <v/>
      </c>
      <c r="P1236" s="3" t="str">
        <f>IF(COUNTIF(技能效果!A:A,技能等级!B1236&amp;"05")=1,技能等级!B1236&amp;"05","")</f>
        <v/>
      </c>
      <c r="Q1236" s="3" t="str">
        <f t="shared" ref="Q1236" si="3757">IF(P1236="","",$D1236)</f>
        <v/>
      </c>
      <c r="R1236" s="36"/>
      <c r="S1236" s="36">
        <f t="shared" si="3742"/>
        <v>124</v>
      </c>
    </row>
    <row r="1237" spans="1:19" ht="16.5" x14ac:dyDescent="0.2">
      <c r="A1237" s="3">
        <v>1234</v>
      </c>
      <c r="B1237" s="3">
        <f>INDEX(技能!B:B,MATCH(技能等级!S1237,技能!T:T,0))</f>
        <v>1801009</v>
      </c>
      <c r="C1237" s="4" t="s">
        <v>507</v>
      </c>
      <c r="D1237" s="3">
        <v>4</v>
      </c>
      <c r="E1237" s="3" t="str">
        <f>INDEX(技能!E:E,MATCH(技能等级!S1237,技能!T:T,0))</f>
        <v>石瀑将军单体伤害</v>
      </c>
      <c r="F1237" s="4" t="s">
        <v>1164</v>
      </c>
      <c r="G1237" s="3">
        <v>10</v>
      </c>
      <c r="H1237" s="37" t="str">
        <f t="shared" si="3707"/>
        <v>180100901</v>
      </c>
      <c r="I1237" s="3">
        <f t="shared" si="3708"/>
        <v>4</v>
      </c>
      <c r="J1237" s="3" t="str">
        <f>IF(COUNTIF(技能效果!A:A,技能等级!B1237&amp;"02")=1,技能等级!B1237&amp;"02","")</f>
        <v/>
      </c>
      <c r="K1237" s="3" t="str">
        <f t="shared" si="3708"/>
        <v/>
      </c>
      <c r="L1237" s="3" t="str">
        <f>IF(COUNTIF(技能效果!A:A,技能等级!B1237&amp;"03")=1,技能等级!B1237&amp;"03","")</f>
        <v/>
      </c>
      <c r="M1237" s="3" t="str">
        <f t="shared" ref="M1237" si="3758">IF(L1237="","",$D1237)</f>
        <v/>
      </c>
      <c r="N1237" s="3" t="str">
        <f>IF(COUNTIF(技能效果!A:A,技能等级!B1237&amp;"04")=1,技能等级!B1237&amp;"04","")</f>
        <v/>
      </c>
      <c r="O1237" s="3" t="str">
        <f t="shared" ref="O1237" si="3759">IF(N1237="","",$D1237)</f>
        <v/>
      </c>
      <c r="P1237" s="3" t="str">
        <f>IF(COUNTIF(技能效果!A:A,技能等级!B1237&amp;"05")=1,技能等级!B1237&amp;"05","")</f>
        <v/>
      </c>
      <c r="Q1237" s="3" t="str">
        <f t="shared" ref="Q1237" si="3760">IF(P1237="","",$D1237)</f>
        <v/>
      </c>
      <c r="R1237" s="36"/>
      <c r="S1237" s="36">
        <f t="shared" si="3742"/>
        <v>124</v>
      </c>
    </row>
    <row r="1238" spans="1:19" ht="16.5" x14ac:dyDescent="0.2">
      <c r="A1238" s="3">
        <v>1235</v>
      </c>
      <c r="B1238" s="3">
        <f>INDEX(技能!B:B,MATCH(技能等级!S1238,技能!T:T,0))</f>
        <v>1801009</v>
      </c>
      <c r="C1238" s="4" t="s">
        <v>507</v>
      </c>
      <c r="D1238" s="3">
        <v>5</v>
      </c>
      <c r="E1238" s="3" t="str">
        <f>INDEX(技能!E:E,MATCH(技能等级!S1238,技能!T:T,0))</f>
        <v>石瀑将军单体伤害</v>
      </c>
      <c r="F1238" s="4" t="s">
        <v>1164</v>
      </c>
      <c r="G1238" s="3">
        <v>10</v>
      </c>
      <c r="H1238" s="37" t="str">
        <f t="shared" si="3707"/>
        <v>180100901</v>
      </c>
      <c r="I1238" s="3">
        <f t="shared" si="3708"/>
        <v>5</v>
      </c>
      <c r="J1238" s="3" t="str">
        <f>IF(COUNTIF(技能效果!A:A,技能等级!B1238&amp;"02")=1,技能等级!B1238&amp;"02","")</f>
        <v/>
      </c>
      <c r="K1238" s="3" t="str">
        <f t="shared" si="3708"/>
        <v/>
      </c>
      <c r="L1238" s="3" t="str">
        <f>IF(COUNTIF(技能效果!A:A,技能等级!B1238&amp;"03")=1,技能等级!B1238&amp;"03","")</f>
        <v/>
      </c>
      <c r="M1238" s="3" t="str">
        <f t="shared" ref="M1238" si="3761">IF(L1238="","",$D1238)</f>
        <v/>
      </c>
      <c r="N1238" s="3" t="str">
        <f>IF(COUNTIF(技能效果!A:A,技能等级!B1238&amp;"04")=1,技能等级!B1238&amp;"04","")</f>
        <v/>
      </c>
      <c r="O1238" s="3" t="str">
        <f t="shared" ref="O1238" si="3762">IF(N1238="","",$D1238)</f>
        <v/>
      </c>
      <c r="P1238" s="3" t="str">
        <f>IF(COUNTIF(技能效果!A:A,技能等级!B1238&amp;"05")=1,技能等级!B1238&amp;"05","")</f>
        <v/>
      </c>
      <c r="Q1238" s="3" t="str">
        <f t="shared" ref="Q1238" si="3763">IF(P1238="","",$D1238)</f>
        <v/>
      </c>
      <c r="R1238" s="36"/>
      <c r="S1238" s="36">
        <f t="shared" si="3742"/>
        <v>124</v>
      </c>
    </row>
    <row r="1239" spans="1:19" ht="16.5" x14ac:dyDescent="0.2">
      <c r="A1239" s="3">
        <v>1236</v>
      </c>
      <c r="B1239" s="3">
        <f>INDEX(技能!B:B,MATCH(技能等级!S1239,技能!T:T,0))</f>
        <v>1801009</v>
      </c>
      <c r="C1239" s="4" t="s">
        <v>507</v>
      </c>
      <c r="D1239" s="3">
        <v>6</v>
      </c>
      <c r="E1239" s="3" t="str">
        <f>INDEX(技能!E:E,MATCH(技能等级!S1239,技能!T:T,0))</f>
        <v>石瀑将军单体伤害</v>
      </c>
      <c r="F1239" s="4" t="s">
        <v>1164</v>
      </c>
      <c r="G1239" s="3">
        <v>10</v>
      </c>
      <c r="H1239" s="37" t="str">
        <f t="shared" si="3707"/>
        <v>180100901</v>
      </c>
      <c r="I1239" s="3">
        <f t="shared" si="3708"/>
        <v>6</v>
      </c>
      <c r="J1239" s="3" t="str">
        <f>IF(COUNTIF(技能效果!A:A,技能等级!B1239&amp;"02")=1,技能等级!B1239&amp;"02","")</f>
        <v/>
      </c>
      <c r="K1239" s="3" t="str">
        <f t="shared" si="3708"/>
        <v/>
      </c>
      <c r="L1239" s="3" t="str">
        <f>IF(COUNTIF(技能效果!A:A,技能等级!B1239&amp;"03")=1,技能等级!B1239&amp;"03","")</f>
        <v/>
      </c>
      <c r="M1239" s="3" t="str">
        <f t="shared" ref="M1239" si="3764">IF(L1239="","",$D1239)</f>
        <v/>
      </c>
      <c r="N1239" s="3" t="str">
        <f>IF(COUNTIF(技能效果!A:A,技能等级!B1239&amp;"04")=1,技能等级!B1239&amp;"04","")</f>
        <v/>
      </c>
      <c r="O1239" s="3" t="str">
        <f t="shared" ref="O1239" si="3765">IF(N1239="","",$D1239)</f>
        <v/>
      </c>
      <c r="P1239" s="3" t="str">
        <f>IF(COUNTIF(技能效果!A:A,技能等级!B1239&amp;"05")=1,技能等级!B1239&amp;"05","")</f>
        <v/>
      </c>
      <c r="Q1239" s="3" t="str">
        <f t="shared" ref="Q1239" si="3766">IF(P1239="","",$D1239)</f>
        <v/>
      </c>
      <c r="R1239" s="36"/>
      <c r="S1239" s="36">
        <f t="shared" si="3742"/>
        <v>124</v>
      </c>
    </row>
    <row r="1240" spans="1:19" ht="16.5" x14ac:dyDescent="0.2">
      <c r="A1240" s="3">
        <v>1237</v>
      </c>
      <c r="B1240" s="3">
        <f>INDEX(技能!B:B,MATCH(技能等级!S1240,技能!T:T,0))</f>
        <v>1801009</v>
      </c>
      <c r="C1240" s="4" t="s">
        <v>507</v>
      </c>
      <c r="D1240" s="3">
        <v>7</v>
      </c>
      <c r="E1240" s="3" t="str">
        <f>INDEX(技能!E:E,MATCH(技能等级!S1240,技能!T:T,0))</f>
        <v>石瀑将军单体伤害</v>
      </c>
      <c r="F1240" s="4" t="s">
        <v>1164</v>
      </c>
      <c r="G1240" s="3">
        <v>10</v>
      </c>
      <c r="H1240" s="37" t="str">
        <f t="shared" si="3707"/>
        <v>180100901</v>
      </c>
      <c r="I1240" s="3">
        <f t="shared" si="3708"/>
        <v>7</v>
      </c>
      <c r="J1240" s="3" t="str">
        <f>IF(COUNTIF(技能效果!A:A,技能等级!B1240&amp;"02")=1,技能等级!B1240&amp;"02","")</f>
        <v/>
      </c>
      <c r="K1240" s="3" t="str">
        <f t="shared" si="3708"/>
        <v/>
      </c>
      <c r="L1240" s="3" t="str">
        <f>IF(COUNTIF(技能效果!A:A,技能等级!B1240&amp;"03")=1,技能等级!B1240&amp;"03","")</f>
        <v/>
      </c>
      <c r="M1240" s="3" t="str">
        <f t="shared" ref="M1240" si="3767">IF(L1240="","",$D1240)</f>
        <v/>
      </c>
      <c r="N1240" s="3" t="str">
        <f>IF(COUNTIF(技能效果!A:A,技能等级!B1240&amp;"04")=1,技能等级!B1240&amp;"04","")</f>
        <v/>
      </c>
      <c r="O1240" s="3" t="str">
        <f t="shared" ref="O1240" si="3768">IF(N1240="","",$D1240)</f>
        <v/>
      </c>
      <c r="P1240" s="3" t="str">
        <f>IF(COUNTIF(技能效果!A:A,技能等级!B1240&amp;"05")=1,技能等级!B1240&amp;"05","")</f>
        <v/>
      </c>
      <c r="Q1240" s="3" t="str">
        <f t="shared" ref="Q1240" si="3769">IF(P1240="","",$D1240)</f>
        <v/>
      </c>
      <c r="R1240" s="36"/>
      <c r="S1240" s="36">
        <f t="shared" si="3742"/>
        <v>124</v>
      </c>
    </row>
    <row r="1241" spans="1:19" ht="16.5" x14ac:dyDescent="0.2">
      <c r="A1241" s="3">
        <v>1238</v>
      </c>
      <c r="B1241" s="3">
        <f>INDEX(技能!B:B,MATCH(技能等级!S1241,技能!T:T,0))</f>
        <v>1801009</v>
      </c>
      <c r="C1241" s="4" t="s">
        <v>507</v>
      </c>
      <c r="D1241" s="3">
        <v>8</v>
      </c>
      <c r="E1241" s="3" t="str">
        <f>INDEX(技能!E:E,MATCH(技能等级!S1241,技能!T:T,0))</f>
        <v>石瀑将军单体伤害</v>
      </c>
      <c r="F1241" s="4" t="s">
        <v>1164</v>
      </c>
      <c r="G1241" s="3">
        <v>10</v>
      </c>
      <c r="H1241" s="37" t="str">
        <f t="shared" si="3707"/>
        <v>180100901</v>
      </c>
      <c r="I1241" s="3">
        <f t="shared" si="3708"/>
        <v>8</v>
      </c>
      <c r="J1241" s="3" t="str">
        <f>IF(COUNTIF(技能效果!A:A,技能等级!B1241&amp;"02")=1,技能等级!B1241&amp;"02","")</f>
        <v/>
      </c>
      <c r="K1241" s="3" t="str">
        <f t="shared" si="3708"/>
        <v/>
      </c>
      <c r="L1241" s="3" t="str">
        <f>IF(COUNTIF(技能效果!A:A,技能等级!B1241&amp;"03")=1,技能等级!B1241&amp;"03","")</f>
        <v/>
      </c>
      <c r="M1241" s="3" t="str">
        <f t="shared" ref="M1241" si="3770">IF(L1241="","",$D1241)</f>
        <v/>
      </c>
      <c r="N1241" s="3" t="str">
        <f>IF(COUNTIF(技能效果!A:A,技能等级!B1241&amp;"04")=1,技能等级!B1241&amp;"04","")</f>
        <v/>
      </c>
      <c r="O1241" s="3" t="str">
        <f t="shared" ref="O1241" si="3771">IF(N1241="","",$D1241)</f>
        <v/>
      </c>
      <c r="P1241" s="3" t="str">
        <f>IF(COUNTIF(技能效果!A:A,技能等级!B1241&amp;"05")=1,技能等级!B1241&amp;"05","")</f>
        <v/>
      </c>
      <c r="Q1241" s="3" t="str">
        <f t="shared" ref="Q1241" si="3772">IF(P1241="","",$D1241)</f>
        <v/>
      </c>
      <c r="R1241" s="36"/>
      <c r="S1241" s="36">
        <f t="shared" si="3742"/>
        <v>124</v>
      </c>
    </row>
    <row r="1242" spans="1:19" ht="16.5" x14ac:dyDescent="0.2">
      <c r="A1242" s="3">
        <v>1239</v>
      </c>
      <c r="B1242" s="3">
        <f>INDEX(技能!B:B,MATCH(技能等级!S1242,技能!T:T,0))</f>
        <v>1801009</v>
      </c>
      <c r="C1242" s="4" t="s">
        <v>507</v>
      </c>
      <c r="D1242" s="3">
        <v>9</v>
      </c>
      <c r="E1242" s="3" t="str">
        <f>INDEX(技能!E:E,MATCH(技能等级!S1242,技能!T:T,0))</f>
        <v>石瀑将军单体伤害</v>
      </c>
      <c r="F1242" s="4" t="s">
        <v>1164</v>
      </c>
      <c r="G1242" s="3">
        <v>10</v>
      </c>
      <c r="H1242" s="37" t="str">
        <f t="shared" si="3707"/>
        <v>180100901</v>
      </c>
      <c r="I1242" s="3">
        <f t="shared" si="3708"/>
        <v>9</v>
      </c>
      <c r="J1242" s="3" t="str">
        <f>IF(COUNTIF(技能效果!A:A,技能等级!B1242&amp;"02")=1,技能等级!B1242&amp;"02","")</f>
        <v/>
      </c>
      <c r="K1242" s="3" t="str">
        <f t="shared" si="3708"/>
        <v/>
      </c>
      <c r="L1242" s="3" t="str">
        <f>IF(COUNTIF(技能效果!A:A,技能等级!B1242&amp;"03")=1,技能等级!B1242&amp;"03","")</f>
        <v/>
      </c>
      <c r="M1242" s="3" t="str">
        <f t="shared" ref="M1242" si="3773">IF(L1242="","",$D1242)</f>
        <v/>
      </c>
      <c r="N1242" s="3" t="str">
        <f>IF(COUNTIF(技能效果!A:A,技能等级!B1242&amp;"04")=1,技能等级!B1242&amp;"04","")</f>
        <v/>
      </c>
      <c r="O1242" s="3" t="str">
        <f t="shared" ref="O1242" si="3774">IF(N1242="","",$D1242)</f>
        <v/>
      </c>
      <c r="P1242" s="3" t="str">
        <f>IF(COUNTIF(技能效果!A:A,技能等级!B1242&amp;"05")=1,技能等级!B1242&amp;"05","")</f>
        <v/>
      </c>
      <c r="Q1242" s="3" t="str">
        <f t="shared" ref="Q1242" si="3775">IF(P1242="","",$D1242)</f>
        <v/>
      </c>
      <c r="R1242" s="36"/>
      <c r="S1242" s="36">
        <f t="shared" si="3742"/>
        <v>124</v>
      </c>
    </row>
    <row r="1243" spans="1:19" ht="16.5" x14ac:dyDescent="0.2">
      <c r="A1243" s="3">
        <v>1240</v>
      </c>
      <c r="B1243" s="3">
        <f>INDEX(技能!B:B,MATCH(技能等级!S1243,技能!T:T,0))</f>
        <v>1801009</v>
      </c>
      <c r="C1243" s="4" t="s">
        <v>507</v>
      </c>
      <c r="D1243" s="3">
        <v>10</v>
      </c>
      <c r="E1243" s="3" t="str">
        <f>INDEX(技能!E:E,MATCH(技能等级!S1243,技能!T:T,0))</f>
        <v>石瀑将军单体伤害</v>
      </c>
      <c r="F1243" s="4" t="s">
        <v>1164</v>
      </c>
      <c r="G1243" s="3">
        <v>10</v>
      </c>
      <c r="H1243" s="37" t="str">
        <f t="shared" si="3707"/>
        <v>180100901</v>
      </c>
      <c r="I1243" s="3">
        <f t="shared" si="3708"/>
        <v>10</v>
      </c>
      <c r="J1243" s="3" t="str">
        <f>IF(COUNTIF(技能效果!A:A,技能等级!B1243&amp;"02")=1,技能等级!B1243&amp;"02","")</f>
        <v/>
      </c>
      <c r="K1243" s="3" t="str">
        <f t="shared" si="3708"/>
        <v/>
      </c>
      <c r="L1243" s="3" t="str">
        <f>IF(COUNTIF(技能效果!A:A,技能等级!B1243&amp;"03")=1,技能等级!B1243&amp;"03","")</f>
        <v/>
      </c>
      <c r="M1243" s="3" t="str">
        <f t="shared" ref="M1243" si="3776">IF(L1243="","",$D1243)</f>
        <v/>
      </c>
      <c r="N1243" s="3" t="str">
        <f>IF(COUNTIF(技能效果!A:A,技能等级!B1243&amp;"04")=1,技能等级!B1243&amp;"04","")</f>
        <v/>
      </c>
      <c r="O1243" s="3" t="str">
        <f t="shared" ref="O1243" si="3777">IF(N1243="","",$D1243)</f>
        <v/>
      </c>
      <c r="P1243" s="3" t="str">
        <f>IF(COUNTIF(技能效果!A:A,技能等级!B1243&amp;"05")=1,技能等级!B1243&amp;"05","")</f>
        <v/>
      </c>
      <c r="Q1243" s="3" t="str">
        <f t="shared" ref="Q1243" si="3778">IF(P1243="","",$D1243)</f>
        <v/>
      </c>
      <c r="R1243" s="36"/>
      <c r="S1243" s="36">
        <f t="shared" si="3742"/>
        <v>124</v>
      </c>
    </row>
    <row r="1244" spans="1:19" ht="16.5" x14ac:dyDescent="0.2">
      <c r="A1244" s="3">
        <v>1241</v>
      </c>
      <c r="B1244" s="3">
        <f>INDEX(技能!B:B,MATCH(技能等级!S1244,技能!T:T,0))</f>
        <v>1802009</v>
      </c>
      <c r="C1244" s="4" t="s">
        <v>507</v>
      </c>
      <c r="D1244" s="3">
        <v>1</v>
      </c>
      <c r="E1244" s="3" t="str">
        <f>INDEX(技能!E:E,MATCH(技能等级!S1244,技能!T:T,0))</f>
        <v>石瀑将军群体伤害</v>
      </c>
      <c r="F1244" s="4"/>
      <c r="G1244" s="3"/>
      <c r="H1244" s="37" t="str">
        <f t="shared" si="3707"/>
        <v>180200901</v>
      </c>
      <c r="I1244" s="3">
        <f t="shared" si="3708"/>
        <v>1</v>
      </c>
      <c r="J1244" s="3" t="str">
        <f>IF(COUNTIF(技能效果!A:A,技能等级!B1244&amp;"02")=1,技能等级!B1244&amp;"02","")</f>
        <v/>
      </c>
      <c r="K1244" s="3" t="str">
        <f t="shared" si="3708"/>
        <v/>
      </c>
      <c r="L1244" s="3" t="str">
        <f>IF(COUNTIF(技能效果!A:A,技能等级!B1244&amp;"03")=1,技能等级!B1244&amp;"03","")</f>
        <v/>
      </c>
      <c r="M1244" s="3" t="str">
        <f t="shared" ref="M1244" si="3779">IF(L1244="","",$D1244)</f>
        <v/>
      </c>
      <c r="N1244" s="3" t="str">
        <f>IF(COUNTIF(技能效果!A:A,技能等级!B1244&amp;"04")=1,技能等级!B1244&amp;"04","")</f>
        <v/>
      </c>
      <c r="O1244" s="3" t="str">
        <f t="shared" ref="O1244" si="3780">IF(N1244="","",$D1244)</f>
        <v/>
      </c>
      <c r="P1244" s="3" t="str">
        <f>IF(COUNTIF(技能效果!A:A,技能等级!B1244&amp;"05")=1,技能等级!B1244&amp;"05","")</f>
        <v/>
      </c>
      <c r="Q1244" s="3" t="str">
        <f t="shared" ref="Q1244" si="3781">IF(P1244="","",$D1244)</f>
        <v/>
      </c>
      <c r="R1244" s="36"/>
      <c r="S1244" s="36">
        <f t="shared" si="3742"/>
        <v>125</v>
      </c>
    </row>
    <row r="1245" spans="1:19" ht="16.5" x14ac:dyDescent="0.2">
      <c r="A1245" s="3">
        <v>1242</v>
      </c>
      <c r="B1245" s="3">
        <f>INDEX(技能!B:B,MATCH(技能等级!S1245,技能!T:T,0))</f>
        <v>1802009</v>
      </c>
      <c r="C1245" s="4" t="s">
        <v>507</v>
      </c>
      <c r="D1245" s="3">
        <v>2</v>
      </c>
      <c r="E1245" s="3" t="str">
        <f>INDEX(技能!E:E,MATCH(技能等级!S1245,技能!T:T,0))</f>
        <v>石瀑将军群体伤害</v>
      </c>
      <c r="F1245" s="4" t="s">
        <v>1164</v>
      </c>
      <c r="G1245" s="3">
        <v>10</v>
      </c>
      <c r="H1245" s="37" t="str">
        <f t="shared" si="3707"/>
        <v>180200901</v>
      </c>
      <c r="I1245" s="3">
        <f t="shared" si="3708"/>
        <v>2</v>
      </c>
      <c r="J1245" s="3" t="str">
        <f>IF(COUNTIF(技能效果!A:A,技能等级!B1245&amp;"02")=1,技能等级!B1245&amp;"02","")</f>
        <v/>
      </c>
      <c r="K1245" s="3" t="str">
        <f t="shared" si="3708"/>
        <v/>
      </c>
      <c r="L1245" s="3" t="str">
        <f>IF(COUNTIF(技能效果!A:A,技能等级!B1245&amp;"03")=1,技能等级!B1245&amp;"03","")</f>
        <v/>
      </c>
      <c r="M1245" s="3" t="str">
        <f t="shared" ref="M1245" si="3782">IF(L1245="","",$D1245)</f>
        <v/>
      </c>
      <c r="N1245" s="3" t="str">
        <f>IF(COUNTIF(技能效果!A:A,技能等级!B1245&amp;"04")=1,技能等级!B1245&amp;"04","")</f>
        <v/>
      </c>
      <c r="O1245" s="3" t="str">
        <f t="shared" ref="O1245" si="3783">IF(N1245="","",$D1245)</f>
        <v/>
      </c>
      <c r="P1245" s="3" t="str">
        <f>IF(COUNTIF(技能效果!A:A,技能等级!B1245&amp;"05")=1,技能等级!B1245&amp;"05","")</f>
        <v/>
      </c>
      <c r="Q1245" s="3" t="str">
        <f t="shared" ref="Q1245" si="3784">IF(P1245="","",$D1245)</f>
        <v/>
      </c>
      <c r="R1245" s="36"/>
      <c r="S1245" s="36">
        <f t="shared" si="3742"/>
        <v>125</v>
      </c>
    </row>
    <row r="1246" spans="1:19" ht="16.5" x14ac:dyDescent="0.2">
      <c r="A1246" s="3">
        <v>1243</v>
      </c>
      <c r="B1246" s="3">
        <f>INDEX(技能!B:B,MATCH(技能等级!S1246,技能!T:T,0))</f>
        <v>1802009</v>
      </c>
      <c r="C1246" s="4" t="s">
        <v>507</v>
      </c>
      <c r="D1246" s="3">
        <v>3</v>
      </c>
      <c r="E1246" s="3" t="str">
        <f>INDEX(技能!E:E,MATCH(技能等级!S1246,技能!T:T,0))</f>
        <v>石瀑将军群体伤害</v>
      </c>
      <c r="F1246" s="4" t="s">
        <v>1164</v>
      </c>
      <c r="G1246" s="3">
        <v>10</v>
      </c>
      <c r="H1246" s="37" t="str">
        <f t="shared" si="3707"/>
        <v>180200901</v>
      </c>
      <c r="I1246" s="3">
        <f t="shared" si="3708"/>
        <v>3</v>
      </c>
      <c r="J1246" s="3" t="str">
        <f>IF(COUNTIF(技能效果!A:A,技能等级!B1246&amp;"02")=1,技能等级!B1246&amp;"02","")</f>
        <v/>
      </c>
      <c r="K1246" s="3" t="str">
        <f t="shared" si="3708"/>
        <v/>
      </c>
      <c r="L1246" s="3" t="str">
        <f>IF(COUNTIF(技能效果!A:A,技能等级!B1246&amp;"03")=1,技能等级!B1246&amp;"03","")</f>
        <v/>
      </c>
      <c r="M1246" s="3" t="str">
        <f t="shared" ref="M1246" si="3785">IF(L1246="","",$D1246)</f>
        <v/>
      </c>
      <c r="N1246" s="3" t="str">
        <f>IF(COUNTIF(技能效果!A:A,技能等级!B1246&amp;"04")=1,技能等级!B1246&amp;"04","")</f>
        <v/>
      </c>
      <c r="O1246" s="3" t="str">
        <f t="shared" ref="O1246" si="3786">IF(N1246="","",$D1246)</f>
        <v/>
      </c>
      <c r="P1246" s="3" t="str">
        <f>IF(COUNTIF(技能效果!A:A,技能等级!B1246&amp;"05")=1,技能等级!B1246&amp;"05","")</f>
        <v/>
      </c>
      <c r="Q1246" s="3" t="str">
        <f t="shared" ref="Q1246" si="3787">IF(P1246="","",$D1246)</f>
        <v/>
      </c>
      <c r="R1246" s="36"/>
      <c r="S1246" s="36">
        <f t="shared" si="3742"/>
        <v>125</v>
      </c>
    </row>
    <row r="1247" spans="1:19" ht="16.5" x14ac:dyDescent="0.2">
      <c r="A1247" s="3">
        <v>1244</v>
      </c>
      <c r="B1247" s="3">
        <f>INDEX(技能!B:B,MATCH(技能等级!S1247,技能!T:T,0))</f>
        <v>1802009</v>
      </c>
      <c r="C1247" s="4" t="s">
        <v>507</v>
      </c>
      <c r="D1247" s="3">
        <v>4</v>
      </c>
      <c r="E1247" s="3" t="str">
        <f>INDEX(技能!E:E,MATCH(技能等级!S1247,技能!T:T,0))</f>
        <v>石瀑将军群体伤害</v>
      </c>
      <c r="F1247" s="4" t="s">
        <v>1164</v>
      </c>
      <c r="G1247" s="3">
        <v>10</v>
      </c>
      <c r="H1247" s="37" t="str">
        <f t="shared" si="3707"/>
        <v>180200901</v>
      </c>
      <c r="I1247" s="3">
        <f t="shared" si="3708"/>
        <v>4</v>
      </c>
      <c r="J1247" s="3" t="str">
        <f>IF(COUNTIF(技能效果!A:A,技能等级!B1247&amp;"02")=1,技能等级!B1247&amp;"02","")</f>
        <v/>
      </c>
      <c r="K1247" s="3" t="str">
        <f t="shared" si="3708"/>
        <v/>
      </c>
      <c r="L1247" s="3" t="str">
        <f>IF(COUNTIF(技能效果!A:A,技能等级!B1247&amp;"03")=1,技能等级!B1247&amp;"03","")</f>
        <v/>
      </c>
      <c r="M1247" s="3" t="str">
        <f t="shared" ref="M1247" si="3788">IF(L1247="","",$D1247)</f>
        <v/>
      </c>
      <c r="N1247" s="3" t="str">
        <f>IF(COUNTIF(技能效果!A:A,技能等级!B1247&amp;"04")=1,技能等级!B1247&amp;"04","")</f>
        <v/>
      </c>
      <c r="O1247" s="3" t="str">
        <f t="shared" ref="O1247" si="3789">IF(N1247="","",$D1247)</f>
        <v/>
      </c>
      <c r="P1247" s="3" t="str">
        <f>IF(COUNTIF(技能效果!A:A,技能等级!B1247&amp;"05")=1,技能等级!B1247&amp;"05","")</f>
        <v/>
      </c>
      <c r="Q1247" s="3" t="str">
        <f t="shared" ref="Q1247" si="3790">IF(P1247="","",$D1247)</f>
        <v/>
      </c>
      <c r="R1247" s="36"/>
      <c r="S1247" s="36">
        <f t="shared" si="3742"/>
        <v>125</v>
      </c>
    </row>
    <row r="1248" spans="1:19" ht="16.5" x14ac:dyDescent="0.2">
      <c r="A1248" s="3">
        <v>1245</v>
      </c>
      <c r="B1248" s="3">
        <f>INDEX(技能!B:B,MATCH(技能等级!S1248,技能!T:T,0))</f>
        <v>1802009</v>
      </c>
      <c r="C1248" s="4" t="s">
        <v>507</v>
      </c>
      <c r="D1248" s="3">
        <v>5</v>
      </c>
      <c r="E1248" s="3" t="str">
        <f>INDEX(技能!E:E,MATCH(技能等级!S1248,技能!T:T,0))</f>
        <v>石瀑将军群体伤害</v>
      </c>
      <c r="F1248" s="4" t="s">
        <v>1164</v>
      </c>
      <c r="G1248" s="3">
        <v>10</v>
      </c>
      <c r="H1248" s="37" t="str">
        <f t="shared" si="3707"/>
        <v>180200901</v>
      </c>
      <c r="I1248" s="3">
        <f t="shared" si="3708"/>
        <v>5</v>
      </c>
      <c r="J1248" s="3" t="str">
        <f>IF(COUNTIF(技能效果!A:A,技能等级!B1248&amp;"02")=1,技能等级!B1248&amp;"02","")</f>
        <v/>
      </c>
      <c r="K1248" s="3" t="str">
        <f t="shared" si="3708"/>
        <v/>
      </c>
      <c r="L1248" s="3" t="str">
        <f>IF(COUNTIF(技能效果!A:A,技能等级!B1248&amp;"03")=1,技能等级!B1248&amp;"03","")</f>
        <v/>
      </c>
      <c r="M1248" s="3" t="str">
        <f t="shared" ref="M1248" si="3791">IF(L1248="","",$D1248)</f>
        <v/>
      </c>
      <c r="N1248" s="3" t="str">
        <f>IF(COUNTIF(技能效果!A:A,技能等级!B1248&amp;"04")=1,技能等级!B1248&amp;"04","")</f>
        <v/>
      </c>
      <c r="O1248" s="3" t="str">
        <f t="shared" ref="O1248" si="3792">IF(N1248="","",$D1248)</f>
        <v/>
      </c>
      <c r="P1248" s="3" t="str">
        <f>IF(COUNTIF(技能效果!A:A,技能等级!B1248&amp;"05")=1,技能等级!B1248&amp;"05","")</f>
        <v/>
      </c>
      <c r="Q1248" s="3" t="str">
        <f t="shared" ref="Q1248" si="3793">IF(P1248="","",$D1248)</f>
        <v/>
      </c>
      <c r="R1248" s="36"/>
      <c r="S1248" s="36">
        <f t="shared" si="3742"/>
        <v>125</v>
      </c>
    </row>
    <row r="1249" spans="1:19" ht="16.5" x14ac:dyDescent="0.2">
      <c r="A1249" s="3">
        <v>1246</v>
      </c>
      <c r="B1249" s="3">
        <f>INDEX(技能!B:B,MATCH(技能等级!S1249,技能!T:T,0))</f>
        <v>1802009</v>
      </c>
      <c r="C1249" s="4" t="s">
        <v>507</v>
      </c>
      <c r="D1249" s="3">
        <v>6</v>
      </c>
      <c r="E1249" s="3" t="str">
        <f>INDEX(技能!E:E,MATCH(技能等级!S1249,技能!T:T,0))</f>
        <v>石瀑将军群体伤害</v>
      </c>
      <c r="F1249" s="4" t="s">
        <v>1164</v>
      </c>
      <c r="G1249" s="3">
        <v>10</v>
      </c>
      <c r="H1249" s="37" t="str">
        <f t="shared" si="3707"/>
        <v>180200901</v>
      </c>
      <c r="I1249" s="3">
        <f t="shared" si="3708"/>
        <v>6</v>
      </c>
      <c r="J1249" s="3" t="str">
        <f>IF(COUNTIF(技能效果!A:A,技能等级!B1249&amp;"02")=1,技能等级!B1249&amp;"02","")</f>
        <v/>
      </c>
      <c r="K1249" s="3" t="str">
        <f t="shared" si="3708"/>
        <v/>
      </c>
      <c r="L1249" s="3" t="str">
        <f>IF(COUNTIF(技能效果!A:A,技能等级!B1249&amp;"03")=1,技能等级!B1249&amp;"03","")</f>
        <v/>
      </c>
      <c r="M1249" s="3" t="str">
        <f t="shared" ref="M1249" si="3794">IF(L1249="","",$D1249)</f>
        <v/>
      </c>
      <c r="N1249" s="3" t="str">
        <f>IF(COUNTIF(技能效果!A:A,技能等级!B1249&amp;"04")=1,技能等级!B1249&amp;"04","")</f>
        <v/>
      </c>
      <c r="O1249" s="3" t="str">
        <f t="shared" ref="O1249" si="3795">IF(N1249="","",$D1249)</f>
        <v/>
      </c>
      <c r="P1249" s="3" t="str">
        <f>IF(COUNTIF(技能效果!A:A,技能等级!B1249&amp;"05")=1,技能等级!B1249&amp;"05","")</f>
        <v/>
      </c>
      <c r="Q1249" s="3" t="str">
        <f t="shared" ref="Q1249" si="3796">IF(P1249="","",$D1249)</f>
        <v/>
      </c>
      <c r="R1249" s="36"/>
      <c r="S1249" s="36">
        <f t="shared" si="3742"/>
        <v>125</v>
      </c>
    </row>
    <row r="1250" spans="1:19" ht="16.5" x14ac:dyDescent="0.2">
      <c r="A1250" s="3">
        <v>1247</v>
      </c>
      <c r="B1250" s="3">
        <f>INDEX(技能!B:B,MATCH(技能等级!S1250,技能!T:T,0))</f>
        <v>1802009</v>
      </c>
      <c r="C1250" s="4" t="s">
        <v>507</v>
      </c>
      <c r="D1250" s="3">
        <v>7</v>
      </c>
      <c r="E1250" s="3" t="str">
        <f>INDEX(技能!E:E,MATCH(技能等级!S1250,技能!T:T,0))</f>
        <v>石瀑将军群体伤害</v>
      </c>
      <c r="F1250" s="4" t="s">
        <v>1164</v>
      </c>
      <c r="G1250" s="3">
        <v>10</v>
      </c>
      <c r="H1250" s="37" t="str">
        <f t="shared" si="3707"/>
        <v>180200901</v>
      </c>
      <c r="I1250" s="3">
        <f t="shared" si="3708"/>
        <v>7</v>
      </c>
      <c r="J1250" s="3" t="str">
        <f>IF(COUNTIF(技能效果!A:A,技能等级!B1250&amp;"02")=1,技能等级!B1250&amp;"02","")</f>
        <v/>
      </c>
      <c r="K1250" s="3" t="str">
        <f t="shared" si="3708"/>
        <v/>
      </c>
      <c r="L1250" s="3" t="str">
        <f>IF(COUNTIF(技能效果!A:A,技能等级!B1250&amp;"03")=1,技能等级!B1250&amp;"03","")</f>
        <v/>
      </c>
      <c r="M1250" s="3" t="str">
        <f t="shared" ref="M1250" si="3797">IF(L1250="","",$D1250)</f>
        <v/>
      </c>
      <c r="N1250" s="3" t="str">
        <f>IF(COUNTIF(技能效果!A:A,技能等级!B1250&amp;"04")=1,技能等级!B1250&amp;"04","")</f>
        <v/>
      </c>
      <c r="O1250" s="3" t="str">
        <f t="shared" ref="O1250" si="3798">IF(N1250="","",$D1250)</f>
        <v/>
      </c>
      <c r="P1250" s="3" t="str">
        <f>IF(COUNTIF(技能效果!A:A,技能等级!B1250&amp;"05")=1,技能等级!B1250&amp;"05","")</f>
        <v/>
      </c>
      <c r="Q1250" s="3" t="str">
        <f t="shared" ref="Q1250" si="3799">IF(P1250="","",$D1250)</f>
        <v/>
      </c>
      <c r="R1250" s="36"/>
      <c r="S1250" s="36">
        <f t="shared" si="3742"/>
        <v>125</v>
      </c>
    </row>
    <row r="1251" spans="1:19" ht="16.5" x14ac:dyDescent="0.2">
      <c r="A1251" s="3">
        <v>1248</v>
      </c>
      <c r="B1251" s="3">
        <f>INDEX(技能!B:B,MATCH(技能等级!S1251,技能!T:T,0))</f>
        <v>1802009</v>
      </c>
      <c r="C1251" s="4" t="s">
        <v>507</v>
      </c>
      <c r="D1251" s="3">
        <v>8</v>
      </c>
      <c r="E1251" s="3" t="str">
        <f>INDEX(技能!E:E,MATCH(技能等级!S1251,技能!T:T,0))</f>
        <v>石瀑将军群体伤害</v>
      </c>
      <c r="F1251" s="4" t="s">
        <v>1164</v>
      </c>
      <c r="G1251" s="3">
        <v>10</v>
      </c>
      <c r="H1251" s="37" t="str">
        <f t="shared" si="3707"/>
        <v>180200901</v>
      </c>
      <c r="I1251" s="3">
        <f t="shared" si="3708"/>
        <v>8</v>
      </c>
      <c r="J1251" s="3" t="str">
        <f>IF(COUNTIF(技能效果!A:A,技能等级!B1251&amp;"02")=1,技能等级!B1251&amp;"02","")</f>
        <v/>
      </c>
      <c r="K1251" s="3" t="str">
        <f t="shared" si="3708"/>
        <v/>
      </c>
      <c r="L1251" s="3" t="str">
        <f>IF(COUNTIF(技能效果!A:A,技能等级!B1251&amp;"03")=1,技能等级!B1251&amp;"03","")</f>
        <v/>
      </c>
      <c r="M1251" s="3" t="str">
        <f t="shared" ref="M1251" si="3800">IF(L1251="","",$D1251)</f>
        <v/>
      </c>
      <c r="N1251" s="3" t="str">
        <f>IF(COUNTIF(技能效果!A:A,技能等级!B1251&amp;"04")=1,技能等级!B1251&amp;"04","")</f>
        <v/>
      </c>
      <c r="O1251" s="3" t="str">
        <f t="shared" ref="O1251" si="3801">IF(N1251="","",$D1251)</f>
        <v/>
      </c>
      <c r="P1251" s="3" t="str">
        <f>IF(COUNTIF(技能效果!A:A,技能等级!B1251&amp;"05")=1,技能等级!B1251&amp;"05","")</f>
        <v/>
      </c>
      <c r="Q1251" s="3" t="str">
        <f t="shared" ref="Q1251" si="3802">IF(P1251="","",$D1251)</f>
        <v/>
      </c>
      <c r="R1251" s="36"/>
      <c r="S1251" s="36">
        <f t="shared" si="3742"/>
        <v>125</v>
      </c>
    </row>
    <row r="1252" spans="1:19" ht="16.5" x14ac:dyDescent="0.2">
      <c r="A1252" s="3">
        <v>1249</v>
      </c>
      <c r="B1252" s="3">
        <f>INDEX(技能!B:B,MATCH(技能等级!S1252,技能!T:T,0))</f>
        <v>1802009</v>
      </c>
      <c r="C1252" s="4" t="s">
        <v>507</v>
      </c>
      <c r="D1252" s="3">
        <v>9</v>
      </c>
      <c r="E1252" s="3" t="str">
        <f>INDEX(技能!E:E,MATCH(技能等级!S1252,技能!T:T,0))</f>
        <v>石瀑将军群体伤害</v>
      </c>
      <c r="F1252" s="4" t="s">
        <v>1164</v>
      </c>
      <c r="G1252" s="3">
        <v>10</v>
      </c>
      <c r="H1252" s="37" t="str">
        <f t="shared" si="3707"/>
        <v>180200901</v>
      </c>
      <c r="I1252" s="3">
        <f t="shared" si="3708"/>
        <v>9</v>
      </c>
      <c r="J1252" s="3" t="str">
        <f>IF(COUNTIF(技能效果!A:A,技能等级!B1252&amp;"02")=1,技能等级!B1252&amp;"02","")</f>
        <v/>
      </c>
      <c r="K1252" s="3" t="str">
        <f t="shared" si="3708"/>
        <v/>
      </c>
      <c r="L1252" s="3" t="str">
        <f>IF(COUNTIF(技能效果!A:A,技能等级!B1252&amp;"03")=1,技能等级!B1252&amp;"03","")</f>
        <v/>
      </c>
      <c r="M1252" s="3" t="str">
        <f t="shared" ref="M1252" si="3803">IF(L1252="","",$D1252)</f>
        <v/>
      </c>
      <c r="N1252" s="3" t="str">
        <f>IF(COUNTIF(技能效果!A:A,技能等级!B1252&amp;"04")=1,技能等级!B1252&amp;"04","")</f>
        <v/>
      </c>
      <c r="O1252" s="3" t="str">
        <f t="shared" ref="O1252" si="3804">IF(N1252="","",$D1252)</f>
        <v/>
      </c>
      <c r="P1252" s="3" t="str">
        <f>IF(COUNTIF(技能效果!A:A,技能等级!B1252&amp;"05")=1,技能等级!B1252&amp;"05","")</f>
        <v/>
      </c>
      <c r="Q1252" s="3" t="str">
        <f t="shared" ref="Q1252" si="3805">IF(P1252="","",$D1252)</f>
        <v/>
      </c>
      <c r="R1252" s="36"/>
      <c r="S1252" s="36">
        <f t="shared" si="3742"/>
        <v>125</v>
      </c>
    </row>
    <row r="1253" spans="1:19" ht="16.5" x14ac:dyDescent="0.2">
      <c r="A1253" s="3">
        <v>1250</v>
      </c>
      <c r="B1253" s="3">
        <f>INDEX(技能!B:B,MATCH(技能等级!S1253,技能!T:T,0))</f>
        <v>1802009</v>
      </c>
      <c r="C1253" s="4" t="s">
        <v>507</v>
      </c>
      <c r="D1253" s="3">
        <v>10</v>
      </c>
      <c r="E1253" s="3" t="str">
        <f>INDEX(技能!E:E,MATCH(技能等级!S1253,技能!T:T,0))</f>
        <v>石瀑将军群体伤害</v>
      </c>
      <c r="F1253" s="4" t="s">
        <v>1164</v>
      </c>
      <c r="G1253" s="3">
        <v>10</v>
      </c>
      <c r="H1253" s="37" t="str">
        <f t="shared" si="3707"/>
        <v>180200901</v>
      </c>
      <c r="I1253" s="3">
        <f t="shared" si="3708"/>
        <v>10</v>
      </c>
      <c r="J1253" s="3" t="str">
        <f>IF(COUNTIF(技能效果!A:A,技能等级!B1253&amp;"02")=1,技能等级!B1253&amp;"02","")</f>
        <v/>
      </c>
      <c r="K1253" s="3" t="str">
        <f t="shared" si="3708"/>
        <v/>
      </c>
      <c r="L1253" s="3" t="str">
        <f>IF(COUNTIF(技能效果!A:A,技能等级!B1253&amp;"03")=1,技能等级!B1253&amp;"03","")</f>
        <v/>
      </c>
      <c r="M1253" s="3" t="str">
        <f t="shared" ref="M1253" si="3806">IF(L1253="","",$D1253)</f>
        <v/>
      </c>
      <c r="N1253" s="3" t="str">
        <f>IF(COUNTIF(技能效果!A:A,技能等级!B1253&amp;"04")=1,技能等级!B1253&amp;"04","")</f>
        <v/>
      </c>
      <c r="O1253" s="3" t="str">
        <f t="shared" ref="O1253" si="3807">IF(N1253="","",$D1253)</f>
        <v/>
      </c>
      <c r="P1253" s="3" t="str">
        <f>IF(COUNTIF(技能效果!A:A,技能等级!B1253&amp;"05")=1,技能等级!B1253&amp;"05","")</f>
        <v/>
      </c>
      <c r="Q1253" s="3" t="str">
        <f t="shared" ref="Q1253" si="3808">IF(P1253="","",$D1253)</f>
        <v/>
      </c>
      <c r="R1253" s="36"/>
      <c r="S1253" s="36">
        <f t="shared" si="3742"/>
        <v>125</v>
      </c>
    </row>
    <row r="1254" spans="1:19" ht="16.5" x14ac:dyDescent="0.2">
      <c r="A1254" s="3">
        <v>1251</v>
      </c>
      <c r="B1254" s="3">
        <f>INDEX(技能!B:B,MATCH(技能等级!S1254,技能!T:T,0))</f>
        <v>1801010</v>
      </c>
      <c r="C1254" s="4" t="s">
        <v>507</v>
      </c>
      <c r="D1254" s="3">
        <v>1</v>
      </c>
      <c r="E1254" s="3" t="str">
        <f>INDEX(技能!E:E,MATCH(技能等级!S1254,技能!T:T,0))</f>
        <v>小蜘蛛普通攻击</v>
      </c>
      <c r="F1254" s="4"/>
      <c r="G1254" s="3"/>
      <c r="H1254" s="37" t="str">
        <f t="shared" si="3707"/>
        <v>180101001</v>
      </c>
      <c r="I1254" s="3">
        <f t="shared" si="3708"/>
        <v>1</v>
      </c>
      <c r="J1254" s="3" t="str">
        <f>IF(COUNTIF(技能效果!A:A,技能等级!B1254&amp;"02")=1,技能等级!B1254&amp;"02","")</f>
        <v/>
      </c>
      <c r="K1254" s="3" t="str">
        <f t="shared" si="3708"/>
        <v/>
      </c>
      <c r="L1254" s="3" t="str">
        <f>IF(COUNTIF(技能效果!A:A,技能等级!B1254&amp;"03")=1,技能等级!B1254&amp;"03","")</f>
        <v/>
      </c>
      <c r="M1254" s="3" t="str">
        <f t="shared" ref="M1254" si="3809">IF(L1254="","",$D1254)</f>
        <v/>
      </c>
      <c r="N1254" s="3" t="str">
        <f>IF(COUNTIF(技能效果!A:A,技能等级!B1254&amp;"04")=1,技能等级!B1254&amp;"04","")</f>
        <v/>
      </c>
      <c r="O1254" s="3" t="str">
        <f t="shared" ref="O1254" si="3810">IF(N1254="","",$D1254)</f>
        <v/>
      </c>
      <c r="P1254" s="3" t="str">
        <f>IF(COUNTIF(技能效果!A:A,技能等级!B1254&amp;"05")=1,技能等级!B1254&amp;"05","")</f>
        <v/>
      </c>
      <c r="Q1254" s="3" t="str">
        <f t="shared" ref="Q1254" si="3811">IF(P1254="","",$D1254)</f>
        <v/>
      </c>
      <c r="R1254" s="36"/>
      <c r="S1254" s="36">
        <f t="shared" si="3742"/>
        <v>126</v>
      </c>
    </row>
    <row r="1255" spans="1:19" ht="16.5" x14ac:dyDescent="0.2">
      <c r="A1255" s="3">
        <v>1252</v>
      </c>
      <c r="B1255" s="3">
        <f>INDEX(技能!B:B,MATCH(技能等级!S1255,技能!T:T,0))</f>
        <v>1801010</v>
      </c>
      <c r="C1255" s="4" t="s">
        <v>507</v>
      </c>
      <c r="D1255" s="3">
        <v>2</v>
      </c>
      <c r="E1255" s="3" t="str">
        <f>INDEX(技能!E:E,MATCH(技能等级!S1255,技能!T:T,0))</f>
        <v>小蜘蛛普通攻击</v>
      </c>
      <c r="F1255" s="4" t="s">
        <v>1164</v>
      </c>
      <c r="G1255" s="3">
        <v>10</v>
      </c>
      <c r="H1255" s="37" t="str">
        <f t="shared" si="3707"/>
        <v>180101001</v>
      </c>
      <c r="I1255" s="3">
        <f t="shared" si="3708"/>
        <v>2</v>
      </c>
      <c r="J1255" s="3" t="str">
        <f>IF(COUNTIF(技能效果!A:A,技能等级!B1255&amp;"02")=1,技能等级!B1255&amp;"02","")</f>
        <v/>
      </c>
      <c r="K1255" s="3" t="str">
        <f t="shared" si="3708"/>
        <v/>
      </c>
      <c r="L1255" s="3" t="str">
        <f>IF(COUNTIF(技能效果!A:A,技能等级!B1255&amp;"03")=1,技能等级!B1255&amp;"03","")</f>
        <v/>
      </c>
      <c r="M1255" s="3" t="str">
        <f t="shared" ref="M1255" si="3812">IF(L1255="","",$D1255)</f>
        <v/>
      </c>
      <c r="N1255" s="3" t="str">
        <f>IF(COUNTIF(技能效果!A:A,技能等级!B1255&amp;"04")=1,技能等级!B1255&amp;"04","")</f>
        <v/>
      </c>
      <c r="O1255" s="3" t="str">
        <f t="shared" ref="O1255" si="3813">IF(N1255="","",$D1255)</f>
        <v/>
      </c>
      <c r="P1255" s="3" t="str">
        <f>IF(COUNTIF(技能效果!A:A,技能等级!B1255&amp;"05")=1,技能等级!B1255&amp;"05","")</f>
        <v/>
      </c>
      <c r="Q1255" s="3" t="str">
        <f t="shared" ref="Q1255" si="3814">IF(P1255="","",$D1255)</f>
        <v/>
      </c>
      <c r="R1255" s="36"/>
      <c r="S1255" s="36">
        <f t="shared" si="3742"/>
        <v>126</v>
      </c>
    </row>
    <row r="1256" spans="1:19" ht="16.5" x14ac:dyDescent="0.2">
      <c r="A1256" s="3">
        <v>1253</v>
      </c>
      <c r="B1256" s="3">
        <f>INDEX(技能!B:B,MATCH(技能等级!S1256,技能!T:T,0))</f>
        <v>1801010</v>
      </c>
      <c r="C1256" s="4" t="s">
        <v>507</v>
      </c>
      <c r="D1256" s="3">
        <v>3</v>
      </c>
      <c r="E1256" s="3" t="str">
        <f>INDEX(技能!E:E,MATCH(技能等级!S1256,技能!T:T,0))</f>
        <v>小蜘蛛普通攻击</v>
      </c>
      <c r="F1256" s="4" t="s">
        <v>1164</v>
      </c>
      <c r="G1256" s="3">
        <v>10</v>
      </c>
      <c r="H1256" s="37" t="str">
        <f t="shared" si="3707"/>
        <v>180101001</v>
      </c>
      <c r="I1256" s="3">
        <f t="shared" si="3708"/>
        <v>3</v>
      </c>
      <c r="J1256" s="3" t="str">
        <f>IF(COUNTIF(技能效果!A:A,技能等级!B1256&amp;"02")=1,技能等级!B1256&amp;"02","")</f>
        <v/>
      </c>
      <c r="K1256" s="3" t="str">
        <f t="shared" si="3708"/>
        <v/>
      </c>
      <c r="L1256" s="3" t="str">
        <f>IF(COUNTIF(技能效果!A:A,技能等级!B1256&amp;"03")=1,技能等级!B1256&amp;"03","")</f>
        <v/>
      </c>
      <c r="M1256" s="3" t="str">
        <f t="shared" ref="M1256" si="3815">IF(L1256="","",$D1256)</f>
        <v/>
      </c>
      <c r="N1256" s="3" t="str">
        <f>IF(COUNTIF(技能效果!A:A,技能等级!B1256&amp;"04")=1,技能等级!B1256&amp;"04","")</f>
        <v/>
      </c>
      <c r="O1256" s="3" t="str">
        <f t="shared" ref="O1256" si="3816">IF(N1256="","",$D1256)</f>
        <v/>
      </c>
      <c r="P1256" s="3" t="str">
        <f>IF(COUNTIF(技能效果!A:A,技能等级!B1256&amp;"05")=1,技能等级!B1256&amp;"05","")</f>
        <v/>
      </c>
      <c r="Q1256" s="3" t="str">
        <f t="shared" ref="Q1256" si="3817">IF(P1256="","",$D1256)</f>
        <v/>
      </c>
      <c r="R1256" s="36"/>
      <c r="S1256" s="36">
        <f t="shared" si="3742"/>
        <v>126</v>
      </c>
    </row>
    <row r="1257" spans="1:19" ht="16.5" x14ac:dyDescent="0.2">
      <c r="A1257" s="3">
        <v>1254</v>
      </c>
      <c r="B1257" s="3">
        <f>INDEX(技能!B:B,MATCH(技能等级!S1257,技能!T:T,0))</f>
        <v>1801010</v>
      </c>
      <c r="C1257" s="4" t="s">
        <v>507</v>
      </c>
      <c r="D1257" s="3">
        <v>4</v>
      </c>
      <c r="E1257" s="3" t="str">
        <f>INDEX(技能!E:E,MATCH(技能等级!S1257,技能!T:T,0))</f>
        <v>小蜘蛛普通攻击</v>
      </c>
      <c r="F1257" s="4" t="s">
        <v>1164</v>
      </c>
      <c r="G1257" s="3">
        <v>10</v>
      </c>
      <c r="H1257" s="37" t="str">
        <f t="shared" si="3707"/>
        <v>180101001</v>
      </c>
      <c r="I1257" s="3">
        <f t="shared" si="3708"/>
        <v>4</v>
      </c>
      <c r="J1257" s="3" t="str">
        <f>IF(COUNTIF(技能效果!A:A,技能等级!B1257&amp;"02")=1,技能等级!B1257&amp;"02","")</f>
        <v/>
      </c>
      <c r="K1257" s="3" t="str">
        <f t="shared" si="3708"/>
        <v/>
      </c>
      <c r="L1257" s="3" t="str">
        <f>IF(COUNTIF(技能效果!A:A,技能等级!B1257&amp;"03")=1,技能等级!B1257&amp;"03","")</f>
        <v/>
      </c>
      <c r="M1257" s="3" t="str">
        <f t="shared" ref="M1257" si="3818">IF(L1257="","",$D1257)</f>
        <v/>
      </c>
      <c r="N1257" s="3" t="str">
        <f>IF(COUNTIF(技能效果!A:A,技能等级!B1257&amp;"04")=1,技能等级!B1257&amp;"04","")</f>
        <v/>
      </c>
      <c r="O1257" s="3" t="str">
        <f t="shared" ref="O1257" si="3819">IF(N1257="","",$D1257)</f>
        <v/>
      </c>
      <c r="P1257" s="3" t="str">
        <f>IF(COUNTIF(技能效果!A:A,技能等级!B1257&amp;"05")=1,技能等级!B1257&amp;"05","")</f>
        <v/>
      </c>
      <c r="Q1257" s="3" t="str">
        <f t="shared" ref="Q1257" si="3820">IF(P1257="","",$D1257)</f>
        <v/>
      </c>
      <c r="R1257" s="36"/>
      <c r="S1257" s="36">
        <f t="shared" si="3742"/>
        <v>126</v>
      </c>
    </row>
    <row r="1258" spans="1:19" ht="16.5" x14ac:dyDescent="0.2">
      <c r="A1258" s="3">
        <v>1255</v>
      </c>
      <c r="B1258" s="3">
        <f>INDEX(技能!B:B,MATCH(技能等级!S1258,技能!T:T,0))</f>
        <v>1801010</v>
      </c>
      <c r="C1258" s="4" t="s">
        <v>507</v>
      </c>
      <c r="D1258" s="3">
        <v>5</v>
      </c>
      <c r="E1258" s="3" t="str">
        <f>INDEX(技能!E:E,MATCH(技能等级!S1258,技能!T:T,0))</f>
        <v>小蜘蛛普通攻击</v>
      </c>
      <c r="F1258" s="4" t="s">
        <v>1164</v>
      </c>
      <c r="G1258" s="3">
        <v>10</v>
      </c>
      <c r="H1258" s="37" t="str">
        <f t="shared" si="3707"/>
        <v>180101001</v>
      </c>
      <c r="I1258" s="3">
        <f t="shared" si="3708"/>
        <v>5</v>
      </c>
      <c r="J1258" s="3" t="str">
        <f>IF(COUNTIF(技能效果!A:A,技能等级!B1258&amp;"02")=1,技能等级!B1258&amp;"02","")</f>
        <v/>
      </c>
      <c r="K1258" s="3" t="str">
        <f t="shared" si="3708"/>
        <v/>
      </c>
      <c r="L1258" s="3" t="str">
        <f>IF(COUNTIF(技能效果!A:A,技能等级!B1258&amp;"03")=1,技能等级!B1258&amp;"03","")</f>
        <v/>
      </c>
      <c r="M1258" s="3" t="str">
        <f t="shared" ref="M1258" si="3821">IF(L1258="","",$D1258)</f>
        <v/>
      </c>
      <c r="N1258" s="3" t="str">
        <f>IF(COUNTIF(技能效果!A:A,技能等级!B1258&amp;"04")=1,技能等级!B1258&amp;"04","")</f>
        <v/>
      </c>
      <c r="O1258" s="3" t="str">
        <f t="shared" ref="O1258" si="3822">IF(N1258="","",$D1258)</f>
        <v/>
      </c>
      <c r="P1258" s="3" t="str">
        <f>IF(COUNTIF(技能效果!A:A,技能等级!B1258&amp;"05")=1,技能等级!B1258&amp;"05","")</f>
        <v/>
      </c>
      <c r="Q1258" s="3" t="str">
        <f t="shared" ref="Q1258" si="3823">IF(P1258="","",$D1258)</f>
        <v/>
      </c>
      <c r="R1258" s="36"/>
      <c r="S1258" s="36">
        <f t="shared" si="3742"/>
        <v>126</v>
      </c>
    </row>
    <row r="1259" spans="1:19" ht="16.5" x14ac:dyDescent="0.2">
      <c r="A1259" s="3">
        <v>1256</v>
      </c>
      <c r="B1259" s="3">
        <f>INDEX(技能!B:B,MATCH(技能等级!S1259,技能!T:T,0))</f>
        <v>1801010</v>
      </c>
      <c r="C1259" s="4" t="s">
        <v>507</v>
      </c>
      <c r="D1259" s="3">
        <v>6</v>
      </c>
      <c r="E1259" s="3" t="str">
        <f>INDEX(技能!E:E,MATCH(技能等级!S1259,技能!T:T,0))</f>
        <v>小蜘蛛普通攻击</v>
      </c>
      <c r="F1259" s="4" t="s">
        <v>1164</v>
      </c>
      <c r="G1259" s="3">
        <v>10</v>
      </c>
      <c r="H1259" s="37" t="str">
        <f t="shared" si="3707"/>
        <v>180101001</v>
      </c>
      <c r="I1259" s="3">
        <f t="shared" si="3708"/>
        <v>6</v>
      </c>
      <c r="J1259" s="3" t="str">
        <f>IF(COUNTIF(技能效果!A:A,技能等级!B1259&amp;"02")=1,技能等级!B1259&amp;"02","")</f>
        <v/>
      </c>
      <c r="K1259" s="3" t="str">
        <f t="shared" si="3708"/>
        <v/>
      </c>
      <c r="L1259" s="3" t="str">
        <f>IF(COUNTIF(技能效果!A:A,技能等级!B1259&amp;"03")=1,技能等级!B1259&amp;"03","")</f>
        <v/>
      </c>
      <c r="M1259" s="3" t="str">
        <f t="shared" ref="M1259" si="3824">IF(L1259="","",$D1259)</f>
        <v/>
      </c>
      <c r="N1259" s="3" t="str">
        <f>IF(COUNTIF(技能效果!A:A,技能等级!B1259&amp;"04")=1,技能等级!B1259&amp;"04","")</f>
        <v/>
      </c>
      <c r="O1259" s="3" t="str">
        <f t="shared" ref="O1259" si="3825">IF(N1259="","",$D1259)</f>
        <v/>
      </c>
      <c r="P1259" s="3" t="str">
        <f>IF(COUNTIF(技能效果!A:A,技能等级!B1259&amp;"05")=1,技能等级!B1259&amp;"05","")</f>
        <v/>
      </c>
      <c r="Q1259" s="3" t="str">
        <f t="shared" ref="Q1259" si="3826">IF(P1259="","",$D1259)</f>
        <v/>
      </c>
      <c r="R1259" s="36"/>
      <c r="S1259" s="36">
        <f t="shared" si="3742"/>
        <v>126</v>
      </c>
    </row>
    <row r="1260" spans="1:19" ht="16.5" x14ac:dyDescent="0.2">
      <c r="A1260" s="3">
        <v>1257</v>
      </c>
      <c r="B1260" s="3">
        <f>INDEX(技能!B:B,MATCH(技能等级!S1260,技能!T:T,0))</f>
        <v>1801010</v>
      </c>
      <c r="C1260" s="4" t="s">
        <v>507</v>
      </c>
      <c r="D1260" s="3">
        <v>7</v>
      </c>
      <c r="E1260" s="3" t="str">
        <f>INDEX(技能!E:E,MATCH(技能等级!S1260,技能!T:T,0))</f>
        <v>小蜘蛛普通攻击</v>
      </c>
      <c r="F1260" s="4" t="s">
        <v>1164</v>
      </c>
      <c r="G1260" s="3">
        <v>10</v>
      </c>
      <c r="H1260" s="37" t="str">
        <f t="shared" si="3707"/>
        <v>180101001</v>
      </c>
      <c r="I1260" s="3">
        <f t="shared" si="3708"/>
        <v>7</v>
      </c>
      <c r="J1260" s="3" t="str">
        <f>IF(COUNTIF(技能效果!A:A,技能等级!B1260&amp;"02")=1,技能等级!B1260&amp;"02","")</f>
        <v/>
      </c>
      <c r="K1260" s="3" t="str">
        <f t="shared" si="3708"/>
        <v/>
      </c>
      <c r="L1260" s="3" t="str">
        <f>IF(COUNTIF(技能效果!A:A,技能等级!B1260&amp;"03")=1,技能等级!B1260&amp;"03","")</f>
        <v/>
      </c>
      <c r="M1260" s="3" t="str">
        <f t="shared" ref="M1260" si="3827">IF(L1260="","",$D1260)</f>
        <v/>
      </c>
      <c r="N1260" s="3" t="str">
        <f>IF(COUNTIF(技能效果!A:A,技能等级!B1260&amp;"04")=1,技能等级!B1260&amp;"04","")</f>
        <v/>
      </c>
      <c r="O1260" s="3" t="str">
        <f t="shared" ref="O1260" si="3828">IF(N1260="","",$D1260)</f>
        <v/>
      </c>
      <c r="P1260" s="3" t="str">
        <f>IF(COUNTIF(技能效果!A:A,技能等级!B1260&amp;"05")=1,技能等级!B1260&amp;"05","")</f>
        <v/>
      </c>
      <c r="Q1260" s="3" t="str">
        <f t="shared" ref="Q1260" si="3829">IF(P1260="","",$D1260)</f>
        <v/>
      </c>
      <c r="R1260" s="36"/>
      <c r="S1260" s="36">
        <f t="shared" si="3742"/>
        <v>126</v>
      </c>
    </row>
    <row r="1261" spans="1:19" ht="16.5" x14ac:dyDescent="0.2">
      <c r="A1261" s="3">
        <v>1258</v>
      </c>
      <c r="B1261" s="3">
        <f>INDEX(技能!B:B,MATCH(技能等级!S1261,技能!T:T,0))</f>
        <v>1801010</v>
      </c>
      <c r="C1261" s="4" t="s">
        <v>507</v>
      </c>
      <c r="D1261" s="3">
        <v>8</v>
      </c>
      <c r="E1261" s="3" t="str">
        <f>INDEX(技能!E:E,MATCH(技能等级!S1261,技能!T:T,0))</f>
        <v>小蜘蛛普通攻击</v>
      </c>
      <c r="F1261" s="4" t="s">
        <v>1164</v>
      </c>
      <c r="G1261" s="3">
        <v>10</v>
      </c>
      <c r="H1261" s="37" t="str">
        <f t="shared" si="3707"/>
        <v>180101001</v>
      </c>
      <c r="I1261" s="3">
        <f t="shared" si="3708"/>
        <v>8</v>
      </c>
      <c r="J1261" s="3" t="str">
        <f>IF(COUNTIF(技能效果!A:A,技能等级!B1261&amp;"02")=1,技能等级!B1261&amp;"02","")</f>
        <v/>
      </c>
      <c r="K1261" s="3" t="str">
        <f t="shared" si="3708"/>
        <v/>
      </c>
      <c r="L1261" s="3" t="str">
        <f>IF(COUNTIF(技能效果!A:A,技能等级!B1261&amp;"03")=1,技能等级!B1261&amp;"03","")</f>
        <v/>
      </c>
      <c r="M1261" s="3" t="str">
        <f t="shared" ref="M1261" si="3830">IF(L1261="","",$D1261)</f>
        <v/>
      </c>
      <c r="N1261" s="3" t="str">
        <f>IF(COUNTIF(技能效果!A:A,技能等级!B1261&amp;"04")=1,技能等级!B1261&amp;"04","")</f>
        <v/>
      </c>
      <c r="O1261" s="3" t="str">
        <f t="shared" ref="O1261" si="3831">IF(N1261="","",$D1261)</f>
        <v/>
      </c>
      <c r="P1261" s="3" t="str">
        <f>IF(COUNTIF(技能效果!A:A,技能等级!B1261&amp;"05")=1,技能等级!B1261&amp;"05","")</f>
        <v/>
      </c>
      <c r="Q1261" s="3" t="str">
        <f t="shared" ref="Q1261" si="3832">IF(P1261="","",$D1261)</f>
        <v/>
      </c>
      <c r="R1261" s="36"/>
      <c r="S1261" s="36">
        <f t="shared" si="3742"/>
        <v>126</v>
      </c>
    </row>
    <row r="1262" spans="1:19" ht="16.5" x14ac:dyDescent="0.2">
      <c r="A1262" s="3">
        <v>1259</v>
      </c>
      <c r="B1262" s="3">
        <f>INDEX(技能!B:B,MATCH(技能等级!S1262,技能!T:T,0))</f>
        <v>1801010</v>
      </c>
      <c r="C1262" s="4" t="s">
        <v>507</v>
      </c>
      <c r="D1262" s="3">
        <v>9</v>
      </c>
      <c r="E1262" s="3" t="str">
        <f>INDEX(技能!E:E,MATCH(技能等级!S1262,技能!T:T,0))</f>
        <v>小蜘蛛普通攻击</v>
      </c>
      <c r="F1262" s="4" t="s">
        <v>1164</v>
      </c>
      <c r="G1262" s="3">
        <v>10</v>
      </c>
      <c r="H1262" s="37" t="str">
        <f t="shared" si="3707"/>
        <v>180101001</v>
      </c>
      <c r="I1262" s="3">
        <f t="shared" si="3708"/>
        <v>9</v>
      </c>
      <c r="J1262" s="3" t="str">
        <f>IF(COUNTIF(技能效果!A:A,技能等级!B1262&amp;"02")=1,技能等级!B1262&amp;"02","")</f>
        <v/>
      </c>
      <c r="K1262" s="3" t="str">
        <f t="shared" si="3708"/>
        <v/>
      </c>
      <c r="L1262" s="3" t="str">
        <f>IF(COUNTIF(技能效果!A:A,技能等级!B1262&amp;"03")=1,技能等级!B1262&amp;"03","")</f>
        <v/>
      </c>
      <c r="M1262" s="3" t="str">
        <f t="shared" ref="M1262" si="3833">IF(L1262="","",$D1262)</f>
        <v/>
      </c>
      <c r="N1262" s="3" t="str">
        <f>IF(COUNTIF(技能效果!A:A,技能等级!B1262&amp;"04")=1,技能等级!B1262&amp;"04","")</f>
        <v/>
      </c>
      <c r="O1262" s="3" t="str">
        <f t="shared" ref="O1262" si="3834">IF(N1262="","",$D1262)</f>
        <v/>
      </c>
      <c r="P1262" s="3" t="str">
        <f>IF(COUNTIF(技能效果!A:A,技能等级!B1262&amp;"05")=1,技能等级!B1262&amp;"05","")</f>
        <v/>
      </c>
      <c r="Q1262" s="3" t="str">
        <f t="shared" ref="Q1262" si="3835">IF(P1262="","",$D1262)</f>
        <v/>
      </c>
      <c r="R1262" s="36"/>
      <c r="S1262" s="36">
        <f t="shared" si="3742"/>
        <v>126</v>
      </c>
    </row>
    <row r="1263" spans="1:19" ht="16.5" x14ac:dyDescent="0.2">
      <c r="A1263" s="3">
        <v>1260</v>
      </c>
      <c r="B1263" s="3">
        <f>INDEX(技能!B:B,MATCH(技能等级!S1263,技能!T:T,0))</f>
        <v>1801010</v>
      </c>
      <c r="C1263" s="4" t="s">
        <v>507</v>
      </c>
      <c r="D1263" s="3">
        <v>10</v>
      </c>
      <c r="E1263" s="3" t="str">
        <f>INDEX(技能!E:E,MATCH(技能等级!S1263,技能!T:T,0))</f>
        <v>小蜘蛛普通攻击</v>
      </c>
      <c r="F1263" s="4" t="s">
        <v>1164</v>
      </c>
      <c r="G1263" s="3">
        <v>10</v>
      </c>
      <c r="H1263" s="37" t="str">
        <f t="shared" si="3707"/>
        <v>180101001</v>
      </c>
      <c r="I1263" s="3">
        <f t="shared" si="3708"/>
        <v>10</v>
      </c>
      <c r="J1263" s="3" t="str">
        <f>IF(COUNTIF(技能效果!A:A,技能等级!B1263&amp;"02")=1,技能等级!B1263&amp;"02","")</f>
        <v/>
      </c>
      <c r="K1263" s="3" t="str">
        <f t="shared" si="3708"/>
        <v/>
      </c>
      <c r="L1263" s="3" t="str">
        <f>IF(COUNTIF(技能效果!A:A,技能等级!B1263&amp;"03")=1,技能等级!B1263&amp;"03","")</f>
        <v/>
      </c>
      <c r="M1263" s="3" t="str">
        <f t="shared" ref="M1263" si="3836">IF(L1263="","",$D1263)</f>
        <v/>
      </c>
      <c r="N1263" s="3" t="str">
        <f>IF(COUNTIF(技能效果!A:A,技能等级!B1263&amp;"04")=1,技能等级!B1263&amp;"04","")</f>
        <v/>
      </c>
      <c r="O1263" s="3" t="str">
        <f t="shared" ref="O1263" si="3837">IF(N1263="","",$D1263)</f>
        <v/>
      </c>
      <c r="P1263" s="3" t="str">
        <f>IF(COUNTIF(技能效果!A:A,技能等级!B1263&amp;"05")=1,技能等级!B1263&amp;"05","")</f>
        <v/>
      </c>
      <c r="Q1263" s="3" t="str">
        <f t="shared" ref="Q1263" si="3838">IF(P1263="","",$D1263)</f>
        <v/>
      </c>
      <c r="R1263" s="36"/>
      <c r="S1263" s="36">
        <f t="shared" si="3742"/>
        <v>126</v>
      </c>
    </row>
    <row r="1264" spans="1:19" ht="16.5" x14ac:dyDescent="0.2">
      <c r="A1264" s="3">
        <v>1261</v>
      </c>
      <c r="B1264" s="3">
        <f>INDEX(技能!B:B,MATCH(技能等级!S1264,技能!T:T,0))</f>
        <v>1801011</v>
      </c>
      <c r="C1264" s="4" t="s">
        <v>507</v>
      </c>
      <c r="D1264" s="3">
        <v>1</v>
      </c>
      <c r="E1264" s="3" t="str">
        <f>INDEX(技能!E:E,MATCH(技能等级!S1264,技能!T:T,0))</f>
        <v>魔导机兵团普通攻击</v>
      </c>
      <c r="F1264" s="4"/>
      <c r="G1264" s="3"/>
      <c r="H1264" s="37" t="str">
        <f t="shared" si="3707"/>
        <v>180101101</v>
      </c>
      <c r="I1264" s="3">
        <f t="shared" si="3708"/>
        <v>1</v>
      </c>
      <c r="J1264" s="3" t="str">
        <f>IF(COUNTIF(技能效果!A:A,技能等级!B1264&amp;"02")=1,技能等级!B1264&amp;"02","")</f>
        <v/>
      </c>
      <c r="K1264" s="3" t="str">
        <f t="shared" si="3708"/>
        <v/>
      </c>
      <c r="L1264" s="3" t="str">
        <f>IF(COUNTIF(技能效果!A:A,技能等级!B1264&amp;"03")=1,技能等级!B1264&amp;"03","")</f>
        <v/>
      </c>
      <c r="M1264" s="3" t="str">
        <f t="shared" ref="M1264" si="3839">IF(L1264="","",$D1264)</f>
        <v/>
      </c>
      <c r="N1264" s="3" t="str">
        <f>IF(COUNTIF(技能效果!A:A,技能等级!B1264&amp;"04")=1,技能等级!B1264&amp;"04","")</f>
        <v/>
      </c>
      <c r="O1264" s="3" t="str">
        <f t="shared" ref="O1264" si="3840">IF(N1264="","",$D1264)</f>
        <v/>
      </c>
      <c r="P1264" s="3" t="str">
        <f>IF(COUNTIF(技能效果!A:A,技能等级!B1264&amp;"05")=1,技能等级!B1264&amp;"05","")</f>
        <v/>
      </c>
      <c r="Q1264" s="3" t="str">
        <f t="shared" ref="Q1264" si="3841">IF(P1264="","",$D1264)</f>
        <v/>
      </c>
      <c r="R1264" s="36"/>
      <c r="S1264" s="36">
        <f t="shared" si="3742"/>
        <v>127</v>
      </c>
    </row>
    <row r="1265" spans="1:19" ht="16.5" x14ac:dyDescent="0.2">
      <c r="A1265" s="3">
        <v>1262</v>
      </c>
      <c r="B1265" s="3">
        <f>INDEX(技能!B:B,MATCH(技能等级!S1265,技能!T:T,0))</f>
        <v>1801011</v>
      </c>
      <c r="C1265" s="4" t="s">
        <v>507</v>
      </c>
      <c r="D1265" s="3">
        <v>2</v>
      </c>
      <c r="E1265" s="3" t="str">
        <f>INDEX(技能!E:E,MATCH(技能等级!S1265,技能!T:T,0))</f>
        <v>魔导机兵团普通攻击</v>
      </c>
      <c r="F1265" s="4" t="s">
        <v>1164</v>
      </c>
      <c r="G1265" s="3">
        <v>10</v>
      </c>
      <c r="H1265" s="37" t="str">
        <f t="shared" si="3707"/>
        <v>180101101</v>
      </c>
      <c r="I1265" s="3">
        <f t="shared" si="3708"/>
        <v>2</v>
      </c>
      <c r="J1265" s="3" t="str">
        <f>IF(COUNTIF(技能效果!A:A,技能等级!B1265&amp;"02")=1,技能等级!B1265&amp;"02","")</f>
        <v/>
      </c>
      <c r="K1265" s="3" t="str">
        <f t="shared" si="3708"/>
        <v/>
      </c>
      <c r="L1265" s="3" t="str">
        <f>IF(COUNTIF(技能效果!A:A,技能等级!B1265&amp;"03")=1,技能等级!B1265&amp;"03","")</f>
        <v/>
      </c>
      <c r="M1265" s="3" t="str">
        <f t="shared" ref="M1265" si="3842">IF(L1265="","",$D1265)</f>
        <v/>
      </c>
      <c r="N1265" s="3" t="str">
        <f>IF(COUNTIF(技能效果!A:A,技能等级!B1265&amp;"04")=1,技能等级!B1265&amp;"04","")</f>
        <v/>
      </c>
      <c r="O1265" s="3" t="str">
        <f t="shared" ref="O1265" si="3843">IF(N1265="","",$D1265)</f>
        <v/>
      </c>
      <c r="P1265" s="3" t="str">
        <f>IF(COUNTIF(技能效果!A:A,技能等级!B1265&amp;"05")=1,技能等级!B1265&amp;"05","")</f>
        <v/>
      </c>
      <c r="Q1265" s="3" t="str">
        <f t="shared" ref="Q1265" si="3844">IF(P1265="","",$D1265)</f>
        <v/>
      </c>
      <c r="R1265" s="36"/>
      <c r="S1265" s="36">
        <f t="shared" si="3742"/>
        <v>127</v>
      </c>
    </row>
    <row r="1266" spans="1:19" ht="16.5" x14ac:dyDescent="0.2">
      <c r="A1266" s="3">
        <v>1263</v>
      </c>
      <c r="B1266" s="3">
        <f>INDEX(技能!B:B,MATCH(技能等级!S1266,技能!T:T,0))</f>
        <v>1801011</v>
      </c>
      <c r="C1266" s="4" t="s">
        <v>507</v>
      </c>
      <c r="D1266" s="3">
        <v>3</v>
      </c>
      <c r="E1266" s="3" t="str">
        <f>INDEX(技能!E:E,MATCH(技能等级!S1266,技能!T:T,0))</f>
        <v>魔导机兵团普通攻击</v>
      </c>
      <c r="F1266" s="4" t="s">
        <v>1164</v>
      </c>
      <c r="G1266" s="3">
        <v>10</v>
      </c>
      <c r="H1266" s="37" t="str">
        <f t="shared" si="3707"/>
        <v>180101101</v>
      </c>
      <c r="I1266" s="3">
        <f t="shared" si="3708"/>
        <v>3</v>
      </c>
      <c r="J1266" s="3" t="str">
        <f>IF(COUNTIF(技能效果!A:A,技能等级!B1266&amp;"02")=1,技能等级!B1266&amp;"02","")</f>
        <v/>
      </c>
      <c r="K1266" s="3" t="str">
        <f t="shared" si="3708"/>
        <v/>
      </c>
      <c r="L1266" s="3" t="str">
        <f>IF(COUNTIF(技能效果!A:A,技能等级!B1266&amp;"03")=1,技能等级!B1266&amp;"03","")</f>
        <v/>
      </c>
      <c r="M1266" s="3" t="str">
        <f t="shared" ref="M1266" si="3845">IF(L1266="","",$D1266)</f>
        <v/>
      </c>
      <c r="N1266" s="3" t="str">
        <f>IF(COUNTIF(技能效果!A:A,技能等级!B1266&amp;"04")=1,技能等级!B1266&amp;"04","")</f>
        <v/>
      </c>
      <c r="O1266" s="3" t="str">
        <f t="shared" ref="O1266" si="3846">IF(N1266="","",$D1266)</f>
        <v/>
      </c>
      <c r="P1266" s="3" t="str">
        <f>IF(COUNTIF(技能效果!A:A,技能等级!B1266&amp;"05")=1,技能等级!B1266&amp;"05","")</f>
        <v/>
      </c>
      <c r="Q1266" s="3" t="str">
        <f t="shared" ref="Q1266" si="3847">IF(P1266="","",$D1266)</f>
        <v/>
      </c>
      <c r="R1266" s="36"/>
      <c r="S1266" s="36">
        <f t="shared" si="3742"/>
        <v>127</v>
      </c>
    </row>
    <row r="1267" spans="1:19" ht="16.5" x14ac:dyDescent="0.2">
      <c r="A1267" s="3">
        <v>1264</v>
      </c>
      <c r="B1267" s="3">
        <f>INDEX(技能!B:B,MATCH(技能等级!S1267,技能!T:T,0))</f>
        <v>1801011</v>
      </c>
      <c r="C1267" s="4" t="s">
        <v>507</v>
      </c>
      <c r="D1267" s="3">
        <v>4</v>
      </c>
      <c r="E1267" s="3" t="str">
        <f>INDEX(技能!E:E,MATCH(技能等级!S1267,技能!T:T,0))</f>
        <v>魔导机兵团普通攻击</v>
      </c>
      <c r="F1267" s="4" t="s">
        <v>1164</v>
      </c>
      <c r="G1267" s="3">
        <v>10</v>
      </c>
      <c r="H1267" s="37" t="str">
        <f t="shared" si="3707"/>
        <v>180101101</v>
      </c>
      <c r="I1267" s="3">
        <f t="shared" si="3708"/>
        <v>4</v>
      </c>
      <c r="J1267" s="3" t="str">
        <f>IF(COUNTIF(技能效果!A:A,技能等级!B1267&amp;"02")=1,技能等级!B1267&amp;"02","")</f>
        <v/>
      </c>
      <c r="K1267" s="3" t="str">
        <f t="shared" si="3708"/>
        <v/>
      </c>
      <c r="L1267" s="3" t="str">
        <f>IF(COUNTIF(技能效果!A:A,技能等级!B1267&amp;"03")=1,技能等级!B1267&amp;"03","")</f>
        <v/>
      </c>
      <c r="M1267" s="3" t="str">
        <f t="shared" ref="M1267" si="3848">IF(L1267="","",$D1267)</f>
        <v/>
      </c>
      <c r="N1267" s="3" t="str">
        <f>IF(COUNTIF(技能效果!A:A,技能等级!B1267&amp;"04")=1,技能等级!B1267&amp;"04","")</f>
        <v/>
      </c>
      <c r="O1267" s="3" t="str">
        <f t="shared" ref="O1267" si="3849">IF(N1267="","",$D1267)</f>
        <v/>
      </c>
      <c r="P1267" s="3" t="str">
        <f>IF(COUNTIF(技能效果!A:A,技能等级!B1267&amp;"05")=1,技能等级!B1267&amp;"05","")</f>
        <v/>
      </c>
      <c r="Q1267" s="3" t="str">
        <f t="shared" ref="Q1267" si="3850">IF(P1267="","",$D1267)</f>
        <v/>
      </c>
      <c r="R1267" s="36"/>
      <c r="S1267" s="36">
        <f t="shared" si="3742"/>
        <v>127</v>
      </c>
    </row>
    <row r="1268" spans="1:19" ht="16.5" x14ac:dyDescent="0.2">
      <c r="A1268" s="3">
        <v>1265</v>
      </c>
      <c r="B1268" s="3">
        <f>INDEX(技能!B:B,MATCH(技能等级!S1268,技能!T:T,0))</f>
        <v>1801011</v>
      </c>
      <c r="C1268" s="4" t="s">
        <v>507</v>
      </c>
      <c r="D1268" s="3">
        <v>5</v>
      </c>
      <c r="E1268" s="3" t="str">
        <f>INDEX(技能!E:E,MATCH(技能等级!S1268,技能!T:T,0))</f>
        <v>魔导机兵团普通攻击</v>
      </c>
      <c r="F1268" s="4" t="s">
        <v>1164</v>
      </c>
      <c r="G1268" s="3">
        <v>10</v>
      </c>
      <c r="H1268" s="37" t="str">
        <f t="shared" si="3707"/>
        <v>180101101</v>
      </c>
      <c r="I1268" s="3">
        <f t="shared" si="3708"/>
        <v>5</v>
      </c>
      <c r="J1268" s="3" t="str">
        <f>IF(COUNTIF(技能效果!A:A,技能等级!B1268&amp;"02")=1,技能等级!B1268&amp;"02","")</f>
        <v/>
      </c>
      <c r="K1268" s="3" t="str">
        <f t="shared" si="3708"/>
        <v/>
      </c>
      <c r="L1268" s="3" t="str">
        <f>IF(COUNTIF(技能效果!A:A,技能等级!B1268&amp;"03")=1,技能等级!B1268&amp;"03","")</f>
        <v/>
      </c>
      <c r="M1268" s="3" t="str">
        <f t="shared" ref="M1268" si="3851">IF(L1268="","",$D1268)</f>
        <v/>
      </c>
      <c r="N1268" s="3" t="str">
        <f>IF(COUNTIF(技能效果!A:A,技能等级!B1268&amp;"04")=1,技能等级!B1268&amp;"04","")</f>
        <v/>
      </c>
      <c r="O1268" s="3" t="str">
        <f t="shared" ref="O1268" si="3852">IF(N1268="","",$D1268)</f>
        <v/>
      </c>
      <c r="P1268" s="3" t="str">
        <f>IF(COUNTIF(技能效果!A:A,技能等级!B1268&amp;"05")=1,技能等级!B1268&amp;"05","")</f>
        <v/>
      </c>
      <c r="Q1268" s="3" t="str">
        <f t="shared" ref="Q1268" si="3853">IF(P1268="","",$D1268)</f>
        <v/>
      </c>
      <c r="R1268" s="36"/>
      <c r="S1268" s="36">
        <f t="shared" si="3742"/>
        <v>127</v>
      </c>
    </row>
    <row r="1269" spans="1:19" ht="16.5" x14ac:dyDescent="0.2">
      <c r="A1269" s="3">
        <v>1266</v>
      </c>
      <c r="B1269" s="3">
        <f>INDEX(技能!B:B,MATCH(技能等级!S1269,技能!T:T,0))</f>
        <v>1801011</v>
      </c>
      <c r="C1269" s="4" t="s">
        <v>507</v>
      </c>
      <c r="D1269" s="3">
        <v>6</v>
      </c>
      <c r="E1269" s="3" t="str">
        <f>INDEX(技能!E:E,MATCH(技能等级!S1269,技能!T:T,0))</f>
        <v>魔导机兵团普通攻击</v>
      </c>
      <c r="F1269" s="4" t="s">
        <v>1164</v>
      </c>
      <c r="G1269" s="3">
        <v>10</v>
      </c>
      <c r="H1269" s="37" t="str">
        <f t="shared" si="3707"/>
        <v>180101101</v>
      </c>
      <c r="I1269" s="3">
        <f t="shared" si="3708"/>
        <v>6</v>
      </c>
      <c r="J1269" s="3" t="str">
        <f>IF(COUNTIF(技能效果!A:A,技能等级!B1269&amp;"02")=1,技能等级!B1269&amp;"02","")</f>
        <v/>
      </c>
      <c r="K1269" s="3" t="str">
        <f t="shared" si="3708"/>
        <v/>
      </c>
      <c r="L1269" s="3" t="str">
        <f>IF(COUNTIF(技能效果!A:A,技能等级!B1269&amp;"03")=1,技能等级!B1269&amp;"03","")</f>
        <v/>
      </c>
      <c r="M1269" s="3" t="str">
        <f t="shared" ref="M1269" si="3854">IF(L1269="","",$D1269)</f>
        <v/>
      </c>
      <c r="N1269" s="3" t="str">
        <f>IF(COUNTIF(技能效果!A:A,技能等级!B1269&amp;"04")=1,技能等级!B1269&amp;"04","")</f>
        <v/>
      </c>
      <c r="O1269" s="3" t="str">
        <f t="shared" ref="O1269" si="3855">IF(N1269="","",$D1269)</f>
        <v/>
      </c>
      <c r="P1269" s="3" t="str">
        <f>IF(COUNTIF(技能效果!A:A,技能等级!B1269&amp;"05")=1,技能等级!B1269&amp;"05","")</f>
        <v/>
      </c>
      <c r="Q1269" s="3" t="str">
        <f t="shared" ref="Q1269" si="3856">IF(P1269="","",$D1269)</f>
        <v/>
      </c>
      <c r="R1269" s="36"/>
      <c r="S1269" s="36">
        <f t="shared" si="3742"/>
        <v>127</v>
      </c>
    </row>
    <row r="1270" spans="1:19" ht="16.5" x14ac:dyDescent="0.2">
      <c r="A1270" s="3">
        <v>1267</v>
      </c>
      <c r="B1270" s="3">
        <f>INDEX(技能!B:B,MATCH(技能等级!S1270,技能!T:T,0))</f>
        <v>1801011</v>
      </c>
      <c r="C1270" s="4" t="s">
        <v>507</v>
      </c>
      <c r="D1270" s="3">
        <v>7</v>
      </c>
      <c r="E1270" s="3" t="str">
        <f>INDEX(技能!E:E,MATCH(技能等级!S1270,技能!T:T,0))</f>
        <v>魔导机兵团普通攻击</v>
      </c>
      <c r="F1270" s="4" t="s">
        <v>1164</v>
      </c>
      <c r="G1270" s="3">
        <v>10</v>
      </c>
      <c r="H1270" s="37" t="str">
        <f t="shared" si="3707"/>
        <v>180101101</v>
      </c>
      <c r="I1270" s="3">
        <f t="shared" si="3708"/>
        <v>7</v>
      </c>
      <c r="J1270" s="3" t="str">
        <f>IF(COUNTIF(技能效果!A:A,技能等级!B1270&amp;"02")=1,技能等级!B1270&amp;"02","")</f>
        <v/>
      </c>
      <c r="K1270" s="3" t="str">
        <f t="shared" si="3708"/>
        <v/>
      </c>
      <c r="L1270" s="3" t="str">
        <f>IF(COUNTIF(技能效果!A:A,技能等级!B1270&amp;"03")=1,技能等级!B1270&amp;"03","")</f>
        <v/>
      </c>
      <c r="M1270" s="3" t="str">
        <f t="shared" ref="M1270" si="3857">IF(L1270="","",$D1270)</f>
        <v/>
      </c>
      <c r="N1270" s="3" t="str">
        <f>IF(COUNTIF(技能效果!A:A,技能等级!B1270&amp;"04")=1,技能等级!B1270&amp;"04","")</f>
        <v/>
      </c>
      <c r="O1270" s="3" t="str">
        <f t="shared" ref="O1270" si="3858">IF(N1270="","",$D1270)</f>
        <v/>
      </c>
      <c r="P1270" s="3" t="str">
        <f>IF(COUNTIF(技能效果!A:A,技能等级!B1270&amp;"05")=1,技能等级!B1270&amp;"05","")</f>
        <v/>
      </c>
      <c r="Q1270" s="3" t="str">
        <f t="shared" ref="Q1270" si="3859">IF(P1270="","",$D1270)</f>
        <v/>
      </c>
      <c r="R1270" s="36"/>
      <c r="S1270" s="36">
        <f t="shared" si="3742"/>
        <v>127</v>
      </c>
    </row>
    <row r="1271" spans="1:19" ht="16.5" x14ac:dyDescent="0.2">
      <c r="A1271" s="3">
        <v>1268</v>
      </c>
      <c r="B1271" s="3">
        <f>INDEX(技能!B:B,MATCH(技能等级!S1271,技能!T:T,0))</f>
        <v>1801011</v>
      </c>
      <c r="C1271" s="4" t="s">
        <v>507</v>
      </c>
      <c r="D1271" s="3">
        <v>8</v>
      </c>
      <c r="E1271" s="3" t="str">
        <f>INDEX(技能!E:E,MATCH(技能等级!S1271,技能!T:T,0))</f>
        <v>魔导机兵团普通攻击</v>
      </c>
      <c r="F1271" s="4" t="s">
        <v>1164</v>
      </c>
      <c r="G1271" s="3">
        <v>10</v>
      </c>
      <c r="H1271" s="37" t="str">
        <f t="shared" si="3707"/>
        <v>180101101</v>
      </c>
      <c r="I1271" s="3">
        <f t="shared" si="3708"/>
        <v>8</v>
      </c>
      <c r="J1271" s="3" t="str">
        <f>IF(COUNTIF(技能效果!A:A,技能等级!B1271&amp;"02")=1,技能等级!B1271&amp;"02","")</f>
        <v/>
      </c>
      <c r="K1271" s="3" t="str">
        <f t="shared" si="3708"/>
        <v/>
      </c>
      <c r="L1271" s="3" t="str">
        <f>IF(COUNTIF(技能效果!A:A,技能等级!B1271&amp;"03")=1,技能等级!B1271&amp;"03","")</f>
        <v/>
      </c>
      <c r="M1271" s="3" t="str">
        <f t="shared" ref="M1271" si="3860">IF(L1271="","",$D1271)</f>
        <v/>
      </c>
      <c r="N1271" s="3" t="str">
        <f>IF(COUNTIF(技能效果!A:A,技能等级!B1271&amp;"04")=1,技能等级!B1271&amp;"04","")</f>
        <v/>
      </c>
      <c r="O1271" s="3" t="str">
        <f t="shared" ref="O1271" si="3861">IF(N1271="","",$D1271)</f>
        <v/>
      </c>
      <c r="P1271" s="3" t="str">
        <f>IF(COUNTIF(技能效果!A:A,技能等级!B1271&amp;"05")=1,技能等级!B1271&amp;"05","")</f>
        <v/>
      </c>
      <c r="Q1271" s="3" t="str">
        <f t="shared" ref="Q1271" si="3862">IF(P1271="","",$D1271)</f>
        <v/>
      </c>
      <c r="R1271" s="36"/>
      <c r="S1271" s="36">
        <f t="shared" si="3742"/>
        <v>127</v>
      </c>
    </row>
    <row r="1272" spans="1:19" ht="16.5" x14ac:dyDescent="0.2">
      <c r="A1272" s="3">
        <v>1269</v>
      </c>
      <c r="B1272" s="3">
        <f>INDEX(技能!B:B,MATCH(技能等级!S1272,技能!T:T,0))</f>
        <v>1801011</v>
      </c>
      <c r="C1272" s="4" t="s">
        <v>507</v>
      </c>
      <c r="D1272" s="3">
        <v>9</v>
      </c>
      <c r="E1272" s="3" t="str">
        <f>INDEX(技能!E:E,MATCH(技能等级!S1272,技能!T:T,0))</f>
        <v>魔导机兵团普通攻击</v>
      </c>
      <c r="F1272" s="4" t="s">
        <v>1164</v>
      </c>
      <c r="G1272" s="3">
        <v>10</v>
      </c>
      <c r="H1272" s="37" t="str">
        <f t="shared" si="3707"/>
        <v>180101101</v>
      </c>
      <c r="I1272" s="3">
        <f t="shared" si="3708"/>
        <v>9</v>
      </c>
      <c r="J1272" s="3" t="str">
        <f>IF(COUNTIF(技能效果!A:A,技能等级!B1272&amp;"02")=1,技能等级!B1272&amp;"02","")</f>
        <v/>
      </c>
      <c r="K1272" s="3" t="str">
        <f t="shared" si="3708"/>
        <v/>
      </c>
      <c r="L1272" s="3" t="str">
        <f>IF(COUNTIF(技能效果!A:A,技能等级!B1272&amp;"03")=1,技能等级!B1272&amp;"03","")</f>
        <v/>
      </c>
      <c r="M1272" s="3" t="str">
        <f t="shared" ref="M1272" si="3863">IF(L1272="","",$D1272)</f>
        <v/>
      </c>
      <c r="N1272" s="3" t="str">
        <f>IF(COUNTIF(技能效果!A:A,技能等级!B1272&amp;"04")=1,技能等级!B1272&amp;"04","")</f>
        <v/>
      </c>
      <c r="O1272" s="3" t="str">
        <f t="shared" ref="O1272" si="3864">IF(N1272="","",$D1272)</f>
        <v/>
      </c>
      <c r="P1272" s="3" t="str">
        <f>IF(COUNTIF(技能效果!A:A,技能等级!B1272&amp;"05")=1,技能等级!B1272&amp;"05","")</f>
        <v/>
      </c>
      <c r="Q1272" s="3" t="str">
        <f t="shared" ref="Q1272" si="3865">IF(P1272="","",$D1272)</f>
        <v/>
      </c>
      <c r="R1272" s="36"/>
      <c r="S1272" s="36">
        <f t="shared" si="3742"/>
        <v>127</v>
      </c>
    </row>
    <row r="1273" spans="1:19" ht="16.5" x14ac:dyDescent="0.2">
      <c r="A1273" s="3">
        <v>1270</v>
      </c>
      <c r="B1273" s="3">
        <f>INDEX(技能!B:B,MATCH(技能等级!S1273,技能!T:T,0))</f>
        <v>1801011</v>
      </c>
      <c r="C1273" s="4" t="s">
        <v>507</v>
      </c>
      <c r="D1273" s="3">
        <v>10</v>
      </c>
      <c r="E1273" s="3" t="str">
        <f>INDEX(技能!E:E,MATCH(技能等级!S1273,技能!T:T,0))</f>
        <v>魔导机兵团普通攻击</v>
      </c>
      <c r="F1273" s="4" t="s">
        <v>1164</v>
      </c>
      <c r="G1273" s="3">
        <v>10</v>
      </c>
      <c r="H1273" s="37" t="str">
        <f t="shared" si="3707"/>
        <v>180101101</v>
      </c>
      <c r="I1273" s="3">
        <f t="shared" si="3708"/>
        <v>10</v>
      </c>
      <c r="J1273" s="3" t="str">
        <f>IF(COUNTIF(技能效果!A:A,技能等级!B1273&amp;"02")=1,技能等级!B1273&amp;"02","")</f>
        <v/>
      </c>
      <c r="K1273" s="3" t="str">
        <f t="shared" si="3708"/>
        <v/>
      </c>
      <c r="L1273" s="3" t="str">
        <f>IF(COUNTIF(技能效果!A:A,技能等级!B1273&amp;"03")=1,技能等级!B1273&amp;"03","")</f>
        <v/>
      </c>
      <c r="M1273" s="3" t="str">
        <f t="shared" ref="M1273" si="3866">IF(L1273="","",$D1273)</f>
        <v/>
      </c>
      <c r="N1273" s="3" t="str">
        <f>IF(COUNTIF(技能效果!A:A,技能等级!B1273&amp;"04")=1,技能等级!B1273&amp;"04","")</f>
        <v/>
      </c>
      <c r="O1273" s="3" t="str">
        <f t="shared" ref="O1273" si="3867">IF(N1273="","",$D1273)</f>
        <v/>
      </c>
      <c r="P1273" s="3" t="str">
        <f>IF(COUNTIF(技能效果!A:A,技能等级!B1273&amp;"05")=1,技能等级!B1273&amp;"05","")</f>
        <v/>
      </c>
      <c r="Q1273" s="3" t="str">
        <f t="shared" ref="Q1273" si="3868">IF(P1273="","",$D1273)</f>
        <v/>
      </c>
      <c r="R1273" s="36"/>
      <c r="S1273" s="36">
        <f t="shared" si="3742"/>
        <v>127</v>
      </c>
    </row>
    <row r="1274" spans="1:19" ht="16.5" x14ac:dyDescent="0.2">
      <c r="A1274" s="3">
        <v>1271</v>
      </c>
      <c r="B1274" s="3">
        <f>INDEX(技能!B:B,MATCH(技能等级!S1274,技能!T:T,0))</f>
        <v>1801012</v>
      </c>
      <c r="C1274" s="4" t="s">
        <v>507</v>
      </c>
      <c r="D1274" s="3">
        <v>1</v>
      </c>
      <c r="E1274" s="3" t="str">
        <f>INDEX(技能!E:E,MATCH(技能等级!S1274,技能!T:T,0))</f>
        <v>山蜘蛛技能1单体伤害</v>
      </c>
      <c r="F1274" s="4"/>
      <c r="G1274" s="3"/>
      <c r="H1274" s="37" t="str">
        <f t="shared" si="3707"/>
        <v>180101201</v>
      </c>
      <c r="I1274" s="3">
        <f t="shared" si="3708"/>
        <v>1</v>
      </c>
      <c r="J1274" s="3" t="str">
        <f>IF(COUNTIF(技能效果!A:A,技能等级!B1274&amp;"02")=1,技能等级!B1274&amp;"02","")</f>
        <v/>
      </c>
      <c r="K1274" s="3" t="str">
        <f t="shared" si="3708"/>
        <v/>
      </c>
      <c r="L1274" s="3" t="str">
        <f>IF(COUNTIF(技能效果!A:A,技能等级!B1274&amp;"03")=1,技能等级!B1274&amp;"03","")</f>
        <v/>
      </c>
      <c r="M1274" s="3" t="str">
        <f t="shared" ref="M1274" si="3869">IF(L1274="","",$D1274)</f>
        <v/>
      </c>
      <c r="N1274" s="3" t="str">
        <f>IF(COUNTIF(技能效果!A:A,技能等级!B1274&amp;"04")=1,技能等级!B1274&amp;"04","")</f>
        <v/>
      </c>
      <c r="O1274" s="3" t="str">
        <f t="shared" ref="O1274" si="3870">IF(N1274="","",$D1274)</f>
        <v/>
      </c>
      <c r="P1274" s="3" t="str">
        <f>IF(COUNTIF(技能效果!A:A,技能等级!B1274&amp;"05")=1,技能等级!B1274&amp;"05","")</f>
        <v/>
      </c>
      <c r="Q1274" s="3" t="str">
        <f t="shared" ref="Q1274" si="3871">IF(P1274="","",$D1274)</f>
        <v/>
      </c>
      <c r="R1274" s="36"/>
      <c r="S1274" s="36">
        <f t="shared" si="3742"/>
        <v>128</v>
      </c>
    </row>
    <row r="1275" spans="1:19" ht="16.5" x14ac:dyDescent="0.2">
      <c r="A1275" s="3">
        <v>1272</v>
      </c>
      <c r="B1275" s="3">
        <f>INDEX(技能!B:B,MATCH(技能等级!S1275,技能!T:T,0))</f>
        <v>1801012</v>
      </c>
      <c r="C1275" s="4" t="s">
        <v>507</v>
      </c>
      <c r="D1275" s="3">
        <v>2</v>
      </c>
      <c r="E1275" s="3" t="str">
        <f>INDEX(技能!E:E,MATCH(技能等级!S1275,技能!T:T,0))</f>
        <v>山蜘蛛技能1单体伤害</v>
      </c>
      <c r="F1275" s="4" t="s">
        <v>1164</v>
      </c>
      <c r="G1275" s="3">
        <v>10</v>
      </c>
      <c r="H1275" s="37" t="str">
        <f t="shared" si="3707"/>
        <v>180101201</v>
      </c>
      <c r="I1275" s="3">
        <f t="shared" si="3708"/>
        <v>2</v>
      </c>
      <c r="J1275" s="3" t="str">
        <f>IF(COUNTIF(技能效果!A:A,技能等级!B1275&amp;"02")=1,技能等级!B1275&amp;"02","")</f>
        <v/>
      </c>
      <c r="K1275" s="3" t="str">
        <f t="shared" si="3708"/>
        <v/>
      </c>
      <c r="L1275" s="3" t="str">
        <f>IF(COUNTIF(技能效果!A:A,技能等级!B1275&amp;"03")=1,技能等级!B1275&amp;"03","")</f>
        <v/>
      </c>
      <c r="M1275" s="3" t="str">
        <f t="shared" ref="M1275" si="3872">IF(L1275="","",$D1275)</f>
        <v/>
      </c>
      <c r="N1275" s="3" t="str">
        <f>IF(COUNTIF(技能效果!A:A,技能等级!B1275&amp;"04")=1,技能等级!B1275&amp;"04","")</f>
        <v/>
      </c>
      <c r="O1275" s="3" t="str">
        <f t="shared" ref="O1275" si="3873">IF(N1275="","",$D1275)</f>
        <v/>
      </c>
      <c r="P1275" s="3" t="str">
        <f>IF(COUNTIF(技能效果!A:A,技能等级!B1275&amp;"05")=1,技能等级!B1275&amp;"05","")</f>
        <v/>
      </c>
      <c r="Q1275" s="3" t="str">
        <f t="shared" ref="Q1275" si="3874">IF(P1275="","",$D1275)</f>
        <v/>
      </c>
      <c r="R1275" s="36"/>
      <c r="S1275" s="36">
        <f t="shared" si="3742"/>
        <v>128</v>
      </c>
    </row>
    <row r="1276" spans="1:19" ht="16.5" x14ac:dyDescent="0.2">
      <c r="A1276" s="3">
        <v>1273</v>
      </c>
      <c r="B1276" s="3">
        <f>INDEX(技能!B:B,MATCH(技能等级!S1276,技能!T:T,0))</f>
        <v>1801012</v>
      </c>
      <c r="C1276" s="4" t="s">
        <v>507</v>
      </c>
      <c r="D1276" s="3">
        <v>3</v>
      </c>
      <c r="E1276" s="3" t="str">
        <f>INDEX(技能!E:E,MATCH(技能等级!S1276,技能!T:T,0))</f>
        <v>山蜘蛛技能1单体伤害</v>
      </c>
      <c r="F1276" s="4" t="s">
        <v>1164</v>
      </c>
      <c r="G1276" s="3">
        <v>10</v>
      </c>
      <c r="H1276" s="37" t="str">
        <f t="shared" si="3707"/>
        <v>180101201</v>
      </c>
      <c r="I1276" s="3">
        <f t="shared" si="3708"/>
        <v>3</v>
      </c>
      <c r="J1276" s="3" t="str">
        <f>IF(COUNTIF(技能效果!A:A,技能等级!B1276&amp;"02")=1,技能等级!B1276&amp;"02","")</f>
        <v/>
      </c>
      <c r="K1276" s="3" t="str">
        <f t="shared" si="3708"/>
        <v/>
      </c>
      <c r="L1276" s="3" t="str">
        <f>IF(COUNTIF(技能效果!A:A,技能等级!B1276&amp;"03")=1,技能等级!B1276&amp;"03","")</f>
        <v/>
      </c>
      <c r="M1276" s="3" t="str">
        <f t="shared" ref="M1276" si="3875">IF(L1276="","",$D1276)</f>
        <v/>
      </c>
      <c r="N1276" s="3" t="str">
        <f>IF(COUNTIF(技能效果!A:A,技能等级!B1276&amp;"04")=1,技能等级!B1276&amp;"04","")</f>
        <v/>
      </c>
      <c r="O1276" s="3" t="str">
        <f t="shared" ref="O1276" si="3876">IF(N1276="","",$D1276)</f>
        <v/>
      </c>
      <c r="P1276" s="3" t="str">
        <f>IF(COUNTIF(技能效果!A:A,技能等级!B1276&amp;"05")=1,技能等级!B1276&amp;"05","")</f>
        <v/>
      </c>
      <c r="Q1276" s="3" t="str">
        <f t="shared" ref="Q1276" si="3877">IF(P1276="","",$D1276)</f>
        <v/>
      </c>
      <c r="R1276" s="36"/>
      <c r="S1276" s="36">
        <f t="shared" si="3742"/>
        <v>128</v>
      </c>
    </row>
    <row r="1277" spans="1:19" ht="16.5" x14ac:dyDescent="0.2">
      <c r="A1277" s="3">
        <v>1274</v>
      </c>
      <c r="B1277" s="3">
        <f>INDEX(技能!B:B,MATCH(技能等级!S1277,技能!T:T,0))</f>
        <v>1801012</v>
      </c>
      <c r="C1277" s="4" t="s">
        <v>507</v>
      </c>
      <c r="D1277" s="3">
        <v>4</v>
      </c>
      <c r="E1277" s="3" t="str">
        <f>INDEX(技能!E:E,MATCH(技能等级!S1277,技能!T:T,0))</f>
        <v>山蜘蛛技能1单体伤害</v>
      </c>
      <c r="F1277" s="4" t="s">
        <v>1164</v>
      </c>
      <c r="G1277" s="3">
        <v>10</v>
      </c>
      <c r="H1277" s="37" t="str">
        <f t="shared" si="3707"/>
        <v>180101201</v>
      </c>
      <c r="I1277" s="3">
        <f t="shared" si="3708"/>
        <v>4</v>
      </c>
      <c r="J1277" s="3" t="str">
        <f>IF(COUNTIF(技能效果!A:A,技能等级!B1277&amp;"02")=1,技能等级!B1277&amp;"02","")</f>
        <v/>
      </c>
      <c r="K1277" s="3" t="str">
        <f t="shared" si="3708"/>
        <v/>
      </c>
      <c r="L1277" s="3" t="str">
        <f>IF(COUNTIF(技能效果!A:A,技能等级!B1277&amp;"03")=1,技能等级!B1277&amp;"03","")</f>
        <v/>
      </c>
      <c r="M1277" s="3" t="str">
        <f t="shared" ref="M1277" si="3878">IF(L1277="","",$D1277)</f>
        <v/>
      </c>
      <c r="N1277" s="3" t="str">
        <f>IF(COUNTIF(技能效果!A:A,技能等级!B1277&amp;"04")=1,技能等级!B1277&amp;"04","")</f>
        <v/>
      </c>
      <c r="O1277" s="3" t="str">
        <f t="shared" ref="O1277" si="3879">IF(N1277="","",$D1277)</f>
        <v/>
      </c>
      <c r="P1277" s="3" t="str">
        <f>IF(COUNTIF(技能效果!A:A,技能等级!B1277&amp;"05")=1,技能等级!B1277&amp;"05","")</f>
        <v/>
      </c>
      <c r="Q1277" s="3" t="str">
        <f t="shared" ref="Q1277" si="3880">IF(P1277="","",$D1277)</f>
        <v/>
      </c>
      <c r="R1277" s="36"/>
      <c r="S1277" s="36">
        <f t="shared" si="3742"/>
        <v>128</v>
      </c>
    </row>
    <row r="1278" spans="1:19" ht="16.5" x14ac:dyDescent="0.2">
      <c r="A1278" s="3">
        <v>1275</v>
      </c>
      <c r="B1278" s="3">
        <f>INDEX(技能!B:B,MATCH(技能等级!S1278,技能!T:T,0))</f>
        <v>1801012</v>
      </c>
      <c r="C1278" s="4" t="s">
        <v>507</v>
      </c>
      <c r="D1278" s="3">
        <v>5</v>
      </c>
      <c r="E1278" s="3" t="str">
        <f>INDEX(技能!E:E,MATCH(技能等级!S1278,技能!T:T,0))</f>
        <v>山蜘蛛技能1单体伤害</v>
      </c>
      <c r="F1278" s="4" t="s">
        <v>1164</v>
      </c>
      <c r="G1278" s="3">
        <v>10</v>
      </c>
      <c r="H1278" s="37" t="str">
        <f t="shared" si="3707"/>
        <v>180101201</v>
      </c>
      <c r="I1278" s="3">
        <f t="shared" si="3708"/>
        <v>5</v>
      </c>
      <c r="J1278" s="3" t="str">
        <f>IF(COUNTIF(技能效果!A:A,技能等级!B1278&amp;"02")=1,技能等级!B1278&amp;"02","")</f>
        <v/>
      </c>
      <c r="K1278" s="3" t="str">
        <f t="shared" si="3708"/>
        <v/>
      </c>
      <c r="L1278" s="3" t="str">
        <f>IF(COUNTIF(技能效果!A:A,技能等级!B1278&amp;"03")=1,技能等级!B1278&amp;"03","")</f>
        <v/>
      </c>
      <c r="M1278" s="3" t="str">
        <f t="shared" ref="M1278" si="3881">IF(L1278="","",$D1278)</f>
        <v/>
      </c>
      <c r="N1278" s="3" t="str">
        <f>IF(COUNTIF(技能效果!A:A,技能等级!B1278&amp;"04")=1,技能等级!B1278&amp;"04","")</f>
        <v/>
      </c>
      <c r="O1278" s="3" t="str">
        <f t="shared" ref="O1278" si="3882">IF(N1278="","",$D1278)</f>
        <v/>
      </c>
      <c r="P1278" s="3" t="str">
        <f>IF(COUNTIF(技能效果!A:A,技能等级!B1278&amp;"05")=1,技能等级!B1278&amp;"05","")</f>
        <v/>
      </c>
      <c r="Q1278" s="3" t="str">
        <f t="shared" ref="Q1278" si="3883">IF(P1278="","",$D1278)</f>
        <v/>
      </c>
      <c r="R1278" s="36"/>
      <c r="S1278" s="36">
        <f t="shared" si="3742"/>
        <v>128</v>
      </c>
    </row>
    <row r="1279" spans="1:19" ht="16.5" x14ac:dyDescent="0.2">
      <c r="A1279" s="3">
        <v>1276</v>
      </c>
      <c r="B1279" s="3">
        <f>INDEX(技能!B:B,MATCH(技能等级!S1279,技能!T:T,0))</f>
        <v>1801012</v>
      </c>
      <c r="C1279" s="4" t="s">
        <v>507</v>
      </c>
      <c r="D1279" s="3">
        <v>6</v>
      </c>
      <c r="E1279" s="3" t="str">
        <f>INDEX(技能!E:E,MATCH(技能等级!S1279,技能!T:T,0))</f>
        <v>山蜘蛛技能1单体伤害</v>
      </c>
      <c r="F1279" s="4" t="s">
        <v>1164</v>
      </c>
      <c r="G1279" s="3">
        <v>10</v>
      </c>
      <c r="H1279" s="37" t="str">
        <f t="shared" si="3707"/>
        <v>180101201</v>
      </c>
      <c r="I1279" s="3">
        <f t="shared" si="3708"/>
        <v>6</v>
      </c>
      <c r="J1279" s="3" t="str">
        <f>IF(COUNTIF(技能效果!A:A,技能等级!B1279&amp;"02")=1,技能等级!B1279&amp;"02","")</f>
        <v/>
      </c>
      <c r="K1279" s="3" t="str">
        <f t="shared" si="3708"/>
        <v/>
      </c>
      <c r="L1279" s="3" t="str">
        <f>IF(COUNTIF(技能效果!A:A,技能等级!B1279&amp;"03")=1,技能等级!B1279&amp;"03","")</f>
        <v/>
      </c>
      <c r="M1279" s="3" t="str">
        <f t="shared" ref="M1279" si="3884">IF(L1279="","",$D1279)</f>
        <v/>
      </c>
      <c r="N1279" s="3" t="str">
        <f>IF(COUNTIF(技能效果!A:A,技能等级!B1279&amp;"04")=1,技能等级!B1279&amp;"04","")</f>
        <v/>
      </c>
      <c r="O1279" s="3" t="str">
        <f t="shared" ref="O1279" si="3885">IF(N1279="","",$D1279)</f>
        <v/>
      </c>
      <c r="P1279" s="3" t="str">
        <f>IF(COUNTIF(技能效果!A:A,技能等级!B1279&amp;"05")=1,技能等级!B1279&amp;"05","")</f>
        <v/>
      </c>
      <c r="Q1279" s="3" t="str">
        <f t="shared" ref="Q1279" si="3886">IF(P1279="","",$D1279)</f>
        <v/>
      </c>
      <c r="R1279" s="36"/>
      <c r="S1279" s="36">
        <f t="shared" si="3742"/>
        <v>128</v>
      </c>
    </row>
    <row r="1280" spans="1:19" ht="16.5" x14ac:dyDescent="0.2">
      <c r="A1280" s="3">
        <v>1277</v>
      </c>
      <c r="B1280" s="3">
        <f>INDEX(技能!B:B,MATCH(技能等级!S1280,技能!T:T,0))</f>
        <v>1801012</v>
      </c>
      <c r="C1280" s="4" t="s">
        <v>507</v>
      </c>
      <c r="D1280" s="3">
        <v>7</v>
      </c>
      <c r="E1280" s="3" t="str">
        <f>INDEX(技能!E:E,MATCH(技能等级!S1280,技能!T:T,0))</f>
        <v>山蜘蛛技能1单体伤害</v>
      </c>
      <c r="F1280" s="4" t="s">
        <v>1164</v>
      </c>
      <c r="G1280" s="3">
        <v>10</v>
      </c>
      <c r="H1280" s="37" t="str">
        <f t="shared" si="3707"/>
        <v>180101201</v>
      </c>
      <c r="I1280" s="3">
        <f t="shared" si="3708"/>
        <v>7</v>
      </c>
      <c r="J1280" s="3" t="str">
        <f>IF(COUNTIF(技能效果!A:A,技能等级!B1280&amp;"02")=1,技能等级!B1280&amp;"02","")</f>
        <v/>
      </c>
      <c r="K1280" s="3" t="str">
        <f t="shared" si="3708"/>
        <v/>
      </c>
      <c r="L1280" s="3" t="str">
        <f>IF(COUNTIF(技能效果!A:A,技能等级!B1280&amp;"03")=1,技能等级!B1280&amp;"03","")</f>
        <v/>
      </c>
      <c r="M1280" s="3" t="str">
        <f t="shared" ref="M1280" si="3887">IF(L1280="","",$D1280)</f>
        <v/>
      </c>
      <c r="N1280" s="3" t="str">
        <f>IF(COUNTIF(技能效果!A:A,技能等级!B1280&amp;"04")=1,技能等级!B1280&amp;"04","")</f>
        <v/>
      </c>
      <c r="O1280" s="3" t="str">
        <f t="shared" ref="O1280" si="3888">IF(N1280="","",$D1280)</f>
        <v/>
      </c>
      <c r="P1280" s="3" t="str">
        <f>IF(COUNTIF(技能效果!A:A,技能等级!B1280&amp;"05")=1,技能等级!B1280&amp;"05","")</f>
        <v/>
      </c>
      <c r="Q1280" s="3" t="str">
        <f t="shared" ref="Q1280" si="3889">IF(P1280="","",$D1280)</f>
        <v/>
      </c>
      <c r="R1280" s="36"/>
      <c r="S1280" s="36">
        <f t="shared" si="3742"/>
        <v>128</v>
      </c>
    </row>
    <row r="1281" spans="1:19" ht="16.5" x14ac:dyDescent="0.2">
      <c r="A1281" s="3">
        <v>1278</v>
      </c>
      <c r="B1281" s="3">
        <f>INDEX(技能!B:B,MATCH(技能等级!S1281,技能!T:T,0))</f>
        <v>1801012</v>
      </c>
      <c r="C1281" s="4" t="s">
        <v>507</v>
      </c>
      <c r="D1281" s="3">
        <v>8</v>
      </c>
      <c r="E1281" s="3" t="str">
        <f>INDEX(技能!E:E,MATCH(技能等级!S1281,技能!T:T,0))</f>
        <v>山蜘蛛技能1单体伤害</v>
      </c>
      <c r="F1281" s="4" t="s">
        <v>1164</v>
      </c>
      <c r="G1281" s="3">
        <v>10</v>
      </c>
      <c r="H1281" s="37" t="str">
        <f t="shared" si="3707"/>
        <v>180101201</v>
      </c>
      <c r="I1281" s="3">
        <f t="shared" si="3708"/>
        <v>8</v>
      </c>
      <c r="J1281" s="3" t="str">
        <f>IF(COUNTIF(技能效果!A:A,技能等级!B1281&amp;"02")=1,技能等级!B1281&amp;"02","")</f>
        <v/>
      </c>
      <c r="K1281" s="3" t="str">
        <f t="shared" si="3708"/>
        <v/>
      </c>
      <c r="L1281" s="3" t="str">
        <f>IF(COUNTIF(技能效果!A:A,技能等级!B1281&amp;"03")=1,技能等级!B1281&amp;"03","")</f>
        <v/>
      </c>
      <c r="M1281" s="3" t="str">
        <f t="shared" ref="M1281" si="3890">IF(L1281="","",$D1281)</f>
        <v/>
      </c>
      <c r="N1281" s="3" t="str">
        <f>IF(COUNTIF(技能效果!A:A,技能等级!B1281&amp;"04")=1,技能等级!B1281&amp;"04","")</f>
        <v/>
      </c>
      <c r="O1281" s="3" t="str">
        <f t="shared" ref="O1281" si="3891">IF(N1281="","",$D1281)</f>
        <v/>
      </c>
      <c r="P1281" s="3" t="str">
        <f>IF(COUNTIF(技能效果!A:A,技能等级!B1281&amp;"05")=1,技能等级!B1281&amp;"05","")</f>
        <v/>
      </c>
      <c r="Q1281" s="3" t="str">
        <f t="shared" ref="Q1281" si="3892">IF(P1281="","",$D1281)</f>
        <v/>
      </c>
      <c r="R1281" s="36"/>
      <c r="S1281" s="36">
        <f t="shared" si="3742"/>
        <v>128</v>
      </c>
    </row>
    <row r="1282" spans="1:19" ht="16.5" x14ac:dyDescent="0.2">
      <c r="A1282" s="3">
        <v>1279</v>
      </c>
      <c r="B1282" s="3">
        <f>INDEX(技能!B:B,MATCH(技能等级!S1282,技能!T:T,0))</f>
        <v>1801012</v>
      </c>
      <c r="C1282" s="4" t="s">
        <v>507</v>
      </c>
      <c r="D1282" s="3">
        <v>9</v>
      </c>
      <c r="E1282" s="3" t="str">
        <f>INDEX(技能!E:E,MATCH(技能等级!S1282,技能!T:T,0))</f>
        <v>山蜘蛛技能1单体伤害</v>
      </c>
      <c r="F1282" s="4" t="s">
        <v>1164</v>
      </c>
      <c r="G1282" s="3">
        <v>10</v>
      </c>
      <c r="H1282" s="37" t="str">
        <f t="shared" si="3707"/>
        <v>180101201</v>
      </c>
      <c r="I1282" s="3">
        <f t="shared" si="3708"/>
        <v>9</v>
      </c>
      <c r="J1282" s="3" t="str">
        <f>IF(COUNTIF(技能效果!A:A,技能等级!B1282&amp;"02")=1,技能等级!B1282&amp;"02","")</f>
        <v/>
      </c>
      <c r="K1282" s="3" t="str">
        <f t="shared" si="3708"/>
        <v/>
      </c>
      <c r="L1282" s="3" t="str">
        <f>IF(COUNTIF(技能效果!A:A,技能等级!B1282&amp;"03")=1,技能等级!B1282&amp;"03","")</f>
        <v/>
      </c>
      <c r="M1282" s="3" t="str">
        <f t="shared" ref="M1282" si="3893">IF(L1282="","",$D1282)</f>
        <v/>
      </c>
      <c r="N1282" s="3" t="str">
        <f>IF(COUNTIF(技能效果!A:A,技能等级!B1282&amp;"04")=1,技能等级!B1282&amp;"04","")</f>
        <v/>
      </c>
      <c r="O1282" s="3" t="str">
        <f t="shared" ref="O1282" si="3894">IF(N1282="","",$D1282)</f>
        <v/>
      </c>
      <c r="P1282" s="3" t="str">
        <f>IF(COUNTIF(技能效果!A:A,技能等级!B1282&amp;"05")=1,技能等级!B1282&amp;"05","")</f>
        <v/>
      </c>
      <c r="Q1282" s="3" t="str">
        <f t="shared" ref="Q1282" si="3895">IF(P1282="","",$D1282)</f>
        <v/>
      </c>
      <c r="R1282" s="36"/>
      <c r="S1282" s="36">
        <f t="shared" si="3742"/>
        <v>128</v>
      </c>
    </row>
    <row r="1283" spans="1:19" ht="16.5" x14ac:dyDescent="0.2">
      <c r="A1283" s="3">
        <v>1280</v>
      </c>
      <c r="B1283" s="3">
        <f>INDEX(技能!B:B,MATCH(技能等级!S1283,技能!T:T,0))</f>
        <v>1801012</v>
      </c>
      <c r="C1283" s="4" t="s">
        <v>507</v>
      </c>
      <c r="D1283" s="3">
        <v>10</v>
      </c>
      <c r="E1283" s="3" t="str">
        <f>INDEX(技能!E:E,MATCH(技能等级!S1283,技能!T:T,0))</f>
        <v>山蜘蛛技能1单体伤害</v>
      </c>
      <c r="F1283" s="4" t="s">
        <v>1164</v>
      </c>
      <c r="G1283" s="3">
        <v>10</v>
      </c>
      <c r="H1283" s="37" t="str">
        <f t="shared" si="3707"/>
        <v>180101201</v>
      </c>
      <c r="I1283" s="3">
        <f t="shared" si="3708"/>
        <v>10</v>
      </c>
      <c r="J1283" s="3" t="str">
        <f>IF(COUNTIF(技能效果!A:A,技能等级!B1283&amp;"02")=1,技能等级!B1283&amp;"02","")</f>
        <v/>
      </c>
      <c r="K1283" s="3" t="str">
        <f t="shared" si="3708"/>
        <v/>
      </c>
      <c r="L1283" s="3" t="str">
        <f>IF(COUNTIF(技能效果!A:A,技能等级!B1283&amp;"03")=1,技能等级!B1283&amp;"03","")</f>
        <v/>
      </c>
      <c r="M1283" s="3" t="str">
        <f t="shared" ref="M1283" si="3896">IF(L1283="","",$D1283)</f>
        <v/>
      </c>
      <c r="N1283" s="3" t="str">
        <f>IF(COUNTIF(技能效果!A:A,技能等级!B1283&amp;"04")=1,技能等级!B1283&amp;"04","")</f>
        <v/>
      </c>
      <c r="O1283" s="3" t="str">
        <f t="shared" ref="O1283" si="3897">IF(N1283="","",$D1283)</f>
        <v/>
      </c>
      <c r="P1283" s="3" t="str">
        <f>IF(COUNTIF(技能效果!A:A,技能等级!B1283&amp;"05")=1,技能等级!B1283&amp;"05","")</f>
        <v/>
      </c>
      <c r="Q1283" s="3" t="str">
        <f t="shared" ref="Q1283" si="3898">IF(P1283="","",$D1283)</f>
        <v/>
      </c>
      <c r="R1283" s="36"/>
      <c r="S1283" s="36">
        <f t="shared" si="3742"/>
        <v>128</v>
      </c>
    </row>
    <row r="1284" spans="1:19" ht="16.5" x14ac:dyDescent="0.2">
      <c r="A1284" s="3">
        <v>1281</v>
      </c>
      <c r="B1284" s="3">
        <f>INDEX(技能!B:B,MATCH(技能等级!S1284,技能!T:T,0))</f>
        <v>1802012</v>
      </c>
      <c r="C1284" s="4" t="s">
        <v>507</v>
      </c>
      <c r="D1284" s="3">
        <v>1</v>
      </c>
      <c r="E1284" s="3" t="str">
        <f>INDEX(技能!E:E,MATCH(技能等级!S1284,技能!T:T,0))</f>
        <v>山蜘蛛技能2前排伤害</v>
      </c>
      <c r="F1284" s="4"/>
      <c r="G1284" s="3"/>
      <c r="H1284" s="37" t="str">
        <f t="shared" si="3707"/>
        <v>180201201</v>
      </c>
      <c r="I1284" s="3">
        <f t="shared" si="3708"/>
        <v>1</v>
      </c>
      <c r="J1284" s="3" t="str">
        <f>IF(COUNTIF(技能效果!A:A,技能等级!B1284&amp;"02")=1,技能等级!B1284&amp;"02","")</f>
        <v/>
      </c>
      <c r="K1284" s="3" t="str">
        <f t="shared" si="3708"/>
        <v/>
      </c>
      <c r="L1284" s="3" t="str">
        <f>IF(COUNTIF(技能效果!A:A,技能等级!B1284&amp;"03")=1,技能等级!B1284&amp;"03","")</f>
        <v/>
      </c>
      <c r="M1284" s="3" t="str">
        <f t="shared" ref="M1284" si="3899">IF(L1284="","",$D1284)</f>
        <v/>
      </c>
      <c r="N1284" s="3" t="str">
        <f>IF(COUNTIF(技能效果!A:A,技能等级!B1284&amp;"04")=1,技能等级!B1284&amp;"04","")</f>
        <v/>
      </c>
      <c r="O1284" s="3" t="str">
        <f t="shared" ref="O1284" si="3900">IF(N1284="","",$D1284)</f>
        <v/>
      </c>
      <c r="P1284" s="3" t="str">
        <f>IF(COUNTIF(技能效果!A:A,技能等级!B1284&amp;"05")=1,技能等级!B1284&amp;"05","")</f>
        <v/>
      </c>
      <c r="Q1284" s="3" t="str">
        <f t="shared" ref="Q1284" si="3901">IF(P1284="","",$D1284)</f>
        <v/>
      </c>
      <c r="R1284" s="36"/>
      <c r="S1284" s="36">
        <f t="shared" si="3742"/>
        <v>129</v>
      </c>
    </row>
    <row r="1285" spans="1:19" ht="16.5" x14ac:dyDescent="0.2">
      <c r="A1285" s="3">
        <v>1282</v>
      </c>
      <c r="B1285" s="3">
        <f>INDEX(技能!B:B,MATCH(技能等级!S1285,技能!T:T,0))</f>
        <v>1802012</v>
      </c>
      <c r="C1285" s="4" t="s">
        <v>507</v>
      </c>
      <c r="D1285" s="3">
        <v>2</v>
      </c>
      <c r="E1285" s="3" t="str">
        <f>INDEX(技能!E:E,MATCH(技能等级!S1285,技能!T:T,0))</f>
        <v>山蜘蛛技能2前排伤害</v>
      </c>
      <c r="F1285" s="4" t="s">
        <v>1164</v>
      </c>
      <c r="G1285" s="3">
        <v>10</v>
      </c>
      <c r="H1285" s="37" t="str">
        <f t="shared" ref="H1285:H1348" si="3902">B1285&amp;"01"</f>
        <v>180201201</v>
      </c>
      <c r="I1285" s="3">
        <f t="shared" ref="I1285:K1348" si="3903">IF(H1285="","",$D1285)</f>
        <v>2</v>
      </c>
      <c r="J1285" s="3" t="str">
        <f>IF(COUNTIF(技能效果!A:A,技能等级!B1285&amp;"02")=1,技能等级!B1285&amp;"02","")</f>
        <v/>
      </c>
      <c r="K1285" s="3" t="str">
        <f t="shared" si="3903"/>
        <v/>
      </c>
      <c r="L1285" s="3" t="str">
        <f>IF(COUNTIF(技能效果!A:A,技能等级!B1285&amp;"03")=1,技能等级!B1285&amp;"03","")</f>
        <v/>
      </c>
      <c r="M1285" s="3" t="str">
        <f t="shared" ref="M1285" si="3904">IF(L1285="","",$D1285)</f>
        <v/>
      </c>
      <c r="N1285" s="3" t="str">
        <f>IF(COUNTIF(技能效果!A:A,技能等级!B1285&amp;"04")=1,技能等级!B1285&amp;"04","")</f>
        <v/>
      </c>
      <c r="O1285" s="3" t="str">
        <f t="shared" ref="O1285" si="3905">IF(N1285="","",$D1285)</f>
        <v/>
      </c>
      <c r="P1285" s="3" t="str">
        <f>IF(COUNTIF(技能效果!A:A,技能等级!B1285&amp;"05")=1,技能等级!B1285&amp;"05","")</f>
        <v/>
      </c>
      <c r="Q1285" s="3" t="str">
        <f t="shared" ref="Q1285" si="3906">IF(P1285="","",$D1285)</f>
        <v/>
      </c>
      <c r="R1285" s="36"/>
      <c r="S1285" s="36">
        <f t="shared" si="3742"/>
        <v>129</v>
      </c>
    </row>
    <row r="1286" spans="1:19" ht="16.5" x14ac:dyDescent="0.2">
      <c r="A1286" s="3">
        <v>1283</v>
      </c>
      <c r="B1286" s="3">
        <f>INDEX(技能!B:B,MATCH(技能等级!S1286,技能!T:T,0))</f>
        <v>1802012</v>
      </c>
      <c r="C1286" s="4" t="s">
        <v>507</v>
      </c>
      <c r="D1286" s="3">
        <v>3</v>
      </c>
      <c r="E1286" s="3" t="str">
        <f>INDEX(技能!E:E,MATCH(技能等级!S1286,技能!T:T,0))</f>
        <v>山蜘蛛技能2前排伤害</v>
      </c>
      <c r="F1286" s="4" t="s">
        <v>1164</v>
      </c>
      <c r="G1286" s="3">
        <v>10</v>
      </c>
      <c r="H1286" s="37" t="str">
        <f t="shared" si="3902"/>
        <v>180201201</v>
      </c>
      <c r="I1286" s="3">
        <f t="shared" si="3903"/>
        <v>3</v>
      </c>
      <c r="J1286" s="3" t="str">
        <f>IF(COUNTIF(技能效果!A:A,技能等级!B1286&amp;"02")=1,技能等级!B1286&amp;"02","")</f>
        <v/>
      </c>
      <c r="K1286" s="3" t="str">
        <f t="shared" si="3903"/>
        <v/>
      </c>
      <c r="L1286" s="3" t="str">
        <f>IF(COUNTIF(技能效果!A:A,技能等级!B1286&amp;"03")=1,技能等级!B1286&amp;"03","")</f>
        <v/>
      </c>
      <c r="M1286" s="3" t="str">
        <f t="shared" ref="M1286" si="3907">IF(L1286="","",$D1286)</f>
        <v/>
      </c>
      <c r="N1286" s="3" t="str">
        <f>IF(COUNTIF(技能效果!A:A,技能等级!B1286&amp;"04")=1,技能等级!B1286&amp;"04","")</f>
        <v/>
      </c>
      <c r="O1286" s="3" t="str">
        <f t="shared" ref="O1286" si="3908">IF(N1286="","",$D1286)</f>
        <v/>
      </c>
      <c r="P1286" s="3" t="str">
        <f>IF(COUNTIF(技能效果!A:A,技能等级!B1286&amp;"05")=1,技能等级!B1286&amp;"05","")</f>
        <v/>
      </c>
      <c r="Q1286" s="3" t="str">
        <f t="shared" ref="Q1286" si="3909">IF(P1286="","",$D1286)</f>
        <v/>
      </c>
      <c r="R1286" s="36"/>
      <c r="S1286" s="36">
        <f t="shared" si="3742"/>
        <v>129</v>
      </c>
    </row>
    <row r="1287" spans="1:19" ht="16.5" x14ac:dyDescent="0.2">
      <c r="A1287" s="3">
        <v>1284</v>
      </c>
      <c r="B1287" s="3">
        <f>INDEX(技能!B:B,MATCH(技能等级!S1287,技能!T:T,0))</f>
        <v>1802012</v>
      </c>
      <c r="C1287" s="4" t="s">
        <v>507</v>
      </c>
      <c r="D1287" s="3">
        <v>4</v>
      </c>
      <c r="E1287" s="3" t="str">
        <f>INDEX(技能!E:E,MATCH(技能等级!S1287,技能!T:T,0))</f>
        <v>山蜘蛛技能2前排伤害</v>
      </c>
      <c r="F1287" s="4" t="s">
        <v>1164</v>
      </c>
      <c r="G1287" s="3">
        <v>10</v>
      </c>
      <c r="H1287" s="37" t="str">
        <f t="shared" si="3902"/>
        <v>180201201</v>
      </c>
      <c r="I1287" s="3">
        <f t="shared" si="3903"/>
        <v>4</v>
      </c>
      <c r="J1287" s="3" t="str">
        <f>IF(COUNTIF(技能效果!A:A,技能等级!B1287&amp;"02")=1,技能等级!B1287&amp;"02","")</f>
        <v/>
      </c>
      <c r="K1287" s="3" t="str">
        <f t="shared" si="3903"/>
        <v/>
      </c>
      <c r="L1287" s="3" t="str">
        <f>IF(COUNTIF(技能效果!A:A,技能等级!B1287&amp;"03")=1,技能等级!B1287&amp;"03","")</f>
        <v/>
      </c>
      <c r="M1287" s="3" t="str">
        <f t="shared" ref="M1287" si="3910">IF(L1287="","",$D1287)</f>
        <v/>
      </c>
      <c r="N1287" s="3" t="str">
        <f>IF(COUNTIF(技能效果!A:A,技能等级!B1287&amp;"04")=1,技能等级!B1287&amp;"04","")</f>
        <v/>
      </c>
      <c r="O1287" s="3" t="str">
        <f t="shared" ref="O1287" si="3911">IF(N1287="","",$D1287)</f>
        <v/>
      </c>
      <c r="P1287" s="3" t="str">
        <f>IF(COUNTIF(技能效果!A:A,技能等级!B1287&amp;"05")=1,技能等级!B1287&amp;"05","")</f>
        <v/>
      </c>
      <c r="Q1287" s="3" t="str">
        <f t="shared" ref="Q1287" si="3912">IF(P1287="","",$D1287)</f>
        <v/>
      </c>
      <c r="R1287" s="36"/>
      <c r="S1287" s="36">
        <f t="shared" si="3742"/>
        <v>129</v>
      </c>
    </row>
    <row r="1288" spans="1:19" ht="16.5" x14ac:dyDescent="0.2">
      <c r="A1288" s="3">
        <v>1285</v>
      </c>
      <c r="B1288" s="3">
        <f>INDEX(技能!B:B,MATCH(技能等级!S1288,技能!T:T,0))</f>
        <v>1802012</v>
      </c>
      <c r="C1288" s="4" t="s">
        <v>507</v>
      </c>
      <c r="D1288" s="3">
        <v>5</v>
      </c>
      <c r="E1288" s="3" t="str">
        <f>INDEX(技能!E:E,MATCH(技能等级!S1288,技能!T:T,0))</f>
        <v>山蜘蛛技能2前排伤害</v>
      </c>
      <c r="F1288" s="4" t="s">
        <v>1164</v>
      </c>
      <c r="G1288" s="3">
        <v>10</v>
      </c>
      <c r="H1288" s="37" t="str">
        <f t="shared" si="3902"/>
        <v>180201201</v>
      </c>
      <c r="I1288" s="3">
        <f t="shared" si="3903"/>
        <v>5</v>
      </c>
      <c r="J1288" s="3" t="str">
        <f>IF(COUNTIF(技能效果!A:A,技能等级!B1288&amp;"02")=1,技能等级!B1288&amp;"02","")</f>
        <v/>
      </c>
      <c r="K1288" s="3" t="str">
        <f t="shared" si="3903"/>
        <v/>
      </c>
      <c r="L1288" s="3" t="str">
        <f>IF(COUNTIF(技能效果!A:A,技能等级!B1288&amp;"03")=1,技能等级!B1288&amp;"03","")</f>
        <v/>
      </c>
      <c r="M1288" s="3" t="str">
        <f t="shared" ref="M1288" si="3913">IF(L1288="","",$D1288)</f>
        <v/>
      </c>
      <c r="N1288" s="3" t="str">
        <f>IF(COUNTIF(技能效果!A:A,技能等级!B1288&amp;"04")=1,技能等级!B1288&amp;"04","")</f>
        <v/>
      </c>
      <c r="O1288" s="3" t="str">
        <f t="shared" ref="O1288" si="3914">IF(N1288="","",$D1288)</f>
        <v/>
      </c>
      <c r="P1288" s="3" t="str">
        <f>IF(COUNTIF(技能效果!A:A,技能等级!B1288&amp;"05")=1,技能等级!B1288&amp;"05","")</f>
        <v/>
      </c>
      <c r="Q1288" s="3" t="str">
        <f t="shared" ref="Q1288" si="3915">IF(P1288="","",$D1288)</f>
        <v/>
      </c>
      <c r="R1288" s="36"/>
      <c r="S1288" s="36">
        <f t="shared" si="3742"/>
        <v>129</v>
      </c>
    </row>
    <row r="1289" spans="1:19" ht="16.5" x14ac:dyDescent="0.2">
      <c r="A1289" s="3">
        <v>1286</v>
      </c>
      <c r="B1289" s="3">
        <f>INDEX(技能!B:B,MATCH(技能等级!S1289,技能!T:T,0))</f>
        <v>1802012</v>
      </c>
      <c r="C1289" s="4" t="s">
        <v>507</v>
      </c>
      <c r="D1289" s="3">
        <v>6</v>
      </c>
      <c r="E1289" s="3" t="str">
        <f>INDEX(技能!E:E,MATCH(技能等级!S1289,技能!T:T,0))</f>
        <v>山蜘蛛技能2前排伤害</v>
      </c>
      <c r="F1289" s="4" t="s">
        <v>1164</v>
      </c>
      <c r="G1289" s="3">
        <v>10</v>
      </c>
      <c r="H1289" s="37" t="str">
        <f t="shared" si="3902"/>
        <v>180201201</v>
      </c>
      <c r="I1289" s="3">
        <f t="shared" si="3903"/>
        <v>6</v>
      </c>
      <c r="J1289" s="3" t="str">
        <f>IF(COUNTIF(技能效果!A:A,技能等级!B1289&amp;"02")=1,技能等级!B1289&amp;"02","")</f>
        <v/>
      </c>
      <c r="K1289" s="3" t="str">
        <f t="shared" si="3903"/>
        <v/>
      </c>
      <c r="L1289" s="3" t="str">
        <f>IF(COUNTIF(技能效果!A:A,技能等级!B1289&amp;"03")=1,技能等级!B1289&amp;"03","")</f>
        <v/>
      </c>
      <c r="M1289" s="3" t="str">
        <f t="shared" ref="M1289" si="3916">IF(L1289="","",$D1289)</f>
        <v/>
      </c>
      <c r="N1289" s="3" t="str">
        <f>IF(COUNTIF(技能效果!A:A,技能等级!B1289&amp;"04")=1,技能等级!B1289&amp;"04","")</f>
        <v/>
      </c>
      <c r="O1289" s="3" t="str">
        <f t="shared" ref="O1289" si="3917">IF(N1289="","",$D1289)</f>
        <v/>
      </c>
      <c r="P1289" s="3" t="str">
        <f>IF(COUNTIF(技能效果!A:A,技能等级!B1289&amp;"05")=1,技能等级!B1289&amp;"05","")</f>
        <v/>
      </c>
      <c r="Q1289" s="3" t="str">
        <f t="shared" ref="Q1289" si="3918">IF(P1289="","",$D1289)</f>
        <v/>
      </c>
      <c r="R1289" s="36"/>
      <c r="S1289" s="36">
        <f t="shared" si="3742"/>
        <v>129</v>
      </c>
    </row>
    <row r="1290" spans="1:19" ht="16.5" x14ac:dyDescent="0.2">
      <c r="A1290" s="3">
        <v>1287</v>
      </c>
      <c r="B1290" s="3">
        <f>INDEX(技能!B:B,MATCH(技能等级!S1290,技能!T:T,0))</f>
        <v>1802012</v>
      </c>
      <c r="C1290" s="4" t="s">
        <v>507</v>
      </c>
      <c r="D1290" s="3">
        <v>7</v>
      </c>
      <c r="E1290" s="3" t="str">
        <f>INDEX(技能!E:E,MATCH(技能等级!S1290,技能!T:T,0))</f>
        <v>山蜘蛛技能2前排伤害</v>
      </c>
      <c r="F1290" s="4" t="s">
        <v>1164</v>
      </c>
      <c r="G1290" s="3">
        <v>10</v>
      </c>
      <c r="H1290" s="37" t="str">
        <f t="shared" si="3902"/>
        <v>180201201</v>
      </c>
      <c r="I1290" s="3">
        <f t="shared" si="3903"/>
        <v>7</v>
      </c>
      <c r="J1290" s="3" t="str">
        <f>IF(COUNTIF(技能效果!A:A,技能等级!B1290&amp;"02")=1,技能等级!B1290&amp;"02","")</f>
        <v/>
      </c>
      <c r="K1290" s="3" t="str">
        <f t="shared" si="3903"/>
        <v/>
      </c>
      <c r="L1290" s="3" t="str">
        <f>IF(COUNTIF(技能效果!A:A,技能等级!B1290&amp;"03")=1,技能等级!B1290&amp;"03","")</f>
        <v/>
      </c>
      <c r="M1290" s="3" t="str">
        <f t="shared" ref="M1290" si="3919">IF(L1290="","",$D1290)</f>
        <v/>
      </c>
      <c r="N1290" s="3" t="str">
        <f>IF(COUNTIF(技能效果!A:A,技能等级!B1290&amp;"04")=1,技能等级!B1290&amp;"04","")</f>
        <v/>
      </c>
      <c r="O1290" s="3" t="str">
        <f t="shared" ref="O1290" si="3920">IF(N1290="","",$D1290)</f>
        <v/>
      </c>
      <c r="P1290" s="3" t="str">
        <f>IF(COUNTIF(技能效果!A:A,技能等级!B1290&amp;"05")=1,技能等级!B1290&amp;"05","")</f>
        <v/>
      </c>
      <c r="Q1290" s="3" t="str">
        <f t="shared" ref="Q1290" si="3921">IF(P1290="","",$D1290)</f>
        <v/>
      </c>
      <c r="R1290" s="36"/>
      <c r="S1290" s="36">
        <f t="shared" si="3742"/>
        <v>129</v>
      </c>
    </row>
    <row r="1291" spans="1:19" ht="16.5" x14ac:dyDescent="0.2">
      <c r="A1291" s="3">
        <v>1288</v>
      </c>
      <c r="B1291" s="3">
        <f>INDEX(技能!B:B,MATCH(技能等级!S1291,技能!T:T,0))</f>
        <v>1802012</v>
      </c>
      <c r="C1291" s="4" t="s">
        <v>507</v>
      </c>
      <c r="D1291" s="3">
        <v>8</v>
      </c>
      <c r="E1291" s="3" t="str">
        <f>INDEX(技能!E:E,MATCH(技能等级!S1291,技能!T:T,0))</f>
        <v>山蜘蛛技能2前排伤害</v>
      </c>
      <c r="F1291" s="4" t="s">
        <v>1164</v>
      </c>
      <c r="G1291" s="3">
        <v>10</v>
      </c>
      <c r="H1291" s="37" t="str">
        <f t="shared" si="3902"/>
        <v>180201201</v>
      </c>
      <c r="I1291" s="3">
        <f t="shared" si="3903"/>
        <v>8</v>
      </c>
      <c r="J1291" s="3" t="str">
        <f>IF(COUNTIF(技能效果!A:A,技能等级!B1291&amp;"02")=1,技能等级!B1291&amp;"02","")</f>
        <v/>
      </c>
      <c r="K1291" s="3" t="str">
        <f t="shared" si="3903"/>
        <v/>
      </c>
      <c r="L1291" s="3" t="str">
        <f>IF(COUNTIF(技能效果!A:A,技能等级!B1291&amp;"03")=1,技能等级!B1291&amp;"03","")</f>
        <v/>
      </c>
      <c r="M1291" s="3" t="str">
        <f t="shared" ref="M1291" si="3922">IF(L1291="","",$D1291)</f>
        <v/>
      </c>
      <c r="N1291" s="3" t="str">
        <f>IF(COUNTIF(技能效果!A:A,技能等级!B1291&amp;"04")=1,技能等级!B1291&amp;"04","")</f>
        <v/>
      </c>
      <c r="O1291" s="3" t="str">
        <f t="shared" ref="O1291" si="3923">IF(N1291="","",$D1291)</f>
        <v/>
      </c>
      <c r="P1291" s="3" t="str">
        <f>IF(COUNTIF(技能效果!A:A,技能等级!B1291&amp;"05")=1,技能等级!B1291&amp;"05","")</f>
        <v/>
      </c>
      <c r="Q1291" s="3" t="str">
        <f t="shared" ref="Q1291" si="3924">IF(P1291="","",$D1291)</f>
        <v/>
      </c>
      <c r="R1291" s="36"/>
      <c r="S1291" s="36">
        <f t="shared" si="3742"/>
        <v>129</v>
      </c>
    </row>
    <row r="1292" spans="1:19" ht="16.5" x14ac:dyDescent="0.2">
      <c r="A1292" s="3">
        <v>1289</v>
      </c>
      <c r="B1292" s="3">
        <f>INDEX(技能!B:B,MATCH(技能等级!S1292,技能!T:T,0))</f>
        <v>1802012</v>
      </c>
      <c r="C1292" s="4" t="s">
        <v>507</v>
      </c>
      <c r="D1292" s="3">
        <v>9</v>
      </c>
      <c r="E1292" s="3" t="str">
        <f>INDEX(技能!E:E,MATCH(技能等级!S1292,技能!T:T,0))</f>
        <v>山蜘蛛技能2前排伤害</v>
      </c>
      <c r="F1292" s="4" t="s">
        <v>1164</v>
      </c>
      <c r="G1292" s="3">
        <v>10</v>
      </c>
      <c r="H1292" s="37" t="str">
        <f t="shared" si="3902"/>
        <v>180201201</v>
      </c>
      <c r="I1292" s="3">
        <f t="shared" si="3903"/>
        <v>9</v>
      </c>
      <c r="J1292" s="3" t="str">
        <f>IF(COUNTIF(技能效果!A:A,技能等级!B1292&amp;"02")=1,技能等级!B1292&amp;"02","")</f>
        <v/>
      </c>
      <c r="K1292" s="3" t="str">
        <f t="shared" si="3903"/>
        <v/>
      </c>
      <c r="L1292" s="3" t="str">
        <f>IF(COUNTIF(技能效果!A:A,技能等级!B1292&amp;"03")=1,技能等级!B1292&amp;"03","")</f>
        <v/>
      </c>
      <c r="M1292" s="3" t="str">
        <f t="shared" ref="M1292" si="3925">IF(L1292="","",$D1292)</f>
        <v/>
      </c>
      <c r="N1292" s="3" t="str">
        <f>IF(COUNTIF(技能效果!A:A,技能等级!B1292&amp;"04")=1,技能等级!B1292&amp;"04","")</f>
        <v/>
      </c>
      <c r="O1292" s="3" t="str">
        <f t="shared" ref="O1292" si="3926">IF(N1292="","",$D1292)</f>
        <v/>
      </c>
      <c r="P1292" s="3" t="str">
        <f>IF(COUNTIF(技能效果!A:A,技能等级!B1292&amp;"05")=1,技能等级!B1292&amp;"05","")</f>
        <v/>
      </c>
      <c r="Q1292" s="3" t="str">
        <f t="shared" ref="Q1292" si="3927">IF(P1292="","",$D1292)</f>
        <v/>
      </c>
      <c r="R1292" s="36"/>
      <c r="S1292" s="36">
        <f t="shared" si="3742"/>
        <v>129</v>
      </c>
    </row>
    <row r="1293" spans="1:19" ht="16.5" x14ac:dyDescent="0.2">
      <c r="A1293" s="3">
        <v>1290</v>
      </c>
      <c r="B1293" s="3">
        <f>INDEX(技能!B:B,MATCH(技能等级!S1293,技能!T:T,0))</f>
        <v>1802012</v>
      </c>
      <c r="C1293" s="4" t="s">
        <v>507</v>
      </c>
      <c r="D1293" s="3">
        <v>10</v>
      </c>
      <c r="E1293" s="3" t="str">
        <f>INDEX(技能!E:E,MATCH(技能等级!S1293,技能!T:T,0))</f>
        <v>山蜘蛛技能2前排伤害</v>
      </c>
      <c r="F1293" s="4" t="s">
        <v>1164</v>
      </c>
      <c r="G1293" s="3">
        <v>10</v>
      </c>
      <c r="H1293" s="37" t="str">
        <f t="shared" si="3902"/>
        <v>180201201</v>
      </c>
      <c r="I1293" s="3">
        <f t="shared" si="3903"/>
        <v>10</v>
      </c>
      <c r="J1293" s="3" t="str">
        <f>IF(COUNTIF(技能效果!A:A,技能等级!B1293&amp;"02")=1,技能等级!B1293&amp;"02","")</f>
        <v/>
      </c>
      <c r="K1293" s="3" t="str">
        <f t="shared" si="3903"/>
        <v/>
      </c>
      <c r="L1293" s="3" t="str">
        <f>IF(COUNTIF(技能效果!A:A,技能等级!B1293&amp;"03")=1,技能等级!B1293&amp;"03","")</f>
        <v/>
      </c>
      <c r="M1293" s="3" t="str">
        <f t="shared" ref="M1293" si="3928">IF(L1293="","",$D1293)</f>
        <v/>
      </c>
      <c r="N1293" s="3" t="str">
        <f>IF(COUNTIF(技能效果!A:A,技能等级!B1293&amp;"04")=1,技能等级!B1293&amp;"04","")</f>
        <v/>
      </c>
      <c r="O1293" s="3" t="str">
        <f t="shared" ref="O1293" si="3929">IF(N1293="","",$D1293)</f>
        <v/>
      </c>
      <c r="P1293" s="3" t="str">
        <f>IF(COUNTIF(技能效果!A:A,技能等级!B1293&amp;"05")=1,技能等级!B1293&amp;"05","")</f>
        <v/>
      </c>
      <c r="Q1293" s="3" t="str">
        <f t="shared" ref="Q1293" si="3930">IF(P1293="","",$D1293)</f>
        <v/>
      </c>
      <c r="R1293" s="36"/>
      <c r="S1293" s="36">
        <f t="shared" si="3742"/>
        <v>129</v>
      </c>
    </row>
    <row r="1294" spans="1:19" ht="16.5" x14ac:dyDescent="0.2">
      <c r="A1294" s="3">
        <v>1291</v>
      </c>
      <c r="B1294" s="3">
        <f>INDEX(技能!B:B,MATCH(技能等级!S1294,技能!T:T,0))</f>
        <v>1803012</v>
      </c>
      <c r="C1294" s="4" t="s">
        <v>507</v>
      </c>
      <c r="D1294" s="3">
        <v>1</v>
      </c>
      <c r="E1294" s="3" t="str">
        <f>INDEX(技能!E:E,MATCH(技能等级!S1294,技能!T:T,0))</f>
        <v>山蜘蛛技能3回血</v>
      </c>
      <c r="F1294" s="4"/>
      <c r="G1294" s="3"/>
      <c r="H1294" s="37" t="str">
        <f t="shared" si="3902"/>
        <v>180301201</v>
      </c>
      <c r="I1294" s="3">
        <f t="shared" si="3903"/>
        <v>1</v>
      </c>
      <c r="J1294" s="3" t="str">
        <f>IF(COUNTIF(技能效果!A:A,技能等级!B1294&amp;"02")=1,技能等级!B1294&amp;"02","")</f>
        <v>180301202</v>
      </c>
      <c r="K1294" s="3">
        <f t="shared" si="3903"/>
        <v>1</v>
      </c>
      <c r="L1294" s="3" t="str">
        <f>IF(COUNTIF(技能效果!A:A,技能等级!B1294&amp;"03")=1,技能等级!B1294&amp;"03","")</f>
        <v/>
      </c>
      <c r="M1294" s="3" t="str">
        <f t="shared" ref="M1294" si="3931">IF(L1294="","",$D1294)</f>
        <v/>
      </c>
      <c r="N1294" s="3" t="str">
        <f>IF(COUNTIF(技能效果!A:A,技能等级!B1294&amp;"04")=1,技能等级!B1294&amp;"04","")</f>
        <v/>
      </c>
      <c r="O1294" s="3" t="str">
        <f t="shared" ref="O1294" si="3932">IF(N1294="","",$D1294)</f>
        <v/>
      </c>
      <c r="P1294" s="3" t="str">
        <f>IF(COUNTIF(技能效果!A:A,技能等级!B1294&amp;"05")=1,技能等级!B1294&amp;"05","")</f>
        <v/>
      </c>
      <c r="Q1294" s="3" t="str">
        <f t="shared" ref="Q1294" si="3933">IF(P1294="","",$D1294)</f>
        <v/>
      </c>
      <c r="R1294" s="36"/>
      <c r="S1294" s="36">
        <f t="shared" si="3742"/>
        <v>130</v>
      </c>
    </row>
    <row r="1295" spans="1:19" ht="16.5" x14ac:dyDescent="0.2">
      <c r="A1295" s="3">
        <v>1292</v>
      </c>
      <c r="B1295" s="3">
        <f>INDEX(技能!B:B,MATCH(技能等级!S1295,技能!T:T,0))</f>
        <v>1803012</v>
      </c>
      <c r="C1295" s="4" t="s">
        <v>507</v>
      </c>
      <c r="D1295" s="3">
        <v>2</v>
      </c>
      <c r="E1295" s="3" t="str">
        <f>INDEX(技能!E:E,MATCH(技能等级!S1295,技能!T:T,0))</f>
        <v>山蜘蛛技能3回血</v>
      </c>
      <c r="F1295" s="4" t="s">
        <v>1164</v>
      </c>
      <c r="G1295" s="3">
        <v>10</v>
      </c>
      <c r="H1295" s="37" t="str">
        <f t="shared" si="3902"/>
        <v>180301201</v>
      </c>
      <c r="I1295" s="3">
        <f t="shared" si="3903"/>
        <v>2</v>
      </c>
      <c r="J1295" s="3" t="str">
        <f>IF(COUNTIF(技能效果!A:A,技能等级!B1295&amp;"02")=1,技能等级!B1295&amp;"02","")</f>
        <v>180301202</v>
      </c>
      <c r="K1295" s="3">
        <f t="shared" si="3903"/>
        <v>2</v>
      </c>
      <c r="L1295" s="3" t="str">
        <f>IF(COUNTIF(技能效果!A:A,技能等级!B1295&amp;"03")=1,技能等级!B1295&amp;"03","")</f>
        <v/>
      </c>
      <c r="M1295" s="3" t="str">
        <f t="shared" ref="M1295" si="3934">IF(L1295="","",$D1295)</f>
        <v/>
      </c>
      <c r="N1295" s="3" t="str">
        <f>IF(COUNTIF(技能效果!A:A,技能等级!B1295&amp;"04")=1,技能等级!B1295&amp;"04","")</f>
        <v/>
      </c>
      <c r="O1295" s="3" t="str">
        <f t="shared" ref="O1295" si="3935">IF(N1295="","",$D1295)</f>
        <v/>
      </c>
      <c r="P1295" s="3" t="str">
        <f>IF(COUNTIF(技能效果!A:A,技能等级!B1295&amp;"05")=1,技能等级!B1295&amp;"05","")</f>
        <v/>
      </c>
      <c r="Q1295" s="3" t="str">
        <f t="shared" ref="Q1295" si="3936">IF(P1295="","",$D1295)</f>
        <v/>
      </c>
      <c r="R1295" s="36"/>
      <c r="S1295" s="36">
        <f t="shared" ref="S1295:S1358" si="3937">S1285+1</f>
        <v>130</v>
      </c>
    </row>
    <row r="1296" spans="1:19" ht="16.5" x14ac:dyDescent="0.2">
      <c r="A1296" s="3">
        <v>1293</v>
      </c>
      <c r="B1296" s="3">
        <f>INDEX(技能!B:B,MATCH(技能等级!S1296,技能!T:T,0))</f>
        <v>1803012</v>
      </c>
      <c r="C1296" s="4" t="s">
        <v>507</v>
      </c>
      <c r="D1296" s="3">
        <v>3</v>
      </c>
      <c r="E1296" s="3" t="str">
        <f>INDEX(技能!E:E,MATCH(技能等级!S1296,技能!T:T,0))</f>
        <v>山蜘蛛技能3回血</v>
      </c>
      <c r="F1296" s="4" t="s">
        <v>1164</v>
      </c>
      <c r="G1296" s="3">
        <v>10</v>
      </c>
      <c r="H1296" s="37" t="str">
        <f t="shared" si="3902"/>
        <v>180301201</v>
      </c>
      <c r="I1296" s="3">
        <f t="shared" si="3903"/>
        <v>3</v>
      </c>
      <c r="J1296" s="3" t="str">
        <f>IF(COUNTIF(技能效果!A:A,技能等级!B1296&amp;"02")=1,技能等级!B1296&amp;"02","")</f>
        <v>180301202</v>
      </c>
      <c r="K1296" s="3">
        <f t="shared" si="3903"/>
        <v>3</v>
      </c>
      <c r="L1296" s="3" t="str">
        <f>IF(COUNTIF(技能效果!A:A,技能等级!B1296&amp;"03")=1,技能等级!B1296&amp;"03","")</f>
        <v/>
      </c>
      <c r="M1296" s="3" t="str">
        <f t="shared" ref="M1296" si="3938">IF(L1296="","",$D1296)</f>
        <v/>
      </c>
      <c r="N1296" s="3" t="str">
        <f>IF(COUNTIF(技能效果!A:A,技能等级!B1296&amp;"04")=1,技能等级!B1296&amp;"04","")</f>
        <v/>
      </c>
      <c r="O1296" s="3" t="str">
        <f t="shared" ref="O1296" si="3939">IF(N1296="","",$D1296)</f>
        <v/>
      </c>
      <c r="P1296" s="3" t="str">
        <f>IF(COUNTIF(技能效果!A:A,技能等级!B1296&amp;"05")=1,技能等级!B1296&amp;"05","")</f>
        <v/>
      </c>
      <c r="Q1296" s="3" t="str">
        <f t="shared" ref="Q1296" si="3940">IF(P1296="","",$D1296)</f>
        <v/>
      </c>
      <c r="R1296" s="36"/>
      <c r="S1296" s="36">
        <f t="shared" si="3937"/>
        <v>130</v>
      </c>
    </row>
    <row r="1297" spans="1:19" ht="16.5" x14ac:dyDescent="0.2">
      <c r="A1297" s="3">
        <v>1294</v>
      </c>
      <c r="B1297" s="3">
        <f>INDEX(技能!B:B,MATCH(技能等级!S1297,技能!T:T,0))</f>
        <v>1803012</v>
      </c>
      <c r="C1297" s="4" t="s">
        <v>507</v>
      </c>
      <c r="D1297" s="3">
        <v>4</v>
      </c>
      <c r="E1297" s="3" t="str">
        <f>INDEX(技能!E:E,MATCH(技能等级!S1297,技能!T:T,0))</f>
        <v>山蜘蛛技能3回血</v>
      </c>
      <c r="F1297" s="4" t="s">
        <v>1164</v>
      </c>
      <c r="G1297" s="3">
        <v>10</v>
      </c>
      <c r="H1297" s="37" t="str">
        <f t="shared" si="3902"/>
        <v>180301201</v>
      </c>
      <c r="I1297" s="3">
        <f t="shared" si="3903"/>
        <v>4</v>
      </c>
      <c r="J1297" s="3" t="str">
        <f>IF(COUNTIF(技能效果!A:A,技能等级!B1297&amp;"02")=1,技能等级!B1297&amp;"02","")</f>
        <v>180301202</v>
      </c>
      <c r="K1297" s="3">
        <f t="shared" si="3903"/>
        <v>4</v>
      </c>
      <c r="L1297" s="3" t="str">
        <f>IF(COUNTIF(技能效果!A:A,技能等级!B1297&amp;"03")=1,技能等级!B1297&amp;"03","")</f>
        <v/>
      </c>
      <c r="M1297" s="3" t="str">
        <f t="shared" ref="M1297" si="3941">IF(L1297="","",$D1297)</f>
        <v/>
      </c>
      <c r="N1297" s="3" t="str">
        <f>IF(COUNTIF(技能效果!A:A,技能等级!B1297&amp;"04")=1,技能等级!B1297&amp;"04","")</f>
        <v/>
      </c>
      <c r="O1297" s="3" t="str">
        <f t="shared" ref="O1297" si="3942">IF(N1297="","",$D1297)</f>
        <v/>
      </c>
      <c r="P1297" s="3" t="str">
        <f>IF(COUNTIF(技能效果!A:A,技能等级!B1297&amp;"05")=1,技能等级!B1297&amp;"05","")</f>
        <v/>
      </c>
      <c r="Q1297" s="3" t="str">
        <f t="shared" ref="Q1297" si="3943">IF(P1297="","",$D1297)</f>
        <v/>
      </c>
      <c r="R1297" s="36"/>
      <c r="S1297" s="36">
        <f t="shared" si="3937"/>
        <v>130</v>
      </c>
    </row>
    <row r="1298" spans="1:19" ht="16.5" x14ac:dyDescent="0.2">
      <c r="A1298" s="3">
        <v>1295</v>
      </c>
      <c r="B1298" s="3">
        <f>INDEX(技能!B:B,MATCH(技能等级!S1298,技能!T:T,0))</f>
        <v>1803012</v>
      </c>
      <c r="C1298" s="4" t="s">
        <v>507</v>
      </c>
      <c r="D1298" s="3">
        <v>5</v>
      </c>
      <c r="E1298" s="3" t="str">
        <f>INDEX(技能!E:E,MATCH(技能等级!S1298,技能!T:T,0))</f>
        <v>山蜘蛛技能3回血</v>
      </c>
      <c r="F1298" s="4" t="s">
        <v>1164</v>
      </c>
      <c r="G1298" s="3">
        <v>10</v>
      </c>
      <c r="H1298" s="37" t="str">
        <f t="shared" si="3902"/>
        <v>180301201</v>
      </c>
      <c r="I1298" s="3">
        <f t="shared" si="3903"/>
        <v>5</v>
      </c>
      <c r="J1298" s="3" t="str">
        <f>IF(COUNTIF(技能效果!A:A,技能等级!B1298&amp;"02")=1,技能等级!B1298&amp;"02","")</f>
        <v>180301202</v>
      </c>
      <c r="K1298" s="3">
        <f t="shared" si="3903"/>
        <v>5</v>
      </c>
      <c r="L1298" s="3" t="str">
        <f>IF(COUNTIF(技能效果!A:A,技能等级!B1298&amp;"03")=1,技能等级!B1298&amp;"03","")</f>
        <v/>
      </c>
      <c r="M1298" s="3" t="str">
        <f t="shared" ref="M1298" si="3944">IF(L1298="","",$D1298)</f>
        <v/>
      </c>
      <c r="N1298" s="3" t="str">
        <f>IF(COUNTIF(技能效果!A:A,技能等级!B1298&amp;"04")=1,技能等级!B1298&amp;"04","")</f>
        <v/>
      </c>
      <c r="O1298" s="3" t="str">
        <f t="shared" ref="O1298" si="3945">IF(N1298="","",$D1298)</f>
        <v/>
      </c>
      <c r="P1298" s="3" t="str">
        <f>IF(COUNTIF(技能效果!A:A,技能等级!B1298&amp;"05")=1,技能等级!B1298&amp;"05","")</f>
        <v/>
      </c>
      <c r="Q1298" s="3" t="str">
        <f t="shared" ref="Q1298" si="3946">IF(P1298="","",$D1298)</f>
        <v/>
      </c>
      <c r="R1298" s="36"/>
      <c r="S1298" s="36">
        <f t="shared" si="3937"/>
        <v>130</v>
      </c>
    </row>
    <row r="1299" spans="1:19" ht="16.5" x14ac:dyDescent="0.2">
      <c r="A1299" s="3">
        <v>1296</v>
      </c>
      <c r="B1299" s="3">
        <f>INDEX(技能!B:B,MATCH(技能等级!S1299,技能!T:T,0))</f>
        <v>1803012</v>
      </c>
      <c r="C1299" s="4" t="s">
        <v>507</v>
      </c>
      <c r="D1299" s="3">
        <v>6</v>
      </c>
      <c r="E1299" s="3" t="str">
        <f>INDEX(技能!E:E,MATCH(技能等级!S1299,技能!T:T,0))</f>
        <v>山蜘蛛技能3回血</v>
      </c>
      <c r="F1299" s="4" t="s">
        <v>1164</v>
      </c>
      <c r="G1299" s="3">
        <v>10</v>
      </c>
      <c r="H1299" s="37" t="str">
        <f t="shared" si="3902"/>
        <v>180301201</v>
      </c>
      <c r="I1299" s="3">
        <f t="shared" si="3903"/>
        <v>6</v>
      </c>
      <c r="J1299" s="3" t="str">
        <f>IF(COUNTIF(技能效果!A:A,技能等级!B1299&amp;"02")=1,技能等级!B1299&amp;"02","")</f>
        <v>180301202</v>
      </c>
      <c r="K1299" s="3">
        <f t="shared" si="3903"/>
        <v>6</v>
      </c>
      <c r="L1299" s="3" t="str">
        <f>IF(COUNTIF(技能效果!A:A,技能等级!B1299&amp;"03")=1,技能等级!B1299&amp;"03","")</f>
        <v/>
      </c>
      <c r="M1299" s="3" t="str">
        <f t="shared" ref="M1299" si="3947">IF(L1299="","",$D1299)</f>
        <v/>
      </c>
      <c r="N1299" s="3" t="str">
        <f>IF(COUNTIF(技能效果!A:A,技能等级!B1299&amp;"04")=1,技能等级!B1299&amp;"04","")</f>
        <v/>
      </c>
      <c r="O1299" s="3" t="str">
        <f t="shared" ref="O1299" si="3948">IF(N1299="","",$D1299)</f>
        <v/>
      </c>
      <c r="P1299" s="3" t="str">
        <f>IF(COUNTIF(技能效果!A:A,技能等级!B1299&amp;"05")=1,技能等级!B1299&amp;"05","")</f>
        <v/>
      </c>
      <c r="Q1299" s="3" t="str">
        <f t="shared" ref="Q1299" si="3949">IF(P1299="","",$D1299)</f>
        <v/>
      </c>
      <c r="R1299" s="36"/>
      <c r="S1299" s="36">
        <f t="shared" si="3937"/>
        <v>130</v>
      </c>
    </row>
    <row r="1300" spans="1:19" ht="16.5" x14ac:dyDescent="0.2">
      <c r="A1300" s="3">
        <v>1297</v>
      </c>
      <c r="B1300" s="3">
        <f>INDEX(技能!B:B,MATCH(技能等级!S1300,技能!T:T,0))</f>
        <v>1803012</v>
      </c>
      <c r="C1300" s="4" t="s">
        <v>507</v>
      </c>
      <c r="D1300" s="3">
        <v>7</v>
      </c>
      <c r="E1300" s="3" t="str">
        <f>INDEX(技能!E:E,MATCH(技能等级!S1300,技能!T:T,0))</f>
        <v>山蜘蛛技能3回血</v>
      </c>
      <c r="F1300" s="4" t="s">
        <v>1164</v>
      </c>
      <c r="G1300" s="3">
        <v>10</v>
      </c>
      <c r="H1300" s="37" t="str">
        <f t="shared" si="3902"/>
        <v>180301201</v>
      </c>
      <c r="I1300" s="3">
        <f t="shared" si="3903"/>
        <v>7</v>
      </c>
      <c r="J1300" s="3" t="str">
        <f>IF(COUNTIF(技能效果!A:A,技能等级!B1300&amp;"02")=1,技能等级!B1300&amp;"02","")</f>
        <v>180301202</v>
      </c>
      <c r="K1300" s="3">
        <f t="shared" si="3903"/>
        <v>7</v>
      </c>
      <c r="L1300" s="3" t="str">
        <f>IF(COUNTIF(技能效果!A:A,技能等级!B1300&amp;"03")=1,技能等级!B1300&amp;"03","")</f>
        <v/>
      </c>
      <c r="M1300" s="3" t="str">
        <f t="shared" ref="M1300" si="3950">IF(L1300="","",$D1300)</f>
        <v/>
      </c>
      <c r="N1300" s="3" t="str">
        <f>IF(COUNTIF(技能效果!A:A,技能等级!B1300&amp;"04")=1,技能等级!B1300&amp;"04","")</f>
        <v/>
      </c>
      <c r="O1300" s="3" t="str">
        <f t="shared" ref="O1300" si="3951">IF(N1300="","",$D1300)</f>
        <v/>
      </c>
      <c r="P1300" s="3" t="str">
        <f>IF(COUNTIF(技能效果!A:A,技能等级!B1300&amp;"05")=1,技能等级!B1300&amp;"05","")</f>
        <v/>
      </c>
      <c r="Q1300" s="3" t="str">
        <f t="shared" ref="Q1300" si="3952">IF(P1300="","",$D1300)</f>
        <v/>
      </c>
      <c r="R1300" s="36"/>
      <c r="S1300" s="36">
        <f t="shared" si="3937"/>
        <v>130</v>
      </c>
    </row>
    <row r="1301" spans="1:19" ht="16.5" x14ac:dyDescent="0.2">
      <c r="A1301" s="3">
        <v>1298</v>
      </c>
      <c r="B1301" s="3">
        <f>INDEX(技能!B:B,MATCH(技能等级!S1301,技能!T:T,0))</f>
        <v>1803012</v>
      </c>
      <c r="C1301" s="4" t="s">
        <v>507</v>
      </c>
      <c r="D1301" s="3">
        <v>8</v>
      </c>
      <c r="E1301" s="3" t="str">
        <f>INDEX(技能!E:E,MATCH(技能等级!S1301,技能!T:T,0))</f>
        <v>山蜘蛛技能3回血</v>
      </c>
      <c r="F1301" s="4" t="s">
        <v>1164</v>
      </c>
      <c r="G1301" s="3">
        <v>10</v>
      </c>
      <c r="H1301" s="37" t="str">
        <f t="shared" si="3902"/>
        <v>180301201</v>
      </c>
      <c r="I1301" s="3">
        <f t="shared" si="3903"/>
        <v>8</v>
      </c>
      <c r="J1301" s="3" t="str">
        <f>IF(COUNTIF(技能效果!A:A,技能等级!B1301&amp;"02")=1,技能等级!B1301&amp;"02","")</f>
        <v>180301202</v>
      </c>
      <c r="K1301" s="3">
        <f t="shared" si="3903"/>
        <v>8</v>
      </c>
      <c r="L1301" s="3" t="str">
        <f>IF(COUNTIF(技能效果!A:A,技能等级!B1301&amp;"03")=1,技能等级!B1301&amp;"03","")</f>
        <v/>
      </c>
      <c r="M1301" s="3" t="str">
        <f t="shared" ref="M1301" si="3953">IF(L1301="","",$D1301)</f>
        <v/>
      </c>
      <c r="N1301" s="3" t="str">
        <f>IF(COUNTIF(技能效果!A:A,技能等级!B1301&amp;"04")=1,技能等级!B1301&amp;"04","")</f>
        <v/>
      </c>
      <c r="O1301" s="3" t="str">
        <f t="shared" ref="O1301" si="3954">IF(N1301="","",$D1301)</f>
        <v/>
      </c>
      <c r="P1301" s="3" t="str">
        <f>IF(COUNTIF(技能效果!A:A,技能等级!B1301&amp;"05")=1,技能等级!B1301&amp;"05","")</f>
        <v/>
      </c>
      <c r="Q1301" s="3" t="str">
        <f t="shared" ref="Q1301" si="3955">IF(P1301="","",$D1301)</f>
        <v/>
      </c>
      <c r="R1301" s="36"/>
      <c r="S1301" s="36">
        <f t="shared" si="3937"/>
        <v>130</v>
      </c>
    </row>
    <row r="1302" spans="1:19" ht="16.5" x14ac:dyDescent="0.2">
      <c r="A1302" s="3">
        <v>1299</v>
      </c>
      <c r="B1302" s="3">
        <f>INDEX(技能!B:B,MATCH(技能等级!S1302,技能!T:T,0))</f>
        <v>1803012</v>
      </c>
      <c r="C1302" s="4" t="s">
        <v>507</v>
      </c>
      <c r="D1302" s="3">
        <v>9</v>
      </c>
      <c r="E1302" s="3" t="str">
        <f>INDEX(技能!E:E,MATCH(技能等级!S1302,技能!T:T,0))</f>
        <v>山蜘蛛技能3回血</v>
      </c>
      <c r="F1302" s="4" t="s">
        <v>1164</v>
      </c>
      <c r="G1302" s="3">
        <v>10</v>
      </c>
      <c r="H1302" s="37" t="str">
        <f t="shared" si="3902"/>
        <v>180301201</v>
      </c>
      <c r="I1302" s="3">
        <f t="shared" si="3903"/>
        <v>9</v>
      </c>
      <c r="J1302" s="3" t="str">
        <f>IF(COUNTIF(技能效果!A:A,技能等级!B1302&amp;"02")=1,技能等级!B1302&amp;"02","")</f>
        <v>180301202</v>
      </c>
      <c r="K1302" s="3">
        <f t="shared" si="3903"/>
        <v>9</v>
      </c>
      <c r="L1302" s="3" t="str">
        <f>IF(COUNTIF(技能效果!A:A,技能等级!B1302&amp;"03")=1,技能等级!B1302&amp;"03","")</f>
        <v/>
      </c>
      <c r="M1302" s="3" t="str">
        <f t="shared" ref="M1302" si="3956">IF(L1302="","",$D1302)</f>
        <v/>
      </c>
      <c r="N1302" s="3" t="str">
        <f>IF(COUNTIF(技能效果!A:A,技能等级!B1302&amp;"04")=1,技能等级!B1302&amp;"04","")</f>
        <v/>
      </c>
      <c r="O1302" s="3" t="str">
        <f t="shared" ref="O1302" si="3957">IF(N1302="","",$D1302)</f>
        <v/>
      </c>
      <c r="P1302" s="3" t="str">
        <f>IF(COUNTIF(技能效果!A:A,技能等级!B1302&amp;"05")=1,技能等级!B1302&amp;"05","")</f>
        <v/>
      </c>
      <c r="Q1302" s="3" t="str">
        <f t="shared" ref="Q1302" si="3958">IF(P1302="","",$D1302)</f>
        <v/>
      </c>
      <c r="R1302" s="36"/>
      <c r="S1302" s="36">
        <f t="shared" si="3937"/>
        <v>130</v>
      </c>
    </row>
    <row r="1303" spans="1:19" ht="16.5" x14ac:dyDescent="0.2">
      <c r="A1303" s="3">
        <v>1300</v>
      </c>
      <c r="B1303" s="3">
        <f>INDEX(技能!B:B,MATCH(技能等级!S1303,技能!T:T,0))</f>
        <v>1803012</v>
      </c>
      <c r="C1303" s="4" t="s">
        <v>507</v>
      </c>
      <c r="D1303" s="3">
        <v>10</v>
      </c>
      <c r="E1303" s="3" t="str">
        <f>INDEX(技能!E:E,MATCH(技能等级!S1303,技能!T:T,0))</f>
        <v>山蜘蛛技能3回血</v>
      </c>
      <c r="F1303" s="4" t="s">
        <v>1164</v>
      </c>
      <c r="G1303" s="3">
        <v>10</v>
      </c>
      <c r="H1303" s="37" t="str">
        <f t="shared" si="3902"/>
        <v>180301201</v>
      </c>
      <c r="I1303" s="3">
        <f t="shared" si="3903"/>
        <v>10</v>
      </c>
      <c r="J1303" s="3" t="str">
        <f>IF(COUNTIF(技能效果!A:A,技能等级!B1303&amp;"02")=1,技能等级!B1303&amp;"02","")</f>
        <v>180301202</v>
      </c>
      <c r="K1303" s="3">
        <f t="shared" si="3903"/>
        <v>10</v>
      </c>
      <c r="L1303" s="3" t="str">
        <f>IF(COUNTIF(技能效果!A:A,技能等级!B1303&amp;"03")=1,技能等级!B1303&amp;"03","")</f>
        <v/>
      </c>
      <c r="M1303" s="3" t="str">
        <f t="shared" ref="M1303" si="3959">IF(L1303="","",$D1303)</f>
        <v/>
      </c>
      <c r="N1303" s="3" t="str">
        <f>IF(COUNTIF(技能效果!A:A,技能等级!B1303&amp;"04")=1,技能等级!B1303&amp;"04","")</f>
        <v/>
      </c>
      <c r="O1303" s="3" t="str">
        <f t="shared" ref="O1303" si="3960">IF(N1303="","",$D1303)</f>
        <v/>
      </c>
      <c r="P1303" s="3" t="str">
        <f>IF(COUNTIF(技能效果!A:A,技能等级!B1303&amp;"05")=1,技能等级!B1303&amp;"05","")</f>
        <v/>
      </c>
      <c r="Q1303" s="3" t="str">
        <f t="shared" ref="Q1303" si="3961">IF(P1303="","",$D1303)</f>
        <v/>
      </c>
      <c r="R1303" s="36"/>
      <c r="S1303" s="36">
        <f t="shared" si="3937"/>
        <v>130</v>
      </c>
    </row>
    <row r="1304" spans="1:19" ht="16.5" x14ac:dyDescent="0.2">
      <c r="A1304" s="3">
        <v>1301</v>
      </c>
      <c r="B1304" s="3">
        <f>INDEX(技能!B:B,MATCH(技能等级!S1304,技能!T:T,0))</f>
        <v>2001001</v>
      </c>
      <c r="C1304" s="4" t="s">
        <v>507</v>
      </c>
      <c r="D1304" s="3">
        <v>1</v>
      </c>
      <c r="E1304" s="3" t="str">
        <f>INDEX(技能!E:E,MATCH(技能等级!S1304,技能!T:T,0))</f>
        <v>新手战斗曹玄亮技能1伤害</v>
      </c>
      <c r="F1304" s="4"/>
      <c r="G1304" s="3"/>
      <c r="H1304" s="37" t="str">
        <f t="shared" si="3902"/>
        <v>200100101</v>
      </c>
      <c r="I1304" s="3">
        <f t="shared" si="3903"/>
        <v>1</v>
      </c>
      <c r="J1304" s="3" t="str">
        <f>IF(COUNTIF(技能效果!A:A,技能等级!B1304&amp;"02")=1,技能等级!B1304&amp;"02","")</f>
        <v/>
      </c>
      <c r="K1304" s="3" t="str">
        <f t="shared" si="3903"/>
        <v/>
      </c>
      <c r="L1304" s="3" t="str">
        <f>IF(COUNTIF(技能效果!A:A,技能等级!B1304&amp;"03")=1,技能等级!B1304&amp;"03","")</f>
        <v/>
      </c>
      <c r="M1304" s="3" t="str">
        <f t="shared" ref="M1304" si="3962">IF(L1304="","",$D1304)</f>
        <v/>
      </c>
      <c r="N1304" s="3" t="str">
        <f>IF(COUNTIF(技能效果!A:A,技能等级!B1304&amp;"04")=1,技能等级!B1304&amp;"04","")</f>
        <v/>
      </c>
      <c r="O1304" s="3" t="str">
        <f t="shared" ref="O1304" si="3963">IF(N1304="","",$D1304)</f>
        <v/>
      </c>
      <c r="P1304" s="3" t="str">
        <f>IF(COUNTIF(技能效果!A:A,技能等级!B1304&amp;"05")=1,技能等级!B1304&amp;"05","")</f>
        <v/>
      </c>
      <c r="Q1304" s="3" t="str">
        <f t="shared" ref="Q1304" si="3964">IF(P1304="","",$D1304)</f>
        <v/>
      </c>
      <c r="R1304" s="36"/>
      <c r="S1304" s="36">
        <f t="shared" si="3937"/>
        <v>131</v>
      </c>
    </row>
    <row r="1305" spans="1:19" ht="16.5" x14ac:dyDescent="0.2">
      <c r="A1305" s="3">
        <v>1302</v>
      </c>
      <c r="B1305" s="3">
        <f>INDEX(技能!B:B,MATCH(技能等级!S1305,技能!T:T,0))</f>
        <v>2001001</v>
      </c>
      <c r="C1305" s="4" t="s">
        <v>507</v>
      </c>
      <c r="D1305" s="3">
        <v>2</v>
      </c>
      <c r="E1305" s="3" t="str">
        <f>INDEX(技能!E:E,MATCH(技能等级!S1305,技能!T:T,0))</f>
        <v>新手战斗曹玄亮技能1伤害</v>
      </c>
      <c r="F1305" s="4" t="s">
        <v>1164</v>
      </c>
      <c r="G1305" s="3">
        <v>10</v>
      </c>
      <c r="H1305" s="37" t="str">
        <f t="shared" si="3902"/>
        <v>200100101</v>
      </c>
      <c r="I1305" s="3">
        <f t="shared" si="3903"/>
        <v>2</v>
      </c>
      <c r="J1305" s="3" t="str">
        <f>IF(COUNTIF(技能效果!A:A,技能等级!B1305&amp;"02")=1,技能等级!B1305&amp;"02","")</f>
        <v/>
      </c>
      <c r="K1305" s="3" t="str">
        <f t="shared" si="3903"/>
        <v/>
      </c>
      <c r="L1305" s="3" t="str">
        <f>IF(COUNTIF(技能效果!A:A,技能等级!B1305&amp;"03")=1,技能等级!B1305&amp;"03","")</f>
        <v/>
      </c>
      <c r="M1305" s="3" t="str">
        <f t="shared" ref="M1305" si="3965">IF(L1305="","",$D1305)</f>
        <v/>
      </c>
      <c r="N1305" s="3" t="str">
        <f>IF(COUNTIF(技能效果!A:A,技能等级!B1305&amp;"04")=1,技能等级!B1305&amp;"04","")</f>
        <v/>
      </c>
      <c r="O1305" s="3" t="str">
        <f t="shared" ref="O1305" si="3966">IF(N1305="","",$D1305)</f>
        <v/>
      </c>
      <c r="P1305" s="3" t="str">
        <f>IF(COUNTIF(技能效果!A:A,技能等级!B1305&amp;"05")=1,技能等级!B1305&amp;"05","")</f>
        <v/>
      </c>
      <c r="Q1305" s="3" t="str">
        <f t="shared" ref="Q1305" si="3967">IF(P1305="","",$D1305)</f>
        <v/>
      </c>
      <c r="R1305" s="36"/>
      <c r="S1305" s="36">
        <f t="shared" si="3937"/>
        <v>131</v>
      </c>
    </row>
    <row r="1306" spans="1:19" ht="16.5" x14ac:dyDescent="0.2">
      <c r="A1306" s="3">
        <v>1303</v>
      </c>
      <c r="B1306" s="3">
        <f>INDEX(技能!B:B,MATCH(技能等级!S1306,技能!T:T,0))</f>
        <v>2001001</v>
      </c>
      <c r="C1306" s="4" t="s">
        <v>507</v>
      </c>
      <c r="D1306" s="3">
        <v>3</v>
      </c>
      <c r="E1306" s="3" t="str">
        <f>INDEX(技能!E:E,MATCH(技能等级!S1306,技能!T:T,0))</f>
        <v>新手战斗曹玄亮技能1伤害</v>
      </c>
      <c r="F1306" s="4" t="s">
        <v>1164</v>
      </c>
      <c r="G1306" s="3">
        <v>10</v>
      </c>
      <c r="H1306" s="37" t="str">
        <f t="shared" si="3902"/>
        <v>200100101</v>
      </c>
      <c r="I1306" s="3">
        <f t="shared" si="3903"/>
        <v>3</v>
      </c>
      <c r="J1306" s="3" t="str">
        <f>IF(COUNTIF(技能效果!A:A,技能等级!B1306&amp;"02")=1,技能等级!B1306&amp;"02","")</f>
        <v/>
      </c>
      <c r="K1306" s="3" t="str">
        <f t="shared" si="3903"/>
        <v/>
      </c>
      <c r="L1306" s="3" t="str">
        <f>IF(COUNTIF(技能效果!A:A,技能等级!B1306&amp;"03")=1,技能等级!B1306&amp;"03","")</f>
        <v/>
      </c>
      <c r="M1306" s="3" t="str">
        <f t="shared" ref="M1306" si="3968">IF(L1306="","",$D1306)</f>
        <v/>
      </c>
      <c r="N1306" s="3" t="str">
        <f>IF(COUNTIF(技能效果!A:A,技能等级!B1306&amp;"04")=1,技能等级!B1306&amp;"04","")</f>
        <v/>
      </c>
      <c r="O1306" s="3" t="str">
        <f t="shared" ref="O1306" si="3969">IF(N1306="","",$D1306)</f>
        <v/>
      </c>
      <c r="P1306" s="3" t="str">
        <f>IF(COUNTIF(技能效果!A:A,技能等级!B1306&amp;"05")=1,技能等级!B1306&amp;"05","")</f>
        <v/>
      </c>
      <c r="Q1306" s="3" t="str">
        <f t="shared" ref="Q1306" si="3970">IF(P1306="","",$D1306)</f>
        <v/>
      </c>
      <c r="R1306" s="36"/>
      <c r="S1306" s="36">
        <f t="shared" si="3937"/>
        <v>131</v>
      </c>
    </row>
    <row r="1307" spans="1:19" ht="16.5" x14ac:dyDescent="0.2">
      <c r="A1307" s="3">
        <v>1304</v>
      </c>
      <c r="B1307" s="3">
        <f>INDEX(技能!B:B,MATCH(技能等级!S1307,技能!T:T,0))</f>
        <v>2001001</v>
      </c>
      <c r="C1307" s="4" t="s">
        <v>507</v>
      </c>
      <c r="D1307" s="3">
        <v>4</v>
      </c>
      <c r="E1307" s="3" t="str">
        <f>INDEX(技能!E:E,MATCH(技能等级!S1307,技能!T:T,0))</f>
        <v>新手战斗曹玄亮技能1伤害</v>
      </c>
      <c r="F1307" s="4" t="s">
        <v>1164</v>
      </c>
      <c r="G1307" s="3">
        <v>10</v>
      </c>
      <c r="H1307" s="37" t="str">
        <f t="shared" si="3902"/>
        <v>200100101</v>
      </c>
      <c r="I1307" s="3">
        <f t="shared" si="3903"/>
        <v>4</v>
      </c>
      <c r="J1307" s="3" t="str">
        <f>IF(COUNTIF(技能效果!A:A,技能等级!B1307&amp;"02")=1,技能等级!B1307&amp;"02","")</f>
        <v/>
      </c>
      <c r="K1307" s="3" t="str">
        <f t="shared" si="3903"/>
        <v/>
      </c>
      <c r="L1307" s="3" t="str">
        <f>IF(COUNTIF(技能效果!A:A,技能等级!B1307&amp;"03")=1,技能等级!B1307&amp;"03","")</f>
        <v/>
      </c>
      <c r="M1307" s="3" t="str">
        <f t="shared" ref="M1307" si="3971">IF(L1307="","",$D1307)</f>
        <v/>
      </c>
      <c r="N1307" s="3" t="str">
        <f>IF(COUNTIF(技能效果!A:A,技能等级!B1307&amp;"04")=1,技能等级!B1307&amp;"04","")</f>
        <v/>
      </c>
      <c r="O1307" s="3" t="str">
        <f t="shared" ref="O1307" si="3972">IF(N1307="","",$D1307)</f>
        <v/>
      </c>
      <c r="P1307" s="3" t="str">
        <f>IF(COUNTIF(技能效果!A:A,技能等级!B1307&amp;"05")=1,技能等级!B1307&amp;"05","")</f>
        <v/>
      </c>
      <c r="Q1307" s="3" t="str">
        <f t="shared" ref="Q1307" si="3973">IF(P1307="","",$D1307)</f>
        <v/>
      </c>
      <c r="R1307" s="36"/>
      <c r="S1307" s="36">
        <f t="shared" si="3937"/>
        <v>131</v>
      </c>
    </row>
    <row r="1308" spans="1:19" ht="16.5" x14ac:dyDescent="0.2">
      <c r="A1308" s="3">
        <v>1305</v>
      </c>
      <c r="B1308" s="3">
        <f>INDEX(技能!B:B,MATCH(技能等级!S1308,技能!T:T,0))</f>
        <v>2001001</v>
      </c>
      <c r="C1308" s="4" t="s">
        <v>507</v>
      </c>
      <c r="D1308" s="3">
        <v>5</v>
      </c>
      <c r="E1308" s="3" t="str">
        <f>INDEX(技能!E:E,MATCH(技能等级!S1308,技能!T:T,0))</f>
        <v>新手战斗曹玄亮技能1伤害</v>
      </c>
      <c r="F1308" s="4" t="s">
        <v>1164</v>
      </c>
      <c r="G1308" s="3">
        <v>10</v>
      </c>
      <c r="H1308" s="37" t="str">
        <f t="shared" si="3902"/>
        <v>200100101</v>
      </c>
      <c r="I1308" s="3">
        <f t="shared" si="3903"/>
        <v>5</v>
      </c>
      <c r="J1308" s="3" t="str">
        <f>IF(COUNTIF(技能效果!A:A,技能等级!B1308&amp;"02")=1,技能等级!B1308&amp;"02","")</f>
        <v/>
      </c>
      <c r="K1308" s="3" t="str">
        <f t="shared" si="3903"/>
        <v/>
      </c>
      <c r="L1308" s="3" t="str">
        <f>IF(COUNTIF(技能效果!A:A,技能等级!B1308&amp;"03")=1,技能等级!B1308&amp;"03","")</f>
        <v/>
      </c>
      <c r="M1308" s="3" t="str">
        <f t="shared" ref="M1308" si="3974">IF(L1308="","",$D1308)</f>
        <v/>
      </c>
      <c r="N1308" s="3" t="str">
        <f>IF(COUNTIF(技能效果!A:A,技能等级!B1308&amp;"04")=1,技能等级!B1308&amp;"04","")</f>
        <v/>
      </c>
      <c r="O1308" s="3" t="str">
        <f t="shared" ref="O1308" si="3975">IF(N1308="","",$D1308)</f>
        <v/>
      </c>
      <c r="P1308" s="3" t="str">
        <f>IF(COUNTIF(技能效果!A:A,技能等级!B1308&amp;"05")=1,技能等级!B1308&amp;"05","")</f>
        <v/>
      </c>
      <c r="Q1308" s="3" t="str">
        <f t="shared" ref="Q1308" si="3976">IF(P1308="","",$D1308)</f>
        <v/>
      </c>
      <c r="R1308" s="36"/>
      <c r="S1308" s="36">
        <f t="shared" si="3937"/>
        <v>131</v>
      </c>
    </row>
    <row r="1309" spans="1:19" ht="16.5" x14ac:dyDescent="0.2">
      <c r="A1309" s="3">
        <v>1306</v>
      </c>
      <c r="B1309" s="3">
        <f>INDEX(技能!B:B,MATCH(技能等级!S1309,技能!T:T,0))</f>
        <v>2001001</v>
      </c>
      <c r="C1309" s="4" t="s">
        <v>507</v>
      </c>
      <c r="D1309" s="3">
        <v>6</v>
      </c>
      <c r="E1309" s="3" t="str">
        <f>INDEX(技能!E:E,MATCH(技能等级!S1309,技能!T:T,0))</f>
        <v>新手战斗曹玄亮技能1伤害</v>
      </c>
      <c r="F1309" s="4" t="s">
        <v>1164</v>
      </c>
      <c r="G1309" s="3">
        <v>10</v>
      </c>
      <c r="H1309" s="37" t="str">
        <f t="shared" si="3902"/>
        <v>200100101</v>
      </c>
      <c r="I1309" s="3">
        <f t="shared" si="3903"/>
        <v>6</v>
      </c>
      <c r="J1309" s="3" t="str">
        <f>IF(COUNTIF(技能效果!A:A,技能等级!B1309&amp;"02")=1,技能等级!B1309&amp;"02","")</f>
        <v/>
      </c>
      <c r="K1309" s="3" t="str">
        <f t="shared" si="3903"/>
        <v/>
      </c>
      <c r="L1309" s="3" t="str">
        <f>IF(COUNTIF(技能效果!A:A,技能等级!B1309&amp;"03")=1,技能等级!B1309&amp;"03","")</f>
        <v/>
      </c>
      <c r="M1309" s="3" t="str">
        <f t="shared" ref="M1309" si="3977">IF(L1309="","",$D1309)</f>
        <v/>
      </c>
      <c r="N1309" s="3" t="str">
        <f>IF(COUNTIF(技能效果!A:A,技能等级!B1309&amp;"04")=1,技能等级!B1309&amp;"04","")</f>
        <v/>
      </c>
      <c r="O1309" s="3" t="str">
        <f t="shared" ref="O1309" si="3978">IF(N1309="","",$D1309)</f>
        <v/>
      </c>
      <c r="P1309" s="3" t="str">
        <f>IF(COUNTIF(技能效果!A:A,技能等级!B1309&amp;"05")=1,技能等级!B1309&amp;"05","")</f>
        <v/>
      </c>
      <c r="Q1309" s="3" t="str">
        <f t="shared" ref="Q1309" si="3979">IF(P1309="","",$D1309)</f>
        <v/>
      </c>
      <c r="R1309" s="36"/>
      <c r="S1309" s="36">
        <f t="shared" si="3937"/>
        <v>131</v>
      </c>
    </row>
    <row r="1310" spans="1:19" ht="16.5" x14ac:dyDescent="0.2">
      <c r="A1310" s="3">
        <v>1307</v>
      </c>
      <c r="B1310" s="3">
        <f>INDEX(技能!B:B,MATCH(技能等级!S1310,技能!T:T,0))</f>
        <v>2001001</v>
      </c>
      <c r="C1310" s="4" t="s">
        <v>507</v>
      </c>
      <c r="D1310" s="3">
        <v>7</v>
      </c>
      <c r="E1310" s="3" t="str">
        <f>INDEX(技能!E:E,MATCH(技能等级!S1310,技能!T:T,0))</f>
        <v>新手战斗曹玄亮技能1伤害</v>
      </c>
      <c r="F1310" s="4" t="s">
        <v>1164</v>
      </c>
      <c r="G1310" s="3">
        <v>10</v>
      </c>
      <c r="H1310" s="37" t="str">
        <f t="shared" si="3902"/>
        <v>200100101</v>
      </c>
      <c r="I1310" s="3">
        <f t="shared" si="3903"/>
        <v>7</v>
      </c>
      <c r="J1310" s="3" t="str">
        <f>IF(COUNTIF(技能效果!A:A,技能等级!B1310&amp;"02")=1,技能等级!B1310&amp;"02","")</f>
        <v/>
      </c>
      <c r="K1310" s="3" t="str">
        <f t="shared" si="3903"/>
        <v/>
      </c>
      <c r="L1310" s="3" t="str">
        <f>IF(COUNTIF(技能效果!A:A,技能等级!B1310&amp;"03")=1,技能等级!B1310&amp;"03","")</f>
        <v/>
      </c>
      <c r="M1310" s="3" t="str">
        <f t="shared" ref="M1310" si="3980">IF(L1310="","",$D1310)</f>
        <v/>
      </c>
      <c r="N1310" s="3" t="str">
        <f>IF(COUNTIF(技能效果!A:A,技能等级!B1310&amp;"04")=1,技能等级!B1310&amp;"04","")</f>
        <v/>
      </c>
      <c r="O1310" s="3" t="str">
        <f t="shared" ref="O1310" si="3981">IF(N1310="","",$D1310)</f>
        <v/>
      </c>
      <c r="P1310" s="3" t="str">
        <f>IF(COUNTIF(技能效果!A:A,技能等级!B1310&amp;"05")=1,技能等级!B1310&amp;"05","")</f>
        <v/>
      </c>
      <c r="Q1310" s="3" t="str">
        <f t="shared" ref="Q1310" si="3982">IF(P1310="","",$D1310)</f>
        <v/>
      </c>
      <c r="R1310" s="36"/>
      <c r="S1310" s="36">
        <f t="shared" si="3937"/>
        <v>131</v>
      </c>
    </row>
    <row r="1311" spans="1:19" ht="16.5" x14ac:dyDescent="0.2">
      <c r="A1311" s="3">
        <v>1308</v>
      </c>
      <c r="B1311" s="3">
        <f>INDEX(技能!B:B,MATCH(技能等级!S1311,技能!T:T,0))</f>
        <v>2001001</v>
      </c>
      <c r="C1311" s="4" t="s">
        <v>507</v>
      </c>
      <c r="D1311" s="3">
        <v>8</v>
      </c>
      <c r="E1311" s="3" t="str">
        <f>INDEX(技能!E:E,MATCH(技能等级!S1311,技能!T:T,0))</f>
        <v>新手战斗曹玄亮技能1伤害</v>
      </c>
      <c r="F1311" s="4" t="s">
        <v>1164</v>
      </c>
      <c r="G1311" s="3">
        <v>10</v>
      </c>
      <c r="H1311" s="37" t="str">
        <f t="shared" si="3902"/>
        <v>200100101</v>
      </c>
      <c r="I1311" s="3">
        <f t="shared" si="3903"/>
        <v>8</v>
      </c>
      <c r="J1311" s="3" t="str">
        <f>IF(COUNTIF(技能效果!A:A,技能等级!B1311&amp;"02")=1,技能等级!B1311&amp;"02","")</f>
        <v/>
      </c>
      <c r="K1311" s="3" t="str">
        <f t="shared" si="3903"/>
        <v/>
      </c>
      <c r="L1311" s="3" t="str">
        <f>IF(COUNTIF(技能效果!A:A,技能等级!B1311&amp;"03")=1,技能等级!B1311&amp;"03","")</f>
        <v/>
      </c>
      <c r="M1311" s="3" t="str">
        <f t="shared" ref="M1311" si="3983">IF(L1311="","",$D1311)</f>
        <v/>
      </c>
      <c r="N1311" s="3" t="str">
        <f>IF(COUNTIF(技能效果!A:A,技能等级!B1311&amp;"04")=1,技能等级!B1311&amp;"04","")</f>
        <v/>
      </c>
      <c r="O1311" s="3" t="str">
        <f t="shared" ref="O1311" si="3984">IF(N1311="","",$D1311)</f>
        <v/>
      </c>
      <c r="P1311" s="3" t="str">
        <f>IF(COUNTIF(技能效果!A:A,技能等级!B1311&amp;"05")=1,技能等级!B1311&amp;"05","")</f>
        <v/>
      </c>
      <c r="Q1311" s="3" t="str">
        <f t="shared" ref="Q1311" si="3985">IF(P1311="","",$D1311)</f>
        <v/>
      </c>
      <c r="R1311" s="36"/>
      <c r="S1311" s="36">
        <f t="shared" si="3937"/>
        <v>131</v>
      </c>
    </row>
    <row r="1312" spans="1:19" ht="16.5" x14ac:dyDescent="0.2">
      <c r="A1312" s="3">
        <v>1309</v>
      </c>
      <c r="B1312" s="3">
        <f>INDEX(技能!B:B,MATCH(技能等级!S1312,技能!T:T,0))</f>
        <v>2001001</v>
      </c>
      <c r="C1312" s="4" t="s">
        <v>507</v>
      </c>
      <c r="D1312" s="3">
        <v>9</v>
      </c>
      <c r="E1312" s="3" t="str">
        <f>INDEX(技能!E:E,MATCH(技能等级!S1312,技能!T:T,0))</f>
        <v>新手战斗曹玄亮技能1伤害</v>
      </c>
      <c r="F1312" s="4" t="s">
        <v>1164</v>
      </c>
      <c r="G1312" s="3">
        <v>10</v>
      </c>
      <c r="H1312" s="37" t="str">
        <f t="shared" si="3902"/>
        <v>200100101</v>
      </c>
      <c r="I1312" s="3">
        <f t="shared" si="3903"/>
        <v>9</v>
      </c>
      <c r="J1312" s="3" t="str">
        <f>IF(COUNTIF(技能效果!A:A,技能等级!B1312&amp;"02")=1,技能等级!B1312&amp;"02","")</f>
        <v/>
      </c>
      <c r="K1312" s="3" t="str">
        <f t="shared" si="3903"/>
        <v/>
      </c>
      <c r="L1312" s="3" t="str">
        <f>IF(COUNTIF(技能效果!A:A,技能等级!B1312&amp;"03")=1,技能等级!B1312&amp;"03","")</f>
        <v/>
      </c>
      <c r="M1312" s="3" t="str">
        <f t="shared" ref="M1312" si="3986">IF(L1312="","",$D1312)</f>
        <v/>
      </c>
      <c r="N1312" s="3" t="str">
        <f>IF(COUNTIF(技能效果!A:A,技能等级!B1312&amp;"04")=1,技能等级!B1312&amp;"04","")</f>
        <v/>
      </c>
      <c r="O1312" s="3" t="str">
        <f t="shared" ref="O1312" si="3987">IF(N1312="","",$D1312)</f>
        <v/>
      </c>
      <c r="P1312" s="3" t="str">
        <f>IF(COUNTIF(技能效果!A:A,技能等级!B1312&amp;"05")=1,技能等级!B1312&amp;"05","")</f>
        <v/>
      </c>
      <c r="Q1312" s="3" t="str">
        <f t="shared" ref="Q1312" si="3988">IF(P1312="","",$D1312)</f>
        <v/>
      </c>
      <c r="R1312" s="36"/>
      <c r="S1312" s="36">
        <f t="shared" si="3937"/>
        <v>131</v>
      </c>
    </row>
    <row r="1313" spans="1:19" ht="16.5" x14ac:dyDescent="0.2">
      <c r="A1313" s="3">
        <v>1310</v>
      </c>
      <c r="B1313" s="3">
        <f>INDEX(技能!B:B,MATCH(技能等级!S1313,技能!T:T,0))</f>
        <v>2001001</v>
      </c>
      <c r="C1313" s="4" t="s">
        <v>507</v>
      </c>
      <c r="D1313" s="3">
        <v>10</v>
      </c>
      <c r="E1313" s="3" t="str">
        <f>INDEX(技能!E:E,MATCH(技能等级!S1313,技能!T:T,0))</f>
        <v>新手战斗曹玄亮技能1伤害</v>
      </c>
      <c r="F1313" s="4" t="s">
        <v>1164</v>
      </c>
      <c r="G1313" s="3">
        <v>10</v>
      </c>
      <c r="H1313" s="37" t="str">
        <f t="shared" si="3902"/>
        <v>200100101</v>
      </c>
      <c r="I1313" s="3">
        <f t="shared" si="3903"/>
        <v>10</v>
      </c>
      <c r="J1313" s="3" t="str">
        <f>IF(COUNTIF(技能效果!A:A,技能等级!B1313&amp;"02")=1,技能等级!B1313&amp;"02","")</f>
        <v/>
      </c>
      <c r="K1313" s="3" t="str">
        <f t="shared" si="3903"/>
        <v/>
      </c>
      <c r="L1313" s="3" t="str">
        <f>IF(COUNTIF(技能效果!A:A,技能等级!B1313&amp;"03")=1,技能等级!B1313&amp;"03","")</f>
        <v/>
      </c>
      <c r="M1313" s="3" t="str">
        <f t="shared" ref="M1313" si="3989">IF(L1313="","",$D1313)</f>
        <v/>
      </c>
      <c r="N1313" s="3" t="str">
        <f>IF(COUNTIF(技能效果!A:A,技能等级!B1313&amp;"04")=1,技能等级!B1313&amp;"04","")</f>
        <v/>
      </c>
      <c r="O1313" s="3" t="str">
        <f t="shared" ref="O1313" si="3990">IF(N1313="","",$D1313)</f>
        <v/>
      </c>
      <c r="P1313" s="3" t="str">
        <f>IF(COUNTIF(技能效果!A:A,技能等级!B1313&amp;"05")=1,技能等级!B1313&amp;"05","")</f>
        <v/>
      </c>
      <c r="Q1313" s="3" t="str">
        <f t="shared" ref="Q1313" si="3991">IF(P1313="","",$D1313)</f>
        <v/>
      </c>
      <c r="R1313" s="36"/>
      <c r="S1313" s="36">
        <f t="shared" si="3937"/>
        <v>131</v>
      </c>
    </row>
    <row r="1314" spans="1:19" ht="16.5" x14ac:dyDescent="0.2">
      <c r="A1314" s="3">
        <v>1311</v>
      </c>
      <c r="B1314" s="3">
        <f>INDEX(技能!B:B,MATCH(技能等级!S1314,技能!T:T,0))</f>
        <v>2001002</v>
      </c>
      <c r="C1314" s="4" t="s">
        <v>507</v>
      </c>
      <c r="D1314" s="3">
        <v>1</v>
      </c>
      <c r="E1314" s="3" t="str">
        <f>INDEX(技能!E:E,MATCH(技能等级!S1314,技能!T:T,0))</f>
        <v>新手战斗曹玄亮技能2伤害</v>
      </c>
      <c r="F1314" s="4"/>
      <c r="G1314" s="3"/>
      <c r="H1314" s="37" t="str">
        <f t="shared" si="3902"/>
        <v>200100201</v>
      </c>
      <c r="I1314" s="3">
        <f t="shared" si="3903"/>
        <v>1</v>
      </c>
      <c r="J1314" s="3" t="str">
        <f>IF(COUNTIF(技能效果!A:A,技能等级!B1314&amp;"02")=1,技能等级!B1314&amp;"02","")</f>
        <v/>
      </c>
      <c r="K1314" s="3" t="str">
        <f t="shared" si="3903"/>
        <v/>
      </c>
      <c r="L1314" s="3" t="str">
        <f>IF(COUNTIF(技能效果!A:A,技能等级!B1314&amp;"03")=1,技能等级!B1314&amp;"03","")</f>
        <v/>
      </c>
      <c r="M1314" s="3" t="str">
        <f t="shared" ref="M1314" si="3992">IF(L1314="","",$D1314)</f>
        <v/>
      </c>
      <c r="N1314" s="3" t="str">
        <f>IF(COUNTIF(技能效果!A:A,技能等级!B1314&amp;"04")=1,技能等级!B1314&amp;"04","")</f>
        <v/>
      </c>
      <c r="O1314" s="3" t="str">
        <f t="shared" ref="O1314" si="3993">IF(N1314="","",$D1314)</f>
        <v/>
      </c>
      <c r="P1314" s="3" t="str">
        <f>IF(COUNTIF(技能效果!A:A,技能等级!B1314&amp;"05")=1,技能等级!B1314&amp;"05","")</f>
        <v/>
      </c>
      <c r="Q1314" s="3" t="str">
        <f t="shared" ref="Q1314" si="3994">IF(P1314="","",$D1314)</f>
        <v/>
      </c>
      <c r="R1314" s="36"/>
      <c r="S1314" s="36">
        <f t="shared" si="3937"/>
        <v>132</v>
      </c>
    </row>
    <row r="1315" spans="1:19" ht="16.5" x14ac:dyDescent="0.2">
      <c r="A1315" s="3">
        <v>1312</v>
      </c>
      <c r="B1315" s="3">
        <f>INDEX(技能!B:B,MATCH(技能等级!S1315,技能!T:T,0))</f>
        <v>2001002</v>
      </c>
      <c r="C1315" s="4" t="s">
        <v>507</v>
      </c>
      <c r="D1315" s="3">
        <v>2</v>
      </c>
      <c r="E1315" s="3" t="str">
        <f>INDEX(技能!E:E,MATCH(技能等级!S1315,技能!T:T,0))</f>
        <v>新手战斗曹玄亮技能2伤害</v>
      </c>
      <c r="F1315" s="4" t="s">
        <v>1164</v>
      </c>
      <c r="G1315" s="3">
        <v>10</v>
      </c>
      <c r="H1315" s="37" t="str">
        <f t="shared" si="3902"/>
        <v>200100201</v>
      </c>
      <c r="I1315" s="3">
        <f t="shared" si="3903"/>
        <v>2</v>
      </c>
      <c r="J1315" s="3" t="str">
        <f>IF(COUNTIF(技能效果!A:A,技能等级!B1315&amp;"02")=1,技能等级!B1315&amp;"02","")</f>
        <v/>
      </c>
      <c r="K1315" s="3" t="str">
        <f t="shared" si="3903"/>
        <v/>
      </c>
      <c r="L1315" s="3" t="str">
        <f>IF(COUNTIF(技能效果!A:A,技能等级!B1315&amp;"03")=1,技能等级!B1315&amp;"03","")</f>
        <v/>
      </c>
      <c r="M1315" s="3" t="str">
        <f t="shared" ref="M1315" si="3995">IF(L1315="","",$D1315)</f>
        <v/>
      </c>
      <c r="N1315" s="3" t="str">
        <f>IF(COUNTIF(技能效果!A:A,技能等级!B1315&amp;"04")=1,技能等级!B1315&amp;"04","")</f>
        <v/>
      </c>
      <c r="O1315" s="3" t="str">
        <f t="shared" ref="O1315" si="3996">IF(N1315="","",$D1315)</f>
        <v/>
      </c>
      <c r="P1315" s="3" t="str">
        <f>IF(COUNTIF(技能效果!A:A,技能等级!B1315&amp;"05")=1,技能等级!B1315&amp;"05","")</f>
        <v/>
      </c>
      <c r="Q1315" s="3" t="str">
        <f t="shared" ref="Q1315" si="3997">IF(P1315="","",$D1315)</f>
        <v/>
      </c>
      <c r="R1315" s="36"/>
      <c r="S1315" s="36">
        <f t="shared" si="3937"/>
        <v>132</v>
      </c>
    </row>
    <row r="1316" spans="1:19" ht="16.5" x14ac:dyDescent="0.2">
      <c r="A1316" s="3">
        <v>1313</v>
      </c>
      <c r="B1316" s="3">
        <f>INDEX(技能!B:B,MATCH(技能等级!S1316,技能!T:T,0))</f>
        <v>2001002</v>
      </c>
      <c r="C1316" s="4" t="s">
        <v>507</v>
      </c>
      <c r="D1316" s="3">
        <v>3</v>
      </c>
      <c r="E1316" s="3" t="str">
        <f>INDEX(技能!E:E,MATCH(技能等级!S1316,技能!T:T,0))</f>
        <v>新手战斗曹玄亮技能2伤害</v>
      </c>
      <c r="F1316" s="4" t="s">
        <v>1164</v>
      </c>
      <c r="G1316" s="3">
        <v>10</v>
      </c>
      <c r="H1316" s="37" t="str">
        <f t="shared" si="3902"/>
        <v>200100201</v>
      </c>
      <c r="I1316" s="3">
        <f t="shared" si="3903"/>
        <v>3</v>
      </c>
      <c r="J1316" s="3" t="str">
        <f>IF(COUNTIF(技能效果!A:A,技能等级!B1316&amp;"02")=1,技能等级!B1316&amp;"02","")</f>
        <v/>
      </c>
      <c r="K1316" s="3" t="str">
        <f t="shared" si="3903"/>
        <v/>
      </c>
      <c r="L1316" s="3" t="str">
        <f>IF(COUNTIF(技能效果!A:A,技能等级!B1316&amp;"03")=1,技能等级!B1316&amp;"03","")</f>
        <v/>
      </c>
      <c r="M1316" s="3" t="str">
        <f t="shared" ref="M1316" si="3998">IF(L1316="","",$D1316)</f>
        <v/>
      </c>
      <c r="N1316" s="3" t="str">
        <f>IF(COUNTIF(技能效果!A:A,技能等级!B1316&amp;"04")=1,技能等级!B1316&amp;"04","")</f>
        <v/>
      </c>
      <c r="O1316" s="3" t="str">
        <f t="shared" ref="O1316" si="3999">IF(N1316="","",$D1316)</f>
        <v/>
      </c>
      <c r="P1316" s="3" t="str">
        <f>IF(COUNTIF(技能效果!A:A,技能等级!B1316&amp;"05")=1,技能等级!B1316&amp;"05","")</f>
        <v/>
      </c>
      <c r="Q1316" s="3" t="str">
        <f t="shared" ref="Q1316" si="4000">IF(P1316="","",$D1316)</f>
        <v/>
      </c>
      <c r="R1316" s="36"/>
      <c r="S1316" s="36">
        <f t="shared" si="3937"/>
        <v>132</v>
      </c>
    </row>
    <row r="1317" spans="1:19" ht="16.5" x14ac:dyDescent="0.2">
      <c r="A1317" s="3">
        <v>1314</v>
      </c>
      <c r="B1317" s="3">
        <f>INDEX(技能!B:B,MATCH(技能等级!S1317,技能!T:T,0))</f>
        <v>2001002</v>
      </c>
      <c r="C1317" s="4" t="s">
        <v>507</v>
      </c>
      <c r="D1317" s="3">
        <v>4</v>
      </c>
      <c r="E1317" s="3" t="str">
        <f>INDEX(技能!E:E,MATCH(技能等级!S1317,技能!T:T,0))</f>
        <v>新手战斗曹玄亮技能2伤害</v>
      </c>
      <c r="F1317" s="4" t="s">
        <v>1164</v>
      </c>
      <c r="G1317" s="3">
        <v>10</v>
      </c>
      <c r="H1317" s="37" t="str">
        <f t="shared" si="3902"/>
        <v>200100201</v>
      </c>
      <c r="I1317" s="3">
        <f t="shared" si="3903"/>
        <v>4</v>
      </c>
      <c r="J1317" s="3" t="str">
        <f>IF(COUNTIF(技能效果!A:A,技能等级!B1317&amp;"02")=1,技能等级!B1317&amp;"02","")</f>
        <v/>
      </c>
      <c r="K1317" s="3" t="str">
        <f t="shared" si="3903"/>
        <v/>
      </c>
      <c r="L1317" s="3" t="str">
        <f>IF(COUNTIF(技能效果!A:A,技能等级!B1317&amp;"03")=1,技能等级!B1317&amp;"03","")</f>
        <v/>
      </c>
      <c r="M1317" s="3" t="str">
        <f t="shared" ref="M1317" si="4001">IF(L1317="","",$D1317)</f>
        <v/>
      </c>
      <c r="N1317" s="3" t="str">
        <f>IF(COUNTIF(技能效果!A:A,技能等级!B1317&amp;"04")=1,技能等级!B1317&amp;"04","")</f>
        <v/>
      </c>
      <c r="O1317" s="3" t="str">
        <f t="shared" ref="O1317" si="4002">IF(N1317="","",$D1317)</f>
        <v/>
      </c>
      <c r="P1317" s="3" t="str">
        <f>IF(COUNTIF(技能效果!A:A,技能等级!B1317&amp;"05")=1,技能等级!B1317&amp;"05","")</f>
        <v/>
      </c>
      <c r="Q1317" s="3" t="str">
        <f t="shared" ref="Q1317" si="4003">IF(P1317="","",$D1317)</f>
        <v/>
      </c>
      <c r="R1317" s="36"/>
      <c r="S1317" s="36">
        <f t="shared" si="3937"/>
        <v>132</v>
      </c>
    </row>
    <row r="1318" spans="1:19" ht="16.5" x14ac:dyDescent="0.2">
      <c r="A1318" s="3">
        <v>1315</v>
      </c>
      <c r="B1318" s="3">
        <f>INDEX(技能!B:B,MATCH(技能等级!S1318,技能!T:T,0))</f>
        <v>2001002</v>
      </c>
      <c r="C1318" s="4" t="s">
        <v>507</v>
      </c>
      <c r="D1318" s="3">
        <v>5</v>
      </c>
      <c r="E1318" s="3" t="str">
        <f>INDEX(技能!E:E,MATCH(技能等级!S1318,技能!T:T,0))</f>
        <v>新手战斗曹玄亮技能2伤害</v>
      </c>
      <c r="F1318" s="4" t="s">
        <v>1164</v>
      </c>
      <c r="G1318" s="3">
        <v>10</v>
      </c>
      <c r="H1318" s="37" t="str">
        <f t="shared" si="3902"/>
        <v>200100201</v>
      </c>
      <c r="I1318" s="3">
        <f t="shared" si="3903"/>
        <v>5</v>
      </c>
      <c r="J1318" s="3" t="str">
        <f>IF(COUNTIF(技能效果!A:A,技能等级!B1318&amp;"02")=1,技能等级!B1318&amp;"02","")</f>
        <v/>
      </c>
      <c r="K1318" s="3" t="str">
        <f t="shared" si="3903"/>
        <v/>
      </c>
      <c r="L1318" s="3" t="str">
        <f>IF(COUNTIF(技能效果!A:A,技能等级!B1318&amp;"03")=1,技能等级!B1318&amp;"03","")</f>
        <v/>
      </c>
      <c r="M1318" s="3" t="str">
        <f t="shared" ref="M1318" si="4004">IF(L1318="","",$D1318)</f>
        <v/>
      </c>
      <c r="N1318" s="3" t="str">
        <f>IF(COUNTIF(技能效果!A:A,技能等级!B1318&amp;"04")=1,技能等级!B1318&amp;"04","")</f>
        <v/>
      </c>
      <c r="O1318" s="3" t="str">
        <f t="shared" ref="O1318" si="4005">IF(N1318="","",$D1318)</f>
        <v/>
      </c>
      <c r="P1318" s="3" t="str">
        <f>IF(COUNTIF(技能效果!A:A,技能等级!B1318&amp;"05")=1,技能等级!B1318&amp;"05","")</f>
        <v/>
      </c>
      <c r="Q1318" s="3" t="str">
        <f t="shared" ref="Q1318" si="4006">IF(P1318="","",$D1318)</f>
        <v/>
      </c>
      <c r="R1318" s="36"/>
      <c r="S1318" s="36">
        <f t="shared" si="3937"/>
        <v>132</v>
      </c>
    </row>
    <row r="1319" spans="1:19" ht="16.5" x14ac:dyDescent="0.2">
      <c r="A1319" s="3">
        <v>1316</v>
      </c>
      <c r="B1319" s="3">
        <f>INDEX(技能!B:B,MATCH(技能等级!S1319,技能!T:T,0))</f>
        <v>2001002</v>
      </c>
      <c r="C1319" s="4" t="s">
        <v>507</v>
      </c>
      <c r="D1319" s="3">
        <v>6</v>
      </c>
      <c r="E1319" s="3" t="str">
        <f>INDEX(技能!E:E,MATCH(技能等级!S1319,技能!T:T,0))</f>
        <v>新手战斗曹玄亮技能2伤害</v>
      </c>
      <c r="F1319" s="4" t="s">
        <v>1164</v>
      </c>
      <c r="G1319" s="3">
        <v>10</v>
      </c>
      <c r="H1319" s="37" t="str">
        <f t="shared" si="3902"/>
        <v>200100201</v>
      </c>
      <c r="I1319" s="3">
        <f t="shared" si="3903"/>
        <v>6</v>
      </c>
      <c r="J1319" s="3" t="str">
        <f>IF(COUNTIF(技能效果!A:A,技能等级!B1319&amp;"02")=1,技能等级!B1319&amp;"02","")</f>
        <v/>
      </c>
      <c r="K1319" s="3" t="str">
        <f t="shared" si="3903"/>
        <v/>
      </c>
      <c r="L1319" s="3" t="str">
        <f>IF(COUNTIF(技能效果!A:A,技能等级!B1319&amp;"03")=1,技能等级!B1319&amp;"03","")</f>
        <v/>
      </c>
      <c r="M1319" s="3" t="str">
        <f t="shared" ref="M1319" si="4007">IF(L1319="","",$D1319)</f>
        <v/>
      </c>
      <c r="N1319" s="3" t="str">
        <f>IF(COUNTIF(技能效果!A:A,技能等级!B1319&amp;"04")=1,技能等级!B1319&amp;"04","")</f>
        <v/>
      </c>
      <c r="O1319" s="3" t="str">
        <f t="shared" ref="O1319" si="4008">IF(N1319="","",$D1319)</f>
        <v/>
      </c>
      <c r="P1319" s="3" t="str">
        <f>IF(COUNTIF(技能效果!A:A,技能等级!B1319&amp;"05")=1,技能等级!B1319&amp;"05","")</f>
        <v/>
      </c>
      <c r="Q1319" s="3" t="str">
        <f t="shared" ref="Q1319" si="4009">IF(P1319="","",$D1319)</f>
        <v/>
      </c>
      <c r="R1319" s="36"/>
      <c r="S1319" s="36">
        <f t="shared" si="3937"/>
        <v>132</v>
      </c>
    </row>
    <row r="1320" spans="1:19" ht="16.5" x14ac:dyDescent="0.2">
      <c r="A1320" s="3">
        <v>1317</v>
      </c>
      <c r="B1320" s="3">
        <f>INDEX(技能!B:B,MATCH(技能等级!S1320,技能!T:T,0))</f>
        <v>2001002</v>
      </c>
      <c r="C1320" s="4" t="s">
        <v>507</v>
      </c>
      <c r="D1320" s="3">
        <v>7</v>
      </c>
      <c r="E1320" s="3" t="str">
        <f>INDEX(技能!E:E,MATCH(技能等级!S1320,技能!T:T,0))</f>
        <v>新手战斗曹玄亮技能2伤害</v>
      </c>
      <c r="F1320" s="4" t="s">
        <v>1164</v>
      </c>
      <c r="G1320" s="3">
        <v>10</v>
      </c>
      <c r="H1320" s="37" t="str">
        <f t="shared" si="3902"/>
        <v>200100201</v>
      </c>
      <c r="I1320" s="3">
        <f t="shared" si="3903"/>
        <v>7</v>
      </c>
      <c r="J1320" s="3" t="str">
        <f>IF(COUNTIF(技能效果!A:A,技能等级!B1320&amp;"02")=1,技能等级!B1320&amp;"02","")</f>
        <v/>
      </c>
      <c r="K1320" s="3" t="str">
        <f t="shared" si="3903"/>
        <v/>
      </c>
      <c r="L1320" s="3" t="str">
        <f>IF(COUNTIF(技能效果!A:A,技能等级!B1320&amp;"03")=1,技能等级!B1320&amp;"03","")</f>
        <v/>
      </c>
      <c r="M1320" s="3" t="str">
        <f t="shared" ref="M1320" si="4010">IF(L1320="","",$D1320)</f>
        <v/>
      </c>
      <c r="N1320" s="3" t="str">
        <f>IF(COUNTIF(技能效果!A:A,技能等级!B1320&amp;"04")=1,技能等级!B1320&amp;"04","")</f>
        <v/>
      </c>
      <c r="O1320" s="3" t="str">
        <f t="shared" ref="O1320" si="4011">IF(N1320="","",$D1320)</f>
        <v/>
      </c>
      <c r="P1320" s="3" t="str">
        <f>IF(COUNTIF(技能效果!A:A,技能等级!B1320&amp;"05")=1,技能等级!B1320&amp;"05","")</f>
        <v/>
      </c>
      <c r="Q1320" s="3" t="str">
        <f t="shared" ref="Q1320" si="4012">IF(P1320="","",$D1320)</f>
        <v/>
      </c>
      <c r="R1320" s="36"/>
      <c r="S1320" s="36">
        <f t="shared" si="3937"/>
        <v>132</v>
      </c>
    </row>
    <row r="1321" spans="1:19" ht="16.5" x14ac:dyDescent="0.2">
      <c r="A1321" s="3">
        <v>1318</v>
      </c>
      <c r="B1321" s="3">
        <f>INDEX(技能!B:B,MATCH(技能等级!S1321,技能!T:T,0))</f>
        <v>2001002</v>
      </c>
      <c r="C1321" s="4" t="s">
        <v>507</v>
      </c>
      <c r="D1321" s="3">
        <v>8</v>
      </c>
      <c r="E1321" s="3" t="str">
        <f>INDEX(技能!E:E,MATCH(技能等级!S1321,技能!T:T,0))</f>
        <v>新手战斗曹玄亮技能2伤害</v>
      </c>
      <c r="F1321" s="4" t="s">
        <v>1164</v>
      </c>
      <c r="G1321" s="3">
        <v>10</v>
      </c>
      <c r="H1321" s="37" t="str">
        <f t="shared" si="3902"/>
        <v>200100201</v>
      </c>
      <c r="I1321" s="3">
        <f t="shared" si="3903"/>
        <v>8</v>
      </c>
      <c r="J1321" s="3" t="str">
        <f>IF(COUNTIF(技能效果!A:A,技能等级!B1321&amp;"02")=1,技能等级!B1321&amp;"02","")</f>
        <v/>
      </c>
      <c r="K1321" s="3" t="str">
        <f t="shared" si="3903"/>
        <v/>
      </c>
      <c r="L1321" s="3" t="str">
        <f>IF(COUNTIF(技能效果!A:A,技能等级!B1321&amp;"03")=1,技能等级!B1321&amp;"03","")</f>
        <v/>
      </c>
      <c r="M1321" s="3" t="str">
        <f t="shared" ref="M1321" si="4013">IF(L1321="","",$D1321)</f>
        <v/>
      </c>
      <c r="N1321" s="3" t="str">
        <f>IF(COUNTIF(技能效果!A:A,技能等级!B1321&amp;"04")=1,技能等级!B1321&amp;"04","")</f>
        <v/>
      </c>
      <c r="O1321" s="3" t="str">
        <f t="shared" ref="O1321" si="4014">IF(N1321="","",$D1321)</f>
        <v/>
      </c>
      <c r="P1321" s="3" t="str">
        <f>IF(COUNTIF(技能效果!A:A,技能等级!B1321&amp;"05")=1,技能等级!B1321&amp;"05","")</f>
        <v/>
      </c>
      <c r="Q1321" s="3" t="str">
        <f t="shared" ref="Q1321" si="4015">IF(P1321="","",$D1321)</f>
        <v/>
      </c>
      <c r="R1321" s="36"/>
      <c r="S1321" s="36">
        <f t="shared" si="3937"/>
        <v>132</v>
      </c>
    </row>
    <row r="1322" spans="1:19" ht="16.5" x14ac:dyDescent="0.2">
      <c r="A1322" s="3">
        <v>1319</v>
      </c>
      <c r="B1322" s="3">
        <f>INDEX(技能!B:B,MATCH(技能等级!S1322,技能!T:T,0))</f>
        <v>2001002</v>
      </c>
      <c r="C1322" s="4" t="s">
        <v>507</v>
      </c>
      <c r="D1322" s="3">
        <v>9</v>
      </c>
      <c r="E1322" s="3" t="str">
        <f>INDEX(技能!E:E,MATCH(技能等级!S1322,技能!T:T,0))</f>
        <v>新手战斗曹玄亮技能2伤害</v>
      </c>
      <c r="F1322" s="4" t="s">
        <v>1164</v>
      </c>
      <c r="G1322" s="3">
        <v>10</v>
      </c>
      <c r="H1322" s="37" t="str">
        <f t="shared" si="3902"/>
        <v>200100201</v>
      </c>
      <c r="I1322" s="3">
        <f t="shared" si="3903"/>
        <v>9</v>
      </c>
      <c r="J1322" s="3" t="str">
        <f>IF(COUNTIF(技能效果!A:A,技能等级!B1322&amp;"02")=1,技能等级!B1322&amp;"02","")</f>
        <v/>
      </c>
      <c r="K1322" s="3" t="str">
        <f t="shared" si="3903"/>
        <v/>
      </c>
      <c r="L1322" s="3" t="str">
        <f>IF(COUNTIF(技能效果!A:A,技能等级!B1322&amp;"03")=1,技能等级!B1322&amp;"03","")</f>
        <v/>
      </c>
      <c r="M1322" s="3" t="str">
        <f t="shared" ref="M1322" si="4016">IF(L1322="","",$D1322)</f>
        <v/>
      </c>
      <c r="N1322" s="3" t="str">
        <f>IF(COUNTIF(技能效果!A:A,技能等级!B1322&amp;"04")=1,技能等级!B1322&amp;"04","")</f>
        <v/>
      </c>
      <c r="O1322" s="3" t="str">
        <f t="shared" ref="O1322" si="4017">IF(N1322="","",$D1322)</f>
        <v/>
      </c>
      <c r="P1322" s="3" t="str">
        <f>IF(COUNTIF(技能效果!A:A,技能等级!B1322&amp;"05")=1,技能等级!B1322&amp;"05","")</f>
        <v/>
      </c>
      <c r="Q1322" s="3" t="str">
        <f t="shared" ref="Q1322" si="4018">IF(P1322="","",$D1322)</f>
        <v/>
      </c>
      <c r="R1322" s="36"/>
      <c r="S1322" s="36">
        <f t="shared" si="3937"/>
        <v>132</v>
      </c>
    </row>
    <row r="1323" spans="1:19" ht="16.5" x14ac:dyDescent="0.2">
      <c r="A1323" s="3">
        <v>1320</v>
      </c>
      <c r="B1323" s="3">
        <f>INDEX(技能!B:B,MATCH(技能等级!S1323,技能!T:T,0))</f>
        <v>2001002</v>
      </c>
      <c r="C1323" s="4" t="s">
        <v>507</v>
      </c>
      <c r="D1323" s="3">
        <v>10</v>
      </c>
      <c r="E1323" s="3" t="str">
        <f>INDEX(技能!E:E,MATCH(技能等级!S1323,技能!T:T,0))</f>
        <v>新手战斗曹玄亮技能2伤害</v>
      </c>
      <c r="F1323" s="4" t="s">
        <v>1164</v>
      </c>
      <c r="G1323" s="3">
        <v>10</v>
      </c>
      <c r="H1323" s="37" t="str">
        <f t="shared" si="3902"/>
        <v>200100201</v>
      </c>
      <c r="I1323" s="3">
        <f t="shared" si="3903"/>
        <v>10</v>
      </c>
      <c r="J1323" s="3" t="str">
        <f>IF(COUNTIF(技能效果!A:A,技能等级!B1323&amp;"02")=1,技能等级!B1323&amp;"02","")</f>
        <v/>
      </c>
      <c r="K1323" s="3" t="str">
        <f t="shared" si="3903"/>
        <v/>
      </c>
      <c r="L1323" s="3" t="str">
        <f>IF(COUNTIF(技能效果!A:A,技能等级!B1323&amp;"03")=1,技能等级!B1323&amp;"03","")</f>
        <v/>
      </c>
      <c r="M1323" s="3" t="str">
        <f t="shared" ref="M1323" si="4019">IF(L1323="","",$D1323)</f>
        <v/>
      </c>
      <c r="N1323" s="3" t="str">
        <f>IF(COUNTIF(技能效果!A:A,技能等级!B1323&amp;"04")=1,技能等级!B1323&amp;"04","")</f>
        <v/>
      </c>
      <c r="O1323" s="3" t="str">
        <f t="shared" ref="O1323" si="4020">IF(N1323="","",$D1323)</f>
        <v/>
      </c>
      <c r="P1323" s="3" t="str">
        <f>IF(COUNTIF(技能效果!A:A,技能等级!B1323&amp;"05")=1,技能等级!B1323&amp;"05","")</f>
        <v/>
      </c>
      <c r="Q1323" s="3" t="str">
        <f t="shared" ref="Q1323" si="4021">IF(P1323="","",$D1323)</f>
        <v/>
      </c>
      <c r="R1323" s="36"/>
      <c r="S1323" s="36">
        <f t="shared" si="3937"/>
        <v>132</v>
      </c>
    </row>
    <row r="1324" spans="1:19" ht="33" x14ac:dyDescent="0.2">
      <c r="A1324" s="3">
        <v>1321</v>
      </c>
      <c r="B1324" s="3">
        <f>INDEX(技能!B:B,MATCH(技能等级!S1324,技能!T:T,0))</f>
        <v>2002001</v>
      </c>
      <c r="C1324" s="4" t="s">
        <v>507</v>
      </c>
      <c r="D1324" s="3">
        <v>1</v>
      </c>
      <c r="E1324" s="3" t="str">
        <f>INDEX(技能!E:E,MATCH(技能等级!S1324,技能!T:T,0))</f>
        <v>新手战斗战斗曹焱兵技能1伤害</v>
      </c>
      <c r="F1324" s="4"/>
      <c r="G1324" s="3"/>
      <c r="H1324" s="37" t="str">
        <f t="shared" si="3902"/>
        <v>200200101</v>
      </c>
      <c r="I1324" s="3">
        <f t="shared" si="3903"/>
        <v>1</v>
      </c>
      <c r="J1324" s="3" t="str">
        <f>IF(COUNTIF(技能效果!A:A,技能等级!B1324&amp;"02")=1,技能等级!B1324&amp;"02","")</f>
        <v/>
      </c>
      <c r="K1324" s="3" t="str">
        <f t="shared" si="3903"/>
        <v/>
      </c>
      <c r="L1324" s="3" t="str">
        <f>IF(COUNTIF(技能效果!A:A,技能等级!B1324&amp;"03")=1,技能等级!B1324&amp;"03","")</f>
        <v/>
      </c>
      <c r="M1324" s="3" t="str">
        <f t="shared" ref="M1324" si="4022">IF(L1324="","",$D1324)</f>
        <v/>
      </c>
      <c r="N1324" s="3" t="str">
        <f>IF(COUNTIF(技能效果!A:A,技能等级!B1324&amp;"04")=1,技能等级!B1324&amp;"04","")</f>
        <v/>
      </c>
      <c r="O1324" s="3" t="str">
        <f t="shared" ref="O1324" si="4023">IF(N1324="","",$D1324)</f>
        <v/>
      </c>
      <c r="P1324" s="3" t="str">
        <f>IF(COUNTIF(技能效果!A:A,技能等级!B1324&amp;"05")=1,技能等级!B1324&amp;"05","")</f>
        <v/>
      </c>
      <c r="Q1324" s="3" t="str">
        <f t="shared" ref="Q1324" si="4024">IF(P1324="","",$D1324)</f>
        <v/>
      </c>
      <c r="R1324" s="36"/>
      <c r="S1324" s="36">
        <f t="shared" si="3937"/>
        <v>133</v>
      </c>
    </row>
    <row r="1325" spans="1:19" ht="33" x14ac:dyDescent="0.2">
      <c r="A1325" s="3">
        <v>1322</v>
      </c>
      <c r="B1325" s="3">
        <f>INDEX(技能!B:B,MATCH(技能等级!S1325,技能!T:T,0))</f>
        <v>2002001</v>
      </c>
      <c r="C1325" s="4" t="s">
        <v>507</v>
      </c>
      <c r="D1325" s="3">
        <v>2</v>
      </c>
      <c r="E1325" s="3" t="str">
        <f>INDEX(技能!E:E,MATCH(技能等级!S1325,技能!T:T,0))</f>
        <v>新手战斗战斗曹焱兵技能1伤害</v>
      </c>
      <c r="F1325" s="4" t="s">
        <v>1164</v>
      </c>
      <c r="G1325" s="3">
        <v>10</v>
      </c>
      <c r="H1325" s="37" t="str">
        <f t="shared" si="3902"/>
        <v>200200101</v>
      </c>
      <c r="I1325" s="3">
        <f t="shared" si="3903"/>
        <v>2</v>
      </c>
      <c r="J1325" s="3" t="str">
        <f>IF(COUNTIF(技能效果!A:A,技能等级!B1325&amp;"02")=1,技能等级!B1325&amp;"02","")</f>
        <v/>
      </c>
      <c r="K1325" s="3" t="str">
        <f t="shared" si="3903"/>
        <v/>
      </c>
      <c r="L1325" s="3" t="str">
        <f>IF(COUNTIF(技能效果!A:A,技能等级!B1325&amp;"03")=1,技能等级!B1325&amp;"03","")</f>
        <v/>
      </c>
      <c r="M1325" s="3" t="str">
        <f t="shared" ref="M1325" si="4025">IF(L1325="","",$D1325)</f>
        <v/>
      </c>
      <c r="N1325" s="3" t="str">
        <f>IF(COUNTIF(技能效果!A:A,技能等级!B1325&amp;"04")=1,技能等级!B1325&amp;"04","")</f>
        <v/>
      </c>
      <c r="O1325" s="3" t="str">
        <f t="shared" ref="O1325" si="4026">IF(N1325="","",$D1325)</f>
        <v/>
      </c>
      <c r="P1325" s="3" t="str">
        <f>IF(COUNTIF(技能效果!A:A,技能等级!B1325&amp;"05")=1,技能等级!B1325&amp;"05","")</f>
        <v/>
      </c>
      <c r="Q1325" s="3" t="str">
        <f t="shared" ref="Q1325" si="4027">IF(P1325="","",$D1325)</f>
        <v/>
      </c>
      <c r="R1325" s="36"/>
      <c r="S1325" s="36">
        <f t="shared" si="3937"/>
        <v>133</v>
      </c>
    </row>
    <row r="1326" spans="1:19" ht="33" x14ac:dyDescent="0.2">
      <c r="A1326" s="3">
        <v>1323</v>
      </c>
      <c r="B1326" s="3">
        <f>INDEX(技能!B:B,MATCH(技能等级!S1326,技能!T:T,0))</f>
        <v>2002001</v>
      </c>
      <c r="C1326" s="4" t="s">
        <v>507</v>
      </c>
      <c r="D1326" s="3">
        <v>3</v>
      </c>
      <c r="E1326" s="3" t="str">
        <f>INDEX(技能!E:E,MATCH(技能等级!S1326,技能!T:T,0))</f>
        <v>新手战斗战斗曹焱兵技能1伤害</v>
      </c>
      <c r="F1326" s="4" t="s">
        <v>1164</v>
      </c>
      <c r="G1326" s="3">
        <v>10</v>
      </c>
      <c r="H1326" s="37" t="str">
        <f t="shared" si="3902"/>
        <v>200200101</v>
      </c>
      <c r="I1326" s="3">
        <f t="shared" si="3903"/>
        <v>3</v>
      </c>
      <c r="J1326" s="3" t="str">
        <f>IF(COUNTIF(技能效果!A:A,技能等级!B1326&amp;"02")=1,技能等级!B1326&amp;"02","")</f>
        <v/>
      </c>
      <c r="K1326" s="3" t="str">
        <f t="shared" si="3903"/>
        <v/>
      </c>
      <c r="L1326" s="3" t="str">
        <f>IF(COUNTIF(技能效果!A:A,技能等级!B1326&amp;"03")=1,技能等级!B1326&amp;"03","")</f>
        <v/>
      </c>
      <c r="M1326" s="3" t="str">
        <f t="shared" ref="M1326" si="4028">IF(L1326="","",$D1326)</f>
        <v/>
      </c>
      <c r="N1326" s="3" t="str">
        <f>IF(COUNTIF(技能效果!A:A,技能等级!B1326&amp;"04")=1,技能等级!B1326&amp;"04","")</f>
        <v/>
      </c>
      <c r="O1326" s="3" t="str">
        <f t="shared" ref="O1326" si="4029">IF(N1326="","",$D1326)</f>
        <v/>
      </c>
      <c r="P1326" s="3" t="str">
        <f>IF(COUNTIF(技能效果!A:A,技能等级!B1326&amp;"05")=1,技能等级!B1326&amp;"05","")</f>
        <v/>
      </c>
      <c r="Q1326" s="3" t="str">
        <f t="shared" ref="Q1326" si="4030">IF(P1326="","",$D1326)</f>
        <v/>
      </c>
      <c r="R1326" s="36"/>
      <c r="S1326" s="36">
        <f t="shared" si="3937"/>
        <v>133</v>
      </c>
    </row>
    <row r="1327" spans="1:19" ht="33" x14ac:dyDescent="0.2">
      <c r="A1327" s="3">
        <v>1324</v>
      </c>
      <c r="B1327" s="3">
        <f>INDEX(技能!B:B,MATCH(技能等级!S1327,技能!T:T,0))</f>
        <v>2002001</v>
      </c>
      <c r="C1327" s="4" t="s">
        <v>507</v>
      </c>
      <c r="D1327" s="3">
        <v>4</v>
      </c>
      <c r="E1327" s="3" t="str">
        <f>INDEX(技能!E:E,MATCH(技能等级!S1327,技能!T:T,0))</f>
        <v>新手战斗战斗曹焱兵技能1伤害</v>
      </c>
      <c r="F1327" s="4" t="s">
        <v>1164</v>
      </c>
      <c r="G1327" s="3">
        <v>10</v>
      </c>
      <c r="H1327" s="37" t="str">
        <f t="shared" si="3902"/>
        <v>200200101</v>
      </c>
      <c r="I1327" s="3">
        <f t="shared" si="3903"/>
        <v>4</v>
      </c>
      <c r="J1327" s="3" t="str">
        <f>IF(COUNTIF(技能效果!A:A,技能等级!B1327&amp;"02")=1,技能等级!B1327&amp;"02","")</f>
        <v/>
      </c>
      <c r="K1327" s="3" t="str">
        <f t="shared" si="3903"/>
        <v/>
      </c>
      <c r="L1327" s="3" t="str">
        <f>IF(COUNTIF(技能效果!A:A,技能等级!B1327&amp;"03")=1,技能等级!B1327&amp;"03","")</f>
        <v/>
      </c>
      <c r="M1327" s="3" t="str">
        <f t="shared" ref="M1327" si="4031">IF(L1327="","",$D1327)</f>
        <v/>
      </c>
      <c r="N1327" s="3" t="str">
        <f>IF(COUNTIF(技能效果!A:A,技能等级!B1327&amp;"04")=1,技能等级!B1327&amp;"04","")</f>
        <v/>
      </c>
      <c r="O1327" s="3" t="str">
        <f t="shared" ref="O1327" si="4032">IF(N1327="","",$D1327)</f>
        <v/>
      </c>
      <c r="P1327" s="3" t="str">
        <f>IF(COUNTIF(技能效果!A:A,技能等级!B1327&amp;"05")=1,技能等级!B1327&amp;"05","")</f>
        <v/>
      </c>
      <c r="Q1327" s="3" t="str">
        <f t="shared" ref="Q1327" si="4033">IF(P1327="","",$D1327)</f>
        <v/>
      </c>
      <c r="R1327" s="36"/>
      <c r="S1327" s="36">
        <f t="shared" si="3937"/>
        <v>133</v>
      </c>
    </row>
    <row r="1328" spans="1:19" ht="33" x14ac:dyDescent="0.2">
      <c r="A1328" s="3">
        <v>1325</v>
      </c>
      <c r="B1328" s="3">
        <f>INDEX(技能!B:B,MATCH(技能等级!S1328,技能!T:T,0))</f>
        <v>2002001</v>
      </c>
      <c r="C1328" s="4" t="s">
        <v>507</v>
      </c>
      <c r="D1328" s="3">
        <v>5</v>
      </c>
      <c r="E1328" s="3" t="str">
        <f>INDEX(技能!E:E,MATCH(技能等级!S1328,技能!T:T,0))</f>
        <v>新手战斗战斗曹焱兵技能1伤害</v>
      </c>
      <c r="F1328" s="4" t="s">
        <v>1164</v>
      </c>
      <c r="G1328" s="3">
        <v>10</v>
      </c>
      <c r="H1328" s="37" t="str">
        <f t="shared" si="3902"/>
        <v>200200101</v>
      </c>
      <c r="I1328" s="3">
        <f t="shared" si="3903"/>
        <v>5</v>
      </c>
      <c r="J1328" s="3" t="str">
        <f>IF(COUNTIF(技能效果!A:A,技能等级!B1328&amp;"02")=1,技能等级!B1328&amp;"02","")</f>
        <v/>
      </c>
      <c r="K1328" s="3" t="str">
        <f t="shared" si="3903"/>
        <v/>
      </c>
      <c r="L1328" s="3" t="str">
        <f>IF(COUNTIF(技能效果!A:A,技能等级!B1328&amp;"03")=1,技能等级!B1328&amp;"03","")</f>
        <v/>
      </c>
      <c r="M1328" s="3" t="str">
        <f t="shared" ref="M1328" si="4034">IF(L1328="","",$D1328)</f>
        <v/>
      </c>
      <c r="N1328" s="3" t="str">
        <f>IF(COUNTIF(技能效果!A:A,技能等级!B1328&amp;"04")=1,技能等级!B1328&amp;"04","")</f>
        <v/>
      </c>
      <c r="O1328" s="3" t="str">
        <f t="shared" ref="O1328" si="4035">IF(N1328="","",$D1328)</f>
        <v/>
      </c>
      <c r="P1328" s="3" t="str">
        <f>IF(COUNTIF(技能效果!A:A,技能等级!B1328&amp;"05")=1,技能等级!B1328&amp;"05","")</f>
        <v/>
      </c>
      <c r="Q1328" s="3" t="str">
        <f t="shared" ref="Q1328" si="4036">IF(P1328="","",$D1328)</f>
        <v/>
      </c>
      <c r="R1328" s="36"/>
      <c r="S1328" s="36">
        <f t="shared" si="3937"/>
        <v>133</v>
      </c>
    </row>
    <row r="1329" spans="1:19" ht="33" x14ac:dyDescent="0.2">
      <c r="A1329" s="3">
        <v>1326</v>
      </c>
      <c r="B1329" s="3">
        <f>INDEX(技能!B:B,MATCH(技能等级!S1329,技能!T:T,0))</f>
        <v>2002001</v>
      </c>
      <c r="C1329" s="4" t="s">
        <v>507</v>
      </c>
      <c r="D1329" s="3">
        <v>6</v>
      </c>
      <c r="E1329" s="3" t="str">
        <f>INDEX(技能!E:E,MATCH(技能等级!S1329,技能!T:T,0))</f>
        <v>新手战斗战斗曹焱兵技能1伤害</v>
      </c>
      <c r="F1329" s="4" t="s">
        <v>1164</v>
      </c>
      <c r="G1329" s="3">
        <v>10</v>
      </c>
      <c r="H1329" s="37" t="str">
        <f t="shared" si="3902"/>
        <v>200200101</v>
      </c>
      <c r="I1329" s="3">
        <f t="shared" si="3903"/>
        <v>6</v>
      </c>
      <c r="J1329" s="3" t="str">
        <f>IF(COUNTIF(技能效果!A:A,技能等级!B1329&amp;"02")=1,技能等级!B1329&amp;"02","")</f>
        <v/>
      </c>
      <c r="K1329" s="3" t="str">
        <f t="shared" si="3903"/>
        <v/>
      </c>
      <c r="L1329" s="3" t="str">
        <f>IF(COUNTIF(技能效果!A:A,技能等级!B1329&amp;"03")=1,技能等级!B1329&amp;"03","")</f>
        <v/>
      </c>
      <c r="M1329" s="3" t="str">
        <f t="shared" ref="M1329" si="4037">IF(L1329="","",$D1329)</f>
        <v/>
      </c>
      <c r="N1329" s="3" t="str">
        <f>IF(COUNTIF(技能效果!A:A,技能等级!B1329&amp;"04")=1,技能等级!B1329&amp;"04","")</f>
        <v/>
      </c>
      <c r="O1329" s="3" t="str">
        <f t="shared" ref="O1329" si="4038">IF(N1329="","",$D1329)</f>
        <v/>
      </c>
      <c r="P1329" s="3" t="str">
        <f>IF(COUNTIF(技能效果!A:A,技能等级!B1329&amp;"05")=1,技能等级!B1329&amp;"05","")</f>
        <v/>
      </c>
      <c r="Q1329" s="3" t="str">
        <f t="shared" ref="Q1329" si="4039">IF(P1329="","",$D1329)</f>
        <v/>
      </c>
      <c r="R1329" s="36"/>
      <c r="S1329" s="36">
        <f t="shared" si="3937"/>
        <v>133</v>
      </c>
    </row>
    <row r="1330" spans="1:19" ht="33" x14ac:dyDescent="0.2">
      <c r="A1330" s="3">
        <v>1327</v>
      </c>
      <c r="B1330" s="3">
        <f>INDEX(技能!B:B,MATCH(技能等级!S1330,技能!T:T,0))</f>
        <v>2002001</v>
      </c>
      <c r="C1330" s="4" t="s">
        <v>507</v>
      </c>
      <c r="D1330" s="3">
        <v>7</v>
      </c>
      <c r="E1330" s="3" t="str">
        <f>INDEX(技能!E:E,MATCH(技能等级!S1330,技能!T:T,0))</f>
        <v>新手战斗战斗曹焱兵技能1伤害</v>
      </c>
      <c r="F1330" s="4" t="s">
        <v>1164</v>
      </c>
      <c r="G1330" s="3">
        <v>10</v>
      </c>
      <c r="H1330" s="37" t="str">
        <f t="shared" si="3902"/>
        <v>200200101</v>
      </c>
      <c r="I1330" s="3">
        <f t="shared" si="3903"/>
        <v>7</v>
      </c>
      <c r="J1330" s="3" t="str">
        <f>IF(COUNTIF(技能效果!A:A,技能等级!B1330&amp;"02")=1,技能等级!B1330&amp;"02","")</f>
        <v/>
      </c>
      <c r="K1330" s="3" t="str">
        <f t="shared" si="3903"/>
        <v/>
      </c>
      <c r="L1330" s="3" t="str">
        <f>IF(COUNTIF(技能效果!A:A,技能等级!B1330&amp;"03")=1,技能等级!B1330&amp;"03","")</f>
        <v/>
      </c>
      <c r="M1330" s="3" t="str">
        <f t="shared" ref="M1330" si="4040">IF(L1330="","",$D1330)</f>
        <v/>
      </c>
      <c r="N1330" s="3" t="str">
        <f>IF(COUNTIF(技能效果!A:A,技能等级!B1330&amp;"04")=1,技能等级!B1330&amp;"04","")</f>
        <v/>
      </c>
      <c r="O1330" s="3" t="str">
        <f t="shared" ref="O1330" si="4041">IF(N1330="","",$D1330)</f>
        <v/>
      </c>
      <c r="P1330" s="3" t="str">
        <f>IF(COUNTIF(技能效果!A:A,技能等级!B1330&amp;"05")=1,技能等级!B1330&amp;"05","")</f>
        <v/>
      </c>
      <c r="Q1330" s="3" t="str">
        <f t="shared" ref="Q1330" si="4042">IF(P1330="","",$D1330)</f>
        <v/>
      </c>
      <c r="R1330" s="36"/>
      <c r="S1330" s="36">
        <f t="shared" si="3937"/>
        <v>133</v>
      </c>
    </row>
    <row r="1331" spans="1:19" ht="33" x14ac:dyDescent="0.2">
      <c r="A1331" s="3">
        <v>1328</v>
      </c>
      <c r="B1331" s="3">
        <f>INDEX(技能!B:B,MATCH(技能等级!S1331,技能!T:T,0))</f>
        <v>2002001</v>
      </c>
      <c r="C1331" s="4" t="s">
        <v>507</v>
      </c>
      <c r="D1331" s="3">
        <v>8</v>
      </c>
      <c r="E1331" s="3" t="str">
        <f>INDEX(技能!E:E,MATCH(技能等级!S1331,技能!T:T,0))</f>
        <v>新手战斗战斗曹焱兵技能1伤害</v>
      </c>
      <c r="F1331" s="4" t="s">
        <v>1164</v>
      </c>
      <c r="G1331" s="3">
        <v>10</v>
      </c>
      <c r="H1331" s="37" t="str">
        <f t="shared" si="3902"/>
        <v>200200101</v>
      </c>
      <c r="I1331" s="3">
        <f t="shared" si="3903"/>
        <v>8</v>
      </c>
      <c r="J1331" s="3" t="str">
        <f>IF(COUNTIF(技能效果!A:A,技能等级!B1331&amp;"02")=1,技能等级!B1331&amp;"02","")</f>
        <v/>
      </c>
      <c r="K1331" s="3" t="str">
        <f t="shared" si="3903"/>
        <v/>
      </c>
      <c r="L1331" s="3" t="str">
        <f>IF(COUNTIF(技能效果!A:A,技能等级!B1331&amp;"03")=1,技能等级!B1331&amp;"03","")</f>
        <v/>
      </c>
      <c r="M1331" s="3" t="str">
        <f t="shared" ref="M1331" si="4043">IF(L1331="","",$D1331)</f>
        <v/>
      </c>
      <c r="N1331" s="3" t="str">
        <f>IF(COUNTIF(技能效果!A:A,技能等级!B1331&amp;"04")=1,技能等级!B1331&amp;"04","")</f>
        <v/>
      </c>
      <c r="O1331" s="3" t="str">
        <f t="shared" ref="O1331" si="4044">IF(N1331="","",$D1331)</f>
        <v/>
      </c>
      <c r="P1331" s="3" t="str">
        <f>IF(COUNTIF(技能效果!A:A,技能等级!B1331&amp;"05")=1,技能等级!B1331&amp;"05","")</f>
        <v/>
      </c>
      <c r="Q1331" s="3" t="str">
        <f t="shared" ref="Q1331" si="4045">IF(P1331="","",$D1331)</f>
        <v/>
      </c>
      <c r="R1331" s="36"/>
      <c r="S1331" s="36">
        <f t="shared" si="3937"/>
        <v>133</v>
      </c>
    </row>
    <row r="1332" spans="1:19" ht="33" x14ac:dyDescent="0.2">
      <c r="A1332" s="3">
        <v>1329</v>
      </c>
      <c r="B1332" s="3">
        <f>INDEX(技能!B:B,MATCH(技能等级!S1332,技能!T:T,0))</f>
        <v>2002001</v>
      </c>
      <c r="C1332" s="4" t="s">
        <v>507</v>
      </c>
      <c r="D1332" s="3">
        <v>9</v>
      </c>
      <c r="E1332" s="3" t="str">
        <f>INDEX(技能!E:E,MATCH(技能等级!S1332,技能!T:T,0))</f>
        <v>新手战斗战斗曹焱兵技能1伤害</v>
      </c>
      <c r="F1332" s="4" t="s">
        <v>1164</v>
      </c>
      <c r="G1332" s="3">
        <v>10</v>
      </c>
      <c r="H1332" s="37" t="str">
        <f t="shared" si="3902"/>
        <v>200200101</v>
      </c>
      <c r="I1332" s="3">
        <f t="shared" si="3903"/>
        <v>9</v>
      </c>
      <c r="J1332" s="3" t="str">
        <f>IF(COUNTIF(技能效果!A:A,技能等级!B1332&amp;"02")=1,技能等级!B1332&amp;"02","")</f>
        <v/>
      </c>
      <c r="K1332" s="3" t="str">
        <f t="shared" si="3903"/>
        <v/>
      </c>
      <c r="L1332" s="3" t="str">
        <f>IF(COUNTIF(技能效果!A:A,技能等级!B1332&amp;"03")=1,技能等级!B1332&amp;"03","")</f>
        <v/>
      </c>
      <c r="M1332" s="3" t="str">
        <f t="shared" ref="M1332" si="4046">IF(L1332="","",$D1332)</f>
        <v/>
      </c>
      <c r="N1332" s="3" t="str">
        <f>IF(COUNTIF(技能效果!A:A,技能等级!B1332&amp;"04")=1,技能等级!B1332&amp;"04","")</f>
        <v/>
      </c>
      <c r="O1332" s="3" t="str">
        <f t="shared" ref="O1332" si="4047">IF(N1332="","",$D1332)</f>
        <v/>
      </c>
      <c r="P1332" s="3" t="str">
        <f>IF(COUNTIF(技能效果!A:A,技能等级!B1332&amp;"05")=1,技能等级!B1332&amp;"05","")</f>
        <v/>
      </c>
      <c r="Q1332" s="3" t="str">
        <f t="shared" ref="Q1332" si="4048">IF(P1332="","",$D1332)</f>
        <v/>
      </c>
      <c r="R1332" s="36"/>
      <c r="S1332" s="36">
        <f t="shared" si="3937"/>
        <v>133</v>
      </c>
    </row>
    <row r="1333" spans="1:19" ht="33" x14ac:dyDescent="0.2">
      <c r="A1333" s="3">
        <v>1330</v>
      </c>
      <c r="B1333" s="3">
        <f>INDEX(技能!B:B,MATCH(技能等级!S1333,技能!T:T,0))</f>
        <v>2002001</v>
      </c>
      <c r="C1333" s="4" t="s">
        <v>507</v>
      </c>
      <c r="D1333" s="3">
        <v>10</v>
      </c>
      <c r="E1333" s="3" t="str">
        <f>INDEX(技能!E:E,MATCH(技能等级!S1333,技能!T:T,0))</f>
        <v>新手战斗战斗曹焱兵技能1伤害</v>
      </c>
      <c r="F1333" s="4" t="s">
        <v>1164</v>
      </c>
      <c r="G1333" s="3">
        <v>10</v>
      </c>
      <c r="H1333" s="37" t="str">
        <f t="shared" si="3902"/>
        <v>200200101</v>
      </c>
      <c r="I1333" s="3">
        <f t="shared" si="3903"/>
        <v>10</v>
      </c>
      <c r="J1333" s="3" t="str">
        <f>IF(COUNTIF(技能效果!A:A,技能等级!B1333&amp;"02")=1,技能等级!B1333&amp;"02","")</f>
        <v/>
      </c>
      <c r="K1333" s="3" t="str">
        <f t="shared" si="3903"/>
        <v/>
      </c>
      <c r="L1333" s="3" t="str">
        <f>IF(COUNTIF(技能效果!A:A,技能等级!B1333&amp;"03")=1,技能等级!B1333&amp;"03","")</f>
        <v/>
      </c>
      <c r="M1333" s="3" t="str">
        <f t="shared" ref="M1333" si="4049">IF(L1333="","",$D1333)</f>
        <v/>
      </c>
      <c r="N1333" s="3" t="str">
        <f>IF(COUNTIF(技能效果!A:A,技能等级!B1333&amp;"04")=1,技能等级!B1333&amp;"04","")</f>
        <v/>
      </c>
      <c r="O1333" s="3" t="str">
        <f t="shared" ref="O1333" si="4050">IF(N1333="","",$D1333)</f>
        <v/>
      </c>
      <c r="P1333" s="3" t="str">
        <f>IF(COUNTIF(技能效果!A:A,技能等级!B1333&amp;"05")=1,技能等级!B1333&amp;"05","")</f>
        <v/>
      </c>
      <c r="Q1333" s="3" t="str">
        <f t="shared" ref="Q1333" si="4051">IF(P1333="","",$D1333)</f>
        <v/>
      </c>
      <c r="R1333" s="36"/>
      <c r="S1333" s="36">
        <f t="shared" si="3937"/>
        <v>133</v>
      </c>
    </row>
    <row r="1334" spans="1:19" ht="33" x14ac:dyDescent="0.2">
      <c r="A1334" s="3">
        <v>1331</v>
      </c>
      <c r="B1334" s="3">
        <f>INDEX(技能!B:B,MATCH(技能等级!S1334,技能!T:T,0))</f>
        <v>2002002</v>
      </c>
      <c r="C1334" s="4" t="s">
        <v>507</v>
      </c>
      <c r="D1334" s="3">
        <v>1</v>
      </c>
      <c r="E1334" s="3" t="str">
        <f>INDEX(技能!E:E,MATCH(技能等级!S1334,技能!T:T,0))</f>
        <v>新手战斗战斗曹焱兵技能2伤害</v>
      </c>
      <c r="F1334" s="4"/>
      <c r="G1334" s="3"/>
      <c r="H1334" s="37" t="str">
        <f t="shared" si="3902"/>
        <v>200200201</v>
      </c>
      <c r="I1334" s="3">
        <f t="shared" si="3903"/>
        <v>1</v>
      </c>
      <c r="J1334" s="3" t="str">
        <f>IF(COUNTIF(技能效果!A:A,技能等级!B1334&amp;"02")=1,技能等级!B1334&amp;"02","")</f>
        <v/>
      </c>
      <c r="K1334" s="3" t="str">
        <f t="shared" si="3903"/>
        <v/>
      </c>
      <c r="L1334" s="3" t="str">
        <f>IF(COUNTIF(技能效果!A:A,技能等级!B1334&amp;"03")=1,技能等级!B1334&amp;"03","")</f>
        <v/>
      </c>
      <c r="M1334" s="3" t="str">
        <f t="shared" ref="M1334" si="4052">IF(L1334="","",$D1334)</f>
        <v/>
      </c>
      <c r="N1334" s="3" t="str">
        <f>IF(COUNTIF(技能效果!A:A,技能等级!B1334&amp;"04")=1,技能等级!B1334&amp;"04","")</f>
        <v/>
      </c>
      <c r="O1334" s="3" t="str">
        <f t="shared" ref="O1334" si="4053">IF(N1334="","",$D1334)</f>
        <v/>
      </c>
      <c r="P1334" s="3" t="str">
        <f>IF(COUNTIF(技能效果!A:A,技能等级!B1334&amp;"05")=1,技能等级!B1334&amp;"05","")</f>
        <v/>
      </c>
      <c r="Q1334" s="3" t="str">
        <f t="shared" ref="Q1334" si="4054">IF(P1334="","",$D1334)</f>
        <v/>
      </c>
      <c r="R1334" s="36"/>
      <c r="S1334" s="36">
        <f t="shared" si="3937"/>
        <v>134</v>
      </c>
    </row>
    <row r="1335" spans="1:19" ht="33" x14ac:dyDescent="0.2">
      <c r="A1335" s="3">
        <v>1332</v>
      </c>
      <c r="B1335" s="3">
        <f>INDEX(技能!B:B,MATCH(技能等级!S1335,技能!T:T,0))</f>
        <v>2002002</v>
      </c>
      <c r="C1335" s="4" t="s">
        <v>507</v>
      </c>
      <c r="D1335" s="3">
        <v>2</v>
      </c>
      <c r="E1335" s="3" t="str">
        <f>INDEX(技能!E:E,MATCH(技能等级!S1335,技能!T:T,0))</f>
        <v>新手战斗战斗曹焱兵技能2伤害</v>
      </c>
      <c r="F1335" s="4" t="s">
        <v>1164</v>
      </c>
      <c r="G1335" s="3">
        <v>10</v>
      </c>
      <c r="H1335" s="37" t="str">
        <f t="shared" si="3902"/>
        <v>200200201</v>
      </c>
      <c r="I1335" s="3">
        <f t="shared" si="3903"/>
        <v>2</v>
      </c>
      <c r="J1335" s="3" t="str">
        <f>IF(COUNTIF(技能效果!A:A,技能等级!B1335&amp;"02")=1,技能等级!B1335&amp;"02","")</f>
        <v/>
      </c>
      <c r="K1335" s="3" t="str">
        <f t="shared" si="3903"/>
        <v/>
      </c>
      <c r="L1335" s="3" t="str">
        <f>IF(COUNTIF(技能效果!A:A,技能等级!B1335&amp;"03")=1,技能等级!B1335&amp;"03","")</f>
        <v/>
      </c>
      <c r="M1335" s="3" t="str">
        <f t="shared" ref="M1335" si="4055">IF(L1335="","",$D1335)</f>
        <v/>
      </c>
      <c r="N1335" s="3" t="str">
        <f>IF(COUNTIF(技能效果!A:A,技能等级!B1335&amp;"04")=1,技能等级!B1335&amp;"04","")</f>
        <v/>
      </c>
      <c r="O1335" s="3" t="str">
        <f t="shared" ref="O1335" si="4056">IF(N1335="","",$D1335)</f>
        <v/>
      </c>
      <c r="P1335" s="3" t="str">
        <f>IF(COUNTIF(技能效果!A:A,技能等级!B1335&amp;"05")=1,技能等级!B1335&amp;"05","")</f>
        <v/>
      </c>
      <c r="Q1335" s="3" t="str">
        <f t="shared" ref="Q1335" si="4057">IF(P1335="","",$D1335)</f>
        <v/>
      </c>
      <c r="R1335" s="36"/>
      <c r="S1335" s="36">
        <f t="shared" si="3937"/>
        <v>134</v>
      </c>
    </row>
    <row r="1336" spans="1:19" ht="33" x14ac:dyDescent="0.2">
      <c r="A1336" s="3">
        <v>1333</v>
      </c>
      <c r="B1336" s="3">
        <f>INDEX(技能!B:B,MATCH(技能等级!S1336,技能!T:T,0))</f>
        <v>2002002</v>
      </c>
      <c r="C1336" s="4" t="s">
        <v>507</v>
      </c>
      <c r="D1336" s="3">
        <v>3</v>
      </c>
      <c r="E1336" s="3" t="str">
        <f>INDEX(技能!E:E,MATCH(技能等级!S1336,技能!T:T,0))</f>
        <v>新手战斗战斗曹焱兵技能2伤害</v>
      </c>
      <c r="F1336" s="4" t="s">
        <v>1164</v>
      </c>
      <c r="G1336" s="3">
        <v>10</v>
      </c>
      <c r="H1336" s="37" t="str">
        <f t="shared" si="3902"/>
        <v>200200201</v>
      </c>
      <c r="I1336" s="3">
        <f t="shared" si="3903"/>
        <v>3</v>
      </c>
      <c r="J1336" s="3" t="str">
        <f>IF(COUNTIF(技能效果!A:A,技能等级!B1336&amp;"02")=1,技能等级!B1336&amp;"02","")</f>
        <v/>
      </c>
      <c r="K1336" s="3" t="str">
        <f t="shared" si="3903"/>
        <v/>
      </c>
      <c r="L1336" s="3" t="str">
        <f>IF(COUNTIF(技能效果!A:A,技能等级!B1336&amp;"03")=1,技能等级!B1336&amp;"03","")</f>
        <v/>
      </c>
      <c r="M1336" s="3" t="str">
        <f t="shared" ref="M1336" si="4058">IF(L1336="","",$D1336)</f>
        <v/>
      </c>
      <c r="N1336" s="3" t="str">
        <f>IF(COUNTIF(技能效果!A:A,技能等级!B1336&amp;"04")=1,技能等级!B1336&amp;"04","")</f>
        <v/>
      </c>
      <c r="O1336" s="3" t="str">
        <f t="shared" ref="O1336" si="4059">IF(N1336="","",$D1336)</f>
        <v/>
      </c>
      <c r="P1336" s="3" t="str">
        <f>IF(COUNTIF(技能效果!A:A,技能等级!B1336&amp;"05")=1,技能等级!B1336&amp;"05","")</f>
        <v/>
      </c>
      <c r="Q1336" s="3" t="str">
        <f t="shared" ref="Q1336" si="4060">IF(P1336="","",$D1336)</f>
        <v/>
      </c>
      <c r="R1336" s="36"/>
      <c r="S1336" s="36">
        <f t="shared" si="3937"/>
        <v>134</v>
      </c>
    </row>
    <row r="1337" spans="1:19" ht="33" x14ac:dyDescent="0.2">
      <c r="A1337" s="3">
        <v>1334</v>
      </c>
      <c r="B1337" s="3">
        <f>INDEX(技能!B:B,MATCH(技能等级!S1337,技能!T:T,0))</f>
        <v>2002002</v>
      </c>
      <c r="C1337" s="4" t="s">
        <v>507</v>
      </c>
      <c r="D1337" s="3">
        <v>4</v>
      </c>
      <c r="E1337" s="3" t="str">
        <f>INDEX(技能!E:E,MATCH(技能等级!S1337,技能!T:T,0))</f>
        <v>新手战斗战斗曹焱兵技能2伤害</v>
      </c>
      <c r="F1337" s="4" t="s">
        <v>1164</v>
      </c>
      <c r="G1337" s="3">
        <v>10</v>
      </c>
      <c r="H1337" s="37" t="str">
        <f t="shared" si="3902"/>
        <v>200200201</v>
      </c>
      <c r="I1337" s="3">
        <f t="shared" si="3903"/>
        <v>4</v>
      </c>
      <c r="J1337" s="3" t="str">
        <f>IF(COUNTIF(技能效果!A:A,技能等级!B1337&amp;"02")=1,技能等级!B1337&amp;"02","")</f>
        <v/>
      </c>
      <c r="K1337" s="3" t="str">
        <f t="shared" si="3903"/>
        <v/>
      </c>
      <c r="L1337" s="3" t="str">
        <f>IF(COUNTIF(技能效果!A:A,技能等级!B1337&amp;"03")=1,技能等级!B1337&amp;"03","")</f>
        <v/>
      </c>
      <c r="M1337" s="3" t="str">
        <f t="shared" ref="M1337" si="4061">IF(L1337="","",$D1337)</f>
        <v/>
      </c>
      <c r="N1337" s="3" t="str">
        <f>IF(COUNTIF(技能效果!A:A,技能等级!B1337&amp;"04")=1,技能等级!B1337&amp;"04","")</f>
        <v/>
      </c>
      <c r="O1337" s="3" t="str">
        <f t="shared" ref="O1337" si="4062">IF(N1337="","",$D1337)</f>
        <v/>
      </c>
      <c r="P1337" s="3" t="str">
        <f>IF(COUNTIF(技能效果!A:A,技能等级!B1337&amp;"05")=1,技能等级!B1337&amp;"05","")</f>
        <v/>
      </c>
      <c r="Q1337" s="3" t="str">
        <f t="shared" ref="Q1337" si="4063">IF(P1337="","",$D1337)</f>
        <v/>
      </c>
      <c r="R1337" s="36"/>
      <c r="S1337" s="36">
        <f t="shared" si="3937"/>
        <v>134</v>
      </c>
    </row>
    <row r="1338" spans="1:19" ht="33" x14ac:dyDescent="0.2">
      <c r="A1338" s="3">
        <v>1335</v>
      </c>
      <c r="B1338" s="3">
        <f>INDEX(技能!B:B,MATCH(技能等级!S1338,技能!T:T,0))</f>
        <v>2002002</v>
      </c>
      <c r="C1338" s="4" t="s">
        <v>507</v>
      </c>
      <c r="D1338" s="3">
        <v>5</v>
      </c>
      <c r="E1338" s="3" t="str">
        <f>INDEX(技能!E:E,MATCH(技能等级!S1338,技能!T:T,0))</f>
        <v>新手战斗战斗曹焱兵技能2伤害</v>
      </c>
      <c r="F1338" s="4" t="s">
        <v>1164</v>
      </c>
      <c r="G1338" s="3">
        <v>10</v>
      </c>
      <c r="H1338" s="37" t="str">
        <f t="shared" si="3902"/>
        <v>200200201</v>
      </c>
      <c r="I1338" s="3">
        <f t="shared" si="3903"/>
        <v>5</v>
      </c>
      <c r="J1338" s="3" t="str">
        <f>IF(COUNTIF(技能效果!A:A,技能等级!B1338&amp;"02")=1,技能等级!B1338&amp;"02","")</f>
        <v/>
      </c>
      <c r="K1338" s="3" t="str">
        <f t="shared" si="3903"/>
        <v/>
      </c>
      <c r="L1338" s="3" t="str">
        <f>IF(COUNTIF(技能效果!A:A,技能等级!B1338&amp;"03")=1,技能等级!B1338&amp;"03","")</f>
        <v/>
      </c>
      <c r="M1338" s="3" t="str">
        <f t="shared" ref="M1338" si="4064">IF(L1338="","",$D1338)</f>
        <v/>
      </c>
      <c r="N1338" s="3" t="str">
        <f>IF(COUNTIF(技能效果!A:A,技能等级!B1338&amp;"04")=1,技能等级!B1338&amp;"04","")</f>
        <v/>
      </c>
      <c r="O1338" s="3" t="str">
        <f t="shared" ref="O1338" si="4065">IF(N1338="","",$D1338)</f>
        <v/>
      </c>
      <c r="P1338" s="3" t="str">
        <f>IF(COUNTIF(技能效果!A:A,技能等级!B1338&amp;"05")=1,技能等级!B1338&amp;"05","")</f>
        <v/>
      </c>
      <c r="Q1338" s="3" t="str">
        <f t="shared" ref="Q1338" si="4066">IF(P1338="","",$D1338)</f>
        <v/>
      </c>
      <c r="R1338" s="36"/>
      <c r="S1338" s="36">
        <f t="shared" si="3937"/>
        <v>134</v>
      </c>
    </row>
    <row r="1339" spans="1:19" ht="33" x14ac:dyDescent="0.2">
      <c r="A1339" s="3">
        <v>1336</v>
      </c>
      <c r="B1339" s="3">
        <f>INDEX(技能!B:B,MATCH(技能等级!S1339,技能!T:T,0))</f>
        <v>2002002</v>
      </c>
      <c r="C1339" s="4" t="s">
        <v>507</v>
      </c>
      <c r="D1339" s="3">
        <v>6</v>
      </c>
      <c r="E1339" s="3" t="str">
        <f>INDEX(技能!E:E,MATCH(技能等级!S1339,技能!T:T,0))</f>
        <v>新手战斗战斗曹焱兵技能2伤害</v>
      </c>
      <c r="F1339" s="4" t="s">
        <v>1164</v>
      </c>
      <c r="G1339" s="3">
        <v>10</v>
      </c>
      <c r="H1339" s="37" t="str">
        <f t="shared" si="3902"/>
        <v>200200201</v>
      </c>
      <c r="I1339" s="3">
        <f t="shared" si="3903"/>
        <v>6</v>
      </c>
      <c r="J1339" s="3" t="str">
        <f>IF(COUNTIF(技能效果!A:A,技能等级!B1339&amp;"02")=1,技能等级!B1339&amp;"02","")</f>
        <v/>
      </c>
      <c r="K1339" s="3" t="str">
        <f t="shared" si="3903"/>
        <v/>
      </c>
      <c r="L1339" s="3" t="str">
        <f>IF(COUNTIF(技能效果!A:A,技能等级!B1339&amp;"03")=1,技能等级!B1339&amp;"03","")</f>
        <v/>
      </c>
      <c r="M1339" s="3" t="str">
        <f t="shared" ref="M1339" si="4067">IF(L1339="","",$D1339)</f>
        <v/>
      </c>
      <c r="N1339" s="3" t="str">
        <f>IF(COUNTIF(技能效果!A:A,技能等级!B1339&amp;"04")=1,技能等级!B1339&amp;"04","")</f>
        <v/>
      </c>
      <c r="O1339" s="3" t="str">
        <f t="shared" ref="O1339" si="4068">IF(N1339="","",$D1339)</f>
        <v/>
      </c>
      <c r="P1339" s="3" t="str">
        <f>IF(COUNTIF(技能效果!A:A,技能等级!B1339&amp;"05")=1,技能等级!B1339&amp;"05","")</f>
        <v/>
      </c>
      <c r="Q1339" s="3" t="str">
        <f t="shared" ref="Q1339" si="4069">IF(P1339="","",$D1339)</f>
        <v/>
      </c>
      <c r="R1339" s="36"/>
      <c r="S1339" s="36">
        <f t="shared" si="3937"/>
        <v>134</v>
      </c>
    </row>
    <row r="1340" spans="1:19" ht="33" x14ac:dyDescent="0.2">
      <c r="A1340" s="3">
        <v>1337</v>
      </c>
      <c r="B1340" s="3">
        <f>INDEX(技能!B:B,MATCH(技能等级!S1340,技能!T:T,0))</f>
        <v>2002002</v>
      </c>
      <c r="C1340" s="4" t="s">
        <v>507</v>
      </c>
      <c r="D1340" s="3">
        <v>7</v>
      </c>
      <c r="E1340" s="3" t="str">
        <f>INDEX(技能!E:E,MATCH(技能等级!S1340,技能!T:T,0))</f>
        <v>新手战斗战斗曹焱兵技能2伤害</v>
      </c>
      <c r="F1340" s="4" t="s">
        <v>1164</v>
      </c>
      <c r="G1340" s="3">
        <v>10</v>
      </c>
      <c r="H1340" s="37" t="str">
        <f t="shared" si="3902"/>
        <v>200200201</v>
      </c>
      <c r="I1340" s="3">
        <f t="shared" si="3903"/>
        <v>7</v>
      </c>
      <c r="J1340" s="3" t="str">
        <f>IF(COUNTIF(技能效果!A:A,技能等级!B1340&amp;"02")=1,技能等级!B1340&amp;"02","")</f>
        <v/>
      </c>
      <c r="K1340" s="3" t="str">
        <f t="shared" si="3903"/>
        <v/>
      </c>
      <c r="L1340" s="3" t="str">
        <f>IF(COUNTIF(技能效果!A:A,技能等级!B1340&amp;"03")=1,技能等级!B1340&amp;"03","")</f>
        <v/>
      </c>
      <c r="M1340" s="3" t="str">
        <f t="shared" ref="M1340" si="4070">IF(L1340="","",$D1340)</f>
        <v/>
      </c>
      <c r="N1340" s="3" t="str">
        <f>IF(COUNTIF(技能效果!A:A,技能等级!B1340&amp;"04")=1,技能等级!B1340&amp;"04","")</f>
        <v/>
      </c>
      <c r="O1340" s="3" t="str">
        <f t="shared" ref="O1340" si="4071">IF(N1340="","",$D1340)</f>
        <v/>
      </c>
      <c r="P1340" s="3" t="str">
        <f>IF(COUNTIF(技能效果!A:A,技能等级!B1340&amp;"05")=1,技能等级!B1340&amp;"05","")</f>
        <v/>
      </c>
      <c r="Q1340" s="3" t="str">
        <f t="shared" ref="Q1340" si="4072">IF(P1340="","",$D1340)</f>
        <v/>
      </c>
      <c r="R1340" s="36"/>
      <c r="S1340" s="36">
        <f t="shared" si="3937"/>
        <v>134</v>
      </c>
    </row>
    <row r="1341" spans="1:19" ht="33" x14ac:dyDescent="0.2">
      <c r="A1341" s="3">
        <v>1338</v>
      </c>
      <c r="B1341" s="3">
        <f>INDEX(技能!B:B,MATCH(技能等级!S1341,技能!T:T,0))</f>
        <v>2002002</v>
      </c>
      <c r="C1341" s="4" t="s">
        <v>507</v>
      </c>
      <c r="D1341" s="3">
        <v>8</v>
      </c>
      <c r="E1341" s="3" t="str">
        <f>INDEX(技能!E:E,MATCH(技能等级!S1341,技能!T:T,0))</f>
        <v>新手战斗战斗曹焱兵技能2伤害</v>
      </c>
      <c r="F1341" s="4" t="s">
        <v>1164</v>
      </c>
      <c r="G1341" s="3">
        <v>10</v>
      </c>
      <c r="H1341" s="37" t="str">
        <f t="shared" si="3902"/>
        <v>200200201</v>
      </c>
      <c r="I1341" s="3">
        <f t="shared" si="3903"/>
        <v>8</v>
      </c>
      <c r="J1341" s="3" t="str">
        <f>IF(COUNTIF(技能效果!A:A,技能等级!B1341&amp;"02")=1,技能等级!B1341&amp;"02","")</f>
        <v/>
      </c>
      <c r="K1341" s="3" t="str">
        <f t="shared" si="3903"/>
        <v/>
      </c>
      <c r="L1341" s="3" t="str">
        <f>IF(COUNTIF(技能效果!A:A,技能等级!B1341&amp;"03")=1,技能等级!B1341&amp;"03","")</f>
        <v/>
      </c>
      <c r="M1341" s="3" t="str">
        <f t="shared" ref="M1341" si="4073">IF(L1341="","",$D1341)</f>
        <v/>
      </c>
      <c r="N1341" s="3" t="str">
        <f>IF(COUNTIF(技能效果!A:A,技能等级!B1341&amp;"04")=1,技能等级!B1341&amp;"04","")</f>
        <v/>
      </c>
      <c r="O1341" s="3" t="str">
        <f t="shared" ref="O1341" si="4074">IF(N1341="","",$D1341)</f>
        <v/>
      </c>
      <c r="P1341" s="3" t="str">
        <f>IF(COUNTIF(技能效果!A:A,技能等级!B1341&amp;"05")=1,技能等级!B1341&amp;"05","")</f>
        <v/>
      </c>
      <c r="Q1341" s="3" t="str">
        <f t="shared" ref="Q1341" si="4075">IF(P1341="","",$D1341)</f>
        <v/>
      </c>
      <c r="R1341" s="36"/>
      <c r="S1341" s="36">
        <f t="shared" si="3937"/>
        <v>134</v>
      </c>
    </row>
    <row r="1342" spans="1:19" ht="33" x14ac:dyDescent="0.2">
      <c r="A1342" s="3">
        <v>1339</v>
      </c>
      <c r="B1342" s="3">
        <f>INDEX(技能!B:B,MATCH(技能等级!S1342,技能!T:T,0))</f>
        <v>2002002</v>
      </c>
      <c r="C1342" s="4" t="s">
        <v>507</v>
      </c>
      <c r="D1342" s="3">
        <v>9</v>
      </c>
      <c r="E1342" s="3" t="str">
        <f>INDEX(技能!E:E,MATCH(技能等级!S1342,技能!T:T,0))</f>
        <v>新手战斗战斗曹焱兵技能2伤害</v>
      </c>
      <c r="F1342" s="4" t="s">
        <v>1164</v>
      </c>
      <c r="G1342" s="3">
        <v>10</v>
      </c>
      <c r="H1342" s="37" t="str">
        <f t="shared" si="3902"/>
        <v>200200201</v>
      </c>
      <c r="I1342" s="3">
        <f t="shared" si="3903"/>
        <v>9</v>
      </c>
      <c r="J1342" s="3" t="str">
        <f>IF(COUNTIF(技能效果!A:A,技能等级!B1342&amp;"02")=1,技能等级!B1342&amp;"02","")</f>
        <v/>
      </c>
      <c r="K1342" s="3" t="str">
        <f t="shared" si="3903"/>
        <v/>
      </c>
      <c r="L1342" s="3" t="str">
        <f>IF(COUNTIF(技能效果!A:A,技能等级!B1342&amp;"03")=1,技能等级!B1342&amp;"03","")</f>
        <v/>
      </c>
      <c r="M1342" s="3" t="str">
        <f t="shared" ref="M1342" si="4076">IF(L1342="","",$D1342)</f>
        <v/>
      </c>
      <c r="N1342" s="3" t="str">
        <f>IF(COUNTIF(技能效果!A:A,技能等级!B1342&amp;"04")=1,技能等级!B1342&amp;"04","")</f>
        <v/>
      </c>
      <c r="O1342" s="3" t="str">
        <f t="shared" ref="O1342" si="4077">IF(N1342="","",$D1342)</f>
        <v/>
      </c>
      <c r="P1342" s="3" t="str">
        <f>IF(COUNTIF(技能效果!A:A,技能等级!B1342&amp;"05")=1,技能等级!B1342&amp;"05","")</f>
        <v/>
      </c>
      <c r="Q1342" s="3" t="str">
        <f t="shared" ref="Q1342" si="4078">IF(P1342="","",$D1342)</f>
        <v/>
      </c>
      <c r="R1342" s="36"/>
      <c r="S1342" s="36">
        <f t="shared" si="3937"/>
        <v>134</v>
      </c>
    </row>
    <row r="1343" spans="1:19" ht="33" x14ac:dyDescent="0.2">
      <c r="A1343" s="3">
        <v>1340</v>
      </c>
      <c r="B1343" s="3">
        <f>INDEX(技能!B:B,MATCH(技能等级!S1343,技能!T:T,0))</f>
        <v>2002002</v>
      </c>
      <c r="C1343" s="4" t="s">
        <v>507</v>
      </c>
      <c r="D1343" s="3">
        <v>10</v>
      </c>
      <c r="E1343" s="3" t="str">
        <f>INDEX(技能!E:E,MATCH(技能等级!S1343,技能!T:T,0))</f>
        <v>新手战斗战斗曹焱兵技能2伤害</v>
      </c>
      <c r="F1343" s="4" t="s">
        <v>1164</v>
      </c>
      <c r="G1343" s="3">
        <v>10</v>
      </c>
      <c r="H1343" s="37" t="str">
        <f t="shared" si="3902"/>
        <v>200200201</v>
      </c>
      <c r="I1343" s="3">
        <f t="shared" si="3903"/>
        <v>10</v>
      </c>
      <c r="J1343" s="3" t="str">
        <f>IF(COUNTIF(技能效果!A:A,技能等级!B1343&amp;"02")=1,技能等级!B1343&amp;"02","")</f>
        <v/>
      </c>
      <c r="K1343" s="3" t="str">
        <f t="shared" si="3903"/>
        <v/>
      </c>
      <c r="L1343" s="3" t="str">
        <f>IF(COUNTIF(技能效果!A:A,技能等级!B1343&amp;"03")=1,技能等级!B1343&amp;"03","")</f>
        <v/>
      </c>
      <c r="M1343" s="3" t="str">
        <f t="shared" ref="M1343" si="4079">IF(L1343="","",$D1343)</f>
        <v/>
      </c>
      <c r="N1343" s="3" t="str">
        <f>IF(COUNTIF(技能效果!A:A,技能等级!B1343&amp;"04")=1,技能等级!B1343&amp;"04","")</f>
        <v/>
      </c>
      <c r="O1343" s="3" t="str">
        <f t="shared" ref="O1343" si="4080">IF(N1343="","",$D1343)</f>
        <v/>
      </c>
      <c r="P1343" s="3" t="str">
        <f>IF(COUNTIF(技能效果!A:A,技能等级!B1343&amp;"05")=1,技能等级!B1343&amp;"05","")</f>
        <v/>
      </c>
      <c r="Q1343" s="3" t="str">
        <f t="shared" ref="Q1343" si="4081">IF(P1343="","",$D1343)</f>
        <v/>
      </c>
      <c r="R1343" s="36"/>
      <c r="S1343" s="36">
        <f t="shared" si="3937"/>
        <v>134</v>
      </c>
    </row>
    <row r="1344" spans="1:19" ht="33" x14ac:dyDescent="0.2">
      <c r="A1344" s="3">
        <v>1341</v>
      </c>
      <c r="B1344" s="3">
        <f>INDEX(技能!B:B,MATCH(技能等级!S1344,技能!T:T,0))</f>
        <v>2003001</v>
      </c>
      <c r="C1344" s="4" t="s">
        <v>507</v>
      </c>
      <c r="D1344" s="3">
        <v>1</v>
      </c>
      <c r="E1344" s="3" t="str">
        <f>INDEX(技能!E:E,MATCH(技能等级!S1344,技能!T:T,0))</f>
        <v>新手战斗北落师门技能1伤害</v>
      </c>
      <c r="F1344" s="4"/>
      <c r="G1344" s="3"/>
      <c r="H1344" s="37" t="str">
        <f t="shared" si="3902"/>
        <v>200300101</v>
      </c>
      <c r="I1344" s="3">
        <f t="shared" si="3903"/>
        <v>1</v>
      </c>
      <c r="J1344" s="3" t="str">
        <f>IF(COUNTIF(技能效果!A:A,技能等级!B1344&amp;"02")=1,技能等级!B1344&amp;"02","")</f>
        <v/>
      </c>
      <c r="K1344" s="3" t="str">
        <f t="shared" si="3903"/>
        <v/>
      </c>
      <c r="L1344" s="3" t="str">
        <f>IF(COUNTIF(技能效果!A:A,技能等级!B1344&amp;"03")=1,技能等级!B1344&amp;"03","")</f>
        <v/>
      </c>
      <c r="M1344" s="3" t="str">
        <f t="shared" ref="M1344" si="4082">IF(L1344="","",$D1344)</f>
        <v/>
      </c>
      <c r="N1344" s="3" t="str">
        <f>IF(COUNTIF(技能效果!A:A,技能等级!B1344&amp;"04")=1,技能等级!B1344&amp;"04","")</f>
        <v/>
      </c>
      <c r="O1344" s="3" t="str">
        <f t="shared" ref="O1344" si="4083">IF(N1344="","",$D1344)</f>
        <v/>
      </c>
      <c r="P1344" s="3" t="str">
        <f>IF(COUNTIF(技能效果!A:A,技能等级!B1344&amp;"05")=1,技能等级!B1344&amp;"05","")</f>
        <v/>
      </c>
      <c r="Q1344" s="3" t="str">
        <f t="shared" ref="Q1344" si="4084">IF(P1344="","",$D1344)</f>
        <v/>
      </c>
      <c r="R1344" s="36"/>
      <c r="S1344" s="36">
        <f t="shared" si="3937"/>
        <v>135</v>
      </c>
    </row>
    <row r="1345" spans="1:19" ht="33" x14ac:dyDescent="0.2">
      <c r="A1345" s="3">
        <v>1342</v>
      </c>
      <c r="B1345" s="3">
        <f>INDEX(技能!B:B,MATCH(技能等级!S1345,技能!T:T,0))</f>
        <v>2003001</v>
      </c>
      <c r="C1345" s="4" t="s">
        <v>507</v>
      </c>
      <c r="D1345" s="3">
        <v>2</v>
      </c>
      <c r="E1345" s="3" t="str">
        <f>INDEX(技能!E:E,MATCH(技能等级!S1345,技能!T:T,0))</f>
        <v>新手战斗北落师门技能1伤害</v>
      </c>
      <c r="F1345" s="4" t="s">
        <v>1164</v>
      </c>
      <c r="G1345" s="3">
        <v>10</v>
      </c>
      <c r="H1345" s="37" t="str">
        <f t="shared" si="3902"/>
        <v>200300101</v>
      </c>
      <c r="I1345" s="3">
        <f t="shared" si="3903"/>
        <v>2</v>
      </c>
      <c r="J1345" s="3" t="str">
        <f>IF(COUNTIF(技能效果!A:A,技能等级!B1345&amp;"02")=1,技能等级!B1345&amp;"02","")</f>
        <v/>
      </c>
      <c r="K1345" s="3" t="str">
        <f t="shared" si="3903"/>
        <v/>
      </c>
      <c r="L1345" s="3" t="str">
        <f>IF(COUNTIF(技能效果!A:A,技能等级!B1345&amp;"03")=1,技能等级!B1345&amp;"03","")</f>
        <v/>
      </c>
      <c r="M1345" s="3" t="str">
        <f t="shared" ref="M1345" si="4085">IF(L1345="","",$D1345)</f>
        <v/>
      </c>
      <c r="N1345" s="3" t="str">
        <f>IF(COUNTIF(技能效果!A:A,技能等级!B1345&amp;"04")=1,技能等级!B1345&amp;"04","")</f>
        <v/>
      </c>
      <c r="O1345" s="3" t="str">
        <f t="shared" ref="O1345" si="4086">IF(N1345="","",$D1345)</f>
        <v/>
      </c>
      <c r="P1345" s="3" t="str">
        <f>IF(COUNTIF(技能效果!A:A,技能等级!B1345&amp;"05")=1,技能等级!B1345&amp;"05","")</f>
        <v/>
      </c>
      <c r="Q1345" s="3" t="str">
        <f t="shared" ref="Q1345" si="4087">IF(P1345="","",$D1345)</f>
        <v/>
      </c>
      <c r="R1345" s="36"/>
      <c r="S1345" s="36">
        <f t="shared" si="3937"/>
        <v>135</v>
      </c>
    </row>
    <row r="1346" spans="1:19" ht="33" x14ac:dyDescent="0.2">
      <c r="A1346" s="3">
        <v>1343</v>
      </c>
      <c r="B1346" s="3">
        <f>INDEX(技能!B:B,MATCH(技能等级!S1346,技能!T:T,0))</f>
        <v>2003001</v>
      </c>
      <c r="C1346" s="4" t="s">
        <v>507</v>
      </c>
      <c r="D1346" s="3">
        <v>3</v>
      </c>
      <c r="E1346" s="3" t="str">
        <f>INDEX(技能!E:E,MATCH(技能等级!S1346,技能!T:T,0))</f>
        <v>新手战斗北落师门技能1伤害</v>
      </c>
      <c r="F1346" s="4" t="s">
        <v>1164</v>
      </c>
      <c r="G1346" s="3">
        <v>10</v>
      </c>
      <c r="H1346" s="37" t="str">
        <f t="shared" si="3902"/>
        <v>200300101</v>
      </c>
      <c r="I1346" s="3">
        <f t="shared" si="3903"/>
        <v>3</v>
      </c>
      <c r="J1346" s="3" t="str">
        <f>IF(COUNTIF(技能效果!A:A,技能等级!B1346&amp;"02")=1,技能等级!B1346&amp;"02","")</f>
        <v/>
      </c>
      <c r="K1346" s="3" t="str">
        <f t="shared" si="3903"/>
        <v/>
      </c>
      <c r="L1346" s="3" t="str">
        <f>IF(COUNTIF(技能效果!A:A,技能等级!B1346&amp;"03")=1,技能等级!B1346&amp;"03","")</f>
        <v/>
      </c>
      <c r="M1346" s="3" t="str">
        <f t="shared" ref="M1346" si="4088">IF(L1346="","",$D1346)</f>
        <v/>
      </c>
      <c r="N1346" s="3" t="str">
        <f>IF(COUNTIF(技能效果!A:A,技能等级!B1346&amp;"04")=1,技能等级!B1346&amp;"04","")</f>
        <v/>
      </c>
      <c r="O1346" s="3" t="str">
        <f t="shared" ref="O1346" si="4089">IF(N1346="","",$D1346)</f>
        <v/>
      </c>
      <c r="P1346" s="3" t="str">
        <f>IF(COUNTIF(技能效果!A:A,技能等级!B1346&amp;"05")=1,技能等级!B1346&amp;"05","")</f>
        <v/>
      </c>
      <c r="Q1346" s="3" t="str">
        <f t="shared" ref="Q1346" si="4090">IF(P1346="","",$D1346)</f>
        <v/>
      </c>
      <c r="R1346" s="36"/>
      <c r="S1346" s="36">
        <f t="shared" si="3937"/>
        <v>135</v>
      </c>
    </row>
    <row r="1347" spans="1:19" ht="33" x14ac:dyDescent="0.2">
      <c r="A1347" s="3">
        <v>1344</v>
      </c>
      <c r="B1347" s="3">
        <f>INDEX(技能!B:B,MATCH(技能等级!S1347,技能!T:T,0))</f>
        <v>2003001</v>
      </c>
      <c r="C1347" s="4" t="s">
        <v>507</v>
      </c>
      <c r="D1347" s="3">
        <v>4</v>
      </c>
      <c r="E1347" s="3" t="str">
        <f>INDEX(技能!E:E,MATCH(技能等级!S1347,技能!T:T,0))</f>
        <v>新手战斗北落师门技能1伤害</v>
      </c>
      <c r="F1347" s="4" t="s">
        <v>1164</v>
      </c>
      <c r="G1347" s="3">
        <v>10</v>
      </c>
      <c r="H1347" s="37" t="str">
        <f t="shared" si="3902"/>
        <v>200300101</v>
      </c>
      <c r="I1347" s="3">
        <f t="shared" si="3903"/>
        <v>4</v>
      </c>
      <c r="J1347" s="3" t="str">
        <f>IF(COUNTIF(技能效果!A:A,技能等级!B1347&amp;"02")=1,技能等级!B1347&amp;"02","")</f>
        <v/>
      </c>
      <c r="K1347" s="3" t="str">
        <f t="shared" si="3903"/>
        <v/>
      </c>
      <c r="L1347" s="3" t="str">
        <f>IF(COUNTIF(技能效果!A:A,技能等级!B1347&amp;"03")=1,技能等级!B1347&amp;"03","")</f>
        <v/>
      </c>
      <c r="M1347" s="3" t="str">
        <f t="shared" ref="M1347" si="4091">IF(L1347="","",$D1347)</f>
        <v/>
      </c>
      <c r="N1347" s="3" t="str">
        <f>IF(COUNTIF(技能效果!A:A,技能等级!B1347&amp;"04")=1,技能等级!B1347&amp;"04","")</f>
        <v/>
      </c>
      <c r="O1347" s="3" t="str">
        <f t="shared" ref="O1347" si="4092">IF(N1347="","",$D1347)</f>
        <v/>
      </c>
      <c r="P1347" s="3" t="str">
        <f>IF(COUNTIF(技能效果!A:A,技能等级!B1347&amp;"05")=1,技能等级!B1347&amp;"05","")</f>
        <v/>
      </c>
      <c r="Q1347" s="3" t="str">
        <f t="shared" ref="Q1347" si="4093">IF(P1347="","",$D1347)</f>
        <v/>
      </c>
      <c r="R1347" s="36"/>
      <c r="S1347" s="36">
        <f t="shared" si="3937"/>
        <v>135</v>
      </c>
    </row>
    <row r="1348" spans="1:19" ht="33" x14ac:dyDescent="0.2">
      <c r="A1348" s="3">
        <v>1345</v>
      </c>
      <c r="B1348" s="3">
        <f>INDEX(技能!B:B,MATCH(技能等级!S1348,技能!T:T,0))</f>
        <v>2003001</v>
      </c>
      <c r="C1348" s="4" t="s">
        <v>507</v>
      </c>
      <c r="D1348" s="3">
        <v>5</v>
      </c>
      <c r="E1348" s="3" t="str">
        <f>INDEX(技能!E:E,MATCH(技能等级!S1348,技能!T:T,0))</f>
        <v>新手战斗北落师门技能1伤害</v>
      </c>
      <c r="F1348" s="4" t="s">
        <v>1164</v>
      </c>
      <c r="G1348" s="3">
        <v>10</v>
      </c>
      <c r="H1348" s="37" t="str">
        <f t="shared" si="3902"/>
        <v>200300101</v>
      </c>
      <c r="I1348" s="3">
        <f t="shared" si="3903"/>
        <v>5</v>
      </c>
      <c r="J1348" s="3" t="str">
        <f>IF(COUNTIF(技能效果!A:A,技能等级!B1348&amp;"02")=1,技能等级!B1348&amp;"02","")</f>
        <v/>
      </c>
      <c r="K1348" s="3" t="str">
        <f t="shared" si="3903"/>
        <v/>
      </c>
      <c r="L1348" s="3" t="str">
        <f>IF(COUNTIF(技能效果!A:A,技能等级!B1348&amp;"03")=1,技能等级!B1348&amp;"03","")</f>
        <v/>
      </c>
      <c r="M1348" s="3" t="str">
        <f t="shared" ref="M1348" si="4094">IF(L1348="","",$D1348)</f>
        <v/>
      </c>
      <c r="N1348" s="3" t="str">
        <f>IF(COUNTIF(技能效果!A:A,技能等级!B1348&amp;"04")=1,技能等级!B1348&amp;"04","")</f>
        <v/>
      </c>
      <c r="O1348" s="3" t="str">
        <f t="shared" ref="O1348" si="4095">IF(N1348="","",$D1348)</f>
        <v/>
      </c>
      <c r="P1348" s="3" t="str">
        <f>IF(COUNTIF(技能效果!A:A,技能等级!B1348&amp;"05")=1,技能等级!B1348&amp;"05","")</f>
        <v/>
      </c>
      <c r="Q1348" s="3" t="str">
        <f t="shared" ref="Q1348" si="4096">IF(P1348="","",$D1348)</f>
        <v/>
      </c>
      <c r="R1348" s="36"/>
      <c r="S1348" s="36">
        <f t="shared" si="3937"/>
        <v>135</v>
      </c>
    </row>
    <row r="1349" spans="1:19" ht="33" x14ac:dyDescent="0.2">
      <c r="A1349" s="3">
        <v>1346</v>
      </c>
      <c r="B1349" s="3">
        <f>INDEX(技能!B:B,MATCH(技能等级!S1349,技能!T:T,0))</f>
        <v>2003001</v>
      </c>
      <c r="C1349" s="4" t="s">
        <v>507</v>
      </c>
      <c r="D1349" s="3">
        <v>6</v>
      </c>
      <c r="E1349" s="3" t="str">
        <f>INDEX(技能!E:E,MATCH(技能等级!S1349,技能!T:T,0))</f>
        <v>新手战斗北落师门技能1伤害</v>
      </c>
      <c r="F1349" s="4" t="s">
        <v>1164</v>
      </c>
      <c r="G1349" s="3">
        <v>10</v>
      </c>
      <c r="H1349" s="37" t="str">
        <f t="shared" ref="H1349:H1412" si="4097">B1349&amp;"01"</f>
        <v>200300101</v>
      </c>
      <c r="I1349" s="3">
        <f t="shared" ref="I1349:K1412" si="4098">IF(H1349="","",$D1349)</f>
        <v>6</v>
      </c>
      <c r="J1349" s="3" t="str">
        <f>IF(COUNTIF(技能效果!A:A,技能等级!B1349&amp;"02")=1,技能等级!B1349&amp;"02","")</f>
        <v/>
      </c>
      <c r="K1349" s="3" t="str">
        <f t="shared" si="4098"/>
        <v/>
      </c>
      <c r="L1349" s="3" t="str">
        <f>IF(COUNTIF(技能效果!A:A,技能等级!B1349&amp;"03")=1,技能等级!B1349&amp;"03","")</f>
        <v/>
      </c>
      <c r="M1349" s="3" t="str">
        <f t="shared" ref="M1349" si="4099">IF(L1349="","",$D1349)</f>
        <v/>
      </c>
      <c r="N1349" s="3" t="str">
        <f>IF(COUNTIF(技能效果!A:A,技能等级!B1349&amp;"04")=1,技能等级!B1349&amp;"04","")</f>
        <v/>
      </c>
      <c r="O1349" s="3" t="str">
        <f t="shared" ref="O1349" si="4100">IF(N1349="","",$D1349)</f>
        <v/>
      </c>
      <c r="P1349" s="3" t="str">
        <f>IF(COUNTIF(技能效果!A:A,技能等级!B1349&amp;"05")=1,技能等级!B1349&amp;"05","")</f>
        <v/>
      </c>
      <c r="Q1349" s="3" t="str">
        <f t="shared" ref="Q1349" si="4101">IF(P1349="","",$D1349)</f>
        <v/>
      </c>
      <c r="R1349" s="36"/>
      <c r="S1349" s="36">
        <f t="shared" si="3937"/>
        <v>135</v>
      </c>
    </row>
    <row r="1350" spans="1:19" ht="33" x14ac:dyDescent="0.2">
      <c r="A1350" s="3">
        <v>1347</v>
      </c>
      <c r="B1350" s="3">
        <f>INDEX(技能!B:B,MATCH(技能等级!S1350,技能!T:T,0))</f>
        <v>2003001</v>
      </c>
      <c r="C1350" s="4" t="s">
        <v>507</v>
      </c>
      <c r="D1350" s="3">
        <v>7</v>
      </c>
      <c r="E1350" s="3" t="str">
        <f>INDEX(技能!E:E,MATCH(技能等级!S1350,技能!T:T,0))</f>
        <v>新手战斗北落师门技能1伤害</v>
      </c>
      <c r="F1350" s="4" t="s">
        <v>1164</v>
      </c>
      <c r="G1350" s="3">
        <v>10</v>
      </c>
      <c r="H1350" s="37" t="str">
        <f t="shared" si="4097"/>
        <v>200300101</v>
      </c>
      <c r="I1350" s="3">
        <f t="shared" si="4098"/>
        <v>7</v>
      </c>
      <c r="J1350" s="3" t="str">
        <f>IF(COUNTIF(技能效果!A:A,技能等级!B1350&amp;"02")=1,技能等级!B1350&amp;"02","")</f>
        <v/>
      </c>
      <c r="K1350" s="3" t="str">
        <f t="shared" si="4098"/>
        <v/>
      </c>
      <c r="L1350" s="3" t="str">
        <f>IF(COUNTIF(技能效果!A:A,技能等级!B1350&amp;"03")=1,技能等级!B1350&amp;"03","")</f>
        <v/>
      </c>
      <c r="M1350" s="3" t="str">
        <f t="shared" ref="M1350" si="4102">IF(L1350="","",$D1350)</f>
        <v/>
      </c>
      <c r="N1350" s="3" t="str">
        <f>IF(COUNTIF(技能效果!A:A,技能等级!B1350&amp;"04")=1,技能等级!B1350&amp;"04","")</f>
        <v/>
      </c>
      <c r="O1350" s="3" t="str">
        <f t="shared" ref="O1350" si="4103">IF(N1350="","",$D1350)</f>
        <v/>
      </c>
      <c r="P1350" s="3" t="str">
        <f>IF(COUNTIF(技能效果!A:A,技能等级!B1350&amp;"05")=1,技能等级!B1350&amp;"05","")</f>
        <v/>
      </c>
      <c r="Q1350" s="3" t="str">
        <f t="shared" ref="Q1350" si="4104">IF(P1350="","",$D1350)</f>
        <v/>
      </c>
      <c r="R1350" s="36"/>
      <c r="S1350" s="36">
        <f t="shared" si="3937"/>
        <v>135</v>
      </c>
    </row>
    <row r="1351" spans="1:19" ht="33" x14ac:dyDescent="0.2">
      <c r="A1351" s="3">
        <v>1348</v>
      </c>
      <c r="B1351" s="3">
        <f>INDEX(技能!B:B,MATCH(技能等级!S1351,技能!T:T,0))</f>
        <v>2003001</v>
      </c>
      <c r="C1351" s="4" t="s">
        <v>507</v>
      </c>
      <c r="D1351" s="3">
        <v>8</v>
      </c>
      <c r="E1351" s="3" t="str">
        <f>INDEX(技能!E:E,MATCH(技能等级!S1351,技能!T:T,0))</f>
        <v>新手战斗北落师门技能1伤害</v>
      </c>
      <c r="F1351" s="4" t="s">
        <v>1164</v>
      </c>
      <c r="G1351" s="3">
        <v>10</v>
      </c>
      <c r="H1351" s="37" t="str">
        <f t="shared" si="4097"/>
        <v>200300101</v>
      </c>
      <c r="I1351" s="3">
        <f t="shared" si="4098"/>
        <v>8</v>
      </c>
      <c r="J1351" s="3" t="str">
        <f>IF(COUNTIF(技能效果!A:A,技能等级!B1351&amp;"02")=1,技能等级!B1351&amp;"02","")</f>
        <v/>
      </c>
      <c r="K1351" s="3" t="str">
        <f t="shared" si="4098"/>
        <v/>
      </c>
      <c r="L1351" s="3" t="str">
        <f>IF(COUNTIF(技能效果!A:A,技能等级!B1351&amp;"03")=1,技能等级!B1351&amp;"03","")</f>
        <v/>
      </c>
      <c r="M1351" s="3" t="str">
        <f t="shared" ref="M1351" si="4105">IF(L1351="","",$D1351)</f>
        <v/>
      </c>
      <c r="N1351" s="3" t="str">
        <f>IF(COUNTIF(技能效果!A:A,技能等级!B1351&amp;"04")=1,技能等级!B1351&amp;"04","")</f>
        <v/>
      </c>
      <c r="O1351" s="3" t="str">
        <f t="shared" ref="O1351" si="4106">IF(N1351="","",$D1351)</f>
        <v/>
      </c>
      <c r="P1351" s="3" t="str">
        <f>IF(COUNTIF(技能效果!A:A,技能等级!B1351&amp;"05")=1,技能等级!B1351&amp;"05","")</f>
        <v/>
      </c>
      <c r="Q1351" s="3" t="str">
        <f t="shared" ref="Q1351" si="4107">IF(P1351="","",$D1351)</f>
        <v/>
      </c>
      <c r="R1351" s="36"/>
      <c r="S1351" s="36">
        <f t="shared" si="3937"/>
        <v>135</v>
      </c>
    </row>
    <row r="1352" spans="1:19" ht="33" x14ac:dyDescent="0.2">
      <c r="A1352" s="3">
        <v>1349</v>
      </c>
      <c r="B1352" s="3">
        <f>INDEX(技能!B:B,MATCH(技能等级!S1352,技能!T:T,0))</f>
        <v>2003001</v>
      </c>
      <c r="C1352" s="4" t="s">
        <v>507</v>
      </c>
      <c r="D1352" s="3">
        <v>9</v>
      </c>
      <c r="E1352" s="3" t="str">
        <f>INDEX(技能!E:E,MATCH(技能等级!S1352,技能!T:T,0))</f>
        <v>新手战斗北落师门技能1伤害</v>
      </c>
      <c r="F1352" s="4" t="s">
        <v>1164</v>
      </c>
      <c r="G1352" s="3">
        <v>10</v>
      </c>
      <c r="H1352" s="37" t="str">
        <f t="shared" si="4097"/>
        <v>200300101</v>
      </c>
      <c r="I1352" s="3">
        <f t="shared" si="4098"/>
        <v>9</v>
      </c>
      <c r="J1352" s="3" t="str">
        <f>IF(COUNTIF(技能效果!A:A,技能等级!B1352&amp;"02")=1,技能等级!B1352&amp;"02","")</f>
        <v/>
      </c>
      <c r="K1352" s="3" t="str">
        <f t="shared" si="4098"/>
        <v/>
      </c>
      <c r="L1352" s="3" t="str">
        <f>IF(COUNTIF(技能效果!A:A,技能等级!B1352&amp;"03")=1,技能等级!B1352&amp;"03","")</f>
        <v/>
      </c>
      <c r="M1352" s="3" t="str">
        <f t="shared" ref="M1352" si="4108">IF(L1352="","",$D1352)</f>
        <v/>
      </c>
      <c r="N1352" s="3" t="str">
        <f>IF(COUNTIF(技能效果!A:A,技能等级!B1352&amp;"04")=1,技能等级!B1352&amp;"04","")</f>
        <v/>
      </c>
      <c r="O1352" s="3" t="str">
        <f t="shared" ref="O1352" si="4109">IF(N1352="","",$D1352)</f>
        <v/>
      </c>
      <c r="P1352" s="3" t="str">
        <f>IF(COUNTIF(技能效果!A:A,技能等级!B1352&amp;"05")=1,技能等级!B1352&amp;"05","")</f>
        <v/>
      </c>
      <c r="Q1352" s="3" t="str">
        <f t="shared" ref="Q1352" si="4110">IF(P1352="","",$D1352)</f>
        <v/>
      </c>
      <c r="R1352" s="36"/>
      <c r="S1352" s="36">
        <f t="shared" si="3937"/>
        <v>135</v>
      </c>
    </row>
    <row r="1353" spans="1:19" ht="33" x14ac:dyDescent="0.2">
      <c r="A1353" s="3">
        <v>1350</v>
      </c>
      <c r="B1353" s="3">
        <f>INDEX(技能!B:B,MATCH(技能等级!S1353,技能!T:T,0))</f>
        <v>2003001</v>
      </c>
      <c r="C1353" s="4" t="s">
        <v>507</v>
      </c>
      <c r="D1353" s="3">
        <v>10</v>
      </c>
      <c r="E1353" s="3" t="str">
        <f>INDEX(技能!E:E,MATCH(技能等级!S1353,技能!T:T,0))</f>
        <v>新手战斗北落师门技能1伤害</v>
      </c>
      <c r="F1353" s="4" t="s">
        <v>1164</v>
      </c>
      <c r="G1353" s="3">
        <v>10</v>
      </c>
      <c r="H1353" s="37" t="str">
        <f t="shared" si="4097"/>
        <v>200300101</v>
      </c>
      <c r="I1353" s="3">
        <f t="shared" si="4098"/>
        <v>10</v>
      </c>
      <c r="J1353" s="3" t="str">
        <f>IF(COUNTIF(技能效果!A:A,技能等级!B1353&amp;"02")=1,技能等级!B1353&amp;"02","")</f>
        <v/>
      </c>
      <c r="K1353" s="3" t="str">
        <f t="shared" si="4098"/>
        <v/>
      </c>
      <c r="L1353" s="3" t="str">
        <f>IF(COUNTIF(技能效果!A:A,技能等级!B1353&amp;"03")=1,技能等级!B1353&amp;"03","")</f>
        <v/>
      </c>
      <c r="M1353" s="3" t="str">
        <f t="shared" ref="M1353" si="4111">IF(L1353="","",$D1353)</f>
        <v/>
      </c>
      <c r="N1353" s="3" t="str">
        <f>IF(COUNTIF(技能效果!A:A,技能等级!B1353&amp;"04")=1,技能等级!B1353&amp;"04","")</f>
        <v/>
      </c>
      <c r="O1353" s="3" t="str">
        <f t="shared" ref="O1353" si="4112">IF(N1353="","",$D1353)</f>
        <v/>
      </c>
      <c r="P1353" s="3" t="str">
        <f>IF(COUNTIF(技能效果!A:A,技能等级!B1353&amp;"05")=1,技能等级!B1353&amp;"05","")</f>
        <v/>
      </c>
      <c r="Q1353" s="3" t="str">
        <f t="shared" ref="Q1353" si="4113">IF(P1353="","",$D1353)</f>
        <v/>
      </c>
      <c r="R1353" s="36"/>
      <c r="S1353" s="36">
        <f t="shared" si="3937"/>
        <v>135</v>
      </c>
    </row>
    <row r="1354" spans="1:19" ht="16.5" x14ac:dyDescent="0.2">
      <c r="A1354" s="3">
        <v>1351</v>
      </c>
      <c r="B1354" s="3">
        <f>INDEX(技能!B:B,MATCH(技能等级!S1354,技能!T:T,0))</f>
        <v>2004001</v>
      </c>
      <c r="C1354" s="4" t="s">
        <v>507</v>
      </c>
      <c r="D1354" s="3">
        <v>1</v>
      </c>
      <c r="E1354" s="3" t="str">
        <f>INDEX(技能!E:E,MATCH(技能等级!S1354,技能!T:T,0))</f>
        <v>新手战斗塞伯罗斯技能伤害</v>
      </c>
      <c r="F1354" s="4"/>
      <c r="G1354" s="3"/>
      <c r="H1354" s="37" t="str">
        <f t="shared" si="4097"/>
        <v>200400101</v>
      </c>
      <c r="I1354" s="3">
        <f t="shared" si="4098"/>
        <v>1</v>
      </c>
      <c r="J1354" s="3" t="str">
        <f>IF(COUNTIF(技能效果!A:A,技能等级!B1354&amp;"02")=1,技能等级!B1354&amp;"02","")</f>
        <v/>
      </c>
      <c r="K1354" s="3" t="str">
        <f t="shared" si="4098"/>
        <v/>
      </c>
      <c r="L1354" s="3" t="str">
        <f>IF(COUNTIF(技能效果!A:A,技能等级!B1354&amp;"03")=1,技能等级!B1354&amp;"03","")</f>
        <v/>
      </c>
      <c r="M1354" s="3" t="str">
        <f t="shared" ref="M1354" si="4114">IF(L1354="","",$D1354)</f>
        <v/>
      </c>
      <c r="N1354" s="3" t="str">
        <f>IF(COUNTIF(技能效果!A:A,技能等级!B1354&amp;"04")=1,技能等级!B1354&amp;"04","")</f>
        <v/>
      </c>
      <c r="O1354" s="3" t="str">
        <f t="shared" ref="O1354" si="4115">IF(N1354="","",$D1354)</f>
        <v/>
      </c>
      <c r="P1354" s="3" t="str">
        <f>IF(COUNTIF(技能效果!A:A,技能等级!B1354&amp;"05")=1,技能等级!B1354&amp;"05","")</f>
        <v/>
      </c>
      <c r="Q1354" s="3" t="str">
        <f t="shared" ref="Q1354" si="4116">IF(P1354="","",$D1354)</f>
        <v/>
      </c>
      <c r="R1354" s="36"/>
      <c r="S1354" s="36">
        <f t="shared" si="3937"/>
        <v>136</v>
      </c>
    </row>
    <row r="1355" spans="1:19" ht="16.5" x14ac:dyDescent="0.2">
      <c r="A1355" s="3">
        <v>1352</v>
      </c>
      <c r="B1355" s="3">
        <f>INDEX(技能!B:B,MATCH(技能等级!S1355,技能!T:T,0))</f>
        <v>2004001</v>
      </c>
      <c r="C1355" s="4" t="s">
        <v>507</v>
      </c>
      <c r="D1355" s="3">
        <v>2</v>
      </c>
      <c r="E1355" s="3" t="str">
        <f>INDEX(技能!E:E,MATCH(技能等级!S1355,技能!T:T,0))</f>
        <v>新手战斗塞伯罗斯技能伤害</v>
      </c>
      <c r="F1355" s="4" t="s">
        <v>1164</v>
      </c>
      <c r="G1355" s="3">
        <v>10</v>
      </c>
      <c r="H1355" s="37" t="str">
        <f t="shared" si="4097"/>
        <v>200400101</v>
      </c>
      <c r="I1355" s="3">
        <f t="shared" si="4098"/>
        <v>2</v>
      </c>
      <c r="J1355" s="3" t="str">
        <f>IF(COUNTIF(技能效果!A:A,技能等级!B1355&amp;"02")=1,技能等级!B1355&amp;"02","")</f>
        <v/>
      </c>
      <c r="K1355" s="3" t="str">
        <f t="shared" si="4098"/>
        <v/>
      </c>
      <c r="L1355" s="3" t="str">
        <f>IF(COUNTIF(技能效果!A:A,技能等级!B1355&amp;"03")=1,技能等级!B1355&amp;"03","")</f>
        <v/>
      </c>
      <c r="M1355" s="3" t="str">
        <f t="shared" ref="M1355" si="4117">IF(L1355="","",$D1355)</f>
        <v/>
      </c>
      <c r="N1355" s="3" t="str">
        <f>IF(COUNTIF(技能效果!A:A,技能等级!B1355&amp;"04")=1,技能等级!B1355&amp;"04","")</f>
        <v/>
      </c>
      <c r="O1355" s="3" t="str">
        <f t="shared" ref="O1355" si="4118">IF(N1355="","",$D1355)</f>
        <v/>
      </c>
      <c r="P1355" s="3" t="str">
        <f>IF(COUNTIF(技能效果!A:A,技能等级!B1355&amp;"05")=1,技能等级!B1355&amp;"05","")</f>
        <v/>
      </c>
      <c r="Q1355" s="3" t="str">
        <f t="shared" ref="Q1355" si="4119">IF(P1355="","",$D1355)</f>
        <v/>
      </c>
      <c r="R1355" s="36"/>
      <c r="S1355" s="36">
        <f t="shared" si="3937"/>
        <v>136</v>
      </c>
    </row>
    <row r="1356" spans="1:19" ht="16.5" x14ac:dyDescent="0.2">
      <c r="A1356" s="3">
        <v>1353</v>
      </c>
      <c r="B1356" s="3">
        <f>INDEX(技能!B:B,MATCH(技能等级!S1356,技能!T:T,0))</f>
        <v>2004001</v>
      </c>
      <c r="C1356" s="4" t="s">
        <v>507</v>
      </c>
      <c r="D1356" s="3">
        <v>3</v>
      </c>
      <c r="E1356" s="3" t="str">
        <f>INDEX(技能!E:E,MATCH(技能等级!S1356,技能!T:T,0))</f>
        <v>新手战斗塞伯罗斯技能伤害</v>
      </c>
      <c r="F1356" s="4" t="s">
        <v>1164</v>
      </c>
      <c r="G1356" s="3">
        <v>10</v>
      </c>
      <c r="H1356" s="37" t="str">
        <f t="shared" si="4097"/>
        <v>200400101</v>
      </c>
      <c r="I1356" s="3">
        <f t="shared" si="4098"/>
        <v>3</v>
      </c>
      <c r="J1356" s="3" t="str">
        <f>IF(COUNTIF(技能效果!A:A,技能等级!B1356&amp;"02")=1,技能等级!B1356&amp;"02","")</f>
        <v/>
      </c>
      <c r="K1356" s="3" t="str">
        <f t="shared" si="4098"/>
        <v/>
      </c>
      <c r="L1356" s="3" t="str">
        <f>IF(COUNTIF(技能效果!A:A,技能等级!B1356&amp;"03")=1,技能等级!B1356&amp;"03","")</f>
        <v/>
      </c>
      <c r="M1356" s="3" t="str">
        <f t="shared" ref="M1356" si="4120">IF(L1356="","",$D1356)</f>
        <v/>
      </c>
      <c r="N1356" s="3" t="str">
        <f>IF(COUNTIF(技能效果!A:A,技能等级!B1356&amp;"04")=1,技能等级!B1356&amp;"04","")</f>
        <v/>
      </c>
      <c r="O1356" s="3" t="str">
        <f t="shared" ref="O1356" si="4121">IF(N1356="","",$D1356)</f>
        <v/>
      </c>
      <c r="P1356" s="3" t="str">
        <f>IF(COUNTIF(技能效果!A:A,技能等级!B1356&amp;"05")=1,技能等级!B1356&amp;"05","")</f>
        <v/>
      </c>
      <c r="Q1356" s="3" t="str">
        <f t="shared" ref="Q1356" si="4122">IF(P1356="","",$D1356)</f>
        <v/>
      </c>
      <c r="R1356" s="36"/>
      <c r="S1356" s="36">
        <f t="shared" si="3937"/>
        <v>136</v>
      </c>
    </row>
    <row r="1357" spans="1:19" ht="16.5" x14ac:dyDescent="0.2">
      <c r="A1357" s="3">
        <v>1354</v>
      </c>
      <c r="B1357" s="3">
        <f>INDEX(技能!B:B,MATCH(技能等级!S1357,技能!T:T,0))</f>
        <v>2004001</v>
      </c>
      <c r="C1357" s="4" t="s">
        <v>507</v>
      </c>
      <c r="D1357" s="3">
        <v>4</v>
      </c>
      <c r="E1357" s="3" t="str">
        <f>INDEX(技能!E:E,MATCH(技能等级!S1357,技能!T:T,0))</f>
        <v>新手战斗塞伯罗斯技能伤害</v>
      </c>
      <c r="F1357" s="4" t="s">
        <v>1164</v>
      </c>
      <c r="G1357" s="3">
        <v>10</v>
      </c>
      <c r="H1357" s="37" t="str">
        <f t="shared" si="4097"/>
        <v>200400101</v>
      </c>
      <c r="I1357" s="3">
        <f t="shared" si="4098"/>
        <v>4</v>
      </c>
      <c r="J1357" s="3" t="str">
        <f>IF(COUNTIF(技能效果!A:A,技能等级!B1357&amp;"02")=1,技能等级!B1357&amp;"02","")</f>
        <v/>
      </c>
      <c r="K1357" s="3" t="str">
        <f t="shared" si="4098"/>
        <v/>
      </c>
      <c r="L1357" s="3" t="str">
        <f>IF(COUNTIF(技能效果!A:A,技能等级!B1357&amp;"03")=1,技能等级!B1357&amp;"03","")</f>
        <v/>
      </c>
      <c r="M1357" s="3" t="str">
        <f t="shared" ref="M1357" si="4123">IF(L1357="","",$D1357)</f>
        <v/>
      </c>
      <c r="N1357" s="3" t="str">
        <f>IF(COUNTIF(技能效果!A:A,技能等级!B1357&amp;"04")=1,技能等级!B1357&amp;"04","")</f>
        <v/>
      </c>
      <c r="O1357" s="3" t="str">
        <f t="shared" ref="O1357" si="4124">IF(N1357="","",$D1357)</f>
        <v/>
      </c>
      <c r="P1357" s="3" t="str">
        <f>IF(COUNTIF(技能效果!A:A,技能等级!B1357&amp;"05")=1,技能等级!B1357&amp;"05","")</f>
        <v/>
      </c>
      <c r="Q1357" s="3" t="str">
        <f t="shared" ref="Q1357" si="4125">IF(P1357="","",$D1357)</f>
        <v/>
      </c>
      <c r="R1357" s="36"/>
      <c r="S1357" s="36">
        <f t="shared" si="3937"/>
        <v>136</v>
      </c>
    </row>
    <row r="1358" spans="1:19" ht="16.5" x14ac:dyDescent="0.2">
      <c r="A1358" s="3">
        <v>1355</v>
      </c>
      <c r="B1358" s="3">
        <f>INDEX(技能!B:B,MATCH(技能等级!S1358,技能!T:T,0))</f>
        <v>2004001</v>
      </c>
      <c r="C1358" s="4" t="s">
        <v>507</v>
      </c>
      <c r="D1358" s="3">
        <v>5</v>
      </c>
      <c r="E1358" s="3" t="str">
        <f>INDEX(技能!E:E,MATCH(技能等级!S1358,技能!T:T,0))</f>
        <v>新手战斗塞伯罗斯技能伤害</v>
      </c>
      <c r="F1358" s="4" t="s">
        <v>1164</v>
      </c>
      <c r="G1358" s="3">
        <v>10</v>
      </c>
      <c r="H1358" s="37" t="str">
        <f t="shared" si="4097"/>
        <v>200400101</v>
      </c>
      <c r="I1358" s="3">
        <f t="shared" si="4098"/>
        <v>5</v>
      </c>
      <c r="J1358" s="3" t="str">
        <f>IF(COUNTIF(技能效果!A:A,技能等级!B1358&amp;"02")=1,技能等级!B1358&amp;"02","")</f>
        <v/>
      </c>
      <c r="K1358" s="3" t="str">
        <f t="shared" si="4098"/>
        <v/>
      </c>
      <c r="L1358" s="3" t="str">
        <f>IF(COUNTIF(技能效果!A:A,技能等级!B1358&amp;"03")=1,技能等级!B1358&amp;"03","")</f>
        <v/>
      </c>
      <c r="M1358" s="3" t="str">
        <f t="shared" ref="M1358" si="4126">IF(L1358="","",$D1358)</f>
        <v/>
      </c>
      <c r="N1358" s="3" t="str">
        <f>IF(COUNTIF(技能效果!A:A,技能等级!B1358&amp;"04")=1,技能等级!B1358&amp;"04","")</f>
        <v/>
      </c>
      <c r="O1358" s="3" t="str">
        <f t="shared" ref="O1358" si="4127">IF(N1358="","",$D1358)</f>
        <v/>
      </c>
      <c r="P1358" s="3" t="str">
        <f>IF(COUNTIF(技能效果!A:A,技能等级!B1358&amp;"05")=1,技能等级!B1358&amp;"05","")</f>
        <v/>
      </c>
      <c r="Q1358" s="3" t="str">
        <f t="shared" ref="Q1358" si="4128">IF(P1358="","",$D1358)</f>
        <v/>
      </c>
      <c r="R1358" s="36"/>
      <c r="S1358" s="36">
        <f t="shared" si="3937"/>
        <v>136</v>
      </c>
    </row>
    <row r="1359" spans="1:19" ht="16.5" x14ac:dyDescent="0.2">
      <c r="A1359" s="3">
        <v>1356</v>
      </c>
      <c r="B1359" s="3">
        <f>INDEX(技能!B:B,MATCH(技能等级!S1359,技能!T:T,0))</f>
        <v>2004001</v>
      </c>
      <c r="C1359" s="4" t="s">
        <v>507</v>
      </c>
      <c r="D1359" s="3">
        <v>6</v>
      </c>
      <c r="E1359" s="3" t="str">
        <f>INDEX(技能!E:E,MATCH(技能等级!S1359,技能!T:T,0))</f>
        <v>新手战斗塞伯罗斯技能伤害</v>
      </c>
      <c r="F1359" s="4" t="s">
        <v>1164</v>
      </c>
      <c r="G1359" s="3">
        <v>10</v>
      </c>
      <c r="H1359" s="37" t="str">
        <f t="shared" si="4097"/>
        <v>200400101</v>
      </c>
      <c r="I1359" s="3">
        <f t="shared" si="4098"/>
        <v>6</v>
      </c>
      <c r="J1359" s="3" t="str">
        <f>IF(COUNTIF(技能效果!A:A,技能等级!B1359&amp;"02")=1,技能等级!B1359&amp;"02","")</f>
        <v/>
      </c>
      <c r="K1359" s="3" t="str">
        <f t="shared" si="4098"/>
        <v/>
      </c>
      <c r="L1359" s="3" t="str">
        <f>IF(COUNTIF(技能效果!A:A,技能等级!B1359&amp;"03")=1,技能等级!B1359&amp;"03","")</f>
        <v/>
      </c>
      <c r="M1359" s="3" t="str">
        <f t="shared" ref="M1359" si="4129">IF(L1359="","",$D1359)</f>
        <v/>
      </c>
      <c r="N1359" s="3" t="str">
        <f>IF(COUNTIF(技能效果!A:A,技能等级!B1359&amp;"04")=1,技能等级!B1359&amp;"04","")</f>
        <v/>
      </c>
      <c r="O1359" s="3" t="str">
        <f t="shared" ref="O1359" si="4130">IF(N1359="","",$D1359)</f>
        <v/>
      </c>
      <c r="P1359" s="3" t="str">
        <f>IF(COUNTIF(技能效果!A:A,技能等级!B1359&amp;"05")=1,技能等级!B1359&amp;"05","")</f>
        <v/>
      </c>
      <c r="Q1359" s="3" t="str">
        <f t="shared" ref="Q1359" si="4131">IF(P1359="","",$D1359)</f>
        <v/>
      </c>
      <c r="R1359" s="36"/>
      <c r="S1359" s="36">
        <f t="shared" ref="S1359:S1424" si="4132">S1349+1</f>
        <v>136</v>
      </c>
    </row>
    <row r="1360" spans="1:19" ht="16.5" x14ac:dyDescent="0.2">
      <c r="A1360" s="3">
        <v>1357</v>
      </c>
      <c r="B1360" s="3">
        <f>INDEX(技能!B:B,MATCH(技能等级!S1360,技能!T:T,0))</f>
        <v>2004001</v>
      </c>
      <c r="C1360" s="4" t="s">
        <v>507</v>
      </c>
      <c r="D1360" s="3">
        <v>7</v>
      </c>
      <c r="E1360" s="3" t="str">
        <f>INDEX(技能!E:E,MATCH(技能等级!S1360,技能!T:T,0))</f>
        <v>新手战斗塞伯罗斯技能伤害</v>
      </c>
      <c r="F1360" s="4" t="s">
        <v>1164</v>
      </c>
      <c r="G1360" s="3">
        <v>10</v>
      </c>
      <c r="H1360" s="37" t="str">
        <f t="shared" si="4097"/>
        <v>200400101</v>
      </c>
      <c r="I1360" s="3">
        <f t="shared" si="4098"/>
        <v>7</v>
      </c>
      <c r="J1360" s="3" t="str">
        <f>IF(COUNTIF(技能效果!A:A,技能等级!B1360&amp;"02")=1,技能等级!B1360&amp;"02","")</f>
        <v/>
      </c>
      <c r="K1360" s="3" t="str">
        <f t="shared" si="4098"/>
        <v/>
      </c>
      <c r="L1360" s="3" t="str">
        <f>IF(COUNTIF(技能效果!A:A,技能等级!B1360&amp;"03")=1,技能等级!B1360&amp;"03","")</f>
        <v/>
      </c>
      <c r="M1360" s="3" t="str">
        <f t="shared" ref="M1360" si="4133">IF(L1360="","",$D1360)</f>
        <v/>
      </c>
      <c r="N1360" s="3" t="str">
        <f>IF(COUNTIF(技能效果!A:A,技能等级!B1360&amp;"04")=1,技能等级!B1360&amp;"04","")</f>
        <v/>
      </c>
      <c r="O1360" s="3" t="str">
        <f t="shared" ref="O1360" si="4134">IF(N1360="","",$D1360)</f>
        <v/>
      </c>
      <c r="P1360" s="3" t="str">
        <f>IF(COUNTIF(技能效果!A:A,技能等级!B1360&amp;"05")=1,技能等级!B1360&amp;"05","")</f>
        <v/>
      </c>
      <c r="Q1360" s="3" t="str">
        <f t="shared" ref="Q1360" si="4135">IF(P1360="","",$D1360)</f>
        <v/>
      </c>
      <c r="R1360" s="36"/>
      <c r="S1360" s="36">
        <f t="shared" si="4132"/>
        <v>136</v>
      </c>
    </row>
    <row r="1361" spans="1:19" ht="16.5" x14ac:dyDescent="0.2">
      <c r="A1361" s="3">
        <v>1358</v>
      </c>
      <c r="B1361" s="3">
        <f>INDEX(技能!B:B,MATCH(技能等级!S1361,技能!T:T,0))</f>
        <v>2004001</v>
      </c>
      <c r="C1361" s="4" t="s">
        <v>507</v>
      </c>
      <c r="D1361" s="3">
        <v>8</v>
      </c>
      <c r="E1361" s="3" t="str">
        <f>INDEX(技能!E:E,MATCH(技能等级!S1361,技能!T:T,0))</f>
        <v>新手战斗塞伯罗斯技能伤害</v>
      </c>
      <c r="F1361" s="4" t="s">
        <v>1164</v>
      </c>
      <c r="G1361" s="3">
        <v>10</v>
      </c>
      <c r="H1361" s="37" t="str">
        <f t="shared" si="4097"/>
        <v>200400101</v>
      </c>
      <c r="I1361" s="3">
        <f t="shared" si="4098"/>
        <v>8</v>
      </c>
      <c r="J1361" s="3" t="str">
        <f>IF(COUNTIF(技能效果!A:A,技能等级!B1361&amp;"02")=1,技能等级!B1361&amp;"02","")</f>
        <v/>
      </c>
      <c r="K1361" s="3" t="str">
        <f t="shared" si="4098"/>
        <v/>
      </c>
      <c r="L1361" s="3" t="str">
        <f>IF(COUNTIF(技能效果!A:A,技能等级!B1361&amp;"03")=1,技能等级!B1361&amp;"03","")</f>
        <v/>
      </c>
      <c r="M1361" s="3" t="str">
        <f t="shared" ref="M1361" si="4136">IF(L1361="","",$D1361)</f>
        <v/>
      </c>
      <c r="N1361" s="3" t="str">
        <f>IF(COUNTIF(技能效果!A:A,技能等级!B1361&amp;"04")=1,技能等级!B1361&amp;"04","")</f>
        <v/>
      </c>
      <c r="O1361" s="3" t="str">
        <f t="shared" ref="O1361" si="4137">IF(N1361="","",$D1361)</f>
        <v/>
      </c>
      <c r="P1361" s="3" t="str">
        <f>IF(COUNTIF(技能效果!A:A,技能等级!B1361&amp;"05")=1,技能等级!B1361&amp;"05","")</f>
        <v/>
      </c>
      <c r="Q1361" s="3" t="str">
        <f t="shared" ref="Q1361" si="4138">IF(P1361="","",$D1361)</f>
        <v/>
      </c>
      <c r="R1361" s="36"/>
      <c r="S1361" s="36">
        <f t="shared" si="4132"/>
        <v>136</v>
      </c>
    </row>
    <row r="1362" spans="1:19" ht="16.5" x14ac:dyDescent="0.2">
      <c r="A1362" s="3">
        <v>1359</v>
      </c>
      <c r="B1362" s="3">
        <f>INDEX(技能!B:B,MATCH(技能等级!S1362,技能!T:T,0))</f>
        <v>2004001</v>
      </c>
      <c r="C1362" s="4" t="s">
        <v>507</v>
      </c>
      <c r="D1362" s="3">
        <v>9</v>
      </c>
      <c r="E1362" s="3" t="str">
        <f>INDEX(技能!E:E,MATCH(技能等级!S1362,技能!T:T,0))</f>
        <v>新手战斗塞伯罗斯技能伤害</v>
      </c>
      <c r="F1362" s="4" t="s">
        <v>1164</v>
      </c>
      <c r="G1362" s="3">
        <v>10</v>
      </c>
      <c r="H1362" s="37" t="str">
        <f t="shared" si="4097"/>
        <v>200400101</v>
      </c>
      <c r="I1362" s="3">
        <f t="shared" si="4098"/>
        <v>9</v>
      </c>
      <c r="J1362" s="3" t="str">
        <f>IF(COUNTIF(技能效果!A:A,技能等级!B1362&amp;"02")=1,技能等级!B1362&amp;"02","")</f>
        <v/>
      </c>
      <c r="K1362" s="3" t="str">
        <f t="shared" si="4098"/>
        <v/>
      </c>
      <c r="L1362" s="3" t="str">
        <f>IF(COUNTIF(技能效果!A:A,技能等级!B1362&amp;"03")=1,技能等级!B1362&amp;"03","")</f>
        <v/>
      </c>
      <c r="M1362" s="3" t="str">
        <f t="shared" ref="M1362" si="4139">IF(L1362="","",$D1362)</f>
        <v/>
      </c>
      <c r="N1362" s="3" t="str">
        <f>IF(COUNTIF(技能效果!A:A,技能等级!B1362&amp;"04")=1,技能等级!B1362&amp;"04","")</f>
        <v/>
      </c>
      <c r="O1362" s="3" t="str">
        <f t="shared" ref="O1362" si="4140">IF(N1362="","",$D1362)</f>
        <v/>
      </c>
      <c r="P1362" s="3" t="str">
        <f>IF(COUNTIF(技能效果!A:A,技能等级!B1362&amp;"05")=1,技能等级!B1362&amp;"05","")</f>
        <v/>
      </c>
      <c r="Q1362" s="3" t="str">
        <f t="shared" ref="Q1362" si="4141">IF(P1362="","",$D1362)</f>
        <v/>
      </c>
      <c r="R1362" s="36"/>
      <c r="S1362" s="36">
        <f t="shared" si="4132"/>
        <v>136</v>
      </c>
    </row>
    <row r="1363" spans="1:19" ht="16.5" x14ac:dyDescent="0.2">
      <c r="A1363" s="3">
        <v>1360</v>
      </c>
      <c r="B1363" s="3">
        <f>INDEX(技能!B:B,MATCH(技能等级!S1363,技能!T:T,0))</f>
        <v>2004001</v>
      </c>
      <c r="C1363" s="4" t="s">
        <v>507</v>
      </c>
      <c r="D1363" s="3">
        <v>10</v>
      </c>
      <c r="E1363" s="3" t="str">
        <f>INDEX(技能!E:E,MATCH(技能等级!S1363,技能!T:T,0))</f>
        <v>新手战斗塞伯罗斯技能伤害</v>
      </c>
      <c r="F1363" s="4" t="s">
        <v>1164</v>
      </c>
      <c r="G1363" s="3">
        <v>10</v>
      </c>
      <c r="H1363" s="37" t="str">
        <f t="shared" si="4097"/>
        <v>200400101</v>
      </c>
      <c r="I1363" s="3">
        <f t="shared" si="4098"/>
        <v>10</v>
      </c>
      <c r="J1363" s="3" t="str">
        <f>IF(COUNTIF(技能效果!A:A,技能等级!B1363&amp;"02")=1,技能等级!B1363&amp;"02","")</f>
        <v/>
      </c>
      <c r="K1363" s="3" t="str">
        <f t="shared" si="4098"/>
        <v/>
      </c>
      <c r="L1363" s="3" t="str">
        <f>IF(COUNTIF(技能效果!A:A,技能等级!B1363&amp;"03")=1,技能等级!B1363&amp;"03","")</f>
        <v/>
      </c>
      <c r="M1363" s="3" t="str">
        <f t="shared" ref="M1363" si="4142">IF(L1363="","",$D1363)</f>
        <v/>
      </c>
      <c r="N1363" s="3" t="str">
        <f>IF(COUNTIF(技能效果!A:A,技能等级!B1363&amp;"04")=1,技能等级!B1363&amp;"04","")</f>
        <v/>
      </c>
      <c r="O1363" s="3" t="str">
        <f t="shared" ref="O1363" si="4143">IF(N1363="","",$D1363)</f>
        <v/>
      </c>
      <c r="P1363" s="3" t="str">
        <f>IF(COUNTIF(技能效果!A:A,技能等级!B1363&amp;"05")=1,技能等级!B1363&amp;"05","")</f>
        <v/>
      </c>
      <c r="Q1363" s="3" t="str">
        <f t="shared" ref="Q1363" si="4144">IF(P1363="","",$D1363)</f>
        <v/>
      </c>
      <c r="R1363" s="36"/>
      <c r="S1363" s="36">
        <f t="shared" si="4132"/>
        <v>136</v>
      </c>
    </row>
    <row r="1364" spans="1:19" ht="16.5" x14ac:dyDescent="0.2">
      <c r="A1364" s="3">
        <v>1361</v>
      </c>
      <c r="B1364" s="3">
        <f>INDEX(技能!B:B,MATCH(技能等级!S1364,技能!T:T,0))</f>
        <v>2005001</v>
      </c>
      <c r="C1364" s="4" t="s">
        <v>507</v>
      </c>
      <c r="D1364" s="3">
        <v>1</v>
      </c>
      <c r="E1364" s="3" t="str">
        <f>INDEX(技能!E:E,MATCH(技能等级!S1364,技能!T:T,0))</f>
        <v>新手战斗许褚技能伤害</v>
      </c>
      <c r="F1364" s="4"/>
      <c r="G1364" s="3"/>
      <c r="H1364" s="37" t="str">
        <f t="shared" si="4097"/>
        <v>200500101</v>
      </c>
      <c r="I1364" s="3">
        <f t="shared" si="4098"/>
        <v>1</v>
      </c>
      <c r="J1364" s="3" t="str">
        <f>IF(COUNTIF(技能效果!A:A,技能等级!B1364&amp;"02")=1,技能等级!B1364&amp;"02","")</f>
        <v/>
      </c>
      <c r="K1364" s="3" t="str">
        <f t="shared" si="4098"/>
        <v/>
      </c>
      <c r="L1364" s="3" t="str">
        <f>IF(COUNTIF(技能效果!A:A,技能等级!B1364&amp;"03")=1,技能等级!B1364&amp;"03","")</f>
        <v/>
      </c>
      <c r="M1364" s="3" t="str">
        <f t="shared" ref="M1364" si="4145">IF(L1364="","",$D1364)</f>
        <v/>
      </c>
      <c r="N1364" s="3" t="str">
        <f>IF(COUNTIF(技能效果!A:A,技能等级!B1364&amp;"04")=1,技能等级!B1364&amp;"04","")</f>
        <v/>
      </c>
      <c r="O1364" s="3" t="str">
        <f t="shared" ref="O1364" si="4146">IF(N1364="","",$D1364)</f>
        <v/>
      </c>
      <c r="P1364" s="3" t="str">
        <f>IF(COUNTIF(技能效果!A:A,技能等级!B1364&amp;"05")=1,技能等级!B1364&amp;"05","")</f>
        <v/>
      </c>
      <c r="Q1364" s="3" t="str">
        <f t="shared" ref="Q1364" si="4147">IF(P1364="","",$D1364)</f>
        <v/>
      </c>
      <c r="R1364" s="36"/>
      <c r="S1364" s="36">
        <f t="shared" si="4132"/>
        <v>137</v>
      </c>
    </row>
    <row r="1365" spans="1:19" ht="16.5" x14ac:dyDescent="0.2">
      <c r="A1365" s="3">
        <v>1362</v>
      </c>
      <c r="B1365" s="3">
        <f>INDEX(技能!B:B,MATCH(技能等级!S1365,技能!T:T,0))</f>
        <v>2005001</v>
      </c>
      <c r="C1365" s="4" t="s">
        <v>507</v>
      </c>
      <c r="D1365" s="3">
        <v>2</v>
      </c>
      <c r="E1365" s="3" t="str">
        <f>INDEX(技能!E:E,MATCH(技能等级!S1365,技能!T:T,0))</f>
        <v>新手战斗许褚技能伤害</v>
      </c>
      <c r="F1365" s="4" t="s">
        <v>1164</v>
      </c>
      <c r="G1365" s="3">
        <v>10</v>
      </c>
      <c r="H1365" s="37" t="str">
        <f t="shared" si="4097"/>
        <v>200500101</v>
      </c>
      <c r="I1365" s="3">
        <f t="shared" si="4098"/>
        <v>2</v>
      </c>
      <c r="J1365" s="3" t="str">
        <f>IF(COUNTIF(技能效果!A:A,技能等级!B1365&amp;"02")=1,技能等级!B1365&amp;"02","")</f>
        <v/>
      </c>
      <c r="K1365" s="3" t="str">
        <f t="shared" si="4098"/>
        <v/>
      </c>
      <c r="L1365" s="3" t="str">
        <f>IF(COUNTIF(技能效果!A:A,技能等级!B1365&amp;"03")=1,技能等级!B1365&amp;"03","")</f>
        <v/>
      </c>
      <c r="M1365" s="3" t="str">
        <f t="shared" ref="M1365" si="4148">IF(L1365="","",$D1365)</f>
        <v/>
      </c>
      <c r="N1365" s="3" t="str">
        <f>IF(COUNTIF(技能效果!A:A,技能等级!B1365&amp;"04")=1,技能等级!B1365&amp;"04","")</f>
        <v/>
      </c>
      <c r="O1365" s="3" t="str">
        <f t="shared" ref="O1365" si="4149">IF(N1365="","",$D1365)</f>
        <v/>
      </c>
      <c r="P1365" s="3" t="str">
        <f>IF(COUNTIF(技能效果!A:A,技能等级!B1365&amp;"05")=1,技能等级!B1365&amp;"05","")</f>
        <v/>
      </c>
      <c r="Q1365" s="3" t="str">
        <f t="shared" ref="Q1365" si="4150">IF(P1365="","",$D1365)</f>
        <v/>
      </c>
      <c r="R1365" s="36"/>
      <c r="S1365" s="36">
        <f t="shared" si="4132"/>
        <v>137</v>
      </c>
    </row>
    <row r="1366" spans="1:19" ht="16.5" x14ac:dyDescent="0.2">
      <c r="A1366" s="3">
        <v>1363</v>
      </c>
      <c r="B1366" s="3">
        <f>INDEX(技能!B:B,MATCH(技能等级!S1366,技能!T:T,0))</f>
        <v>2005001</v>
      </c>
      <c r="C1366" s="4" t="s">
        <v>507</v>
      </c>
      <c r="D1366" s="3">
        <v>3</v>
      </c>
      <c r="E1366" s="3" t="str">
        <f>INDEX(技能!E:E,MATCH(技能等级!S1366,技能!T:T,0))</f>
        <v>新手战斗许褚技能伤害</v>
      </c>
      <c r="F1366" s="4" t="s">
        <v>1164</v>
      </c>
      <c r="G1366" s="3">
        <v>10</v>
      </c>
      <c r="H1366" s="37" t="str">
        <f t="shared" si="4097"/>
        <v>200500101</v>
      </c>
      <c r="I1366" s="3">
        <f t="shared" si="4098"/>
        <v>3</v>
      </c>
      <c r="J1366" s="3" t="str">
        <f>IF(COUNTIF(技能效果!A:A,技能等级!B1366&amp;"02")=1,技能等级!B1366&amp;"02","")</f>
        <v/>
      </c>
      <c r="K1366" s="3" t="str">
        <f t="shared" si="4098"/>
        <v/>
      </c>
      <c r="L1366" s="3" t="str">
        <f>IF(COUNTIF(技能效果!A:A,技能等级!B1366&amp;"03")=1,技能等级!B1366&amp;"03","")</f>
        <v/>
      </c>
      <c r="M1366" s="3" t="str">
        <f t="shared" ref="M1366" si="4151">IF(L1366="","",$D1366)</f>
        <v/>
      </c>
      <c r="N1366" s="3" t="str">
        <f>IF(COUNTIF(技能效果!A:A,技能等级!B1366&amp;"04")=1,技能等级!B1366&amp;"04","")</f>
        <v/>
      </c>
      <c r="O1366" s="3" t="str">
        <f t="shared" ref="O1366" si="4152">IF(N1366="","",$D1366)</f>
        <v/>
      </c>
      <c r="P1366" s="3" t="str">
        <f>IF(COUNTIF(技能效果!A:A,技能等级!B1366&amp;"05")=1,技能等级!B1366&amp;"05","")</f>
        <v/>
      </c>
      <c r="Q1366" s="3" t="str">
        <f t="shared" ref="Q1366" si="4153">IF(P1366="","",$D1366)</f>
        <v/>
      </c>
      <c r="R1366" s="36"/>
      <c r="S1366" s="36">
        <f t="shared" si="4132"/>
        <v>137</v>
      </c>
    </row>
    <row r="1367" spans="1:19" ht="16.5" x14ac:dyDescent="0.2">
      <c r="A1367" s="3">
        <v>1364</v>
      </c>
      <c r="B1367" s="3">
        <f>INDEX(技能!B:B,MATCH(技能等级!S1367,技能!T:T,0))</f>
        <v>2005001</v>
      </c>
      <c r="C1367" s="4" t="s">
        <v>507</v>
      </c>
      <c r="D1367" s="3">
        <v>4</v>
      </c>
      <c r="E1367" s="3" t="str">
        <f>INDEX(技能!E:E,MATCH(技能等级!S1367,技能!T:T,0))</f>
        <v>新手战斗许褚技能伤害</v>
      </c>
      <c r="F1367" s="4" t="s">
        <v>1164</v>
      </c>
      <c r="G1367" s="3">
        <v>10</v>
      </c>
      <c r="H1367" s="37" t="str">
        <f t="shared" si="4097"/>
        <v>200500101</v>
      </c>
      <c r="I1367" s="3">
        <f t="shared" si="4098"/>
        <v>4</v>
      </c>
      <c r="J1367" s="3" t="str">
        <f>IF(COUNTIF(技能效果!A:A,技能等级!B1367&amp;"02")=1,技能等级!B1367&amp;"02","")</f>
        <v/>
      </c>
      <c r="K1367" s="3" t="str">
        <f t="shared" si="4098"/>
        <v/>
      </c>
      <c r="L1367" s="3" t="str">
        <f>IF(COUNTIF(技能效果!A:A,技能等级!B1367&amp;"03")=1,技能等级!B1367&amp;"03","")</f>
        <v/>
      </c>
      <c r="M1367" s="3" t="str">
        <f t="shared" ref="M1367" si="4154">IF(L1367="","",$D1367)</f>
        <v/>
      </c>
      <c r="N1367" s="3" t="str">
        <f>IF(COUNTIF(技能效果!A:A,技能等级!B1367&amp;"04")=1,技能等级!B1367&amp;"04","")</f>
        <v/>
      </c>
      <c r="O1367" s="3" t="str">
        <f t="shared" ref="O1367" si="4155">IF(N1367="","",$D1367)</f>
        <v/>
      </c>
      <c r="P1367" s="3" t="str">
        <f>IF(COUNTIF(技能效果!A:A,技能等级!B1367&amp;"05")=1,技能等级!B1367&amp;"05","")</f>
        <v/>
      </c>
      <c r="Q1367" s="3" t="str">
        <f t="shared" ref="Q1367" si="4156">IF(P1367="","",$D1367)</f>
        <v/>
      </c>
      <c r="R1367" s="36"/>
      <c r="S1367" s="36">
        <f t="shared" si="4132"/>
        <v>137</v>
      </c>
    </row>
    <row r="1368" spans="1:19" ht="16.5" x14ac:dyDescent="0.2">
      <c r="A1368" s="3">
        <v>1365</v>
      </c>
      <c r="B1368" s="3">
        <f>INDEX(技能!B:B,MATCH(技能等级!S1368,技能!T:T,0))</f>
        <v>2005001</v>
      </c>
      <c r="C1368" s="4" t="s">
        <v>507</v>
      </c>
      <c r="D1368" s="3">
        <v>5</v>
      </c>
      <c r="E1368" s="3" t="str">
        <f>INDEX(技能!E:E,MATCH(技能等级!S1368,技能!T:T,0))</f>
        <v>新手战斗许褚技能伤害</v>
      </c>
      <c r="F1368" s="4" t="s">
        <v>1164</v>
      </c>
      <c r="G1368" s="3">
        <v>10</v>
      </c>
      <c r="H1368" s="37" t="str">
        <f t="shared" si="4097"/>
        <v>200500101</v>
      </c>
      <c r="I1368" s="3">
        <f t="shared" si="4098"/>
        <v>5</v>
      </c>
      <c r="J1368" s="3" t="str">
        <f>IF(COUNTIF(技能效果!A:A,技能等级!B1368&amp;"02")=1,技能等级!B1368&amp;"02","")</f>
        <v/>
      </c>
      <c r="K1368" s="3" t="str">
        <f t="shared" si="4098"/>
        <v/>
      </c>
      <c r="L1368" s="3" t="str">
        <f>IF(COUNTIF(技能效果!A:A,技能等级!B1368&amp;"03")=1,技能等级!B1368&amp;"03","")</f>
        <v/>
      </c>
      <c r="M1368" s="3" t="str">
        <f t="shared" ref="M1368" si="4157">IF(L1368="","",$D1368)</f>
        <v/>
      </c>
      <c r="N1368" s="3" t="str">
        <f>IF(COUNTIF(技能效果!A:A,技能等级!B1368&amp;"04")=1,技能等级!B1368&amp;"04","")</f>
        <v/>
      </c>
      <c r="O1368" s="3" t="str">
        <f t="shared" ref="O1368" si="4158">IF(N1368="","",$D1368)</f>
        <v/>
      </c>
      <c r="P1368" s="3" t="str">
        <f>IF(COUNTIF(技能效果!A:A,技能等级!B1368&amp;"05")=1,技能等级!B1368&amp;"05","")</f>
        <v/>
      </c>
      <c r="Q1368" s="3" t="str">
        <f t="shared" ref="Q1368" si="4159">IF(P1368="","",$D1368)</f>
        <v/>
      </c>
      <c r="R1368" s="36"/>
      <c r="S1368" s="36">
        <f t="shared" si="4132"/>
        <v>137</v>
      </c>
    </row>
    <row r="1369" spans="1:19" ht="16.5" x14ac:dyDescent="0.2">
      <c r="A1369" s="3">
        <v>1366</v>
      </c>
      <c r="B1369" s="3">
        <f>INDEX(技能!B:B,MATCH(技能等级!S1369,技能!T:T,0))</f>
        <v>2005001</v>
      </c>
      <c r="C1369" s="4" t="s">
        <v>507</v>
      </c>
      <c r="D1369" s="3">
        <v>6</v>
      </c>
      <c r="E1369" s="3" t="str">
        <f>INDEX(技能!E:E,MATCH(技能等级!S1369,技能!T:T,0))</f>
        <v>新手战斗许褚技能伤害</v>
      </c>
      <c r="F1369" s="4" t="s">
        <v>1164</v>
      </c>
      <c r="G1369" s="3">
        <v>10</v>
      </c>
      <c r="H1369" s="37" t="str">
        <f t="shared" si="4097"/>
        <v>200500101</v>
      </c>
      <c r="I1369" s="3">
        <f t="shared" si="4098"/>
        <v>6</v>
      </c>
      <c r="J1369" s="3" t="str">
        <f>IF(COUNTIF(技能效果!A:A,技能等级!B1369&amp;"02")=1,技能等级!B1369&amp;"02","")</f>
        <v/>
      </c>
      <c r="K1369" s="3" t="str">
        <f t="shared" si="4098"/>
        <v/>
      </c>
      <c r="L1369" s="3" t="str">
        <f>IF(COUNTIF(技能效果!A:A,技能等级!B1369&amp;"03")=1,技能等级!B1369&amp;"03","")</f>
        <v/>
      </c>
      <c r="M1369" s="3" t="str">
        <f t="shared" ref="M1369" si="4160">IF(L1369="","",$D1369)</f>
        <v/>
      </c>
      <c r="N1369" s="3" t="str">
        <f>IF(COUNTIF(技能效果!A:A,技能等级!B1369&amp;"04")=1,技能等级!B1369&amp;"04","")</f>
        <v/>
      </c>
      <c r="O1369" s="3" t="str">
        <f t="shared" ref="O1369" si="4161">IF(N1369="","",$D1369)</f>
        <v/>
      </c>
      <c r="P1369" s="3" t="str">
        <f>IF(COUNTIF(技能效果!A:A,技能等级!B1369&amp;"05")=1,技能等级!B1369&amp;"05","")</f>
        <v/>
      </c>
      <c r="Q1369" s="3" t="str">
        <f t="shared" ref="Q1369" si="4162">IF(P1369="","",$D1369)</f>
        <v/>
      </c>
      <c r="R1369" s="36"/>
      <c r="S1369" s="36">
        <f t="shared" si="4132"/>
        <v>137</v>
      </c>
    </row>
    <row r="1370" spans="1:19" ht="16.5" x14ac:dyDescent="0.2">
      <c r="A1370" s="3">
        <v>1367</v>
      </c>
      <c r="B1370" s="3">
        <f>INDEX(技能!B:B,MATCH(技能等级!S1370,技能!T:T,0))</f>
        <v>2005001</v>
      </c>
      <c r="C1370" s="4" t="s">
        <v>507</v>
      </c>
      <c r="D1370" s="3">
        <v>7</v>
      </c>
      <c r="E1370" s="3" t="str">
        <f>INDEX(技能!E:E,MATCH(技能等级!S1370,技能!T:T,0))</f>
        <v>新手战斗许褚技能伤害</v>
      </c>
      <c r="F1370" s="4" t="s">
        <v>1164</v>
      </c>
      <c r="G1370" s="3">
        <v>10</v>
      </c>
      <c r="H1370" s="37" t="str">
        <f t="shared" si="4097"/>
        <v>200500101</v>
      </c>
      <c r="I1370" s="3">
        <f t="shared" si="4098"/>
        <v>7</v>
      </c>
      <c r="J1370" s="3" t="str">
        <f>IF(COUNTIF(技能效果!A:A,技能等级!B1370&amp;"02")=1,技能等级!B1370&amp;"02","")</f>
        <v/>
      </c>
      <c r="K1370" s="3" t="str">
        <f t="shared" si="4098"/>
        <v/>
      </c>
      <c r="L1370" s="3" t="str">
        <f>IF(COUNTIF(技能效果!A:A,技能等级!B1370&amp;"03")=1,技能等级!B1370&amp;"03","")</f>
        <v/>
      </c>
      <c r="M1370" s="3" t="str">
        <f t="shared" ref="M1370" si="4163">IF(L1370="","",$D1370)</f>
        <v/>
      </c>
      <c r="N1370" s="3" t="str">
        <f>IF(COUNTIF(技能效果!A:A,技能等级!B1370&amp;"04")=1,技能等级!B1370&amp;"04","")</f>
        <v/>
      </c>
      <c r="O1370" s="3" t="str">
        <f t="shared" ref="O1370" si="4164">IF(N1370="","",$D1370)</f>
        <v/>
      </c>
      <c r="P1370" s="3" t="str">
        <f>IF(COUNTIF(技能效果!A:A,技能等级!B1370&amp;"05")=1,技能等级!B1370&amp;"05","")</f>
        <v/>
      </c>
      <c r="Q1370" s="3" t="str">
        <f t="shared" ref="Q1370" si="4165">IF(P1370="","",$D1370)</f>
        <v/>
      </c>
      <c r="R1370" s="36"/>
      <c r="S1370" s="36">
        <f t="shared" si="4132"/>
        <v>137</v>
      </c>
    </row>
    <row r="1371" spans="1:19" ht="16.5" x14ac:dyDescent="0.2">
      <c r="A1371" s="3">
        <v>1368</v>
      </c>
      <c r="B1371" s="3">
        <f>INDEX(技能!B:B,MATCH(技能等级!S1371,技能!T:T,0))</f>
        <v>2005001</v>
      </c>
      <c r="C1371" s="4" t="s">
        <v>507</v>
      </c>
      <c r="D1371" s="3">
        <v>8</v>
      </c>
      <c r="E1371" s="3" t="str">
        <f>INDEX(技能!E:E,MATCH(技能等级!S1371,技能!T:T,0))</f>
        <v>新手战斗许褚技能伤害</v>
      </c>
      <c r="F1371" s="4" t="s">
        <v>1164</v>
      </c>
      <c r="G1371" s="3">
        <v>10</v>
      </c>
      <c r="H1371" s="37" t="str">
        <f t="shared" si="4097"/>
        <v>200500101</v>
      </c>
      <c r="I1371" s="3">
        <f t="shared" si="4098"/>
        <v>8</v>
      </c>
      <c r="J1371" s="3" t="str">
        <f>IF(COUNTIF(技能效果!A:A,技能等级!B1371&amp;"02")=1,技能等级!B1371&amp;"02","")</f>
        <v/>
      </c>
      <c r="K1371" s="3" t="str">
        <f t="shared" si="4098"/>
        <v/>
      </c>
      <c r="L1371" s="3" t="str">
        <f>IF(COUNTIF(技能效果!A:A,技能等级!B1371&amp;"03")=1,技能等级!B1371&amp;"03","")</f>
        <v/>
      </c>
      <c r="M1371" s="3" t="str">
        <f t="shared" ref="M1371" si="4166">IF(L1371="","",$D1371)</f>
        <v/>
      </c>
      <c r="N1371" s="3" t="str">
        <f>IF(COUNTIF(技能效果!A:A,技能等级!B1371&amp;"04")=1,技能等级!B1371&amp;"04","")</f>
        <v/>
      </c>
      <c r="O1371" s="3" t="str">
        <f t="shared" ref="O1371" si="4167">IF(N1371="","",$D1371)</f>
        <v/>
      </c>
      <c r="P1371" s="3" t="str">
        <f>IF(COUNTIF(技能效果!A:A,技能等级!B1371&amp;"05")=1,技能等级!B1371&amp;"05","")</f>
        <v/>
      </c>
      <c r="Q1371" s="3" t="str">
        <f t="shared" ref="Q1371" si="4168">IF(P1371="","",$D1371)</f>
        <v/>
      </c>
      <c r="R1371" s="36"/>
      <c r="S1371" s="36">
        <f t="shared" si="4132"/>
        <v>137</v>
      </c>
    </row>
    <row r="1372" spans="1:19" ht="16.5" x14ac:dyDescent="0.2">
      <c r="A1372" s="3">
        <v>1369</v>
      </c>
      <c r="B1372" s="3">
        <f>INDEX(技能!B:B,MATCH(技能等级!S1372,技能!T:T,0))</f>
        <v>2005001</v>
      </c>
      <c r="C1372" s="4" t="s">
        <v>507</v>
      </c>
      <c r="D1372" s="3">
        <v>9</v>
      </c>
      <c r="E1372" s="3" t="str">
        <f>INDEX(技能!E:E,MATCH(技能等级!S1372,技能!T:T,0))</f>
        <v>新手战斗许褚技能伤害</v>
      </c>
      <c r="F1372" s="4" t="s">
        <v>1164</v>
      </c>
      <c r="G1372" s="3">
        <v>10</v>
      </c>
      <c r="H1372" s="37" t="str">
        <f t="shared" si="4097"/>
        <v>200500101</v>
      </c>
      <c r="I1372" s="3">
        <f t="shared" si="4098"/>
        <v>9</v>
      </c>
      <c r="J1372" s="3" t="str">
        <f>IF(COUNTIF(技能效果!A:A,技能等级!B1372&amp;"02")=1,技能等级!B1372&amp;"02","")</f>
        <v/>
      </c>
      <c r="K1372" s="3" t="str">
        <f t="shared" si="4098"/>
        <v/>
      </c>
      <c r="L1372" s="3" t="str">
        <f>IF(COUNTIF(技能效果!A:A,技能等级!B1372&amp;"03")=1,技能等级!B1372&amp;"03","")</f>
        <v/>
      </c>
      <c r="M1372" s="3" t="str">
        <f t="shared" ref="M1372" si="4169">IF(L1372="","",$D1372)</f>
        <v/>
      </c>
      <c r="N1372" s="3" t="str">
        <f>IF(COUNTIF(技能效果!A:A,技能等级!B1372&amp;"04")=1,技能等级!B1372&amp;"04","")</f>
        <v/>
      </c>
      <c r="O1372" s="3" t="str">
        <f t="shared" ref="O1372" si="4170">IF(N1372="","",$D1372)</f>
        <v/>
      </c>
      <c r="P1372" s="3" t="str">
        <f>IF(COUNTIF(技能效果!A:A,技能等级!B1372&amp;"05")=1,技能等级!B1372&amp;"05","")</f>
        <v/>
      </c>
      <c r="Q1372" s="3" t="str">
        <f t="shared" ref="Q1372" si="4171">IF(P1372="","",$D1372)</f>
        <v/>
      </c>
      <c r="R1372" s="36"/>
      <c r="S1372" s="36">
        <f t="shared" si="4132"/>
        <v>137</v>
      </c>
    </row>
    <row r="1373" spans="1:19" ht="16.5" x14ac:dyDescent="0.2">
      <c r="A1373" s="3">
        <v>1370</v>
      </c>
      <c r="B1373" s="3">
        <f>INDEX(技能!B:B,MATCH(技能等级!S1373,技能!T:T,0))</f>
        <v>2005001</v>
      </c>
      <c r="C1373" s="4" t="s">
        <v>507</v>
      </c>
      <c r="D1373" s="3">
        <v>10</v>
      </c>
      <c r="E1373" s="3" t="str">
        <f>INDEX(技能!E:E,MATCH(技能等级!S1373,技能!T:T,0))</f>
        <v>新手战斗许褚技能伤害</v>
      </c>
      <c r="F1373" s="4" t="s">
        <v>1164</v>
      </c>
      <c r="G1373" s="3">
        <v>10</v>
      </c>
      <c r="H1373" s="37" t="str">
        <f t="shared" si="4097"/>
        <v>200500101</v>
      </c>
      <c r="I1373" s="3">
        <f t="shared" si="4098"/>
        <v>10</v>
      </c>
      <c r="J1373" s="3" t="str">
        <f>IF(COUNTIF(技能效果!A:A,技能等级!B1373&amp;"02")=1,技能等级!B1373&amp;"02","")</f>
        <v/>
      </c>
      <c r="K1373" s="3" t="str">
        <f t="shared" si="4098"/>
        <v/>
      </c>
      <c r="L1373" s="3" t="str">
        <f>IF(COUNTIF(技能效果!A:A,技能等级!B1373&amp;"03")=1,技能等级!B1373&amp;"03","")</f>
        <v/>
      </c>
      <c r="M1373" s="3" t="str">
        <f t="shared" ref="M1373" si="4172">IF(L1373="","",$D1373)</f>
        <v/>
      </c>
      <c r="N1373" s="3" t="str">
        <f>IF(COUNTIF(技能效果!A:A,技能等级!B1373&amp;"04")=1,技能等级!B1373&amp;"04","")</f>
        <v/>
      </c>
      <c r="O1373" s="3" t="str">
        <f t="shared" ref="O1373" si="4173">IF(N1373="","",$D1373)</f>
        <v/>
      </c>
      <c r="P1373" s="3" t="str">
        <f>IF(COUNTIF(技能效果!A:A,技能等级!B1373&amp;"05")=1,技能等级!B1373&amp;"05","")</f>
        <v/>
      </c>
      <c r="Q1373" s="3" t="str">
        <f t="shared" ref="Q1373" si="4174">IF(P1373="","",$D1373)</f>
        <v/>
      </c>
      <c r="R1373" s="36"/>
      <c r="S1373" s="36">
        <f t="shared" si="4132"/>
        <v>137</v>
      </c>
    </row>
    <row r="1374" spans="1:19" ht="16.5" x14ac:dyDescent="0.2">
      <c r="A1374" s="3">
        <v>1371</v>
      </c>
      <c r="B1374" s="3">
        <f>INDEX(技能!B:B,MATCH(技能等级!S1374,技能!T:T,0))</f>
        <v>2005002</v>
      </c>
      <c r="C1374" s="4" t="s">
        <v>507</v>
      </c>
      <c r="D1374" s="3">
        <v>1</v>
      </c>
      <c r="E1374" s="3" t="str">
        <f>INDEX(技能!E:E,MATCH(技能等级!S1374,技能!T:T,0))</f>
        <v>新手战斗插槽1追击伤害</v>
      </c>
      <c r="F1374" s="4"/>
      <c r="G1374" s="3"/>
      <c r="H1374" s="37" t="str">
        <f t="shared" si="4097"/>
        <v>200500201</v>
      </c>
      <c r="I1374" s="3">
        <f t="shared" si="4098"/>
        <v>1</v>
      </c>
      <c r="J1374" s="3" t="str">
        <f>IF(COUNTIF(技能效果!A:A,技能等级!B1374&amp;"02")=1,技能等级!B1374&amp;"02","")</f>
        <v>200500202</v>
      </c>
      <c r="K1374" s="3">
        <f t="shared" si="4098"/>
        <v>1</v>
      </c>
      <c r="L1374" s="3" t="str">
        <f>IF(COUNTIF(技能效果!A:A,技能等级!B1374&amp;"03")=1,技能等级!B1374&amp;"03","")</f>
        <v/>
      </c>
      <c r="M1374" s="3" t="str">
        <f t="shared" ref="M1374" si="4175">IF(L1374="","",$D1374)</f>
        <v/>
      </c>
      <c r="N1374" s="3" t="str">
        <f>IF(COUNTIF(技能效果!A:A,技能等级!B1374&amp;"04")=1,技能等级!B1374&amp;"04","")</f>
        <v/>
      </c>
      <c r="O1374" s="3" t="str">
        <f t="shared" ref="O1374" si="4176">IF(N1374="","",$D1374)</f>
        <v/>
      </c>
      <c r="P1374" s="3" t="str">
        <f>IF(COUNTIF(技能效果!A:A,技能等级!B1374&amp;"05")=1,技能等级!B1374&amp;"05","")</f>
        <v/>
      </c>
      <c r="Q1374" s="3" t="str">
        <f t="shared" ref="Q1374" si="4177">IF(P1374="","",$D1374)</f>
        <v/>
      </c>
      <c r="R1374" s="36"/>
      <c r="S1374" s="36">
        <f t="shared" si="4132"/>
        <v>138</v>
      </c>
    </row>
    <row r="1375" spans="1:19" ht="16.5" x14ac:dyDescent="0.2">
      <c r="A1375" s="3">
        <v>1372</v>
      </c>
      <c r="B1375" s="3">
        <f>INDEX(技能!B:B,MATCH(技能等级!S1375,技能!T:T,0))</f>
        <v>2005002</v>
      </c>
      <c r="C1375" s="4" t="s">
        <v>507</v>
      </c>
      <c r="D1375" s="3">
        <v>2</v>
      </c>
      <c r="E1375" s="3" t="str">
        <f>INDEX(技能!E:E,MATCH(技能等级!S1375,技能!T:T,0))</f>
        <v>新手战斗插槽1追击伤害</v>
      </c>
      <c r="F1375" s="4" t="s">
        <v>1164</v>
      </c>
      <c r="G1375" s="3">
        <v>10</v>
      </c>
      <c r="H1375" s="37" t="str">
        <f t="shared" si="4097"/>
        <v>200500201</v>
      </c>
      <c r="I1375" s="3">
        <f t="shared" si="4098"/>
        <v>2</v>
      </c>
      <c r="J1375" s="3" t="str">
        <f>IF(COUNTIF(技能效果!A:A,技能等级!B1375&amp;"02")=1,技能等级!B1375&amp;"02","")</f>
        <v>200500202</v>
      </c>
      <c r="K1375" s="3">
        <f t="shared" si="4098"/>
        <v>2</v>
      </c>
      <c r="L1375" s="3" t="str">
        <f>IF(COUNTIF(技能效果!A:A,技能等级!B1375&amp;"03")=1,技能等级!B1375&amp;"03","")</f>
        <v/>
      </c>
      <c r="M1375" s="3" t="str">
        <f t="shared" ref="M1375" si="4178">IF(L1375="","",$D1375)</f>
        <v/>
      </c>
      <c r="N1375" s="3" t="str">
        <f>IF(COUNTIF(技能效果!A:A,技能等级!B1375&amp;"04")=1,技能等级!B1375&amp;"04","")</f>
        <v/>
      </c>
      <c r="O1375" s="3" t="str">
        <f t="shared" ref="O1375" si="4179">IF(N1375="","",$D1375)</f>
        <v/>
      </c>
      <c r="P1375" s="3" t="str">
        <f>IF(COUNTIF(技能效果!A:A,技能等级!B1375&amp;"05")=1,技能等级!B1375&amp;"05","")</f>
        <v/>
      </c>
      <c r="Q1375" s="3" t="str">
        <f t="shared" ref="Q1375" si="4180">IF(P1375="","",$D1375)</f>
        <v/>
      </c>
      <c r="R1375" s="36"/>
      <c r="S1375" s="36">
        <f t="shared" si="4132"/>
        <v>138</v>
      </c>
    </row>
    <row r="1376" spans="1:19" ht="16.5" x14ac:dyDescent="0.2">
      <c r="A1376" s="3">
        <v>1373</v>
      </c>
      <c r="B1376" s="3">
        <f>INDEX(技能!B:B,MATCH(技能等级!S1376,技能!T:T,0))</f>
        <v>2005002</v>
      </c>
      <c r="C1376" s="4" t="s">
        <v>507</v>
      </c>
      <c r="D1376" s="3">
        <v>3</v>
      </c>
      <c r="E1376" s="3" t="str">
        <f>INDEX(技能!E:E,MATCH(技能等级!S1376,技能!T:T,0))</f>
        <v>新手战斗插槽1追击伤害</v>
      </c>
      <c r="F1376" s="4" t="s">
        <v>1164</v>
      </c>
      <c r="G1376" s="3">
        <v>10</v>
      </c>
      <c r="H1376" s="37" t="str">
        <f t="shared" si="4097"/>
        <v>200500201</v>
      </c>
      <c r="I1376" s="3">
        <f t="shared" si="4098"/>
        <v>3</v>
      </c>
      <c r="J1376" s="3" t="str">
        <f>IF(COUNTIF(技能效果!A:A,技能等级!B1376&amp;"02")=1,技能等级!B1376&amp;"02","")</f>
        <v>200500202</v>
      </c>
      <c r="K1376" s="3">
        <f t="shared" si="4098"/>
        <v>3</v>
      </c>
      <c r="L1376" s="3" t="str">
        <f>IF(COUNTIF(技能效果!A:A,技能等级!B1376&amp;"03")=1,技能等级!B1376&amp;"03","")</f>
        <v/>
      </c>
      <c r="M1376" s="3" t="str">
        <f t="shared" ref="M1376" si="4181">IF(L1376="","",$D1376)</f>
        <v/>
      </c>
      <c r="N1376" s="3" t="str">
        <f>IF(COUNTIF(技能效果!A:A,技能等级!B1376&amp;"04")=1,技能等级!B1376&amp;"04","")</f>
        <v/>
      </c>
      <c r="O1376" s="3" t="str">
        <f t="shared" ref="O1376" si="4182">IF(N1376="","",$D1376)</f>
        <v/>
      </c>
      <c r="P1376" s="3" t="str">
        <f>IF(COUNTIF(技能效果!A:A,技能等级!B1376&amp;"05")=1,技能等级!B1376&amp;"05","")</f>
        <v/>
      </c>
      <c r="Q1376" s="3" t="str">
        <f t="shared" ref="Q1376" si="4183">IF(P1376="","",$D1376)</f>
        <v/>
      </c>
      <c r="R1376" s="36"/>
      <c r="S1376" s="36">
        <f t="shared" si="4132"/>
        <v>138</v>
      </c>
    </row>
    <row r="1377" spans="1:19" ht="16.5" x14ac:dyDescent="0.2">
      <c r="A1377" s="3">
        <v>1374</v>
      </c>
      <c r="B1377" s="3">
        <f>INDEX(技能!B:B,MATCH(技能等级!S1377,技能!T:T,0))</f>
        <v>2005002</v>
      </c>
      <c r="C1377" s="4" t="s">
        <v>507</v>
      </c>
      <c r="D1377" s="3">
        <v>4</v>
      </c>
      <c r="E1377" s="3" t="str">
        <f>INDEX(技能!E:E,MATCH(技能等级!S1377,技能!T:T,0))</f>
        <v>新手战斗插槽1追击伤害</v>
      </c>
      <c r="F1377" s="4" t="s">
        <v>1164</v>
      </c>
      <c r="G1377" s="3">
        <v>10</v>
      </c>
      <c r="H1377" s="37" t="str">
        <f t="shared" si="4097"/>
        <v>200500201</v>
      </c>
      <c r="I1377" s="3">
        <f t="shared" si="4098"/>
        <v>4</v>
      </c>
      <c r="J1377" s="3" t="str">
        <f>IF(COUNTIF(技能效果!A:A,技能等级!B1377&amp;"02")=1,技能等级!B1377&amp;"02","")</f>
        <v>200500202</v>
      </c>
      <c r="K1377" s="3">
        <f t="shared" si="4098"/>
        <v>4</v>
      </c>
      <c r="L1377" s="3" t="str">
        <f>IF(COUNTIF(技能效果!A:A,技能等级!B1377&amp;"03")=1,技能等级!B1377&amp;"03","")</f>
        <v/>
      </c>
      <c r="M1377" s="3" t="str">
        <f t="shared" ref="M1377" si="4184">IF(L1377="","",$D1377)</f>
        <v/>
      </c>
      <c r="N1377" s="3" t="str">
        <f>IF(COUNTIF(技能效果!A:A,技能等级!B1377&amp;"04")=1,技能等级!B1377&amp;"04","")</f>
        <v/>
      </c>
      <c r="O1377" s="3" t="str">
        <f t="shared" ref="O1377" si="4185">IF(N1377="","",$D1377)</f>
        <v/>
      </c>
      <c r="P1377" s="3" t="str">
        <f>IF(COUNTIF(技能效果!A:A,技能等级!B1377&amp;"05")=1,技能等级!B1377&amp;"05","")</f>
        <v/>
      </c>
      <c r="Q1377" s="3" t="str">
        <f t="shared" ref="Q1377" si="4186">IF(P1377="","",$D1377)</f>
        <v/>
      </c>
      <c r="R1377" s="36"/>
      <c r="S1377" s="36">
        <f t="shared" si="4132"/>
        <v>138</v>
      </c>
    </row>
    <row r="1378" spans="1:19" ht="16.5" x14ac:dyDescent="0.2">
      <c r="A1378" s="3">
        <v>1375</v>
      </c>
      <c r="B1378" s="3">
        <f>INDEX(技能!B:B,MATCH(技能等级!S1378,技能!T:T,0))</f>
        <v>2005002</v>
      </c>
      <c r="C1378" s="4" t="s">
        <v>507</v>
      </c>
      <c r="D1378" s="3">
        <v>5</v>
      </c>
      <c r="E1378" s="3" t="str">
        <f>INDEX(技能!E:E,MATCH(技能等级!S1378,技能!T:T,0))</f>
        <v>新手战斗插槽1追击伤害</v>
      </c>
      <c r="F1378" s="4" t="s">
        <v>1164</v>
      </c>
      <c r="G1378" s="3">
        <v>10</v>
      </c>
      <c r="H1378" s="37" t="str">
        <f t="shared" si="4097"/>
        <v>200500201</v>
      </c>
      <c r="I1378" s="3">
        <f t="shared" si="4098"/>
        <v>5</v>
      </c>
      <c r="J1378" s="3" t="str">
        <f>IF(COUNTIF(技能效果!A:A,技能等级!B1378&amp;"02")=1,技能等级!B1378&amp;"02","")</f>
        <v>200500202</v>
      </c>
      <c r="K1378" s="3">
        <f t="shared" si="4098"/>
        <v>5</v>
      </c>
      <c r="L1378" s="3" t="str">
        <f>IF(COUNTIF(技能效果!A:A,技能等级!B1378&amp;"03")=1,技能等级!B1378&amp;"03","")</f>
        <v/>
      </c>
      <c r="M1378" s="3" t="str">
        <f t="shared" ref="M1378" si="4187">IF(L1378="","",$D1378)</f>
        <v/>
      </c>
      <c r="N1378" s="3" t="str">
        <f>IF(COUNTIF(技能效果!A:A,技能等级!B1378&amp;"04")=1,技能等级!B1378&amp;"04","")</f>
        <v/>
      </c>
      <c r="O1378" s="3" t="str">
        <f t="shared" ref="O1378" si="4188">IF(N1378="","",$D1378)</f>
        <v/>
      </c>
      <c r="P1378" s="3" t="str">
        <f>IF(COUNTIF(技能效果!A:A,技能等级!B1378&amp;"05")=1,技能等级!B1378&amp;"05","")</f>
        <v/>
      </c>
      <c r="Q1378" s="3" t="str">
        <f t="shared" ref="Q1378" si="4189">IF(P1378="","",$D1378)</f>
        <v/>
      </c>
      <c r="R1378" s="36"/>
      <c r="S1378" s="36">
        <f t="shared" si="4132"/>
        <v>138</v>
      </c>
    </row>
    <row r="1379" spans="1:19" ht="16.5" x14ac:dyDescent="0.2">
      <c r="A1379" s="3">
        <v>1376</v>
      </c>
      <c r="B1379" s="3">
        <f>INDEX(技能!B:B,MATCH(技能等级!S1379,技能!T:T,0))</f>
        <v>2005002</v>
      </c>
      <c r="C1379" s="4" t="s">
        <v>507</v>
      </c>
      <c r="D1379" s="3">
        <v>6</v>
      </c>
      <c r="E1379" s="3" t="str">
        <f>INDEX(技能!E:E,MATCH(技能等级!S1379,技能!T:T,0))</f>
        <v>新手战斗插槽1追击伤害</v>
      </c>
      <c r="F1379" s="4" t="s">
        <v>1164</v>
      </c>
      <c r="G1379" s="3">
        <v>10</v>
      </c>
      <c r="H1379" s="37" t="str">
        <f t="shared" si="4097"/>
        <v>200500201</v>
      </c>
      <c r="I1379" s="3">
        <f t="shared" si="4098"/>
        <v>6</v>
      </c>
      <c r="J1379" s="3" t="str">
        <f>IF(COUNTIF(技能效果!A:A,技能等级!B1379&amp;"02")=1,技能等级!B1379&amp;"02","")</f>
        <v>200500202</v>
      </c>
      <c r="K1379" s="3">
        <f t="shared" si="4098"/>
        <v>6</v>
      </c>
      <c r="L1379" s="3" t="str">
        <f>IF(COUNTIF(技能效果!A:A,技能等级!B1379&amp;"03")=1,技能等级!B1379&amp;"03","")</f>
        <v/>
      </c>
      <c r="M1379" s="3" t="str">
        <f t="shared" ref="M1379" si="4190">IF(L1379="","",$D1379)</f>
        <v/>
      </c>
      <c r="N1379" s="3" t="str">
        <f>IF(COUNTIF(技能效果!A:A,技能等级!B1379&amp;"04")=1,技能等级!B1379&amp;"04","")</f>
        <v/>
      </c>
      <c r="O1379" s="3" t="str">
        <f t="shared" ref="O1379" si="4191">IF(N1379="","",$D1379)</f>
        <v/>
      </c>
      <c r="P1379" s="3" t="str">
        <f>IF(COUNTIF(技能效果!A:A,技能等级!B1379&amp;"05")=1,技能等级!B1379&amp;"05","")</f>
        <v/>
      </c>
      <c r="Q1379" s="3" t="str">
        <f t="shared" ref="Q1379" si="4192">IF(P1379="","",$D1379)</f>
        <v/>
      </c>
      <c r="R1379" s="36"/>
      <c r="S1379" s="36">
        <f t="shared" si="4132"/>
        <v>138</v>
      </c>
    </row>
    <row r="1380" spans="1:19" ht="16.5" x14ac:dyDescent="0.2">
      <c r="A1380" s="3">
        <v>1377</v>
      </c>
      <c r="B1380" s="3">
        <f>INDEX(技能!B:B,MATCH(技能等级!S1380,技能!T:T,0))</f>
        <v>2005002</v>
      </c>
      <c r="C1380" s="4" t="s">
        <v>507</v>
      </c>
      <c r="D1380" s="3">
        <v>7</v>
      </c>
      <c r="E1380" s="3" t="str">
        <f>INDEX(技能!E:E,MATCH(技能等级!S1380,技能!T:T,0))</f>
        <v>新手战斗插槽1追击伤害</v>
      </c>
      <c r="F1380" s="4" t="s">
        <v>1164</v>
      </c>
      <c r="G1380" s="3">
        <v>10</v>
      </c>
      <c r="H1380" s="37" t="str">
        <f t="shared" si="4097"/>
        <v>200500201</v>
      </c>
      <c r="I1380" s="3">
        <f t="shared" si="4098"/>
        <v>7</v>
      </c>
      <c r="J1380" s="3" t="str">
        <f>IF(COUNTIF(技能效果!A:A,技能等级!B1380&amp;"02")=1,技能等级!B1380&amp;"02","")</f>
        <v>200500202</v>
      </c>
      <c r="K1380" s="3">
        <f t="shared" si="4098"/>
        <v>7</v>
      </c>
      <c r="L1380" s="3" t="str">
        <f>IF(COUNTIF(技能效果!A:A,技能等级!B1380&amp;"03")=1,技能等级!B1380&amp;"03","")</f>
        <v/>
      </c>
      <c r="M1380" s="3" t="str">
        <f t="shared" ref="M1380" si="4193">IF(L1380="","",$D1380)</f>
        <v/>
      </c>
      <c r="N1380" s="3" t="str">
        <f>IF(COUNTIF(技能效果!A:A,技能等级!B1380&amp;"04")=1,技能等级!B1380&amp;"04","")</f>
        <v/>
      </c>
      <c r="O1380" s="3" t="str">
        <f t="shared" ref="O1380" si="4194">IF(N1380="","",$D1380)</f>
        <v/>
      </c>
      <c r="P1380" s="3" t="str">
        <f>IF(COUNTIF(技能效果!A:A,技能等级!B1380&amp;"05")=1,技能等级!B1380&amp;"05","")</f>
        <v/>
      </c>
      <c r="Q1380" s="3" t="str">
        <f t="shared" ref="Q1380" si="4195">IF(P1380="","",$D1380)</f>
        <v/>
      </c>
      <c r="R1380" s="36"/>
      <c r="S1380" s="36">
        <f t="shared" si="4132"/>
        <v>138</v>
      </c>
    </row>
    <row r="1381" spans="1:19" ht="16.5" x14ac:dyDescent="0.2">
      <c r="A1381" s="3">
        <v>1378</v>
      </c>
      <c r="B1381" s="3">
        <f>INDEX(技能!B:B,MATCH(技能等级!S1381,技能!T:T,0))</f>
        <v>2005002</v>
      </c>
      <c r="C1381" s="4" t="s">
        <v>507</v>
      </c>
      <c r="D1381" s="3">
        <v>8</v>
      </c>
      <c r="E1381" s="3" t="str">
        <f>INDEX(技能!E:E,MATCH(技能等级!S1381,技能!T:T,0))</f>
        <v>新手战斗插槽1追击伤害</v>
      </c>
      <c r="F1381" s="4" t="s">
        <v>1164</v>
      </c>
      <c r="G1381" s="3">
        <v>10</v>
      </c>
      <c r="H1381" s="37" t="str">
        <f t="shared" si="4097"/>
        <v>200500201</v>
      </c>
      <c r="I1381" s="3">
        <f t="shared" si="4098"/>
        <v>8</v>
      </c>
      <c r="J1381" s="3" t="str">
        <f>IF(COUNTIF(技能效果!A:A,技能等级!B1381&amp;"02")=1,技能等级!B1381&amp;"02","")</f>
        <v>200500202</v>
      </c>
      <c r="K1381" s="3">
        <f t="shared" si="4098"/>
        <v>8</v>
      </c>
      <c r="L1381" s="3" t="str">
        <f>IF(COUNTIF(技能效果!A:A,技能等级!B1381&amp;"03")=1,技能等级!B1381&amp;"03","")</f>
        <v/>
      </c>
      <c r="M1381" s="3" t="str">
        <f t="shared" ref="M1381" si="4196">IF(L1381="","",$D1381)</f>
        <v/>
      </c>
      <c r="N1381" s="3" t="str">
        <f>IF(COUNTIF(技能效果!A:A,技能等级!B1381&amp;"04")=1,技能等级!B1381&amp;"04","")</f>
        <v/>
      </c>
      <c r="O1381" s="3" t="str">
        <f t="shared" ref="O1381" si="4197">IF(N1381="","",$D1381)</f>
        <v/>
      </c>
      <c r="P1381" s="3" t="str">
        <f>IF(COUNTIF(技能效果!A:A,技能等级!B1381&amp;"05")=1,技能等级!B1381&amp;"05","")</f>
        <v/>
      </c>
      <c r="Q1381" s="3" t="str">
        <f t="shared" ref="Q1381" si="4198">IF(P1381="","",$D1381)</f>
        <v/>
      </c>
      <c r="R1381" s="36"/>
      <c r="S1381" s="36">
        <f t="shared" si="4132"/>
        <v>138</v>
      </c>
    </row>
    <row r="1382" spans="1:19" ht="16.5" x14ac:dyDescent="0.2">
      <c r="A1382" s="3">
        <v>1379</v>
      </c>
      <c r="B1382" s="3">
        <f>INDEX(技能!B:B,MATCH(技能等级!S1382,技能!T:T,0))</f>
        <v>2005002</v>
      </c>
      <c r="C1382" s="4" t="s">
        <v>507</v>
      </c>
      <c r="D1382" s="3">
        <v>9</v>
      </c>
      <c r="E1382" s="3" t="str">
        <f>INDEX(技能!E:E,MATCH(技能等级!S1382,技能!T:T,0))</f>
        <v>新手战斗插槽1追击伤害</v>
      </c>
      <c r="F1382" s="4" t="s">
        <v>1164</v>
      </c>
      <c r="G1382" s="3">
        <v>10</v>
      </c>
      <c r="H1382" s="37" t="str">
        <f t="shared" si="4097"/>
        <v>200500201</v>
      </c>
      <c r="I1382" s="3">
        <f t="shared" si="4098"/>
        <v>9</v>
      </c>
      <c r="J1382" s="3" t="str">
        <f>IF(COUNTIF(技能效果!A:A,技能等级!B1382&amp;"02")=1,技能等级!B1382&amp;"02","")</f>
        <v>200500202</v>
      </c>
      <c r="K1382" s="3">
        <f t="shared" si="4098"/>
        <v>9</v>
      </c>
      <c r="L1382" s="3" t="str">
        <f>IF(COUNTIF(技能效果!A:A,技能等级!B1382&amp;"03")=1,技能等级!B1382&amp;"03","")</f>
        <v/>
      </c>
      <c r="M1382" s="3" t="str">
        <f t="shared" ref="M1382" si="4199">IF(L1382="","",$D1382)</f>
        <v/>
      </c>
      <c r="N1382" s="3" t="str">
        <f>IF(COUNTIF(技能效果!A:A,技能等级!B1382&amp;"04")=1,技能等级!B1382&amp;"04","")</f>
        <v/>
      </c>
      <c r="O1382" s="3" t="str">
        <f t="shared" ref="O1382" si="4200">IF(N1382="","",$D1382)</f>
        <v/>
      </c>
      <c r="P1382" s="3" t="str">
        <f>IF(COUNTIF(技能效果!A:A,技能等级!B1382&amp;"05")=1,技能等级!B1382&amp;"05","")</f>
        <v/>
      </c>
      <c r="Q1382" s="3" t="str">
        <f t="shared" ref="Q1382" si="4201">IF(P1382="","",$D1382)</f>
        <v/>
      </c>
      <c r="R1382" s="36"/>
      <c r="S1382" s="36">
        <f t="shared" si="4132"/>
        <v>138</v>
      </c>
    </row>
    <row r="1383" spans="1:19" ht="16.5" x14ac:dyDescent="0.2">
      <c r="A1383" s="3">
        <v>1380</v>
      </c>
      <c r="B1383" s="3">
        <f>INDEX(技能!B:B,MATCH(技能等级!S1383,技能!T:T,0))</f>
        <v>2005002</v>
      </c>
      <c r="C1383" s="4" t="s">
        <v>507</v>
      </c>
      <c r="D1383" s="3">
        <v>10</v>
      </c>
      <c r="E1383" s="3" t="str">
        <f>INDEX(技能!E:E,MATCH(技能等级!S1383,技能!T:T,0))</f>
        <v>新手战斗插槽1追击伤害</v>
      </c>
      <c r="F1383" s="4" t="s">
        <v>1164</v>
      </c>
      <c r="G1383" s="3">
        <v>10</v>
      </c>
      <c r="H1383" s="37" t="str">
        <f t="shared" si="4097"/>
        <v>200500201</v>
      </c>
      <c r="I1383" s="3">
        <f t="shared" si="4098"/>
        <v>10</v>
      </c>
      <c r="J1383" s="3" t="str">
        <f>IF(COUNTIF(技能效果!A:A,技能等级!B1383&amp;"02")=1,技能等级!B1383&amp;"02","")</f>
        <v>200500202</v>
      </c>
      <c r="K1383" s="3">
        <f t="shared" si="4098"/>
        <v>10</v>
      </c>
      <c r="L1383" s="3" t="str">
        <f>IF(COUNTIF(技能效果!A:A,技能等级!B1383&amp;"03")=1,技能等级!B1383&amp;"03","")</f>
        <v/>
      </c>
      <c r="M1383" s="3" t="str">
        <f t="shared" ref="M1383" si="4202">IF(L1383="","",$D1383)</f>
        <v/>
      </c>
      <c r="N1383" s="3" t="str">
        <f>IF(COUNTIF(技能效果!A:A,技能等级!B1383&amp;"04")=1,技能等级!B1383&amp;"04","")</f>
        <v/>
      </c>
      <c r="O1383" s="3" t="str">
        <f t="shared" ref="O1383" si="4203">IF(N1383="","",$D1383)</f>
        <v/>
      </c>
      <c r="P1383" s="3" t="str">
        <f>IF(COUNTIF(技能效果!A:A,技能等级!B1383&amp;"05")=1,技能等级!B1383&amp;"05","")</f>
        <v/>
      </c>
      <c r="Q1383" s="3" t="str">
        <f t="shared" ref="Q1383" si="4204">IF(P1383="","",$D1383)</f>
        <v/>
      </c>
      <c r="R1383" s="36"/>
      <c r="S1383" s="36">
        <f t="shared" si="4132"/>
        <v>138</v>
      </c>
    </row>
    <row r="1384" spans="1:19" ht="16.5" x14ac:dyDescent="0.2">
      <c r="A1384" s="3">
        <v>1381</v>
      </c>
      <c r="B1384" s="3">
        <f>INDEX(技能!B:B,MATCH(技能等级!S1384,技能!T:T,0))</f>
        <v>2005003</v>
      </c>
      <c r="C1384" s="4" t="s">
        <v>507</v>
      </c>
      <c r="D1384" s="3">
        <v>1</v>
      </c>
      <c r="E1384" s="3" t="str">
        <f>INDEX(技能!E:E,MATCH(技能等级!S1384,技能!T:T,0))</f>
        <v>新手战斗插槽2追击伤害</v>
      </c>
      <c r="F1384" s="4"/>
      <c r="G1384" s="3"/>
      <c r="H1384" s="37" t="str">
        <f t="shared" si="4097"/>
        <v>200500301</v>
      </c>
      <c r="I1384" s="3">
        <f t="shared" si="4098"/>
        <v>1</v>
      </c>
      <c r="J1384" s="3" t="str">
        <f>IF(COUNTIF(技能效果!A:A,技能等级!B1384&amp;"02")=1,技能等级!B1384&amp;"02","")</f>
        <v/>
      </c>
      <c r="K1384" s="3" t="str">
        <f t="shared" si="4098"/>
        <v/>
      </c>
      <c r="L1384" s="3" t="str">
        <f>IF(COUNTIF(技能效果!A:A,技能等级!B1384&amp;"03")=1,技能等级!B1384&amp;"03","")</f>
        <v/>
      </c>
      <c r="M1384" s="3" t="str">
        <f t="shared" ref="M1384" si="4205">IF(L1384="","",$D1384)</f>
        <v/>
      </c>
      <c r="N1384" s="3" t="str">
        <f>IF(COUNTIF(技能效果!A:A,技能等级!B1384&amp;"04")=1,技能等级!B1384&amp;"04","")</f>
        <v/>
      </c>
      <c r="O1384" s="3" t="str">
        <f t="shared" ref="O1384" si="4206">IF(N1384="","",$D1384)</f>
        <v/>
      </c>
      <c r="P1384" s="3" t="str">
        <f>IF(COUNTIF(技能效果!A:A,技能等级!B1384&amp;"05")=1,技能等级!B1384&amp;"05","")</f>
        <v/>
      </c>
      <c r="Q1384" s="3" t="str">
        <f t="shared" ref="Q1384" si="4207">IF(P1384="","",$D1384)</f>
        <v/>
      </c>
      <c r="R1384" s="36"/>
      <c r="S1384" s="36">
        <f t="shared" si="4132"/>
        <v>139</v>
      </c>
    </row>
    <row r="1385" spans="1:19" ht="16.5" x14ac:dyDescent="0.2">
      <c r="A1385" s="3">
        <v>1382</v>
      </c>
      <c r="B1385" s="3">
        <f>INDEX(技能!B:B,MATCH(技能等级!S1385,技能!T:T,0))</f>
        <v>2005003</v>
      </c>
      <c r="C1385" s="4" t="s">
        <v>507</v>
      </c>
      <c r="D1385" s="3">
        <v>2</v>
      </c>
      <c r="E1385" s="3" t="str">
        <f>INDEX(技能!E:E,MATCH(技能等级!S1385,技能!T:T,0))</f>
        <v>新手战斗插槽2追击伤害</v>
      </c>
      <c r="F1385" s="4" t="s">
        <v>1164</v>
      </c>
      <c r="G1385" s="3">
        <v>10</v>
      </c>
      <c r="H1385" s="37" t="str">
        <f t="shared" si="4097"/>
        <v>200500301</v>
      </c>
      <c r="I1385" s="3">
        <f t="shared" si="4098"/>
        <v>2</v>
      </c>
      <c r="J1385" s="3" t="str">
        <f>IF(COUNTIF(技能效果!A:A,技能等级!B1385&amp;"02")=1,技能等级!B1385&amp;"02","")</f>
        <v/>
      </c>
      <c r="K1385" s="3" t="str">
        <f t="shared" si="4098"/>
        <v/>
      </c>
      <c r="L1385" s="3" t="str">
        <f>IF(COUNTIF(技能效果!A:A,技能等级!B1385&amp;"03")=1,技能等级!B1385&amp;"03","")</f>
        <v/>
      </c>
      <c r="M1385" s="3" t="str">
        <f t="shared" ref="M1385" si="4208">IF(L1385="","",$D1385)</f>
        <v/>
      </c>
      <c r="N1385" s="3" t="str">
        <f>IF(COUNTIF(技能效果!A:A,技能等级!B1385&amp;"04")=1,技能等级!B1385&amp;"04","")</f>
        <v/>
      </c>
      <c r="O1385" s="3" t="str">
        <f t="shared" ref="O1385" si="4209">IF(N1385="","",$D1385)</f>
        <v/>
      </c>
      <c r="P1385" s="3" t="str">
        <f>IF(COUNTIF(技能效果!A:A,技能等级!B1385&amp;"05")=1,技能等级!B1385&amp;"05","")</f>
        <v/>
      </c>
      <c r="Q1385" s="3" t="str">
        <f t="shared" ref="Q1385" si="4210">IF(P1385="","",$D1385)</f>
        <v/>
      </c>
      <c r="R1385" s="36"/>
      <c r="S1385" s="36">
        <f t="shared" si="4132"/>
        <v>139</v>
      </c>
    </row>
    <row r="1386" spans="1:19" ht="16.5" x14ac:dyDescent="0.2">
      <c r="A1386" s="3">
        <v>1383</v>
      </c>
      <c r="B1386" s="3">
        <f>INDEX(技能!B:B,MATCH(技能等级!S1386,技能!T:T,0))</f>
        <v>2005003</v>
      </c>
      <c r="C1386" s="4" t="s">
        <v>507</v>
      </c>
      <c r="D1386" s="3">
        <v>3</v>
      </c>
      <c r="E1386" s="3" t="str">
        <f>INDEX(技能!E:E,MATCH(技能等级!S1386,技能!T:T,0))</f>
        <v>新手战斗插槽2追击伤害</v>
      </c>
      <c r="F1386" s="4" t="s">
        <v>1164</v>
      </c>
      <c r="G1386" s="3">
        <v>10</v>
      </c>
      <c r="H1386" s="37" t="str">
        <f t="shared" si="4097"/>
        <v>200500301</v>
      </c>
      <c r="I1386" s="3">
        <f t="shared" si="4098"/>
        <v>3</v>
      </c>
      <c r="J1386" s="3" t="str">
        <f>IF(COUNTIF(技能效果!A:A,技能等级!B1386&amp;"02")=1,技能等级!B1386&amp;"02","")</f>
        <v/>
      </c>
      <c r="K1386" s="3" t="str">
        <f t="shared" si="4098"/>
        <v/>
      </c>
      <c r="L1386" s="3" t="str">
        <f>IF(COUNTIF(技能效果!A:A,技能等级!B1386&amp;"03")=1,技能等级!B1386&amp;"03","")</f>
        <v/>
      </c>
      <c r="M1386" s="3" t="str">
        <f t="shared" ref="M1386" si="4211">IF(L1386="","",$D1386)</f>
        <v/>
      </c>
      <c r="N1386" s="3" t="str">
        <f>IF(COUNTIF(技能效果!A:A,技能等级!B1386&amp;"04")=1,技能等级!B1386&amp;"04","")</f>
        <v/>
      </c>
      <c r="O1386" s="3" t="str">
        <f t="shared" ref="O1386" si="4212">IF(N1386="","",$D1386)</f>
        <v/>
      </c>
      <c r="P1386" s="3" t="str">
        <f>IF(COUNTIF(技能效果!A:A,技能等级!B1386&amp;"05")=1,技能等级!B1386&amp;"05","")</f>
        <v/>
      </c>
      <c r="Q1386" s="3" t="str">
        <f t="shared" ref="Q1386" si="4213">IF(P1386="","",$D1386)</f>
        <v/>
      </c>
      <c r="R1386" s="36"/>
      <c r="S1386" s="36">
        <f t="shared" si="4132"/>
        <v>139</v>
      </c>
    </row>
    <row r="1387" spans="1:19" ht="16.5" x14ac:dyDescent="0.2">
      <c r="A1387" s="3">
        <v>1384</v>
      </c>
      <c r="B1387" s="3">
        <f>INDEX(技能!B:B,MATCH(技能等级!S1387,技能!T:T,0))</f>
        <v>2005003</v>
      </c>
      <c r="C1387" s="4" t="s">
        <v>507</v>
      </c>
      <c r="D1387" s="3">
        <v>4</v>
      </c>
      <c r="E1387" s="3" t="str">
        <f>INDEX(技能!E:E,MATCH(技能等级!S1387,技能!T:T,0))</f>
        <v>新手战斗插槽2追击伤害</v>
      </c>
      <c r="F1387" s="4" t="s">
        <v>1164</v>
      </c>
      <c r="G1387" s="3">
        <v>10</v>
      </c>
      <c r="H1387" s="37" t="str">
        <f t="shared" si="4097"/>
        <v>200500301</v>
      </c>
      <c r="I1387" s="3">
        <f t="shared" si="4098"/>
        <v>4</v>
      </c>
      <c r="J1387" s="3" t="str">
        <f>IF(COUNTIF(技能效果!A:A,技能等级!B1387&amp;"02")=1,技能等级!B1387&amp;"02","")</f>
        <v/>
      </c>
      <c r="K1387" s="3" t="str">
        <f t="shared" si="4098"/>
        <v/>
      </c>
      <c r="L1387" s="3" t="str">
        <f>IF(COUNTIF(技能效果!A:A,技能等级!B1387&amp;"03")=1,技能等级!B1387&amp;"03","")</f>
        <v/>
      </c>
      <c r="M1387" s="3" t="str">
        <f t="shared" ref="M1387" si="4214">IF(L1387="","",$D1387)</f>
        <v/>
      </c>
      <c r="N1387" s="3" t="str">
        <f>IF(COUNTIF(技能效果!A:A,技能等级!B1387&amp;"04")=1,技能等级!B1387&amp;"04","")</f>
        <v/>
      </c>
      <c r="O1387" s="3" t="str">
        <f t="shared" ref="O1387" si="4215">IF(N1387="","",$D1387)</f>
        <v/>
      </c>
      <c r="P1387" s="3" t="str">
        <f>IF(COUNTIF(技能效果!A:A,技能等级!B1387&amp;"05")=1,技能等级!B1387&amp;"05","")</f>
        <v/>
      </c>
      <c r="Q1387" s="3" t="str">
        <f t="shared" ref="Q1387" si="4216">IF(P1387="","",$D1387)</f>
        <v/>
      </c>
      <c r="R1387" s="36"/>
      <c r="S1387" s="36">
        <f t="shared" si="4132"/>
        <v>139</v>
      </c>
    </row>
    <row r="1388" spans="1:19" ht="16.5" x14ac:dyDescent="0.2">
      <c r="A1388" s="3">
        <v>1385</v>
      </c>
      <c r="B1388" s="3">
        <f>INDEX(技能!B:B,MATCH(技能等级!S1388,技能!T:T,0))</f>
        <v>2005003</v>
      </c>
      <c r="C1388" s="4" t="s">
        <v>507</v>
      </c>
      <c r="D1388" s="3">
        <v>5</v>
      </c>
      <c r="E1388" s="3" t="str">
        <f>INDEX(技能!E:E,MATCH(技能等级!S1388,技能!T:T,0))</f>
        <v>新手战斗插槽2追击伤害</v>
      </c>
      <c r="F1388" s="4" t="s">
        <v>1164</v>
      </c>
      <c r="G1388" s="3">
        <v>10</v>
      </c>
      <c r="H1388" s="37" t="str">
        <f t="shared" si="4097"/>
        <v>200500301</v>
      </c>
      <c r="I1388" s="3">
        <f t="shared" si="4098"/>
        <v>5</v>
      </c>
      <c r="J1388" s="3" t="str">
        <f>IF(COUNTIF(技能效果!A:A,技能等级!B1388&amp;"02")=1,技能等级!B1388&amp;"02","")</f>
        <v/>
      </c>
      <c r="K1388" s="3" t="str">
        <f t="shared" si="4098"/>
        <v/>
      </c>
      <c r="L1388" s="3" t="str">
        <f>IF(COUNTIF(技能效果!A:A,技能等级!B1388&amp;"03")=1,技能等级!B1388&amp;"03","")</f>
        <v/>
      </c>
      <c r="M1388" s="3" t="str">
        <f t="shared" ref="M1388" si="4217">IF(L1388="","",$D1388)</f>
        <v/>
      </c>
      <c r="N1388" s="3" t="str">
        <f>IF(COUNTIF(技能效果!A:A,技能等级!B1388&amp;"04")=1,技能等级!B1388&amp;"04","")</f>
        <v/>
      </c>
      <c r="O1388" s="3" t="str">
        <f t="shared" ref="O1388" si="4218">IF(N1388="","",$D1388)</f>
        <v/>
      </c>
      <c r="P1388" s="3" t="str">
        <f>IF(COUNTIF(技能效果!A:A,技能等级!B1388&amp;"05")=1,技能等级!B1388&amp;"05","")</f>
        <v/>
      </c>
      <c r="Q1388" s="3" t="str">
        <f t="shared" ref="Q1388" si="4219">IF(P1388="","",$D1388)</f>
        <v/>
      </c>
      <c r="R1388" s="36"/>
      <c r="S1388" s="36">
        <f t="shared" si="4132"/>
        <v>139</v>
      </c>
    </row>
    <row r="1389" spans="1:19" ht="16.5" x14ac:dyDescent="0.2">
      <c r="A1389" s="3">
        <v>1386</v>
      </c>
      <c r="B1389" s="3">
        <f>INDEX(技能!B:B,MATCH(技能等级!S1389,技能!T:T,0))</f>
        <v>2005003</v>
      </c>
      <c r="C1389" s="4" t="s">
        <v>507</v>
      </c>
      <c r="D1389" s="3">
        <v>6</v>
      </c>
      <c r="E1389" s="3" t="str">
        <f>INDEX(技能!E:E,MATCH(技能等级!S1389,技能!T:T,0))</f>
        <v>新手战斗插槽2追击伤害</v>
      </c>
      <c r="F1389" s="4" t="s">
        <v>1164</v>
      </c>
      <c r="G1389" s="3">
        <v>10</v>
      </c>
      <c r="H1389" s="37" t="str">
        <f t="shared" si="4097"/>
        <v>200500301</v>
      </c>
      <c r="I1389" s="3">
        <f t="shared" si="4098"/>
        <v>6</v>
      </c>
      <c r="J1389" s="3" t="str">
        <f>IF(COUNTIF(技能效果!A:A,技能等级!B1389&amp;"02")=1,技能等级!B1389&amp;"02","")</f>
        <v/>
      </c>
      <c r="K1389" s="3" t="str">
        <f t="shared" si="4098"/>
        <v/>
      </c>
      <c r="L1389" s="3" t="str">
        <f>IF(COUNTIF(技能效果!A:A,技能等级!B1389&amp;"03")=1,技能等级!B1389&amp;"03","")</f>
        <v/>
      </c>
      <c r="M1389" s="3" t="str">
        <f t="shared" ref="M1389" si="4220">IF(L1389="","",$D1389)</f>
        <v/>
      </c>
      <c r="N1389" s="3" t="str">
        <f>IF(COUNTIF(技能效果!A:A,技能等级!B1389&amp;"04")=1,技能等级!B1389&amp;"04","")</f>
        <v/>
      </c>
      <c r="O1389" s="3" t="str">
        <f t="shared" ref="O1389" si="4221">IF(N1389="","",$D1389)</f>
        <v/>
      </c>
      <c r="P1389" s="3" t="str">
        <f>IF(COUNTIF(技能效果!A:A,技能等级!B1389&amp;"05")=1,技能等级!B1389&amp;"05","")</f>
        <v/>
      </c>
      <c r="Q1389" s="3" t="str">
        <f t="shared" ref="Q1389" si="4222">IF(P1389="","",$D1389)</f>
        <v/>
      </c>
      <c r="R1389" s="36"/>
      <c r="S1389" s="36">
        <f t="shared" si="4132"/>
        <v>139</v>
      </c>
    </row>
    <row r="1390" spans="1:19" ht="16.5" x14ac:dyDescent="0.2">
      <c r="A1390" s="3">
        <v>1387</v>
      </c>
      <c r="B1390" s="3">
        <f>INDEX(技能!B:B,MATCH(技能等级!S1390,技能!T:T,0))</f>
        <v>2005003</v>
      </c>
      <c r="C1390" s="4" t="s">
        <v>507</v>
      </c>
      <c r="D1390" s="3">
        <v>7</v>
      </c>
      <c r="E1390" s="3" t="str">
        <f>INDEX(技能!E:E,MATCH(技能等级!S1390,技能!T:T,0))</f>
        <v>新手战斗插槽2追击伤害</v>
      </c>
      <c r="F1390" s="4" t="s">
        <v>1164</v>
      </c>
      <c r="G1390" s="3">
        <v>10</v>
      </c>
      <c r="H1390" s="37" t="str">
        <f t="shared" si="4097"/>
        <v>200500301</v>
      </c>
      <c r="I1390" s="3">
        <f t="shared" si="4098"/>
        <v>7</v>
      </c>
      <c r="J1390" s="3" t="str">
        <f>IF(COUNTIF(技能效果!A:A,技能等级!B1390&amp;"02")=1,技能等级!B1390&amp;"02","")</f>
        <v/>
      </c>
      <c r="K1390" s="3" t="str">
        <f t="shared" si="4098"/>
        <v/>
      </c>
      <c r="L1390" s="3" t="str">
        <f>IF(COUNTIF(技能效果!A:A,技能等级!B1390&amp;"03")=1,技能等级!B1390&amp;"03","")</f>
        <v/>
      </c>
      <c r="M1390" s="3" t="str">
        <f t="shared" ref="M1390" si="4223">IF(L1390="","",$D1390)</f>
        <v/>
      </c>
      <c r="N1390" s="3" t="str">
        <f>IF(COUNTIF(技能效果!A:A,技能等级!B1390&amp;"04")=1,技能等级!B1390&amp;"04","")</f>
        <v/>
      </c>
      <c r="O1390" s="3" t="str">
        <f t="shared" ref="O1390" si="4224">IF(N1390="","",$D1390)</f>
        <v/>
      </c>
      <c r="P1390" s="3" t="str">
        <f>IF(COUNTIF(技能效果!A:A,技能等级!B1390&amp;"05")=1,技能等级!B1390&amp;"05","")</f>
        <v/>
      </c>
      <c r="Q1390" s="3" t="str">
        <f t="shared" ref="Q1390" si="4225">IF(P1390="","",$D1390)</f>
        <v/>
      </c>
      <c r="R1390" s="36"/>
      <c r="S1390" s="36">
        <f t="shared" si="4132"/>
        <v>139</v>
      </c>
    </row>
    <row r="1391" spans="1:19" ht="16.5" x14ac:dyDescent="0.2">
      <c r="A1391" s="3">
        <v>1388</v>
      </c>
      <c r="B1391" s="3">
        <f>INDEX(技能!B:B,MATCH(技能等级!S1391,技能!T:T,0))</f>
        <v>2005003</v>
      </c>
      <c r="C1391" s="4" t="s">
        <v>507</v>
      </c>
      <c r="D1391" s="3">
        <v>8</v>
      </c>
      <c r="E1391" s="3" t="str">
        <f>INDEX(技能!E:E,MATCH(技能等级!S1391,技能!T:T,0))</f>
        <v>新手战斗插槽2追击伤害</v>
      </c>
      <c r="F1391" s="4" t="s">
        <v>1164</v>
      </c>
      <c r="G1391" s="3">
        <v>10</v>
      </c>
      <c r="H1391" s="37" t="str">
        <f t="shared" si="4097"/>
        <v>200500301</v>
      </c>
      <c r="I1391" s="3">
        <f t="shared" si="4098"/>
        <v>8</v>
      </c>
      <c r="J1391" s="3" t="str">
        <f>IF(COUNTIF(技能效果!A:A,技能等级!B1391&amp;"02")=1,技能等级!B1391&amp;"02","")</f>
        <v/>
      </c>
      <c r="K1391" s="3" t="str">
        <f t="shared" si="4098"/>
        <v/>
      </c>
      <c r="L1391" s="3" t="str">
        <f>IF(COUNTIF(技能效果!A:A,技能等级!B1391&amp;"03")=1,技能等级!B1391&amp;"03","")</f>
        <v/>
      </c>
      <c r="M1391" s="3" t="str">
        <f t="shared" ref="M1391" si="4226">IF(L1391="","",$D1391)</f>
        <v/>
      </c>
      <c r="N1391" s="3" t="str">
        <f>IF(COUNTIF(技能效果!A:A,技能等级!B1391&amp;"04")=1,技能等级!B1391&amp;"04","")</f>
        <v/>
      </c>
      <c r="O1391" s="3" t="str">
        <f t="shared" ref="O1391" si="4227">IF(N1391="","",$D1391)</f>
        <v/>
      </c>
      <c r="P1391" s="3" t="str">
        <f>IF(COUNTIF(技能效果!A:A,技能等级!B1391&amp;"05")=1,技能等级!B1391&amp;"05","")</f>
        <v/>
      </c>
      <c r="Q1391" s="3" t="str">
        <f t="shared" ref="Q1391" si="4228">IF(P1391="","",$D1391)</f>
        <v/>
      </c>
      <c r="R1391" s="36"/>
      <c r="S1391" s="36">
        <f t="shared" si="4132"/>
        <v>139</v>
      </c>
    </row>
    <row r="1392" spans="1:19" ht="16.5" x14ac:dyDescent="0.2">
      <c r="A1392" s="3">
        <v>1389</v>
      </c>
      <c r="B1392" s="3">
        <f>INDEX(技能!B:B,MATCH(技能等级!S1392,技能!T:T,0))</f>
        <v>2005003</v>
      </c>
      <c r="C1392" s="4" t="s">
        <v>507</v>
      </c>
      <c r="D1392" s="3">
        <v>9</v>
      </c>
      <c r="E1392" s="3" t="str">
        <f>INDEX(技能!E:E,MATCH(技能等级!S1392,技能!T:T,0))</f>
        <v>新手战斗插槽2追击伤害</v>
      </c>
      <c r="F1392" s="4" t="s">
        <v>1164</v>
      </c>
      <c r="G1392" s="3">
        <v>10</v>
      </c>
      <c r="H1392" s="37" t="str">
        <f t="shared" si="4097"/>
        <v>200500301</v>
      </c>
      <c r="I1392" s="3">
        <f t="shared" si="4098"/>
        <v>9</v>
      </c>
      <c r="J1392" s="3" t="str">
        <f>IF(COUNTIF(技能效果!A:A,技能等级!B1392&amp;"02")=1,技能等级!B1392&amp;"02","")</f>
        <v/>
      </c>
      <c r="K1392" s="3" t="str">
        <f t="shared" si="4098"/>
        <v/>
      </c>
      <c r="L1392" s="3" t="str">
        <f>IF(COUNTIF(技能效果!A:A,技能等级!B1392&amp;"03")=1,技能等级!B1392&amp;"03","")</f>
        <v/>
      </c>
      <c r="M1392" s="3" t="str">
        <f t="shared" ref="M1392" si="4229">IF(L1392="","",$D1392)</f>
        <v/>
      </c>
      <c r="N1392" s="3" t="str">
        <f>IF(COUNTIF(技能效果!A:A,技能等级!B1392&amp;"04")=1,技能等级!B1392&amp;"04","")</f>
        <v/>
      </c>
      <c r="O1392" s="3" t="str">
        <f t="shared" ref="O1392" si="4230">IF(N1392="","",$D1392)</f>
        <v/>
      </c>
      <c r="P1392" s="3" t="str">
        <f>IF(COUNTIF(技能效果!A:A,技能等级!B1392&amp;"05")=1,技能等级!B1392&amp;"05","")</f>
        <v/>
      </c>
      <c r="Q1392" s="3" t="str">
        <f t="shared" ref="Q1392" si="4231">IF(P1392="","",$D1392)</f>
        <v/>
      </c>
      <c r="R1392" s="36"/>
      <c r="S1392" s="36">
        <f t="shared" si="4132"/>
        <v>139</v>
      </c>
    </row>
    <row r="1393" spans="1:19" ht="16.5" x14ac:dyDescent="0.2">
      <c r="A1393" s="3">
        <v>1390</v>
      </c>
      <c r="B1393" s="3">
        <f>INDEX(技能!B:B,MATCH(技能等级!S1393,技能!T:T,0))</f>
        <v>2005003</v>
      </c>
      <c r="C1393" s="4" t="s">
        <v>507</v>
      </c>
      <c r="D1393" s="3">
        <v>10</v>
      </c>
      <c r="E1393" s="3" t="str">
        <f>INDEX(技能!E:E,MATCH(技能等级!S1393,技能!T:T,0))</f>
        <v>新手战斗插槽2追击伤害</v>
      </c>
      <c r="F1393" s="4" t="s">
        <v>1164</v>
      </c>
      <c r="G1393" s="3">
        <v>10</v>
      </c>
      <c r="H1393" s="37" t="str">
        <f t="shared" si="4097"/>
        <v>200500301</v>
      </c>
      <c r="I1393" s="3">
        <f t="shared" si="4098"/>
        <v>10</v>
      </c>
      <c r="J1393" s="3" t="str">
        <f>IF(COUNTIF(技能效果!A:A,技能等级!B1393&amp;"02")=1,技能等级!B1393&amp;"02","")</f>
        <v/>
      </c>
      <c r="K1393" s="3" t="str">
        <f t="shared" si="4098"/>
        <v/>
      </c>
      <c r="L1393" s="3" t="str">
        <f>IF(COUNTIF(技能效果!A:A,技能等级!B1393&amp;"03")=1,技能等级!B1393&amp;"03","")</f>
        <v/>
      </c>
      <c r="M1393" s="3" t="str">
        <f t="shared" ref="M1393" si="4232">IF(L1393="","",$D1393)</f>
        <v/>
      </c>
      <c r="N1393" s="3" t="str">
        <f>IF(COUNTIF(技能效果!A:A,技能等级!B1393&amp;"04")=1,技能等级!B1393&amp;"04","")</f>
        <v/>
      </c>
      <c r="O1393" s="3" t="str">
        <f t="shared" ref="O1393" si="4233">IF(N1393="","",$D1393)</f>
        <v/>
      </c>
      <c r="P1393" s="3" t="str">
        <f>IF(COUNTIF(技能效果!A:A,技能等级!B1393&amp;"05")=1,技能等级!B1393&amp;"05","")</f>
        <v/>
      </c>
      <c r="Q1393" s="3" t="str">
        <f t="shared" ref="Q1393" si="4234">IF(P1393="","",$D1393)</f>
        <v/>
      </c>
      <c r="R1393" s="36"/>
      <c r="S1393" s="36">
        <f t="shared" si="4132"/>
        <v>139</v>
      </c>
    </row>
    <row r="1394" spans="1:19" ht="16.5" x14ac:dyDescent="0.2">
      <c r="A1394" s="3">
        <v>1391</v>
      </c>
      <c r="B1394" s="3">
        <f>INDEX(技能!B:B,MATCH(技能等级!S1394,技能!T:T,0))</f>
        <v>2006001</v>
      </c>
      <c r="C1394" s="4" t="s">
        <v>507</v>
      </c>
      <c r="D1394" s="3">
        <v>1</v>
      </c>
      <c r="E1394" s="3" t="str">
        <f>INDEX(技能!E:E,MATCH(技能等级!S1394,技能!T:T,0))</f>
        <v>新手战斗阎风吒技能伤害</v>
      </c>
      <c r="F1394" s="4"/>
      <c r="G1394" s="3"/>
      <c r="H1394" s="37" t="str">
        <f t="shared" si="4097"/>
        <v>200600101</v>
      </c>
      <c r="I1394" s="3">
        <f t="shared" si="4098"/>
        <v>1</v>
      </c>
      <c r="J1394" s="3" t="str">
        <f>IF(COUNTIF(技能效果!A:A,技能等级!B1394&amp;"02")=1,技能等级!B1394&amp;"02","")</f>
        <v/>
      </c>
      <c r="K1394" s="3" t="str">
        <f t="shared" si="4098"/>
        <v/>
      </c>
      <c r="L1394" s="3" t="str">
        <f>IF(COUNTIF(技能效果!A:A,技能等级!B1394&amp;"03")=1,技能等级!B1394&amp;"03","")</f>
        <v/>
      </c>
      <c r="M1394" s="3" t="str">
        <f t="shared" ref="M1394" si="4235">IF(L1394="","",$D1394)</f>
        <v/>
      </c>
      <c r="N1394" s="3" t="str">
        <f>IF(COUNTIF(技能效果!A:A,技能等级!B1394&amp;"04")=1,技能等级!B1394&amp;"04","")</f>
        <v/>
      </c>
      <c r="O1394" s="3" t="str">
        <f t="shared" ref="O1394" si="4236">IF(N1394="","",$D1394)</f>
        <v/>
      </c>
      <c r="P1394" s="3" t="str">
        <f>IF(COUNTIF(技能效果!A:A,技能等级!B1394&amp;"05")=1,技能等级!B1394&amp;"05","")</f>
        <v/>
      </c>
      <c r="Q1394" s="3" t="str">
        <f t="shared" ref="Q1394" si="4237">IF(P1394="","",$D1394)</f>
        <v/>
      </c>
      <c r="R1394" s="36"/>
      <c r="S1394" s="36">
        <f t="shared" si="4132"/>
        <v>140</v>
      </c>
    </row>
    <row r="1395" spans="1:19" ht="16.5" x14ac:dyDescent="0.2">
      <c r="A1395" s="3">
        <v>1392</v>
      </c>
      <c r="B1395" s="3">
        <f>INDEX(技能!B:B,MATCH(技能等级!S1395,技能!T:T,0))</f>
        <v>2006001</v>
      </c>
      <c r="C1395" s="4" t="s">
        <v>507</v>
      </c>
      <c r="D1395" s="3">
        <v>2</v>
      </c>
      <c r="E1395" s="3" t="str">
        <f>INDEX(技能!E:E,MATCH(技能等级!S1395,技能!T:T,0))</f>
        <v>新手战斗阎风吒技能伤害</v>
      </c>
      <c r="F1395" s="4" t="s">
        <v>1164</v>
      </c>
      <c r="G1395" s="3">
        <v>10</v>
      </c>
      <c r="H1395" s="37" t="str">
        <f t="shared" si="4097"/>
        <v>200600101</v>
      </c>
      <c r="I1395" s="3">
        <f t="shared" si="4098"/>
        <v>2</v>
      </c>
      <c r="J1395" s="3" t="str">
        <f>IF(COUNTIF(技能效果!A:A,技能等级!B1395&amp;"02")=1,技能等级!B1395&amp;"02","")</f>
        <v/>
      </c>
      <c r="K1395" s="3" t="str">
        <f t="shared" si="4098"/>
        <v/>
      </c>
      <c r="L1395" s="3" t="str">
        <f>IF(COUNTIF(技能效果!A:A,技能等级!B1395&amp;"03")=1,技能等级!B1395&amp;"03","")</f>
        <v/>
      </c>
      <c r="M1395" s="3" t="str">
        <f t="shared" ref="M1395" si="4238">IF(L1395="","",$D1395)</f>
        <v/>
      </c>
      <c r="N1395" s="3" t="str">
        <f>IF(COUNTIF(技能效果!A:A,技能等级!B1395&amp;"04")=1,技能等级!B1395&amp;"04","")</f>
        <v/>
      </c>
      <c r="O1395" s="3" t="str">
        <f t="shared" ref="O1395" si="4239">IF(N1395="","",$D1395)</f>
        <v/>
      </c>
      <c r="P1395" s="3" t="str">
        <f>IF(COUNTIF(技能效果!A:A,技能等级!B1395&amp;"05")=1,技能等级!B1395&amp;"05","")</f>
        <v/>
      </c>
      <c r="Q1395" s="3" t="str">
        <f t="shared" ref="Q1395" si="4240">IF(P1395="","",$D1395)</f>
        <v/>
      </c>
      <c r="R1395" s="36"/>
      <c r="S1395" s="36">
        <f t="shared" si="4132"/>
        <v>140</v>
      </c>
    </row>
    <row r="1396" spans="1:19" ht="16.5" x14ac:dyDescent="0.2">
      <c r="A1396" s="3">
        <v>1393</v>
      </c>
      <c r="B1396" s="3">
        <f>INDEX(技能!B:B,MATCH(技能等级!S1396,技能!T:T,0))</f>
        <v>2006001</v>
      </c>
      <c r="C1396" s="4" t="s">
        <v>507</v>
      </c>
      <c r="D1396" s="3">
        <v>3</v>
      </c>
      <c r="E1396" s="3" t="str">
        <f>INDEX(技能!E:E,MATCH(技能等级!S1396,技能!T:T,0))</f>
        <v>新手战斗阎风吒技能伤害</v>
      </c>
      <c r="F1396" s="4" t="s">
        <v>1164</v>
      </c>
      <c r="G1396" s="3">
        <v>10</v>
      </c>
      <c r="H1396" s="37" t="str">
        <f t="shared" si="4097"/>
        <v>200600101</v>
      </c>
      <c r="I1396" s="3">
        <f t="shared" si="4098"/>
        <v>3</v>
      </c>
      <c r="J1396" s="3" t="str">
        <f>IF(COUNTIF(技能效果!A:A,技能等级!B1396&amp;"02")=1,技能等级!B1396&amp;"02","")</f>
        <v/>
      </c>
      <c r="K1396" s="3" t="str">
        <f t="shared" si="4098"/>
        <v/>
      </c>
      <c r="L1396" s="3" t="str">
        <f>IF(COUNTIF(技能效果!A:A,技能等级!B1396&amp;"03")=1,技能等级!B1396&amp;"03","")</f>
        <v/>
      </c>
      <c r="M1396" s="3" t="str">
        <f t="shared" ref="M1396" si="4241">IF(L1396="","",$D1396)</f>
        <v/>
      </c>
      <c r="N1396" s="3" t="str">
        <f>IF(COUNTIF(技能效果!A:A,技能等级!B1396&amp;"04")=1,技能等级!B1396&amp;"04","")</f>
        <v/>
      </c>
      <c r="O1396" s="3" t="str">
        <f t="shared" ref="O1396" si="4242">IF(N1396="","",$D1396)</f>
        <v/>
      </c>
      <c r="P1396" s="3" t="str">
        <f>IF(COUNTIF(技能效果!A:A,技能等级!B1396&amp;"05")=1,技能等级!B1396&amp;"05","")</f>
        <v/>
      </c>
      <c r="Q1396" s="3" t="str">
        <f t="shared" ref="Q1396" si="4243">IF(P1396="","",$D1396)</f>
        <v/>
      </c>
      <c r="R1396" s="36"/>
      <c r="S1396" s="36">
        <f t="shared" si="4132"/>
        <v>140</v>
      </c>
    </row>
    <row r="1397" spans="1:19" ht="16.5" x14ac:dyDescent="0.2">
      <c r="A1397" s="3">
        <v>1394</v>
      </c>
      <c r="B1397" s="3">
        <f>INDEX(技能!B:B,MATCH(技能等级!S1397,技能!T:T,0))</f>
        <v>2006001</v>
      </c>
      <c r="C1397" s="4" t="s">
        <v>507</v>
      </c>
      <c r="D1397" s="3">
        <v>4</v>
      </c>
      <c r="E1397" s="3" t="str">
        <f>INDEX(技能!E:E,MATCH(技能等级!S1397,技能!T:T,0))</f>
        <v>新手战斗阎风吒技能伤害</v>
      </c>
      <c r="F1397" s="4" t="s">
        <v>1164</v>
      </c>
      <c r="G1397" s="3">
        <v>10</v>
      </c>
      <c r="H1397" s="37" t="str">
        <f t="shared" si="4097"/>
        <v>200600101</v>
      </c>
      <c r="I1397" s="3">
        <f t="shared" si="4098"/>
        <v>4</v>
      </c>
      <c r="J1397" s="3" t="str">
        <f>IF(COUNTIF(技能效果!A:A,技能等级!B1397&amp;"02")=1,技能等级!B1397&amp;"02","")</f>
        <v/>
      </c>
      <c r="K1397" s="3" t="str">
        <f t="shared" si="4098"/>
        <v/>
      </c>
      <c r="L1397" s="3" t="str">
        <f>IF(COUNTIF(技能效果!A:A,技能等级!B1397&amp;"03")=1,技能等级!B1397&amp;"03","")</f>
        <v/>
      </c>
      <c r="M1397" s="3" t="str">
        <f t="shared" ref="M1397" si="4244">IF(L1397="","",$D1397)</f>
        <v/>
      </c>
      <c r="N1397" s="3" t="str">
        <f>IF(COUNTIF(技能效果!A:A,技能等级!B1397&amp;"04")=1,技能等级!B1397&amp;"04","")</f>
        <v/>
      </c>
      <c r="O1397" s="3" t="str">
        <f t="shared" ref="O1397" si="4245">IF(N1397="","",$D1397)</f>
        <v/>
      </c>
      <c r="P1397" s="3" t="str">
        <f>IF(COUNTIF(技能效果!A:A,技能等级!B1397&amp;"05")=1,技能等级!B1397&amp;"05","")</f>
        <v/>
      </c>
      <c r="Q1397" s="3" t="str">
        <f t="shared" ref="Q1397" si="4246">IF(P1397="","",$D1397)</f>
        <v/>
      </c>
      <c r="R1397" s="36"/>
      <c r="S1397" s="36">
        <f t="shared" si="4132"/>
        <v>140</v>
      </c>
    </row>
    <row r="1398" spans="1:19" ht="16.5" x14ac:dyDescent="0.2">
      <c r="A1398" s="3">
        <v>1395</v>
      </c>
      <c r="B1398" s="3">
        <f>INDEX(技能!B:B,MATCH(技能等级!S1398,技能!T:T,0))</f>
        <v>2006001</v>
      </c>
      <c r="C1398" s="4" t="s">
        <v>507</v>
      </c>
      <c r="D1398" s="3">
        <v>5</v>
      </c>
      <c r="E1398" s="3" t="str">
        <f>INDEX(技能!E:E,MATCH(技能等级!S1398,技能!T:T,0))</f>
        <v>新手战斗阎风吒技能伤害</v>
      </c>
      <c r="F1398" s="4" t="s">
        <v>1164</v>
      </c>
      <c r="G1398" s="3">
        <v>10</v>
      </c>
      <c r="H1398" s="37" t="str">
        <f t="shared" si="4097"/>
        <v>200600101</v>
      </c>
      <c r="I1398" s="3">
        <f t="shared" si="4098"/>
        <v>5</v>
      </c>
      <c r="J1398" s="3" t="str">
        <f>IF(COUNTIF(技能效果!A:A,技能等级!B1398&amp;"02")=1,技能等级!B1398&amp;"02","")</f>
        <v/>
      </c>
      <c r="K1398" s="3" t="str">
        <f t="shared" si="4098"/>
        <v/>
      </c>
      <c r="L1398" s="3" t="str">
        <f>IF(COUNTIF(技能效果!A:A,技能等级!B1398&amp;"03")=1,技能等级!B1398&amp;"03","")</f>
        <v/>
      </c>
      <c r="M1398" s="3" t="str">
        <f t="shared" ref="M1398" si="4247">IF(L1398="","",$D1398)</f>
        <v/>
      </c>
      <c r="N1398" s="3" t="str">
        <f>IF(COUNTIF(技能效果!A:A,技能等级!B1398&amp;"04")=1,技能等级!B1398&amp;"04","")</f>
        <v/>
      </c>
      <c r="O1398" s="3" t="str">
        <f t="shared" ref="O1398" si="4248">IF(N1398="","",$D1398)</f>
        <v/>
      </c>
      <c r="P1398" s="3" t="str">
        <f>IF(COUNTIF(技能效果!A:A,技能等级!B1398&amp;"05")=1,技能等级!B1398&amp;"05","")</f>
        <v/>
      </c>
      <c r="Q1398" s="3" t="str">
        <f t="shared" ref="Q1398" si="4249">IF(P1398="","",$D1398)</f>
        <v/>
      </c>
      <c r="R1398" s="36"/>
      <c r="S1398" s="36">
        <f t="shared" si="4132"/>
        <v>140</v>
      </c>
    </row>
    <row r="1399" spans="1:19" ht="16.5" x14ac:dyDescent="0.2">
      <c r="A1399" s="3">
        <v>1396</v>
      </c>
      <c r="B1399" s="3">
        <f>INDEX(技能!B:B,MATCH(技能等级!S1399,技能!T:T,0))</f>
        <v>2006001</v>
      </c>
      <c r="C1399" s="4" t="s">
        <v>507</v>
      </c>
      <c r="D1399" s="3">
        <v>6</v>
      </c>
      <c r="E1399" s="3" t="str">
        <f>INDEX(技能!E:E,MATCH(技能等级!S1399,技能!T:T,0))</f>
        <v>新手战斗阎风吒技能伤害</v>
      </c>
      <c r="F1399" s="4" t="s">
        <v>1164</v>
      </c>
      <c r="G1399" s="3">
        <v>10</v>
      </c>
      <c r="H1399" s="37" t="str">
        <f t="shared" si="4097"/>
        <v>200600101</v>
      </c>
      <c r="I1399" s="3">
        <f t="shared" si="4098"/>
        <v>6</v>
      </c>
      <c r="J1399" s="3" t="str">
        <f>IF(COUNTIF(技能效果!A:A,技能等级!B1399&amp;"02")=1,技能等级!B1399&amp;"02","")</f>
        <v/>
      </c>
      <c r="K1399" s="3" t="str">
        <f t="shared" si="4098"/>
        <v/>
      </c>
      <c r="L1399" s="3" t="str">
        <f>IF(COUNTIF(技能效果!A:A,技能等级!B1399&amp;"03")=1,技能等级!B1399&amp;"03","")</f>
        <v/>
      </c>
      <c r="M1399" s="3" t="str">
        <f t="shared" ref="M1399" si="4250">IF(L1399="","",$D1399)</f>
        <v/>
      </c>
      <c r="N1399" s="3" t="str">
        <f>IF(COUNTIF(技能效果!A:A,技能等级!B1399&amp;"04")=1,技能等级!B1399&amp;"04","")</f>
        <v/>
      </c>
      <c r="O1399" s="3" t="str">
        <f t="shared" ref="O1399" si="4251">IF(N1399="","",$D1399)</f>
        <v/>
      </c>
      <c r="P1399" s="3" t="str">
        <f>IF(COUNTIF(技能效果!A:A,技能等级!B1399&amp;"05")=1,技能等级!B1399&amp;"05","")</f>
        <v/>
      </c>
      <c r="Q1399" s="3" t="str">
        <f t="shared" ref="Q1399" si="4252">IF(P1399="","",$D1399)</f>
        <v/>
      </c>
      <c r="R1399" s="36"/>
      <c r="S1399" s="36">
        <f t="shared" si="4132"/>
        <v>140</v>
      </c>
    </row>
    <row r="1400" spans="1:19" ht="16.5" x14ac:dyDescent="0.2">
      <c r="A1400" s="3">
        <v>1397</v>
      </c>
      <c r="B1400" s="3">
        <f>INDEX(技能!B:B,MATCH(技能等级!S1400,技能!T:T,0))</f>
        <v>2006001</v>
      </c>
      <c r="C1400" s="4" t="s">
        <v>507</v>
      </c>
      <c r="D1400" s="3">
        <v>7</v>
      </c>
      <c r="E1400" s="3" t="str">
        <f>INDEX(技能!E:E,MATCH(技能等级!S1400,技能!T:T,0))</f>
        <v>新手战斗阎风吒技能伤害</v>
      </c>
      <c r="F1400" s="4" t="s">
        <v>1164</v>
      </c>
      <c r="G1400" s="3">
        <v>10</v>
      </c>
      <c r="H1400" s="37" t="str">
        <f t="shared" si="4097"/>
        <v>200600101</v>
      </c>
      <c r="I1400" s="3">
        <f t="shared" si="4098"/>
        <v>7</v>
      </c>
      <c r="J1400" s="3" t="str">
        <f>IF(COUNTIF(技能效果!A:A,技能等级!B1400&amp;"02")=1,技能等级!B1400&amp;"02","")</f>
        <v/>
      </c>
      <c r="K1400" s="3" t="str">
        <f t="shared" si="4098"/>
        <v/>
      </c>
      <c r="L1400" s="3" t="str">
        <f>IF(COUNTIF(技能效果!A:A,技能等级!B1400&amp;"03")=1,技能等级!B1400&amp;"03","")</f>
        <v/>
      </c>
      <c r="M1400" s="3" t="str">
        <f t="shared" ref="M1400" si="4253">IF(L1400="","",$D1400)</f>
        <v/>
      </c>
      <c r="N1400" s="3" t="str">
        <f>IF(COUNTIF(技能效果!A:A,技能等级!B1400&amp;"04")=1,技能等级!B1400&amp;"04","")</f>
        <v/>
      </c>
      <c r="O1400" s="3" t="str">
        <f t="shared" ref="O1400" si="4254">IF(N1400="","",$D1400)</f>
        <v/>
      </c>
      <c r="P1400" s="3" t="str">
        <f>IF(COUNTIF(技能效果!A:A,技能等级!B1400&amp;"05")=1,技能等级!B1400&amp;"05","")</f>
        <v/>
      </c>
      <c r="Q1400" s="3" t="str">
        <f t="shared" ref="Q1400" si="4255">IF(P1400="","",$D1400)</f>
        <v/>
      </c>
      <c r="R1400" s="36"/>
      <c r="S1400" s="36">
        <f t="shared" si="4132"/>
        <v>140</v>
      </c>
    </row>
    <row r="1401" spans="1:19" ht="16.5" x14ac:dyDescent="0.2">
      <c r="A1401" s="3">
        <v>1398</v>
      </c>
      <c r="B1401" s="3">
        <f>INDEX(技能!B:B,MATCH(技能等级!S1401,技能!T:T,0))</f>
        <v>2006001</v>
      </c>
      <c r="C1401" s="4" t="s">
        <v>507</v>
      </c>
      <c r="D1401" s="3">
        <v>8</v>
      </c>
      <c r="E1401" s="3" t="str">
        <f>INDEX(技能!E:E,MATCH(技能等级!S1401,技能!T:T,0))</f>
        <v>新手战斗阎风吒技能伤害</v>
      </c>
      <c r="F1401" s="4" t="s">
        <v>1164</v>
      </c>
      <c r="G1401" s="3">
        <v>10</v>
      </c>
      <c r="H1401" s="37" t="str">
        <f t="shared" si="4097"/>
        <v>200600101</v>
      </c>
      <c r="I1401" s="3">
        <f t="shared" si="4098"/>
        <v>8</v>
      </c>
      <c r="J1401" s="3" t="str">
        <f>IF(COUNTIF(技能效果!A:A,技能等级!B1401&amp;"02")=1,技能等级!B1401&amp;"02","")</f>
        <v/>
      </c>
      <c r="K1401" s="3" t="str">
        <f t="shared" si="4098"/>
        <v/>
      </c>
      <c r="L1401" s="3" t="str">
        <f>IF(COUNTIF(技能效果!A:A,技能等级!B1401&amp;"03")=1,技能等级!B1401&amp;"03","")</f>
        <v/>
      </c>
      <c r="M1401" s="3" t="str">
        <f t="shared" ref="M1401" si="4256">IF(L1401="","",$D1401)</f>
        <v/>
      </c>
      <c r="N1401" s="3" t="str">
        <f>IF(COUNTIF(技能效果!A:A,技能等级!B1401&amp;"04")=1,技能等级!B1401&amp;"04","")</f>
        <v/>
      </c>
      <c r="O1401" s="3" t="str">
        <f t="shared" ref="O1401" si="4257">IF(N1401="","",$D1401)</f>
        <v/>
      </c>
      <c r="P1401" s="3" t="str">
        <f>IF(COUNTIF(技能效果!A:A,技能等级!B1401&amp;"05")=1,技能等级!B1401&amp;"05","")</f>
        <v/>
      </c>
      <c r="Q1401" s="3" t="str">
        <f t="shared" ref="Q1401" si="4258">IF(P1401="","",$D1401)</f>
        <v/>
      </c>
      <c r="R1401" s="36"/>
      <c r="S1401" s="36">
        <f t="shared" si="4132"/>
        <v>140</v>
      </c>
    </row>
    <row r="1402" spans="1:19" ht="16.5" x14ac:dyDescent="0.2">
      <c r="A1402" s="3">
        <v>1399</v>
      </c>
      <c r="B1402" s="3">
        <f>INDEX(技能!B:B,MATCH(技能等级!S1402,技能!T:T,0))</f>
        <v>2006001</v>
      </c>
      <c r="C1402" s="4" t="s">
        <v>507</v>
      </c>
      <c r="D1402" s="3">
        <v>9</v>
      </c>
      <c r="E1402" s="3" t="str">
        <f>INDEX(技能!E:E,MATCH(技能等级!S1402,技能!T:T,0))</f>
        <v>新手战斗阎风吒技能伤害</v>
      </c>
      <c r="F1402" s="4" t="s">
        <v>1164</v>
      </c>
      <c r="G1402" s="3">
        <v>10</v>
      </c>
      <c r="H1402" s="37" t="str">
        <f t="shared" si="4097"/>
        <v>200600101</v>
      </c>
      <c r="I1402" s="3">
        <f t="shared" si="4098"/>
        <v>9</v>
      </c>
      <c r="J1402" s="3" t="str">
        <f>IF(COUNTIF(技能效果!A:A,技能等级!B1402&amp;"02")=1,技能等级!B1402&amp;"02","")</f>
        <v/>
      </c>
      <c r="K1402" s="3" t="str">
        <f t="shared" si="4098"/>
        <v/>
      </c>
      <c r="L1402" s="3" t="str">
        <f>IF(COUNTIF(技能效果!A:A,技能等级!B1402&amp;"03")=1,技能等级!B1402&amp;"03","")</f>
        <v/>
      </c>
      <c r="M1402" s="3" t="str">
        <f t="shared" ref="M1402" si="4259">IF(L1402="","",$D1402)</f>
        <v/>
      </c>
      <c r="N1402" s="3" t="str">
        <f>IF(COUNTIF(技能效果!A:A,技能等级!B1402&amp;"04")=1,技能等级!B1402&amp;"04","")</f>
        <v/>
      </c>
      <c r="O1402" s="3" t="str">
        <f t="shared" ref="O1402" si="4260">IF(N1402="","",$D1402)</f>
        <v/>
      </c>
      <c r="P1402" s="3" t="str">
        <f>IF(COUNTIF(技能效果!A:A,技能等级!B1402&amp;"05")=1,技能等级!B1402&amp;"05","")</f>
        <v/>
      </c>
      <c r="Q1402" s="3" t="str">
        <f t="shared" ref="Q1402" si="4261">IF(P1402="","",$D1402)</f>
        <v/>
      </c>
      <c r="R1402" s="36"/>
      <c r="S1402" s="36">
        <f t="shared" si="4132"/>
        <v>140</v>
      </c>
    </row>
    <row r="1403" spans="1:19" ht="16.5" x14ac:dyDescent="0.2">
      <c r="A1403" s="3">
        <v>1400</v>
      </c>
      <c r="B1403" s="3">
        <f>INDEX(技能!B:B,MATCH(技能等级!S1403,技能!T:T,0))</f>
        <v>2006001</v>
      </c>
      <c r="C1403" s="4" t="s">
        <v>507</v>
      </c>
      <c r="D1403" s="3">
        <v>10</v>
      </c>
      <c r="E1403" s="3" t="str">
        <f>INDEX(技能!E:E,MATCH(技能等级!S1403,技能!T:T,0))</f>
        <v>新手战斗阎风吒技能伤害</v>
      </c>
      <c r="F1403" s="4" t="s">
        <v>1164</v>
      </c>
      <c r="G1403" s="3">
        <v>10</v>
      </c>
      <c r="H1403" s="37" t="str">
        <f t="shared" si="4097"/>
        <v>200600101</v>
      </c>
      <c r="I1403" s="3">
        <f t="shared" si="4098"/>
        <v>10</v>
      </c>
      <c r="J1403" s="3" t="str">
        <f>IF(COUNTIF(技能效果!A:A,技能等级!B1403&amp;"02")=1,技能等级!B1403&amp;"02","")</f>
        <v/>
      </c>
      <c r="K1403" s="3" t="str">
        <f t="shared" si="4098"/>
        <v/>
      </c>
      <c r="L1403" s="3" t="str">
        <f>IF(COUNTIF(技能效果!A:A,技能等级!B1403&amp;"03")=1,技能等级!B1403&amp;"03","")</f>
        <v/>
      </c>
      <c r="M1403" s="3" t="str">
        <f t="shared" ref="M1403" si="4262">IF(L1403="","",$D1403)</f>
        <v/>
      </c>
      <c r="N1403" s="3" t="str">
        <f>IF(COUNTIF(技能效果!A:A,技能等级!B1403&amp;"04")=1,技能等级!B1403&amp;"04","")</f>
        <v/>
      </c>
      <c r="O1403" s="3" t="str">
        <f t="shared" ref="O1403" si="4263">IF(N1403="","",$D1403)</f>
        <v/>
      </c>
      <c r="P1403" s="3" t="str">
        <f>IF(COUNTIF(技能效果!A:A,技能等级!B1403&amp;"05")=1,技能等级!B1403&amp;"05","")</f>
        <v/>
      </c>
      <c r="Q1403" s="3" t="str">
        <f t="shared" ref="Q1403" si="4264">IF(P1403="","",$D1403)</f>
        <v/>
      </c>
      <c r="R1403" s="36"/>
      <c r="S1403" s="36">
        <f t="shared" si="4132"/>
        <v>140</v>
      </c>
    </row>
    <row r="1404" spans="1:19" ht="16.5" x14ac:dyDescent="0.2">
      <c r="A1404" s="3">
        <v>1401</v>
      </c>
      <c r="B1404" s="3">
        <f>INDEX(技能!B:B,MATCH(技能等级!S1404,技能!T:T,0))</f>
        <v>2007001</v>
      </c>
      <c r="C1404" s="4" t="s">
        <v>507</v>
      </c>
      <c r="D1404" s="3">
        <v>1</v>
      </c>
      <c r="E1404" s="3" t="str">
        <f>INDEX(技能!E:E,MATCH(技能等级!S1404,技能!T:T,0))</f>
        <v>新手战斗项昆仑技能伤害</v>
      </c>
      <c r="F1404" s="4"/>
      <c r="G1404" s="3"/>
      <c r="H1404" s="37" t="str">
        <f t="shared" si="4097"/>
        <v>200700101</v>
      </c>
      <c r="I1404" s="3">
        <f t="shared" si="4098"/>
        <v>1</v>
      </c>
      <c r="J1404" s="3" t="str">
        <f>IF(COUNTIF(技能效果!A:A,技能等级!B1404&amp;"02")=1,技能等级!B1404&amp;"02","")</f>
        <v/>
      </c>
      <c r="K1404" s="3" t="str">
        <f t="shared" si="4098"/>
        <v/>
      </c>
      <c r="L1404" s="3" t="str">
        <f>IF(COUNTIF(技能效果!A:A,技能等级!B1404&amp;"03")=1,技能等级!B1404&amp;"03","")</f>
        <v/>
      </c>
      <c r="M1404" s="3" t="str">
        <f t="shared" ref="M1404" si="4265">IF(L1404="","",$D1404)</f>
        <v/>
      </c>
      <c r="N1404" s="3" t="str">
        <f>IF(COUNTIF(技能效果!A:A,技能等级!B1404&amp;"04")=1,技能等级!B1404&amp;"04","")</f>
        <v/>
      </c>
      <c r="O1404" s="3" t="str">
        <f t="shared" ref="O1404" si="4266">IF(N1404="","",$D1404)</f>
        <v/>
      </c>
      <c r="P1404" s="3" t="str">
        <f>IF(COUNTIF(技能效果!A:A,技能等级!B1404&amp;"05")=1,技能等级!B1404&amp;"05","")</f>
        <v/>
      </c>
      <c r="Q1404" s="3" t="str">
        <f t="shared" ref="Q1404" si="4267">IF(P1404="","",$D1404)</f>
        <v/>
      </c>
      <c r="R1404" s="36"/>
      <c r="S1404" s="36">
        <f t="shared" si="4132"/>
        <v>141</v>
      </c>
    </row>
    <row r="1405" spans="1:19" ht="16.5" x14ac:dyDescent="0.2">
      <c r="A1405" s="3">
        <v>1402</v>
      </c>
      <c r="B1405" s="3">
        <f>INDEX(技能!B:B,MATCH(技能等级!S1405,技能!T:T,0))</f>
        <v>2007001</v>
      </c>
      <c r="C1405" s="4" t="s">
        <v>507</v>
      </c>
      <c r="D1405" s="3">
        <v>2</v>
      </c>
      <c r="E1405" s="3" t="str">
        <f>INDEX(技能!E:E,MATCH(技能等级!S1405,技能!T:T,0))</f>
        <v>新手战斗项昆仑技能伤害</v>
      </c>
      <c r="F1405" s="4" t="s">
        <v>1164</v>
      </c>
      <c r="G1405" s="3">
        <v>10</v>
      </c>
      <c r="H1405" s="37" t="str">
        <f t="shared" si="4097"/>
        <v>200700101</v>
      </c>
      <c r="I1405" s="3">
        <f t="shared" si="4098"/>
        <v>2</v>
      </c>
      <c r="J1405" s="3" t="str">
        <f>IF(COUNTIF(技能效果!A:A,技能等级!B1405&amp;"02")=1,技能等级!B1405&amp;"02","")</f>
        <v/>
      </c>
      <c r="K1405" s="3" t="str">
        <f t="shared" si="4098"/>
        <v/>
      </c>
      <c r="L1405" s="3" t="str">
        <f>IF(COUNTIF(技能效果!A:A,技能等级!B1405&amp;"03")=1,技能等级!B1405&amp;"03","")</f>
        <v/>
      </c>
      <c r="M1405" s="3" t="str">
        <f t="shared" ref="M1405" si="4268">IF(L1405="","",$D1405)</f>
        <v/>
      </c>
      <c r="N1405" s="3" t="str">
        <f>IF(COUNTIF(技能效果!A:A,技能等级!B1405&amp;"04")=1,技能等级!B1405&amp;"04","")</f>
        <v/>
      </c>
      <c r="O1405" s="3" t="str">
        <f t="shared" ref="O1405" si="4269">IF(N1405="","",$D1405)</f>
        <v/>
      </c>
      <c r="P1405" s="3" t="str">
        <f>IF(COUNTIF(技能效果!A:A,技能等级!B1405&amp;"05")=1,技能等级!B1405&amp;"05","")</f>
        <v/>
      </c>
      <c r="Q1405" s="3" t="str">
        <f t="shared" ref="Q1405" si="4270">IF(P1405="","",$D1405)</f>
        <v/>
      </c>
      <c r="R1405" s="36"/>
      <c r="S1405" s="36">
        <f t="shared" si="4132"/>
        <v>141</v>
      </c>
    </row>
    <row r="1406" spans="1:19" ht="16.5" x14ac:dyDescent="0.2">
      <c r="A1406" s="3">
        <v>1403</v>
      </c>
      <c r="B1406" s="3">
        <f>INDEX(技能!B:B,MATCH(技能等级!S1406,技能!T:T,0))</f>
        <v>2007001</v>
      </c>
      <c r="C1406" s="4" t="s">
        <v>507</v>
      </c>
      <c r="D1406" s="3">
        <v>3</v>
      </c>
      <c r="E1406" s="3" t="str">
        <f>INDEX(技能!E:E,MATCH(技能等级!S1406,技能!T:T,0))</f>
        <v>新手战斗项昆仑技能伤害</v>
      </c>
      <c r="F1406" s="4" t="s">
        <v>1164</v>
      </c>
      <c r="G1406" s="3">
        <v>10</v>
      </c>
      <c r="H1406" s="37" t="str">
        <f t="shared" si="4097"/>
        <v>200700101</v>
      </c>
      <c r="I1406" s="3">
        <f t="shared" si="4098"/>
        <v>3</v>
      </c>
      <c r="J1406" s="3" t="str">
        <f>IF(COUNTIF(技能效果!A:A,技能等级!B1406&amp;"02")=1,技能等级!B1406&amp;"02","")</f>
        <v/>
      </c>
      <c r="K1406" s="3" t="str">
        <f t="shared" si="4098"/>
        <v/>
      </c>
      <c r="L1406" s="3" t="str">
        <f>IF(COUNTIF(技能效果!A:A,技能等级!B1406&amp;"03")=1,技能等级!B1406&amp;"03","")</f>
        <v/>
      </c>
      <c r="M1406" s="3" t="str">
        <f t="shared" ref="M1406" si="4271">IF(L1406="","",$D1406)</f>
        <v/>
      </c>
      <c r="N1406" s="3" t="str">
        <f>IF(COUNTIF(技能效果!A:A,技能等级!B1406&amp;"04")=1,技能等级!B1406&amp;"04","")</f>
        <v/>
      </c>
      <c r="O1406" s="3" t="str">
        <f t="shared" ref="O1406" si="4272">IF(N1406="","",$D1406)</f>
        <v/>
      </c>
      <c r="P1406" s="3" t="str">
        <f>IF(COUNTIF(技能效果!A:A,技能等级!B1406&amp;"05")=1,技能等级!B1406&amp;"05","")</f>
        <v/>
      </c>
      <c r="Q1406" s="3" t="str">
        <f t="shared" ref="Q1406" si="4273">IF(P1406="","",$D1406)</f>
        <v/>
      </c>
      <c r="R1406" s="36"/>
      <c r="S1406" s="36">
        <f t="shared" si="4132"/>
        <v>141</v>
      </c>
    </row>
    <row r="1407" spans="1:19" ht="16.5" x14ac:dyDescent="0.2">
      <c r="A1407" s="3">
        <v>1404</v>
      </c>
      <c r="B1407" s="3">
        <f>INDEX(技能!B:B,MATCH(技能等级!S1407,技能!T:T,0))</f>
        <v>2007001</v>
      </c>
      <c r="C1407" s="4" t="s">
        <v>507</v>
      </c>
      <c r="D1407" s="3">
        <v>4</v>
      </c>
      <c r="E1407" s="3" t="str">
        <f>INDEX(技能!E:E,MATCH(技能等级!S1407,技能!T:T,0))</f>
        <v>新手战斗项昆仑技能伤害</v>
      </c>
      <c r="F1407" s="4" t="s">
        <v>1164</v>
      </c>
      <c r="G1407" s="3">
        <v>10</v>
      </c>
      <c r="H1407" s="37" t="str">
        <f t="shared" si="4097"/>
        <v>200700101</v>
      </c>
      <c r="I1407" s="3">
        <f t="shared" si="4098"/>
        <v>4</v>
      </c>
      <c r="J1407" s="3" t="str">
        <f>IF(COUNTIF(技能效果!A:A,技能等级!B1407&amp;"02")=1,技能等级!B1407&amp;"02","")</f>
        <v/>
      </c>
      <c r="K1407" s="3" t="str">
        <f t="shared" si="4098"/>
        <v/>
      </c>
      <c r="L1407" s="3" t="str">
        <f>IF(COUNTIF(技能效果!A:A,技能等级!B1407&amp;"03")=1,技能等级!B1407&amp;"03","")</f>
        <v/>
      </c>
      <c r="M1407" s="3" t="str">
        <f t="shared" ref="M1407" si="4274">IF(L1407="","",$D1407)</f>
        <v/>
      </c>
      <c r="N1407" s="3" t="str">
        <f>IF(COUNTIF(技能效果!A:A,技能等级!B1407&amp;"04")=1,技能等级!B1407&amp;"04","")</f>
        <v/>
      </c>
      <c r="O1407" s="3" t="str">
        <f t="shared" ref="O1407" si="4275">IF(N1407="","",$D1407)</f>
        <v/>
      </c>
      <c r="P1407" s="3" t="str">
        <f>IF(COUNTIF(技能效果!A:A,技能等级!B1407&amp;"05")=1,技能等级!B1407&amp;"05","")</f>
        <v/>
      </c>
      <c r="Q1407" s="3" t="str">
        <f t="shared" ref="Q1407" si="4276">IF(P1407="","",$D1407)</f>
        <v/>
      </c>
      <c r="R1407" s="36"/>
      <c r="S1407" s="36">
        <f t="shared" si="4132"/>
        <v>141</v>
      </c>
    </row>
    <row r="1408" spans="1:19" ht="16.5" x14ac:dyDescent="0.2">
      <c r="A1408" s="3">
        <v>1405</v>
      </c>
      <c r="B1408" s="3">
        <f>INDEX(技能!B:B,MATCH(技能等级!S1408,技能!T:T,0))</f>
        <v>2007001</v>
      </c>
      <c r="C1408" s="4" t="s">
        <v>507</v>
      </c>
      <c r="D1408" s="3">
        <v>5</v>
      </c>
      <c r="E1408" s="3" t="str">
        <f>INDEX(技能!E:E,MATCH(技能等级!S1408,技能!T:T,0))</f>
        <v>新手战斗项昆仑技能伤害</v>
      </c>
      <c r="F1408" s="4" t="s">
        <v>1164</v>
      </c>
      <c r="G1408" s="3">
        <v>10</v>
      </c>
      <c r="H1408" s="37" t="str">
        <f t="shared" si="4097"/>
        <v>200700101</v>
      </c>
      <c r="I1408" s="3">
        <f t="shared" si="4098"/>
        <v>5</v>
      </c>
      <c r="J1408" s="3" t="str">
        <f>IF(COUNTIF(技能效果!A:A,技能等级!B1408&amp;"02")=1,技能等级!B1408&amp;"02","")</f>
        <v/>
      </c>
      <c r="K1408" s="3" t="str">
        <f t="shared" si="4098"/>
        <v/>
      </c>
      <c r="L1408" s="3" t="str">
        <f>IF(COUNTIF(技能效果!A:A,技能等级!B1408&amp;"03")=1,技能等级!B1408&amp;"03","")</f>
        <v/>
      </c>
      <c r="M1408" s="3" t="str">
        <f t="shared" ref="M1408" si="4277">IF(L1408="","",$D1408)</f>
        <v/>
      </c>
      <c r="N1408" s="3" t="str">
        <f>IF(COUNTIF(技能效果!A:A,技能等级!B1408&amp;"04")=1,技能等级!B1408&amp;"04","")</f>
        <v/>
      </c>
      <c r="O1408" s="3" t="str">
        <f t="shared" ref="O1408" si="4278">IF(N1408="","",$D1408)</f>
        <v/>
      </c>
      <c r="P1408" s="3" t="str">
        <f>IF(COUNTIF(技能效果!A:A,技能等级!B1408&amp;"05")=1,技能等级!B1408&amp;"05","")</f>
        <v/>
      </c>
      <c r="Q1408" s="3" t="str">
        <f t="shared" ref="Q1408" si="4279">IF(P1408="","",$D1408)</f>
        <v/>
      </c>
      <c r="R1408" s="36"/>
      <c r="S1408" s="36">
        <f t="shared" si="4132"/>
        <v>141</v>
      </c>
    </row>
    <row r="1409" spans="1:19" ht="16.5" x14ac:dyDescent="0.2">
      <c r="A1409" s="3">
        <v>1406</v>
      </c>
      <c r="B1409" s="3">
        <f>INDEX(技能!B:B,MATCH(技能等级!S1409,技能!T:T,0))</f>
        <v>2007001</v>
      </c>
      <c r="C1409" s="4" t="s">
        <v>507</v>
      </c>
      <c r="D1409" s="3">
        <v>6</v>
      </c>
      <c r="E1409" s="3" t="str">
        <f>INDEX(技能!E:E,MATCH(技能等级!S1409,技能!T:T,0))</f>
        <v>新手战斗项昆仑技能伤害</v>
      </c>
      <c r="F1409" s="4" t="s">
        <v>1164</v>
      </c>
      <c r="G1409" s="3">
        <v>10</v>
      </c>
      <c r="H1409" s="37" t="str">
        <f t="shared" si="4097"/>
        <v>200700101</v>
      </c>
      <c r="I1409" s="3">
        <f t="shared" si="4098"/>
        <v>6</v>
      </c>
      <c r="J1409" s="3" t="str">
        <f>IF(COUNTIF(技能效果!A:A,技能等级!B1409&amp;"02")=1,技能等级!B1409&amp;"02","")</f>
        <v/>
      </c>
      <c r="K1409" s="3" t="str">
        <f t="shared" si="4098"/>
        <v/>
      </c>
      <c r="L1409" s="3" t="str">
        <f>IF(COUNTIF(技能效果!A:A,技能等级!B1409&amp;"03")=1,技能等级!B1409&amp;"03","")</f>
        <v/>
      </c>
      <c r="M1409" s="3" t="str">
        <f t="shared" ref="M1409" si="4280">IF(L1409="","",$D1409)</f>
        <v/>
      </c>
      <c r="N1409" s="3" t="str">
        <f>IF(COUNTIF(技能效果!A:A,技能等级!B1409&amp;"04")=1,技能等级!B1409&amp;"04","")</f>
        <v/>
      </c>
      <c r="O1409" s="3" t="str">
        <f t="shared" ref="O1409" si="4281">IF(N1409="","",$D1409)</f>
        <v/>
      </c>
      <c r="P1409" s="3" t="str">
        <f>IF(COUNTIF(技能效果!A:A,技能等级!B1409&amp;"05")=1,技能等级!B1409&amp;"05","")</f>
        <v/>
      </c>
      <c r="Q1409" s="3" t="str">
        <f t="shared" ref="Q1409" si="4282">IF(P1409="","",$D1409)</f>
        <v/>
      </c>
      <c r="R1409" s="36"/>
      <c r="S1409" s="36">
        <f t="shared" si="4132"/>
        <v>141</v>
      </c>
    </row>
    <row r="1410" spans="1:19" ht="16.5" x14ac:dyDescent="0.2">
      <c r="A1410" s="3">
        <v>1407</v>
      </c>
      <c r="B1410" s="3">
        <f>INDEX(技能!B:B,MATCH(技能等级!S1410,技能!T:T,0))</f>
        <v>2007001</v>
      </c>
      <c r="C1410" s="4" t="s">
        <v>507</v>
      </c>
      <c r="D1410" s="3">
        <v>7</v>
      </c>
      <c r="E1410" s="3" t="str">
        <f>INDEX(技能!E:E,MATCH(技能等级!S1410,技能!T:T,0))</f>
        <v>新手战斗项昆仑技能伤害</v>
      </c>
      <c r="F1410" s="4" t="s">
        <v>1164</v>
      </c>
      <c r="G1410" s="3">
        <v>10</v>
      </c>
      <c r="H1410" s="37" t="str">
        <f t="shared" si="4097"/>
        <v>200700101</v>
      </c>
      <c r="I1410" s="3">
        <f t="shared" si="4098"/>
        <v>7</v>
      </c>
      <c r="J1410" s="3" t="str">
        <f>IF(COUNTIF(技能效果!A:A,技能等级!B1410&amp;"02")=1,技能等级!B1410&amp;"02","")</f>
        <v/>
      </c>
      <c r="K1410" s="3" t="str">
        <f t="shared" si="4098"/>
        <v/>
      </c>
      <c r="L1410" s="3" t="str">
        <f>IF(COUNTIF(技能效果!A:A,技能等级!B1410&amp;"03")=1,技能等级!B1410&amp;"03","")</f>
        <v/>
      </c>
      <c r="M1410" s="3" t="str">
        <f t="shared" ref="M1410" si="4283">IF(L1410="","",$D1410)</f>
        <v/>
      </c>
      <c r="N1410" s="3" t="str">
        <f>IF(COUNTIF(技能效果!A:A,技能等级!B1410&amp;"04")=1,技能等级!B1410&amp;"04","")</f>
        <v/>
      </c>
      <c r="O1410" s="3" t="str">
        <f t="shared" ref="O1410" si="4284">IF(N1410="","",$D1410)</f>
        <v/>
      </c>
      <c r="P1410" s="3" t="str">
        <f>IF(COUNTIF(技能效果!A:A,技能等级!B1410&amp;"05")=1,技能等级!B1410&amp;"05","")</f>
        <v/>
      </c>
      <c r="Q1410" s="3" t="str">
        <f t="shared" ref="Q1410" si="4285">IF(P1410="","",$D1410)</f>
        <v/>
      </c>
      <c r="R1410" s="36"/>
      <c r="S1410" s="36">
        <f t="shared" si="4132"/>
        <v>141</v>
      </c>
    </row>
    <row r="1411" spans="1:19" ht="16.5" x14ac:dyDescent="0.2">
      <c r="A1411" s="3">
        <v>1408</v>
      </c>
      <c r="B1411" s="3">
        <f>INDEX(技能!B:B,MATCH(技能等级!S1411,技能!T:T,0))</f>
        <v>2007001</v>
      </c>
      <c r="C1411" s="4" t="s">
        <v>507</v>
      </c>
      <c r="D1411" s="3">
        <v>8</v>
      </c>
      <c r="E1411" s="3" t="str">
        <f>INDEX(技能!E:E,MATCH(技能等级!S1411,技能!T:T,0))</f>
        <v>新手战斗项昆仑技能伤害</v>
      </c>
      <c r="F1411" s="4" t="s">
        <v>1164</v>
      </c>
      <c r="G1411" s="3">
        <v>10</v>
      </c>
      <c r="H1411" s="37" t="str">
        <f t="shared" si="4097"/>
        <v>200700101</v>
      </c>
      <c r="I1411" s="3">
        <f t="shared" si="4098"/>
        <v>8</v>
      </c>
      <c r="J1411" s="3" t="str">
        <f>IF(COUNTIF(技能效果!A:A,技能等级!B1411&amp;"02")=1,技能等级!B1411&amp;"02","")</f>
        <v/>
      </c>
      <c r="K1411" s="3" t="str">
        <f t="shared" si="4098"/>
        <v/>
      </c>
      <c r="L1411" s="3" t="str">
        <f>IF(COUNTIF(技能效果!A:A,技能等级!B1411&amp;"03")=1,技能等级!B1411&amp;"03","")</f>
        <v/>
      </c>
      <c r="M1411" s="3" t="str">
        <f t="shared" ref="M1411" si="4286">IF(L1411="","",$D1411)</f>
        <v/>
      </c>
      <c r="N1411" s="3" t="str">
        <f>IF(COUNTIF(技能效果!A:A,技能等级!B1411&amp;"04")=1,技能等级!B1411&amp;"04","")</f>
        <v/>
      </c>
      <c r="O1411" s="3" t="str">
        <f t="shared" ref="O1411" si="4287">IF(N1411="","",$D1411)</f>
        <v/>
      </c>
      <c r="P1411" s="3" t="str">
        <f>IF(COUNTIF(技能效果!A:A,技能等级!B1411&amp;"05")=1,技能等级!B1411&amp;"05","")</f>
        <v/>
      </c>
      <c r="Q1411" s="3" t="str">
        <f t="shared" ref="Q1411" si="4288">IF(P1411="","",$D1411)</f>
        <v/>
      </c>
      <c r="R1411" s="36"/>
      <c r="S1411" s="36">
        <f t="shared" si="4132"/>
        <v>141</v>
      </c>
    </row>
    <row r="1412" spans="1:19" ht="16.5" x14ac:dyDescent="0.2">
      <c r="A1412" s="3">
        <v>1409</v>
      </c>
      <c r="B1412" s="3">
        <f>INDEX(技能!B:B,MATCH(技能等级!S1412,技能!T:T,0))</f>
        <v>2007001</v>
      </c>
      <c r="C1412" s="4" t="s">
        <v>507</v>
      </c>
      <c r="D1412" s="3">
        <v>9</v>
      </c>
      <c r="E1412" s="3" t="str">
        <f>INDEX(技能!E:E,MATCH(技能等级!S1412,技能!T:T,0))</f>
        <v>新手战斗项昆仑技能伤害</v>
      </c>
      <c r="F1412" s="4" t="s">
        <v>1164</v>
      </c>
      <c r="G1412" s="3">
        <v>10</v>
      </c>
      <c r="H1412" s="37" t="str">
        <f t="shared" si="4097"/>
        <v>200700101</v>
      </c>
      <c r="I1412" s="3">
        <f t="shared" si="4098"/>
        <v>9</v>
      </c>
      <c r="J1412" s="3" t="str">
        <f>IF(COUNTIF(技能效果!A:A,技能等级!B1412&amp;"02")=1,技能等级!B1412&amp;"02","")</f>
        <v/>
      </c>
      <c r="K1412" s="3" t="str">
        <f t="shared" si="4098"/>
        <v/>
      </c>
      <c r="L1412" s="3" t="str">
        <f>IF(COUNTIF(技能效果!A:A,技能等级!B1412&amp;"03")=1,技能等级!B1412&amp;"03","")</f>
        <v/>
      </c>
      <c r="M1412" s="3" t="str">
        <f t="shared" ref="M1412" si="4289">IF(L1412="","",$D1412)</f>
        <v/>
      </c>
      <c r="N1412" s="3" t="str">
        <f>IF(COUNTIF(技能效果!A:A,技能等级!B1412&amp;"04")=1,技能等级!B1412&amp;"04","")</f>
        <v/>
      </c>
      <c r="O1412" s="3" t="str">
        <f t="shared" ref="O1412" si="4290">IF(N1412="","",$D1412)</f>
        <v/>
      </c>
      <c r="P1412" s="3" t="str">
        <f>IF(COUNTIF(技能效果!A:A,技能等级!B1412&amp;"05")=1,技能等级!B1412&amp;"05","")</f>
        <v/>
      </c>
      <c r="Q1412" s="3" t="str">
        <f t="shared" ref="Q1412" si="4291">IF(P1412="","",$D1412)</f>
        <v/>
      </c>
      <c r="R1412" s="36"/>
      <c r="S1412" s="36">
        <f t="shared" si="4132"/>
        <v>141</v>
      </c>
    </row>
    <row r="1413" spans="1:19" ht="16.5" x14ac:dyDescent="0.2">
      <c r="A1413" s="3">
        <v>1410</v>
      </c>
      <c r="B1413" s="3">
        <f>INDEX(技能!B:B,MATCH(技能等级!S1413,技能!T:T,0))</f>
        <v>2007001</v>
      </c>
      <c r="C1413" s="4" t="s">
        <v>507</v>
      </c>
      <c r="D1413" s="3">
        <v>10</v>
      </c>
      <c r="E1413" s="3" t="str">
        <f>INDEX(技能!E:E,MATCH(技能等级!S1413,技能!T:T,0))</f>
        <v>新手战斗项昆仑技能伤害</v>
      </c>
      <c r="F1413" s="4" t="s">
        <v>1164</v>
      </c>
      <c r="G1413" s="3">
        <v>10</v>
      </c>
      <c r="H1413" s="37" t="str">
        <f t="shared" ref="H1413:H1423" si="4292">B1413&amp;"01"</f>
        <v>200700101</v>
      </c>
      <c r="I1413" s="3">
        <f t="shared" ref="I1413:K1425" si="4293">IF(H1413="","",$D1413)</f>
        <v>10</v>
      </c>
      <c r="J1413" s="3" t="str">
        <f>IF(COUNTIF(技能效果!A:A,技能等级!B1413&amp;"02")=1,技能等级!B1413&amp;"02","")</f>
        <v/>
      </c>
      <c r="K1413" s="3" t="str">
        <f t="shared" si="4293"/>
        <v/>
      </c>
      <c r="L1413" s="3" t="str">
        <f>IF(COUNTIF(技能效果!A:A,技能等级!B1413&amp;"03")=1,技能等级!B1413&amp;"03","")</f>
        <v/>
      </c>
      <c r="M1413" s="3" t="str">
        <f t="shared" ref="M1413" si="4294">IF(L1413="","",$D1413)</f>
        <v/>
      </c>
      <c r="N1413" s="3" t="str">
        <f>IF(COUNTIF(技能效果!A:A,技能等级!B1413&amp;"04")=1,技能等级!B1413&amp;"04","")</f>
        <v/>
      </c>
      <c r="O1413" s="3" t="str">
        <f t="shared" ref="O1413" si="4295">IF(N1413="","",$D1413)</f>
        <v/>
      </c>
      <c r="P1413" s="3" t="str">
        <f>IF(COUNTIF(技能效果!A:A,技能等级!B1413&amp;"05")=1,技能等级!B1413&amp;"05","")</f>
        <v/>
      </c>
      <c r="Q1413" s="3" t="str">
        <f t="shared" ref="Q1413" si="4296">IF(P1413="","",$D1413)</f>
        <v/>
      </c>
      <c r="R1413" s="36"/>
      <c r="S1413" s="36">
        <f t="shared" si="4132"/>
        <v>141</v>
      </c>
    </row>
    <row r="1414" spans="1:19" ht="16.5" x14ac:dyDescent="0.2">
      <c r="A1414" s="3">
        <v>1411</v>
      </c>
      <c r="B1414" s="3">
        <f>INDEX(技能!B:B,MATCH(技能等级!S1414,技能!T:T,0))</f>
        <v>2008001</v>
      </c>
      <c r="C1414" s="4" t="s">
        <v>507</v>
      </c>
      <c r="D1414" s="3">
        <v>1</v>
      </c>
      <c r="E1414" s="3" t="str">
        <f>INDEX(技能!E:E,MATCH(技能等级!S1414,技能!T:T,0))</f>
        <v>新手战斗吕仙宫技能伤害</v>
      </c>
      <c r="F1414" s="4"/>
      <c r="G1414" s="3"/>
      <c r="H1414" s="37" t="str">
        <f t="shared" si="4292"/>
        <v>200800101</v>
      </c>
      <c r="I1414" s="3">
        <f t="shared" si="4293"/>
        <v>1</v>
      </c>
      <c r="J1414" s="3" t="str">
        <f>IF(COUNTIF(技能效果!A:A,技能等级!B1414&amp;"02")=1,技能等级!B1414&amp;"02","")</f>
        <v/>
      </c>
      <c r="K1414" s="3" t="str">
        <f t="shared" si="4293"/>
        <v/>
      </c>
      <c r="L1414" s="3" t="str">
        <f>IF(COUNTIF(技能效果!A:A,技能等级!B1414&amp;"03")=1,技能等级!B1414&amp;"03","")</f>
        <v/>
      </c>
      <c r="M1414" s="3" t="str">
        <f t="shared" ref="M1414" si="4297">IF(L1414="","",$D1414)</f>
        <v/>
      </c>
      <c r="N1414" s="3" t="str">
        <f>IF(COUNTIF(技能效果!A:A,技能等级!B1414&amp;"04")=1,技能等级!B1414&amp;"04","")</f>
        <v/>
      </c>
      <c r="O1414" s="3" t="str">
        <f t="shared" ref="O1414" si="4298">IF(N1414="","",$D1414)</f>
        <v/>
      </c>
      <c r="P1414" s="3" t="str">
        <f>IF(COUNTIF(技能效果!A:A,技能等级!B1414&amp;"05")=1,技能等级!B1414&amp;"05","")</f>
        <v/>
      </c>
      <c r="Q1414" s="3" t="str">
        <f t="shared" ref="Q1414" si="4299">IF(P1414="","",$D1414)</f>
        <v/>
      </c>
      <c r="R1414" s="36"/>
      <c r="S1414" s="36">
        <f t="shared" si="4132"/>
        <v>142</v>
      </c>
    </row>
    <row r="1415" spans="1:19" ht="16.5" x14ac:dyDescent="0.2">
      <c r="A1415" s="3">
        <v>1412</v>
      </c>
      <c r="B1415" s="3">
        <f>INDEX(技能!B:B,MATCH(技能等级!S1415,技能!T:T,0))</f>
        <v>2008001</v>
      </c>
      <c r="C1415" s="4" t="s">
        <v>507</v>
      </c>
      <c r="D1415" s="3">
        <v>2</v>
      </c>
      <c r="E1415" s="3" t="str">
        <f>INDEX(技能!E:E,MATCH(技能等级!S1415,技能!T:T,0))</f>
        <v>新手战斗吕仙宫技能伤害</v>
      </c>
      <c r="F1415" s="4" t="s">
        <v>1164</v>
      </c>
      <c r="G1415" s="3">
        <v>10</v>
      </c>
      <c r="H1415" s="37" t="str">
        <f t="shared" si="4292"/>
        <v>200800101</v>
      </c>
      <c r="I1415" s="3">
        <f t="shared" si="4293"/>
        <v>2</v>
      </c>
      <c r="J1415" s="3" t="str">
        <f>IF(COUNTIF(技能效果!A:A,技能等级!B1415&amp;"02")=1,技能等级!B1415&amp;"02","")</f>
        <v/>
      </c>
      <c r="K1415" s="3" t="str">
        <f t="shared" si="4293"/>
        <v/>
      </c>
      <c r="L1415" s="3" t="str">
        <f>IF(COUNTIF(技能效果!A:A,技能等级!B1415&amp;"03")=1,技能等级!B1415&amp;"03","")</f>
        <v/>
      </c>
      <c r="M1415" s="3" t="str">
        <f t="shared" ref="M1415" si="4300">IF(L1415="","",$D1415)</f>
        <v/>
      </c>
      <c r="N1415" s="3" t="str">
        <f>IF(COUNTIF(技能效果!A:A,技能等级!B1415&amp;"04")=1,技能等级!B1415&amp;"04","")</f>
        <v/>
      </c>
      <c r="O1415" s="3" t="str">
        <f t="shared" ref="O1415" si="4301">IF(N1415="","",$D1415)</f>
        <v/>
      </c>
      <c r="P1415" s="3" t="str">
        <f>IF(COUNTIF(技能效果!A:A,技能等级!B1415&amp;"05")=1,技能等级!B1415&amp;"05","")</f>
        <v/>
      </c>
      <c r="Q1415" s="3" t="str">
        <f t="shared" ref="Q1415" si="4302">IF(P1415="","",$D1415)</f>
        <v/>
      </c>
      <c r="R1415" s="36"/>
      <c r="S1415" s="36">
        <f t="shared" si="4132"/>
        <v>142</v>
      </c>
    </row>
    <row r="1416" spans="1:19" ht="16.5" x14ac:dyDescent="0.2">
      <c r="A1416" s="3">
        <v>1413</v>
      </c>
      <c r="B1416" s="3">
        <f>INDEX(技能!B:B,MATCH(技能等级!S1416,技能!T:T,0))</f>
        <v>2008001</v>
      </c>
      <c r="C1416" s="4" t="s">
        <v>507</v>
      </c>
      <c r="D1416" s="3">
        <v>3</v>
      </c>
      <c r="E1416" s="3" t="str">
        <f>INDEX(技能!E:E,MATCH(技能等级!S1416,技能!T:T,0))</f>
        <v>新手战斗吕仙宫技能伤害</v>
      </c>
      <c r="F1416" s="4" t="s">
        <v>1164</v>
      </c>
      <c r="G1416" s="3">
        <v>10</v>
      </c>
      <c r="H1416" s="37" t="str">
        <f t="shared" si="4292"/>
        <v>200800101</v>
      </c>
      <c r="I1416" s="3">
        <f t="shared" si="4293"/>
        <v>3</v>
      </c>
      <c r="J1416" s="3" t="str">
        <f>IF(COUNTIF(技能效果!A:A,技能等级!B1416&amp;"02")=1,技能等级!B1416&amp;"02","")</f>
        <v/>
      </c>
      <c r="K1416" s="3" t="str">
        <f t="shared" si="4293"/>
        <v/>
      </c>
      <c r="L1416" s="3" t="str">
        <f>IF(COUNTIF(技能效果!A:A,技能等级!B1416&amp;"03")=1,技能等级!B1416&amp;"03","")</f>
        <v/>
      </c>
      <c r="M1416" s="3" t="str">
        <f t="shared" ref="M1416" si="4303">IF(L1416="","",$D1416)</f>
        <v/>
      </c>
      <c r="N1416" s="3" t="str">
        <f>IF(COUNTIF(技能效果!A:A,技能等级!B1416&amp;"04")=1,技能等级!B1416&amp;"04","")</f>
        <v/>
      </c>
      <c r="O1416" s="3" t="str">
        <f t="shared" ref="O1416" si="4304">IF(N1416="","",$D1416)</f>
        <v/>
      </c>
      <c r="P1416" s="3" t="str">
        <f>IF(COUNTIF(技能效果!A:A,技能等级!B1416&amp;"05")=1,技能等级!B1416&amp;"05","")</f>
        <v/>
      </c>
      <c r="Q1416" s="3" t="str">
        <f t="shared" ref="Q1416" si="4305">IF(P1416="","",$D1416)</f>
        <v/>
      </c>
      <c r="R1416" s="36"/>
      <c r="S1416" s="36">
        <f t="shared" si="4132"/>
        <v>142</v>
      </c>
    </row>
    <row r="1417" spans="1:19" ht="16.5" x14ac:dyDescent="0.2">
      <c r="A1417" s="3">
        <v>1414</v>
      </c>
      <c r="B1417" s="3">
        <f>INDEX(技能!B:B,MATCH(技能等级!S1417,技能!T:T,0))</f>
        <v>2008001</v>
      </c>
      <c r="C1417" s="4" t="s">
        <v>507</v>
      </c>
      <c r="D1417" s="3">
        <v>4</v>
      </c>
      <c r="E1417" s="3" t="str">
        <f>INDEX(技能!E:E,MATCH(技能等级!S1417,技能!T:T,0))</f>
        <v>新手战斗吕仙宫技能伤害</v>
      </c>
      <c r="F1417" s="4" t="s">
        <v>1164</v>
      </c>
      <c r="G1417" s="3">
        <v>10</v>
      </c>
      <c r="H1417" s="37" t="str">
        <f t="shared" si="4292"/>
        <v>200800101</v>
      </c>
      <c r="I1417" s="3">
        <f t="shared" si="4293"/>
        <v>4</v>
      </c>
      <c r="J1417" s="3" t="str">
        <f>IF(COUNTIF(技能效果!A:A,技能等级!B1417&amp;"02")=1,技能等级!B1417&amp;"02","")</f>
        <v/>
      </c>
      <c r="K1417" s="3" t="str">
        <f t="shared" si="4293"/>
        <v/>
      </c>
      <c r="L1417" s="3" t="str">
        <f>IF(COUNTIF(技能效果!A:A,技能等级!B1417&amp;"03")=1,技能等级!B1417&amp;"03","")</f>
        <v/>
      </c>
      <c r="M1417" s="3" t="str">
        <f t="shared" ref="M1417" si="4306">IF(L1417="","",$D1417)</f>
        <v/>
      </c>
      <c r="N1417" s="3" t="str">
        <f>IF(COUNTIF(技能效果!A:A,技能等级!B1417&amp;"04")=1,技能等级!B1417&amp;"04","")</f>
        <v/>
      </c>
      <c r="O1417" s="3" t="str">
        <f t="shared" ref="O1417" si="4307">IF(N1417="","",$D1417)</f>
        <v/>
      </c>
      <c r="P1417" s="3" t="str">
        <f>IF(COUNTIF(技能效果!A:A,技能等级!B1417&amp;"05")=1,技能等级!B1417&amp;"05","")</f>
        <v/>
      </c>
      <c r="Q1417" s="3" t="str">
        <f t="shared" ref="Q1417" si="4308">IF(P1417="","",$D1417)</f>
        <v/>
      </c>
      <c r="R1417" s="36"/>
      <c r="S1417" s="36">
        <f t="shared" si="4132"/>
        <v>142</v>
      </c>
    </row>
    <row r="1418" spans="1:19" ht="16.5" x14ac:dyDescent="0.2">
      <c r="A1418" s="3">
        <v>1415</v>
      </c>
      <c r="B1418" s="3">
        <f>INDEX(技能!B:B,MATCH(技能等级!S1418,技能!T:T,0))</f>
        <v>2008001</v>
      </c>
      <c r="C1418" s="4" t="s">
        <v>507</v>
      </c>
      <c r="D1418" s="3">
        <v>5</v>
      </c>
      <c r="E1418" s="3" t="str">
        <f>INDEX(技能!E:E,MATCH(技能等级!S1418,技能!T:T,0))</f>
        <v>新手战斗吕仙宫技能伤害</v>
      </c>
      <c r="F1418" s="4" t="s">
        <v>1164</v>
      </c>
      <c r="G1418" s="3">
        <v>10</v>
      </c>
      <c r="H1418" s="37" t="str">
        <f t="shared" si="4292"/>
        <v>200800101</v>
      </c>
      <c r="I1418" s="3">
        <f t="shared" si="4293"/>
        <v>5</v>
      </c>
      <c r="J1418" s="3" t="str">
        <f>IF(COUNTIF(技能效果!A:A,技能等级!B1418&amp;"02")=1,技能等级!B1418&amp;"02","")</f>
        <v/>
      </c>
      <c r="K1418" s="3" t="str">
        <f t="shared" si="4293"/>
        <v/>
      </c>
      <c r="L1418" s="3" t="str">
        <f>IF(COUNTIF(技能效果!A:A,技能等级!B1418&amp;"03")=1,技能等级!B1418&amp;"03","")</f>
        <v/>
      </c>
      <c r="M1418" s="3" t="str">
        <f t="shared" ref="M1418" si="4309">IF(L1418="","",$D1418)</f>
        <v/>
      </c>
      <c r="N1418" s="3" t="str">
        <f>IF(COUNTIF(技能效果!A:A,技能等级!B1418&amp;"04")=1,技能等级!B1418&amp;"04","")</f>
        <v/>
      </c>
      <c r="O1418" s="3" t="str">
        <f t="shared" ref="O1418" si="4310">IF(N1418="","",$D1418)</f>
        <v/>
      </c>
      <c r="P1418" s="3" t="str">
        <f>IF(COUNTIF(技能效果!A:A,技能等级!B1418&amp;"05")=1,技能等级!B1418&amp;"05","")</f>
        <v/>
      </c>
      <c r="Q1418" s="3" t="str">
        <f t="shared" ref="Q1418" si="4311">IF(P1418="","",$D1418)</f>
        <v/>
      </c>
      <c r="R1418" s="36"/>
      <c r="S1418" s="36">
        <f t="shared" si="4132"/>
        <v>142</v>
      </c>
    </row>
    <row r="1419" spans="1:19" ht="16.5" x14ac:dyDescent="0.2">
      <c r="A1419" s="3">
        <v>1416</v>
      </c>
      <c r="B1419" s="3">
        <f>INDEX(技能!B:B,MATCH(技能等级!S1419,技能!T:T,0))</f>
        <v>2008001</v>
      </c>
      <c r="C1419" s="4" t="s">
        <v>507</v>
      </c>
      <c r="D1419" s="3">
        <v>6</v>
      </c>
      <c r="E1419" s="3" t="str">
        <f>INDEX(技能!E:E,MATCH(技能等级!S1419,技能!T:T,0))</f>
        <v>新手战斗吕仙宫技能伤害</v>
      </c>
      <c r="F1419" s="4" t="s">
        <v>1164</v>
      </c>
      <c r="G1419" s="3">
        <v>10</v>
      </c>
      <c r="H1419" s="37" t="str">
        <f t="shared" si="4292"/>
        <v>200800101</v>
      </c>
      <c r="I1419" s="3">
        <f t="shared" si="4293"/>
        <v>6</v>
      </c>
      <c r="J1419" s="3" t="str">
        <f>IF(COUNTIF(技能效果!A:A,技能等级!B1419&amp;"02")=1,技能等级!B1419&amp;"02","")</f>
        <v/>
      </c>
      <c r="K1419" s="3" t="str">
        <f t="shared" si="4293"/>
        <v/>
      </c>
      <c r="L1419" s="3" t="str">
        <f>IF(COUNTIF(技能效果!A:A,技能等级!B1419&amp;"03")=1,技能等级!B1419&amp;"03","")</f>
        <v/>
      </c>
      <c r="M1419" s="3" t="str">
        <f t="shared" ref="M1419" si="4312">IF(L1419="","",$D1419)</f>
        <v/>
      </c>
      <c r="N1419" s="3" t="str">
        <f>IF(COUNTIF(技能效果!A:A,技能等级!B1419&amp;"04")=1,技能等级!B1419&amp;"04","")</f>
        <v/>
      </c>
      <c r="O1419" s="3" t="str">
        <f t="shared" ref="O1419" si="4313">IF(N1419="","",$D1419)</f>
        <v/>
      </c>
      <c r="P1419" s="3" t="str">
        <f>IF(COUNTIF(技能效果!A:A,技能等级!B1419&amp;"05")=1,技能等级!B1419&amp;"05","")</f>
        <v/>
      </c>
      <c r="Q1419" s="3" t="str">
        <f t="shared" ref="Q1419" si="4314">IF(P1419="","",$D1419)</f>
        <v/>
      </c>
      <c r="R1419" s="36"/>
      <c r="S1419" s="36">
        <f t="shared" si="4132"/>
        <v>142</v>
      </c>
    </row>
    <row r="1420" spans="1:19" ht="16.5" x14ac:dyDescent="0.2">
      <c r="A1420" s="3">
        <v>1417</v>
      </c>
      <c r="B1420" s="3">
        <f>INDEX(技能!B:B,MATCH(技能等级!S1420,技能!T:T,0))</f>
        <v>2008001</v>
      </c>
      <c r="C1420" s="4" t="s">
        <v>507</v>
      </c>
      <c r="D1420" s="3">
        <v>7</v>
      </c>
      <c r="E1420" s="3" t="str">
        <f>INDEX(技能!E:E,MATCH(技能等级!S1420,技能!T:T,0))</f>
        <v>新手战斗吕仙宫技能伤害</v>
      </c>
      <c r="F1420" s="4" t="s">
        <v>1164</v>
      </c>
      <c r="G1420" s="3">
        <v>10</v>
      </c>
      <c r="H1420" s="37" t="str">
        <f t="shared" si="4292"/>
        <v>200800101</v>
      </c>
      <c r="I1420" s="3">
        <f t="shared" si="4293"/>
        <v>7</v>
      </c>
      <c r="J1420" s="3" t="str">
        <f>IF(COUNTIF(技能效果!A:A,技能等级!B1420&amp;"02")=1,技能等级!B1420&amp;"02","")</f>
        <v/>
      </c>
      <c r="K1420" s="3" t="str">
        <f t="shared" si="4293"/>
        <v/>
      </c>
      <c r="L1420" s="3" t="str">
        <f>IF(COUNTIF(技能效果!A:A,技能等级!B1420&amp;"03")=1,技能等级!B1420&amp;"03","")</f>
        <v/>
      </c>
      <c r="M1420" s="3" t="str">
        <f t="shared" ref="M1420" si="4315">IF(L1420="","",$D1420)</f>
        <v/>
      </c>
      <c r="N1420" s="3" t="str">
        <f>IF(COUNTIF(技能效果!A:A,技能等级!B1420&amp;"04")=1,技能等级!B1420&amp;"04","")</f>
        <v/>
      </c>
      <c r="O1420" s="3" t="str">
        <f t="shared" ref="O1420" si="4316">IF(N1420="","",$D1420)</f>
        <v/>
      </c>
      <c r="P1420" s="3" t="str">
        <f>IF(COUNTIF(技能效果!A:A,技能等级!B1420&amp;"05")=1,技能等级!B1420&amp;"05","")</f>
        <v/>
      </c>
      <c r="Q1420" s="3" t="str">
        <f t="shared" ref="Q1420" si="4317">IF(P1420="","",$D1420)</f>
        <v/>
      </c>
      <c r="R1420" s="36"/>
      <c r="S1420" s="36">
        <f t="shared" si="4132"/>
        <v>142</v>
      </c>
    </row>
    <row r="1421" spans="1:19" ht="16.5" x14ac:dyDescent="0.2">
      <c r="A1421" s="3">
        <v>1418</v>
      </c>
      <c r="B1421" s="3">
        <f>INDEX(技能!B:B,MATCH(技能等级!S1421,技能!T:T,0))</f>
        <v>2008001</v>
      </c>
      <c r="C1421" s="4" t="s">
        <v>507</v>
      </c>
      <c r="D1421" s="3">
        <v>8</v>
      </c>
      <c r="E1421" s="3" t="str">
        <f>INDEX(技能!E:E,MATCH(技能等级!S1421,技能!T:T,0))</f>
        <v>新手战斗吕仙宫技能伤害</v>
      </c>
      <c r="F1421" s="4" t="s">
        <v>1164</v>
      </c>
      <c r="G1421" s="3">
        <v>10</v>
      </c>
      <c r="H1421" s="37" t="str">
        <f t="shared" si="4292"/>
        <v>200800101</v>
      </c>
      <c r="I1421" s="3">
        <f t="shared" si="4293"/>
        <v>8</v>
      </c>
      <c r="J1421" s="3" t="str">
        <f>IF(COUNTIF(技能效果!A:A,技能等级!B1421&amp;"02")=1,技能等级!B1421&amp;"02","")</f>
        <v/>
      </c>
      <c r="K1421" s="3" t="str">
        <f t="shared" si="4293"/>
        <v/>
      </c>
      <c r="L1421" s="3" t="str">
        <f>IF(COUNTIF(技能效果!A:A,技能等级!B1421&amp;"03")=1,技能等级!B1421&amp;"03","")</f>
        <v/>
      </c>
      <c r="M1421" s="3" t="str">
        <f t="shared" ref="M1421" si="4318">IF(L1421="","",$D1421)</f>
        <v/>
      </c>
      <c r="N1421" s="3" t="str">
        <f>IF(COUNTIF(技能效果!A:A,技能等级!B1421&amp;"04")=1,技能等级!B1421&amp;"04","")</f>
        <v/>
      </c>
      <c r="O1421" s="3" t="str">
        <f t="shared" ref="O1421" si="4319">IF(N1421="","",$D1421)</f>
        <v/>
      </c>
      <c r="P1421" s="3" t="str">
        <f>IF(COUNTIF(技能效果!A:A,技能等级!B1421&amp;"05")=1,技能等级!B1421&amp;"05","")</f>
        <v/>
      </c>
      <c r="Q1421" s="3" t="str">
        <f t="shared" ref="Q1421" si="4320">IF(P1421="","",$D1421)</f>
        <v/>
      </c>
      <c r="R1421" s="36"/>
      <c r="S1421" s="36">
        <f t="shared" si="4132"/>
        <v>142</v>
      </c>
    </row>
    <row r="1422" spans="1:19" ht="16.5" x14ac:dyDescent="0.2">
      <c r="A1422" s="3">
        <v>1419</v>
      </c>
      <c r="B1422" s="3">
        <f>INDEX(技能!B:B,MATCH(技能等级!S1422,技能!T:T,0))</f>
        <v>2008001</v>
      </c>
      <c r="C1422" s="4" t="s">
        <v>507</v>
      </c>
      <c r="D1422" s="3">
        <v>9</v>
      </c>
      <c r="E1422" s="3" t="str">
        <f>INDEX(技能!E:E,MATCH(技能等级!S1422,技能!T:T,0))</f>
        <v>新手战斗吕仙宫技能伤害</v>
      </c>
      <c r="F1422" s="4" t="s">
        <v>1164</v>
      </c>
      <c r="G1422" s="3">
        <v>10</v>
      </c>
      <c r="H1422" s="37" t="str">
        <f t="shared" si="4292"/>
        <v>200800101</v>
      </c>
      <c r="I1422" s="3">
        <f t="shared" si="4293"/>
        <v>9</v>
      </c>
      <c r="J1422" s="3" t="str">
        <f>IF(COUNTIF(技能效果!A:A,技能等级!B1422&amp;"02")=1,技能等级!B1422&amp;"02","")</f>
        <v/>
      </c>
      <c r="K1422" s="3" t="str">
        <f t="shared" si="4293"/>
        <v/>
      </c>
      <c r="L1422" s="3" t="str">
        <f>IF(COUNTIF(技能效果!A:A,技能等级!B1422&amp;"03")=1,技能等级!B1422&amp;"03","")</f>
        <v/>
      </c>
      <c r="M1422" s="3" t="str">
        <f t="shared" ref="M1422" si="4321">IF(L1422="","",$D1422)</f>
        <v/>
      </c>
      <c r="N1422" s="3" t="str">
        <f>IF(COUNTIF(技能效果!A:A,技能等级!B1422&amp;"04")=1,技能等级!B1422&amp;"04","")</f>
        <v/>
      </c>
      <c r="O1422" s="3" t="str">
        <f t="shared" ref="O1422" si="4322">IF(N1422="","",$D1422)</f>
        <v/>
      </c>
      <c r="P1422" s="3" t="str">
        <f>IF(COUNTIF(技能效果!A:A,技能等级!B1422&amp;"05")=1,技能等级!B1422&amp;"05","")</f>
        <v/>
      </c>
      <c r="Q1422" s="3" t="str">
        <f t="shared" ref="Q1422" si="4323">IF(P1422="","",$D1422)</f>
        <v/>
      </c>
      <c r="R1422" s="36"/>
      <c r="S1422" s="36">
        <f t="shared" si="4132"/>
        <v>142</v>
      </c>
    </row>
    <row r="1423" spans="1:19" s="33" customFormat="1" ht="16.5" x14ac:dyDescent="0.2">
      <c r="A1423" s="3">
        <v>1420</v>
      </c>
      <c r="B1423" s="3">
        <f>INDEX(技能!B:B,MATCH(技能等级!S1423,技能!T:T,0))</f>
        <v>2008001</v>
      </c>
      <c r="C1423" s="4" t="s">
        <v>507</v>
      </c>
      <c r="D1423" s="3">
        <v>10</v>
      </c>
      <c r="E1423" s="3" t="str">
        <f>INDEX(技能!E:E,MATCH(技能等级!S1423,技能!T:T,0))</f>
        <v>新手战斗吕仙宫技能伤害</v>
      </c>
      <c r="F1423" s="4" t="s">
        <v>1164</v>
      </c>
      <c r="G1423" s="3">
        <v>10</v>
      </c>
      <c r="H1423" s="37" t="str">
        <f t="shared" si="4292"/>
        <v>200800101</v>
      </c>
      <c r="I1423" s="3">
        <f t="shared" si="4293"/>
        <v>10</v>
      </c>
      <c r="J1423" s="3" t="str">
        <f>IF(COUNTIF(技能效果!A:A,技能等级!B1423&amp;"02")=1,技能等级!B1423&amp;"02","")</f>
        <v/>
      </c>
      <c r="K1423" s="3" t="str">
        <f t="shared" si="4293"/>
        <v/>
      </c>
      <c r="L1423" s="3" t="str">
        <f>IF(COUNTIF(技能效果!A:A,技能等级!B1423&amp;"03")=1,技能等级!B1423&amp;"03","")</f>
        <v/>
      </c>
      <c r="M1423" s="3" t="str">
        <f t="shared" ref="M1423" si="4324">IF(L1423="","",$D1423)</f>
        <v/>
      </c>
      <c r="N1423" s="3" t="str">
        <f>IF(COUNTIF(技能效果!A:A,技能等级!B1423&amp;"04")=1,技能等级!B1423&amp;"04","")</f>
        <v/>
      </c>
      <c r="O1423" s="3" t="str">
        <f t="shared" ref="O1423" si="4325">IF(N1423="","",$D1423)</f>
        <v/>
      </c>
      <c r="P1423" s="3" t="str">
        <f>IF(COUNTIF(技能效果!A:A,技能等级!B1423&amp;"05")=1,技能等级!B1423&amp;"05","")</f>
        <v/>
      </c>
      <c r="Q1423" s="3" t="str">
        <f t="shared" ref="Q1423" si="4326">IF(P1423="","",$D1423)</f>
        <v/>
      </c>
      <c r="R1423" s="38"/>
      <c r="S1423" s="38">
        <f t="shared" ref="S1423:S1443" si="4327">S1413+1</f>
        <v>142</v>
      </c>
    </row>
    <row r="1424" spans="1:19" ht="16.5" x14ac:dyDescent="0.2">
      <c r="A1424" s="3">
        <v>1421</v>
      </c>
      <c r="B1424" s="3">
        <v>1307030</v>
      </c>
      <c r="C1424" s="4" t="s">
        <v>507</v>
      </c>
      <c r="D1424" s="3">
        <v>1</v>
      </c>
      <c r="E1424" s="3" t="str">
        <f>INDEX(技能!E:E,MATCH(技能等级!S1424,技能!T:T,0))</f>
        <v>燕青普攻</v>
      </c>
      <c r="F1424" s="4" t="s">
        <v>1164</v>
      </c>
      <c r="G1424" s="3">
        <v>10</v>
      </c>
      <c r="H1424" s="37" t="s">
        <v>1167</v>
      </c>
      <c r="I1424" s="3">
        <f t="shared" si="4293"/>
        <v>1</v>
      </c>
      <c r="J1424" s="3" t="str">
        <f>IF(COUNTIF(技能效果!A:A,技能等级!B1424&amp;"02")=1,技能等级!B1424&amp;"02","")</f>
        <v/>
      </c>
      <c r="K1424" s="3" t="str">
        <f t="shared" si="4293"/>
        <v/>
      </c>
      <c r="L1424" s="3" t="str">
        <f>IF(COUNTIF(技能效果!A:A,技能等级!B1424&amp;"03")=1,技能等级!B1424&amp;"03","")</f>
        <v/>
      </c>
      <c r="M1424" s="3" t="str">
        <f t="shared" ref="M1424" si="4328">IF(L1424="","",$D1424)</f>
        <v/>
      </c>
      <c r="N1424" s="3" t="str">
        <f>IF(COUNTIF(技能效果!A:A,技能等级!B1424&amp;"04")=1,技能等级!B1424&amp;"04","")</f>
        <v/>
      </c>
      <c r="O1424" s="3" t="str">
        <f t="shared" ref="O1424" si="4329">IF(N1424="","",$D1424)</f>
        <v/>
      </c>
      <c r="P1424" s="3" t="str">
        <f>IF(COUNTIF(技能效果!A:A,技能等级!B1424&amp;"05")=1,技能等级!B1424&amp;"05","")</f>
        <v/>
      </c>
      <c r="Q1424" s="3" t="str">
        <f t="shared" ref="Q1424" si="4330">IF(P1424="","",$D1424)</f>
        <v/>
      </c>
      <c r="R1424" s="36"/>
      <c r="S1424" s="36">
        <f t="shared" si="4132"/>
        <v>143</v>
      </c>
    </row>
    <row r="1425" spans="1:19" s="33" customFormat="1" ht="16.5" x14ac:dyDescent="0.2">
      <c r="A1425" s="3">
        <v>1422</v>
      </c>
      <c r="B1425" s="3">
        <v>1303030</v>
      </c>
      <c r="C1425" s="4" t="s">
        <v>507</v>
      </c>
      <c r="D1425" s="3">
        <v>1</v>
      </c>
      <c r="E1425" s="3" t="str">
        <f>INDEX(技能!E:E,MATCH(技能等级!S1425,技能!T:T,0))</f>
        <v>燕青普攻</v>
      </c>
      <c r="F1425" s="4" t="s">
        <v>1164</v>
      </c>
      <c r="G1425" s="3">
        <v>10</v>
      </c>
      <c r="H1425" s="37" t="s">
        <v>1167</v>
      </c>
      <c r="I1425" s="3">
        <f t="shared" si="4293"/>
        <v>1</v>
      </c>
      <c r="J1425" s="3" t="str">
        <f>IF(COUNTIF(技能效果!A:A,技能等级!B1425&amp;"02")=1,技能等级!B1425&amp;"02","")</f>
        <v/>
      </c>
      <c r="K1425" s="3" t="str">
        <f t="shared" si="4293"/>
        <v/>
      </c>
      <c r="L1425" s="3" t="str">
        <f>IF(COUNTIF(技能效果!A:A,技能等级!B1425&amp;"03")=1,技能等级!B1425&amp;"03","")</f>
        <v/>
      </c>
      <c r="M1425" s="3" t="str">
        <f t="shared" ref="M1425:M1443" si="4331">IF(L1425="","",$D1425)</f>
        <v/>
      </c>
      <c r="N1425" s="3" t="str">
        <f>IF(COUNTIF(技能效果!A:A,技能等级!B1425&amp;"04")=1,技能等级!B1425&amp;"04","")</f>
        <v/>
      </c>
      <c r="O1425" s="3" t="str">
        <f t="shared" ref="O1425:O1443" si="4332">IF(N1425="","",$D1425)</f>
        <v/>
      </c>
      <c r="P1425" s="3" t="str">
        <f>IF(COUNTIF(技能效果!A:A,技能等级!B1425&amp;"05")=1,技能等级!B1425&amp;"05","")</f>
        <v/>
      </c>
      <c r="Q1425" s="3" t="str">
        <f t="shared" ref="Q1425:Q1443" si="4333">IF(P1425="","",$D1425)</f>
        <v/>
      </c>
      <c r="R1425" s="38"/>
      <c r="S1425" s="38">
        <f t="shared" si="4327"/>
        <v>143</v>
      </c>
    </row>
    <row r="1426" spans="1:19" ht="16.5" x14ac:dyDescent="0.2">
      <c r="A1426" s="3">
        <v>1423</v>
      </c>
      <c r="B1426" s="3">
        <v>1303030</v>
      </c>
      <c r="C1426" s="4" t="s">
        <v>507</v>
      </c>
      <c r="D1426" s="3">
        <v>2</v>
      </c>
      <c r="E1426" s="3" t="str">
        <f>INDEX(技能!E:E,MATCH(技能等级!S1426,技能!T:T,0))</f>
        <v>燕青普攻</v>
      </c>
      <c r="F1426" s="4" t="s">
        <v>1164</v>
      </c>
      <c r="G1426" s="3">
        <v>11</v>
      </c>
      <c r="H1426" s="37" t="s">
        <v>1180</v>
      </c>
      <c r="I1426" s="3">
        <f t="shared" ref="I1426" si="4334">IF(H1426="","",$D1426)</f>
        <v>2</v>
      </c>
      <c r="J1426" s="3" t="str">
        <f>IF(COUNTIF(技能效果!A:A,技能等级!B1426&amp;"02")=1,技能等级!B1426&amp;"02","")</f>
        <v/>
      </c>
      <c r="K1426" s="3" t="str">
        <f t="shared" ref="K1426" si="4335">IF(J1426="","",$D1426)</f>
        <v/>
      </c>
      <c r="L1426" s="3" t="str">
        <f>IF(COUNTIF(技能效果!A:A,技能等级!B1426&amp;"03")=1,技能等级!B1426&amp;"03","")</f>
        <v/>
      </c>
      <c r="M1426" s="3" t="str">
        <f t="shared" si="4331"/>
        <v/>
      </c>
      <c r="N1426" s="3" t="str">
        <f>IF(COUNTIF(技能效果!A:A,技能等级!B1426&amp;"04")=1,技能等级!B1426&amp;"04","")</f>
        <v/>
      </c>
      <c r="O1426" s="3" t="str">
        <f t="shared" si="4332"/>
        <v/>
      </c>
      <c r="P1426" s="3" t="str">
        <f>IF(COUNTIF(技能效果!A:A,技能等级!B1426&amp;"05")=1,技能等级!B1426&amp;"05","")</f>
        <v/>
      </c>
      <c r="Q1426" s="3" t="str">
        <f t="shared" si="4333"/>
        <v/>
      </c>
      <c r="R1426" s="38"/>
      <c r="S1426" s="38">
        <f t="shared" si="4327"/>
        <v>143</v>
      </c>
    </row>
    <row r="1427" spans="1:19" ht="16.5" x14ac:dyDescent="0.2">
      <c r="A1427" s="3">
        <v>1424</v>
      </c>
      <c r="B1427" s="3">
        <v>1303030</v>
      </c>
      <c r="C1427" s="4" t="s">
        <v>507</v>
      </c>
      <c r="D1427" s="3">
        <v>3</v>
      </c>
      <c r="E1427" s="3" t="str">
        <f>INDEX(技能!E:E,MATCH(技能等级!S1427,技能!T:T,0))</f>
        <v>燕青普攻</v>
      </c>
      <c r="F1427" s="4" t="s">
        <v>1164</v>
      </c>
      <c r="G1427" s="3">
        <v>12</v>
      </c>
      <c r="H1427" s="37" t="s">
        <v>1181</v>
      </c>
      <c r="I1427" s="3">
        <f t="shared" ref="I1427" si="4336">IF(H1427="","",$D1427)</f>
        <v>3</v>
      </c>
      <c r="J1427" s="3" t="str">
        <f>IF(COUNTIF(技能效果!A:A,技能等级!B1427&amp;"02")=1,技能等级!B1427&amp;"02","")</f>
        <v/>
      </c>
      <c r="K1427" s="3" t="str">
        <f t="shared" ref="K1427" si="4337">IF(J1427="","",$D1427)</f>
        <v/>
      </c>
      <c r="L1427" s="3" t="str">
        <f>IF(COUNTIF(技能效果!A:A,技能等级!B1427&amp;"03")=1,技能等级!B1427&amp;"03","")</f>
        <v/>
      </c>
      <c r="M1427" s="3" t="str">
        <f t="shared" si="4331"/>
        <v/>
      </c>
      <c r="N1427" s="3" t="str">
        <f>IF(COUNTIF(技能效果!A:A,技能等级!B1427&amp;"04")=1,技能等级!B1427&amp;"04","")</f>
        <v/>
      </c>
      <c r="O1427" s="3" t="str">
        <f t="shared" si="4332"/>
        <v/>
      </c>
      <c r="P1427" s="3" t="str">
        <f>IF(COUNTIF(技能效果!A:A,技能等级!B1427&amp;"05")=1,技能等级!B1427&amp;"05","")</f>
        <v/>
      </c>
      <c r="Q1427" s="3" t="str">
        <f t="shared" si="4333"/>
        <v/>
      </c>
      <c r="R1427" s="38"/>
      <c r="S1427" s="38">
        <f t="shared" si="4327"/>
        <v>143</v>
      </c>
    </row>
    <row r="1428" spans="1:19" ht="16.5" x14ac:dyDescent="0.2">
      <c r="A1428" s="3">
        <v>1425</v>
      </c>
      <c r="B1428" s="3">
        <v>1303030</v>
      </c>
      <c r="C1428" s="4" t="s">
        <v>507</v>
      </c>
      <c r="D1428" s="3">
        <v>4</v>
      </c>
      <c r="E1428" s="3" t="str">
        <f>INDEX(技能!E:E,MATCH(技能等级!S1428,技能!T:T,0))</f>
        <v>燕青普攻</v>
      </c>
      <c r="F1428" s="4" t="s">
        <v>1164</v>
      </c>
      <c r="G1428" s="3">
        <v>13</v>
      </c>
      <c r="H1428" s="37" t="s">
        <v>1182</v>
      </c>
      <c r="I1428" s="3">
        <f t="shared" ref="I1428" si="4338">IF(H1428="","",$D1428)</f>
        <v>4</v>
      </c>
      <c r="J1428" s="3" t="str">
        <f>IF(COUNTIF(技能效果!A:A,技能等级!B1428&amp;"02")=1,技能等级!B1428&amp;"02","")</f>
        <v/>
      </c>
      <c r="K1428" s="3" t="str">
        <f t="shared" ref="K1428" si="4339">IF(J1428="","",$D1428)</f>
        <v/>
      </c>
      <c r="L1428" s="3" t="str">
        <f>IF(COUNTIF(技能效果!A:A,技能等级!B1428&amp;"03")=1,技能等级!B1428&amp;"03","")</f>
        <v/>
      </c>
      <c r="M1428" s="3" t="str">
        <f t="shared" si="4331"/>
        <v/>
      </c>
      <c r="N1428" s="3" t="str">
        <f>IF(COUNTIF(技能效果!A:A,技能等级!B1428&amp;"04")=1,技能等级!B1428&amp;"04","")</f>
        <v/>
      </c>
      <c r="O1428" s="3" t="str">
        <f t="shared" si="4332"/>
        <v/>
      </c>
      <c r="P1428" s="3" t="str">
        <f>IF(COUNTIF(技能效果!A:A,技能等级!B1428&amp;"05")=1,技能等级!B1428&amp;"05","")</f>
        <v/>
      </c>
      <c r="Q1428" s="3" t="str">
        <f t="shared" si="4333"/>
        <v/>
      </c>
      <c r="R1428" s="38"/>
      <c r="S1428" s="38">
        <f t="shared" si="4327"/>
        <v>143</v>
      </c>
    </row>
    <row r="1429" spans="1:19" ht="16.5" x14ac:dyDescent="0.2">
      <c r="A1429" s="3">
        <v>1426</v>
      </c>
      <c r="B1429" s="3">
        <v>1303030</v>
      </c>
      <c r="C1429" s="4" t="s">
        <v>507</v>
      </c>
      <c r="D1429" s="3">
        <v>5</v>
      </c>
      <c r="E1429" s="3" t="str">
        <f>INDEX(技能!E:E,MATCH(技能等级!S1429,技能!T:T,0))</f>
        <v>燕青普攻</v>
      </c>
      <c r="F1429" s="4" t="s">
        <v>1164</v>
      </c>
      <c r="G1429" s="3">
        <v>14</v>
      </c>
      <c r="H1429" s="37" t="s">
        <v>1183</v>
      </c>
      <c r="I1429" s="3">
        <f t="shared" ref="I1429" si="4340">IF(H1429="","",$D1429)</f>
        <v>5</v>
      </c>
      <c r="J1429" s="3" t="str">
        <f>IF(COUNTIF(技能效果!A:A,技能等级!B1429&amp;"02")=1,技能等级!B1429&amp;"02","")</f>
        <v/>
      </c>
      <c r="K1429" s="3" t="str">
        <f t="shared" ref="K1429" si="4341">IF(J1429="","",$D1429)</f>
        <v/>
      </c>
      <c r="L1429" s="3" t="str">
        <f>IF(COUNTIF(技能效果!A:A,技能等级!B1429&amp;"03")=1,技能等级!B1429&amp;"03","")</f>
        <v/>
      </c>
      <c r="M1429" s="3" t="str">
        <f t="shared" si="4331"/>
        <v/>
      </c>
      <c r="N1429" s="3" t="str">
        <f>IF(COUNTIF(技能效果!A:A,技能等级!B1429&amp;"04")=1,技能等级!B1429&amp;"04","")</f>
        <v/>
      </c>
      <c r="O1429" s="3" t="str">
        <f t="shared" si="4332"/>
        <v/>
      </c>
      <c r="P1429" s="3" t="str">
        <f>IF(COUNTIF(技能效果!A:A,技能等级!B1429&amp;"05")=1,技能等级!B1429&amp;"05","")</f>
        <v/>
      </c>
      <c r="Q1429" s="3" t="str">
        <f t="shared" si="4333"/>
        <v/>
      </c>
      <c r="R1429" s="38"/>
      <c r="S1429" s="38">
        <f t="shared" si="4327"/>
        <v>143</v>
      </c>
    </row>
    <row r="1430" spans="1:19" ht="16.5" x14ac:dyDescent="0.2">
      <c r="A1430" s="3">
        <v>1427</v>
      </c>
      <c r="B1430" s="3">
        <v>1303030</v>
      </c>
      <c r="C1430" s="4" t="s">
        <v>507</v>
      </c>
      <c r="D1430" s="3">
        <v>6</v>
      </c>
      <c r="E1430" s="3" t="str">
        <f>INDEX(技能!E:E,MATCH(技能等级!S1430,技能!T:T,0))</f>
        <v>燕青普攻</v>
      </c>
      <c r="F1430" s="4" t="s">
        <v>1164</v>
      </c>
      <c r="G1430" s="3">
        <v>15</v>
      </c>
      <c r="H1430" s="37" t="s">
        <v>1184</v>
      </c>
      <c r="I1430" s="3">
        <f t="shared" ref="I1430" si="4342">IF(H1430="","",$D1430)</f>
        <v>6</v>
      </c>
      <c r="J1430" s="3" t="str">
        <f>IF(COUNTIF(技能效果!A:A,技能等级!B1430&amp;"02")=1,技能等级!B1430&amp;"02","")</f>
        <v/>
      </c>
      <c r="K1430" s="3" t="str">
        <f t="shared" ref="K1430" si="4343">IF(J1430="","",$D1430)</f>
        <v/>
      </c>
      <c r="L1430" s="3" t="str">
        <f>IF(COUNTIF(技能效果!A:A,技能等级!B1430&amp;"03")=1,技能等级!B1430&amp;"03","")</f>
        <v/>
      </c>
      <c r="M1430" s="3" t="str">
        <f t="shared" si="4331"/>
        <v/>
      </c>
      <c r="N1430" s="3" t="str">
        <f>IF(COUNTIF(技能效果!A:A,技能等级!B1430&amp;"04")=1,技能等级!B1430&amp;"04","")</f>
        <v/>
      </c>
      <c r="O1430" s="3" t="str">
        <f t="shared" si="4332"/>
        <v/>
      </c>
      <c r="P1430" s="3" t="str">
        <f>IF(COUNTIF(技能效果!A:A,技能等级!B1430&amp;"05")=1,技能等级!B1430&amp;"05","")</f>
        <v/>
      </c>
      <c r="Q1430" s="3" t="str">
        <f t="shared" si="4333"/>
        <v/>
      </c>
      <c r="R1430" s="38"/>
      <c r="S1430" s="38">
        <f t="shared" si="4327"/>
        <v>143</v>
      </c>
    </row>
    <row r="1431" spans="1:19" ht="16.5" x14ac:dyDescent="0.2">
      <c r="A1431" s="3">
        <v>1428</v>
      </c>
      <c r="B1431" s="3">
        <v>1303030</v>
      </c>
      <c r="C1431" s="4" t="s">
        <v>507</v>
      </c>
      <c r="D1431" s="3">
        <v>7</v>
      </c>
      <c r="E1431" s="3" t="str">
        <f>INDEX(技能!E:E,MATCH(技能等级!S1431,技能!T:T,0))</f>
        <v>燕青普攻</v>
      </c>
      <c r="F1431" s="4" t="s">
        <v>1164</v>
      </c>
      <c r="G1431" s="3">
        <v>16</v>
      </c>
      <c r="H1431" s="37" t="s">
        <v>1185</v>
      </c>
      <c r="I1431" s="3">
        <f t="shared" ref="I1431" si="4344">IF(H1431="","",$D1431)</f>
        <v>7</v>
      </c>
      <c r="J1431" s="3" t="str">
        <f>IF(COUNTIF(技能效果!A:A,技能等级!B1431&amp;"02")=1,技能等级!B1431&amp;"02","")</f>
        <v/>
      </c>
      <c r="K1431" s="3" t="str">
        <f t="shared" ref="K1431" si="4345">IF(J1431="","",$D1431)</f>
        <v/>
      </c>
      <c r="L1431" s="3" t="str">
        <f>IF(COUNTIF(技能效果!A:A,技能等级!B1431&amp;"03")=1,技能等级!B1431&amp;"03","")</f>
        <v/>
      </c>
      <c r="M1431" s="3" t="str">
        <f t="shared" si="4331"/>
        <v/>
      </c>
      <c r="N1431" s="3" t="str">
        <f>IF(COUNTIF(技能效果!A:A,技能等级!B1431&amp;"04")=1,技能等级!B1431&amp;"04","")</f>
        <v/>
      </c>
      <c r="O1431" s="3" t="str">
        <f t="shared" si="4332"/>
        <v/>
      </c>
      <c r="P1431" s="3" t="str">
        <f>IF(COUNTIF(技能效果!A:A,技能等级!B1431&amp;"05")=1,技能等级!B1431&amp;"05","")</f>
        <v/>
      </c>
      <c r="Q1431" s="3" t="str">
        <f t="shared" si="4333"/>
        <v/>
      </c>
      <c r="R1431" s="38"/>
      <c r="S1431" s="38">
        <f t="shared" si="4327"/>
        <v>143</v>
      </c>
    </row>
    <row r="1432" spans="1:19" ht="16.5" x14ac:dyDescent="0.2">
      <c r="A1432" s="3">
        <v>1429</v>
      </c>
      <c r="B1432" s="3">
        <v>1303030</v>
      </c>
      <c r="C1432" s="4" t="s">
        <v>507</v>
      </c>
      <c r="D1432" s="3">
        <v>8</v>
      </c>
      <c r="E1432" s="3" t="str">
        <f>INDEX(技能!E:E,MATCH(技能等级!S1432,技能!T:T,0))</f>
        <v>燕青普攻</v>
      </c>
      <c r="F1432" s="4" t="s">
        <v>1164</v>
      </c>
      <c r="G1432" s="3">
        <v>17</v>
      </c>
      <c r="H1432" s="37" t="s">
        <v>1186</v>
      </c>
      <c r="I1432" s="3">
        <f t="shared" ref="I1432" si="4346">IF(H1432="","",$D1432)</f>
        <v>8</v>
      </c>
      <c r="J1432" s="3" t="str">
        <f>IF(COUNTIF(技能效果!A:A,技能等级!B1432&amp;"02")=1,技能等级!B1432&amp;"02","")</f>
        <v/>
      </c>
      <c r="K1432" s="3" t="str">
        <f t="shared" ref="K1432" si="4347">IF(J1432="","",$D1432)</f>
        <v/>
      </c>
      <c r="L1432" s="3" t="str">
        <f>IF(COUNTIF(技能效果!A:A,技能等级!B1432&amp;"03")=1,技能等级!B1432&amp;"03","")</f>
        <v/>
      </c>
      <c r="M1432" s="3" t="str">
        <f t="shared" si="4331"/>
        <v/>
      </c>
      <c r="N1432" s="3" t="str">
        <f>IF(COUNTIF(技能效果!A:A,技能等级!B1432&amp;"04")=1,技能等级!B1432&amp;"04","")</f>
        <v/>
      </c>
      <c r="O1432" s="3" t="str">
        <f t="shared" si="4332"/>
        <v/>
      </c>
      <c r="P1432" s="3" t="str">
        <f>IF(COUNTIF(技能效果!A:A,技能等级!B1432&amp;"05")=1,技能等级!B1432&amp;"05","")</f>
        <v/>
      </c>
      <c r="Q1432" s="3" t="str">
        <f t="shared" si="4333"/>
        <v/>
      </c>
      <c r="R1432" s="38"/>
      <c r="S1432" s="38">
        <f t="shared" si="4327"/>
        <v>143</v>
      </c>
    </row>
    <row r="1433" spans="1:19" ht="16.5" x14ac:dyDescent="0.2">
      <c r="A1433" s="3">
        <v>1430</v>
      </c>
      <c r="B1433" s="3">
        <v>1303030</v>
      </c>
      <c r="C1433" s="4" t="s">
        <v>507</v>
      </c>
      <c r="D1433" s="3">
        <v>9</v>
      </c>
      <c r="E1433" s="3" t="str">
        <f>INDEX(技能!E:E,MATCH(技能等级!S1433,技能!T:T,0))</f>
        <v>燕青普攻</v>
      </c>
      <c r="F1433" s="4" t="s">
        <v>1164</v>
      </c>
      <c r="G1433" s="3">
        <v>18</v>
      </c>
      <c r="H1433" s="37" t="s">
        <v>1187</v>
      </c>
      <c r="I1433" s="3">
        <f t="shared" ref="I1433" si="4348">IF(H1433="","",$D1433)</f>
        <v>9</v>
      </c>
      <c r="J1433" s="3" t="str">
        <f>IF(COUNTIF(技能效果!A:A,技能等级!B1433&amp;"02")=1,技能等级!B1433&amp;"02","")</f>
        <v/>
      </c>
      <c r="K1433" s="3" t="str">
        <f t="shared" ref="K1433" si="4349">IF(J1433="","",$D1433)</f>
        <v/>
      </c>
      <c r="L1433" s="3" t="str">
        <f>IF(COUNTIF(技能效果!A:A,技能等级!B1433&amp;"03")=1,技能等级!B1433&amp;"03","")</f>
        <v/>
      </c>
      <c r="M1433" s="3" t="str">
        <f t="shared" si="4331"/>
        <v/>
      </c>
      <c r="N1433" s="3" t="str">
        <f>IF(COUNTIF(技能效果!A:A,技能等级!B1433&amp;"04")=1,技能等级!B1433&amp;"04","")</f>
        <v/>
      </c>
      <c r="O1433" s="3" t="str">
        <f t="shared" si="4332"/>
        <v/>
      </c>
      <c r="P1433" s="3" t="str">
        <f>IF(COUNTIF(技能效果!A:A,技能等级!B1433&amp;"05")=1,技能等级!B1433&amp;"05","")</f>
        <v/>
      </c>
      <c r="Q1433" s="3" t="str">
        <f t="shared" si="4333"/>
        <v/>
      </c>
      <c r="R1433" s="38"/>
      <c r="S1433" s="38">
        <f t="shared" si="4327"/>
        <v>143</v>
      </c>
    </row>
    <row r="1434" spans="1:19" ht="16.5" x14ac:dyDescent="0.2">
      <c r="A1434" s="3">
        <v>1431</v>
      </c>
      <c r="B1434" s="3">
        <v>1303030</v>
      </c>
      <c r="C1434" s="4" t="s">
        <v>507</v>
      </c>
      <c r="D1434" s="3">
        <v>10</v>
      </c>
      <c r="E1434" s="3" t="str">
        <f>INDEX(技能!E:E,MATCH(技能等级!S1434,技能!T:T,0))</f>
        <v>燕青技能</v>
      </c>
      <c r="F1434" s="4" t="s">
        <v>1164</v>
      </c>
      <c r="G1434" s="3">
        <v>19</v>
      </c>
      <c r="H1434" s="37" t="s">
        <v>1188</v>
      </c>
      <c r="I1434" s="3">
        <f t="shared" ref="I1434" si="4350">IF(H1434="","",$D1434)</f>
        <v>10</v>
      </c>
      <c r="J1434" s="3" t="str">
        <f>IF(COUNTIF(技能效果!A:A,技能等级!B1434&amp;"02")=1,技能等级!B1434&amp;"02","")</f>
        <v/>
      </c>
      <c r="K1434" s="3" t="str">
        <f t="shared" ref="K1434" si="4351">IF(J1434="","",$D1434)</f>
        <v/>
      </c>
      <c r="L1434" s="3" t="str">
        <f>IF(COUNTIF(技能效果!A:A,技能等级!B1434&amp;"03")=1,技能等级!B1434&amp;"03","")</f>
        <v/>
      </c>
      <c r="M1434" s="3" t="str">
        <f t="shared" si="4331"/>
        <v/>
      </c>
      <c r="N1434" s="3" t="str">
        <f>IF(COUNTIF(技能效果!A:A,技能等级!B1434&amp;"04")=1,技能等级!B1434&amp;"04","")</f>
        <v/>
      </c>
      <c r="O1434" s="3" t="str">
        <f t="shared" si="4332"/>
        <v/>
      </c>
      <c r="P1434" s="3" t="str">
        <f>IF(COUNTIF(技能效果!A:A,技能等级!B1434&amp;"05")=1,技能等级!B1434&amp;"05","")</f>
        <v/>
      </c>
      <c r="Q1434" s="3" t="str">
        <f t="shared" si="4333"/>
        <v/>
      </c>
      <c r="R1434" s="38"/>
      <c r="S1434" s="38">
        <f t="shared" si="4327"/>
        <v>144</v>
      </c>
    </row>
    <row r="1435" spans="1:19" ht="16.5" x14ac:dyDescent="0.2">
      <c r="A1435" s="3">
        <v>1432</v>
      </c>
      <c r="B1435" s="3">
        <v>1303030</v>
      </c>
      <c r="C1435" s="4" t="s">
        <v>507</v>
      </c>
      <c r="D1435" s="3">
        <v>11</v>
      </c>
      <c r="E1435" s="3" t="str">
        <f>INDEX(技能!E:E,MATCH(技能等级!S1435,技能!T:T,0))</f>
        <v>燕青技能</v>
      </c>
      <c r="F1435" s="4" t="s">
        <v>1164</v>
      </c>
      <c r="G1435" s="3">
        <v>20</v>
      </c>
      <c r="H1435" s="37" t="s">
        <v>1189</v>
      </c>
      <c r="I1435" s="3">
        <f t="shared" ref="I1435" si="4352">IF(H1435="","",$D1435)</f>
        <v>11</v>
      </c>
      <c r="J1435" s="3" t="str">
        <f>IF(COUNTIF(技能效果!A:A,技能等级!B1435&amp;"02")=1,技能等级!B1435&amp;"02","")</f>
        <v/>
      </c>
      <c r="K1435" s="3" t="str">
        <f t="shared" ref="K1435" si="4353">IF(J1435="","",$D1435)</f>
        <v/>
      </c>
      <c r="L1435" s="3" t="str">
        <f>IF(COUNTIF(技能效果!A:A,技能等级!B1435&amp;"03")=1,技能等级!B1435&amp;"03","")</f>
        <v/>
      </c>
      <c r="M1435" s="3" t="str">
        <f t="shared" si="4331"/>
        <v/>
      </c>
      <c r="N1435" s="3" t="str">
        <f>IF(COUNTIF(技能效果!A:A,技能等级!B1435&amp;"04")=1,技能等级!B1435&amp;"04","")</f>
        <v/>
      </c>
      <c r="O1435" s="3" t="str">
        <f t="shared" si="4332"/>
        <v/>
      </c>
      <c r="P1435" s="3" t="str">
        <f>IF(COUNTIF(技能效果!A:A,技能等级!B1435&amp;"05")=1,技能等级!B1435&amp;"05","")</f>
        <v/>
      </c>
      <c r="Q1435" s="3" t="str">
        <f t="shared" si="4333"/>
        <v/>
      </c>
      <c r="R1435" s="38"/>
      <c r="S1435" s="38">
        <f t="shared" si="4327"/>
        <v>144</v>
      </c>
    </row>
    <row r="1436" spans="1:19" ht="16.5" x14ac:dyDescent="0.2">
      <c r="A1436" s="3">
        <v>1433</v>
      </c>
      <c r="B1436" s="3">
        <v>1303030</v>
      </c>
      <c r="C1436" s="4" t="s">
        <v>507</v>
      </c>
      <c r="D1436" s="3">
        <v>12</v>
      </c>
      <c r="E1436" s="3" t="str">
        <f>INDEX(技能!E:E,MATCH(技能等级!S1436,技能!T:T,0))</f>
        <v>燕青技能</v>
      </c>
      <c r="F1436" s="4" t="s">
        <v>1164</v>
      </c>
      <c r="G1436" s="3">
        <v>21</v>
      </c>
      <c r="H1436" s="37" t="s">
        <v>1190</v>
      </c>
      <c r="I1436" s="3">
        <f t="shared" ref="I1436" si="4354">IF(H1436="","",$D1436)</f>
        <v>12</v>
      </c>
      <c r="J1436" s="3" t="str">
        <f>IF(COUNTIF(技能效果!A:A,技能等级!B1436&amp;"02")=1,技能等级!B1436&amp;"02","")</f>
        <v/>
      </c>
      <c r="K1436" s="3" t="str">
        <f t="shared" ref="K1436" si="4355">IF(J1436="","",$D1436)</f>
        <v/>
      </c>
      <c r="L1436" s="3" t="str">
        <f>IF(COUNTIF(技能效果!A:A,技能等级!B1436&amp;"03")=1,技能等级!B1436&amp;"03","")</f>
        <v/>
      </c>
      <c r="M1436" s="3" t="str">
        <f t="shared" si="4331"/>
        <v/>
      </c>
      <c r="N1436" s="3" t="str">
        <f>IF(COUNTIF(技能效果!A:A,技能等级!B1436&amp;"04")=1,技能等级!B1436&amp;"04","")</f>
        <v/>
      </c>
      <c r="O1436" s="3" t="str">
        <f t="shared" si="4332"/>
        <v/>
      </c>
      <c r="P1436" s="3" t="str">
        <f>IF(COUNTIF(技能效果!A:A,技能等级!B1436&amp;"05")=1,技能等级!B1436&amp;"05","")</f>
        <v/>
      </c>
      <c r="Q1436" s="3" t="str">
        <f t="shared" si="4333"/>
        <v/>
      </c>
      <c r="R1436" s="38"/>
      <c r="S1436" s="38">
        <f t="shared" si="4327"/>
        <v>144</v>
      </c>
    </row>
    <row r="1437" spans="1:19" ht="16.5" x14ac:dyDescent="0.2">
      <c r="A1437" s="3">
        <v>1434</v>
      </c>
      <c r="B1437" s="3">
        <v>1303030</v>
      </c>
      <c r="C1437" s="4" t="s">
        <v>507</v>
      </c>
      <c r="D1437" s="3">
        <v>13</v>
      </c>
      <c r="E1437" s="3" t="str">
        <f>INDEX(技能!E:E,MATCH(技能等级!S1437,技能!T:T,0))</f>
        <v>燕青技能</v>
      </c>
      <c r="F1437" s="4" t="s">
        <v>1164</v>
      </c>
      <c r="G1437" s="3">
        <v>22</v>
      </c>
      <c r="H1437" s="37" t="s">
        <v>1191</v>
      </c>
      <c r="I1437" s="3">
        <f t="shared" ref="I1437" si="4356">IF(H1437="","",$D1437)</f>
        <v>13</v>
      </c>
      <c r="J1437" s="3" t="str">
        <f>IF(COUNTIF(技能效果!A:A,技能等级!B1437&amp;"02")=1,技能等级!B1437&amp;"02","")</f>
        <v/>
      </c>
      <c r="K1437" s="3" t="str">
        <f t="shared" ref="K1437" si="4357">IF(J1437="","",$D1437)</f>
        <v/>
      </c>
      <c r="L1437" s="3" t="str">
        <f>IF(COUNTIF(技能效果!A:A,技能等级!B1437&amp;"03")=1,技能等级!B1437&amp;"03","")</f>
        <v/>
      </c>
      <c r="M1437" s="3" t="str">
        <f t="shared" si="4331"/>
        <v/>
      </c>
      <c r="N1437" s="3" t="str">
        <f>IF(COUNTIF(技能效果!A:A,技能等级!B1437&amp;"04")=1,技能等级!B1437&amp;"04","")</f>
        <v/>
      </c>
      <c r="O1437" s="3" t="str">
        <f t="shared" si="4332"/>
        <v/>
      </c>
      <c r="P1437" s="3" t="str">
        <f>IF(COUNTIF(技能效果!A:A,技能等级!B1437&amp;"05")=1,技能等级!B1437&amp;"05","")</f>
        <v/>
      </c>
      <c r="Q1437" s="3" t="str">
        <f t="shared" si="4333"/>
        <v/>
      </c>
      <c r="R1437" s="38"/>
      <c r="S1437" s="38">
        <f t="shared" si="4327"/>
        <v>144</v>
      </c>
    </row>
    <row r="1438" spans="1:19" ht="16.5" x14ac:dyDescent="0.2">
      <c r="A1438" s="3">
        <v>1435</v>
      </c>
      <c r="B1438" s="3">
        <v>1303030</v>
      </c>
      <c r="C1438" s="4" t="s">
        <v>507</v>
      </c>
      <c r="D1438" s="3">
        <v>14</v>
      </c>
      <c r="E1438" s="3" t="str">
        <f>INDEX(技能!E:E,MATCH(技能等级!S1438,技能!T:T,0))</f>
        <v>燕青技能</v>
      </c>
      <c r="F1438" s="4" t="s">
        <v>1164</v>
      </c>
      <c r="G1438" s="3">
        <v>23</v>
      </c>
      <c r="H1438" s="37" t="s">
        <v>1192</v>
      </c>
      <c r="I1438" s="3">
        <f t="shared" ref="I1438" si="4358">IF(H1438="","",$D1438)</f>
        <v>14</v>
      </c>
      <c r="J1438" s="3" t="str">
        <f>IF(COUNTIF(技能效果!A:A,技能等级!B1438&amp;"02")=1,技能等级!B1438&amp;"02","")</f>
        <v/>
      </c>
      <c r="K1438" s="3" t="str">
        <f t="shared" ref="K1438" si="4359">IF(J1438="","",$D1438)</f>
        <v/>
      </c>
      <c r="L1438" s="3" t="str">
        <f>IF(COUNTIF(技能效果!A:A,技能等级!B1438&amp;"03")=1,技能等级!B1438&amp;"03","")</f>
        <v/>
      </c>
      <c r="M1438" s="3" t="str">
        <f t="shared" si="4331"/>
        <v/>
      </c>
      <c r="N1438" s="3" t="str">
        <f>IF(COUNTIF(技能效果!A:A,技能等级!B1438&amp;"04")=1,技能等级!B1438&amp;"04","")</f>
        <v/>
      </c>
      <c r="O1438" s="3" t="str">
        <f t="shared" si="4332"/>
        <v/>
      </c>
      <c r="P1438" s="3" t="str">
        <f>IF(COUNTIF(技能效果!A:A,技能等级!B1438&amp;"05")=1,技能等级!B1438&amp;"05","")</f>
        <v/>
      </c>
      <c r="Q1438" s="3" t="str">
        <f t="shared" si="4333"/>
        <v/>
      </c>
      <c r="R1438" s="38"/>
      <c r="S1438" s="38">
        <f t="shared" si="4327"/>
        <v>144</v>
      </c>
    </row>
    <row r="1439" spans="1:19" ht="16.5" x14ac:dyDescent="0.2">
      <c r="A1439" s="3">
        <v>1436</v>
      </c>
      <c r="B1439" s="3">
        <v>1303030</v>
      </c>
      <c r="C1439" s="4" t="s">
        <v>507</v>
      </c>
      <c r="D1439" s="3">
        <v>15</v>
      </c>
      <c r="E1439" s="3" t="str">
        <f>INDEX(技能!E:E,MATCH(技能等级!S1439,技能!T:T,0))</f>
        <v>燕青技能</v>
      </c>
      <c r="F1439" s="4" t="s">
        <v>1164</v>
      </c>
      <c r="G1439" s="3">
        <v>24</v>
      </c>
      <c r="H1439" s="37" t="s">
        <v>1193</v>
      </c>
      <c r="I1439" s="3">
        <f t="shared" ref="I1439" si="4360">IF(H1439="","",$D1439)</f>
        <v>15</v>
      </c>
      <c r="J1439" s="3" t="str">
        <f>IF(COUNTIF(技能效果!A:A,技能等级!B1439&amp;"02")=1,技能等级!B1439&amp;"02","")</f>
        <v/>
      </c>
      <c r="K1439" s="3" t="str">
        <f t="shared" ref="K1439" si="4361">IF(J1439="","",$D1439)</f>
        <v/>
      </c>
      <c r="L1439" s="3" t="str">
        <f>IF(COUNTIF(技能效果!A:A,技能等级!B1439&amp;"03")=1,技能等级!B1439&amp;"03","")</f>
        <v/>
      </c>
      <c r="M1439" s="3" t="str">
        <f t="shared" si="4331"/>
        <v/>
      </c>
      <c r="N1439" s="3" t="str">
        <f>IF(COUNTIF(技能效果!A:A,技能等级!B1439&amp;"04")=1,技能等级!B1439&amp;"04","")</f>
        <v/>
      </c>
      <c r="O1439" s="3" t="str">
        <f t="shared" si="4332"/>
        <v/>
      </c>
      <c r="P1439" s="3" t="str">
        <f>IF(COUNTIF(技能效果!A:A,技能等级!B1439&amp;"05")=1,技能等级!B1439&amp;"05","")</f>
        <v/>
      </c>
      <c r="Q1439" s="3" t="str">
        <f t="shared" si="4333"/>
        <v/>
      </c>
      <c r="R1439" s="38"/>
      <c r="S1439" s="38">
        <f t="shared" si="4327"/>
        <v>144</v>
      </c>
    </row>
    <row r="1440" spans="1:19" ht="16.5" x14ac:dyDescent="0.2">
      <c r="A1440" s="3">
        <v>1437</v>
      </c>
      <c r="B1440" s="3">
        <v>1303030</v>
      </c>
      <c r="C1440" s="4" t="s">
        <v>507</v>
      </c>
      <c r="D1440" s="3">
        <v>16</v>
      </c>
      <c r="E1440" s="3" t="str">
        <f>INDEX(技能!E:E,MATCH(技能等级!S1440,技能!T:T,0))</f>
        <v>燕青技能</v>
      </c>
      <c r="F1440" s="4" t="s">
        <v>1164</v>
      </c>
      <c r="G1440" s="3">
        <v>25</v>
      </c>
      <c r="H1440" s="37" t="s">
        <v>1194</v>
      </c>
      <c r="I1440" s="3">
        <f t="shared" ref="I1440" si="4362">IF(H1440="","",$D1440)</f>
        <v>16</v>
      </c>
      <c r="J1440" s="3" t="str">
        <f>IF(COUNTIF(技能效果!A:A,技能等级!B1440&amp;"02")=1,技能等级!B1440&amp;"02","")</f>
        <v/>
      </c>
      <c r="K1440" s="3" t="str">
        <f t="shared" ref="K1440" si="4363">IF(J1440="","",$D1440)</f>
        <v/>
      </c>
      <c r="L1440" s="3" t="str">
        <f>IF(COUNTIF(技能效果!A:A,技能等级!B1440&amp;"03")=1,技能等级!B1440&amp;"03","")</f>
        <v/>
      </c>
      <c r="M1440" s="3" t="str">
        <f t="shared" si="4331"/>
        <v/>
      </c>
      <c r="N1440" s="3" t="str">
        <f>IF(COUNTIF(技能效果!A:A,技能等级!B1440&amp;"04")=1,技能等级!B1440&amp;"04","")</f>
        <v/>
      </c>
      <c r="O1440" s="3" t="str">
        <f t="shared" si="4332"/>
        <v/>
      </c>
      <c r="P1440" s="3" t="str">
        <f>IF(COUNTIF(技能效果!A:A,技能等级!B1440&amp;"05")=1,技能等级!B1440&amp;"05","")</f>
        <v/>
      </c>
      <c r="Q1440" s="3" t="str">
        <f t="shared" si="4333"/>
        <v/>
      </c>
      <c r="R1440" s="38"/>
      <c r="S1440" s="38">
        <f t="shared" si="4327"/>
        <v>144</v>
      </c>
    </row>
    <row r="1441" spans="1:19" ht="16.5" x14ac:dyDescent="0.2">
      <c r="A1441" s="3">
        <v>1438</v>
      </c>
      <c r="B1441" s="3">
        <v>1303030</v>
      </c>
      <c r="C1441" s="4" t="s">
        <v>507</v>
      </c>
      <c r="D1441" s="3">
        <v>17</v>
      </c>
      <c r="E1441" s="3" t="str">
        <f>INDEX(技能!E:E,MATCH(技能等级!S1441,技能!T:T,0))</f>
        <v>燕青技能</v>
      </c>
      <c r="F1441" s="4" t="s">
        <v>1164</v>
      </c>
      <c r="G1441" s="3">
        <v>26</v>
      </c>
      <c r="H1441" s="37" t="s">
        <v>1195</v>
      </c>
      <c r="I1441" s="3">
        <f t="shared" ref="I1441" si="4364">IF(H1441="","",$D1441)</f>
        <v>17</v>
      </c>
      <c r="J1441" s="3" t="str">
        <f>IF(COUNTIF(技能效果!A:A,技能等级!B1441&amp;"02")=1,技能等级!B1441&amp;"02","")</f>
        <v/>
      </c>
      <c r="K1441" s="3" t="str">
        <f t="shared" ref="K1441" si="4365">IF(J1441="","",$D1441)</f>
        <v/>
      </c>
      <c r="L1441" s="3" t="str">
        <f>IF(COUNTIF(技能效果!A:A,技能等级!B1441&amp;"03")=1,技能等级!B1441&amp;"03","")</f>
        <v/>
      </c>
      <c r="M1441" s="3" t="str">
        <f t="shared" si="4331"/>
        <v/>
      </c>
      <c r="N1441" s="3" t="str">
        <f>IF(COUNTIF(技能效果!A:A,技能等级!B1441&amp;"04")=1,技能等级!B1441&amp;"04","")</f>
        <v/>
      </c>
      <c r="O1441" s="3" t="str">
        <f t="shared" si="4332"/>
        <v/>
      </c>
      <c r="P1441" s="3" t="str">
        <f>IF(COUNTIF(技能效果!A:A,技能等级!B1441&amp;"05")=1,技能等级!B1441&amp;"05","")</f>
        <v/>
      </c>
      <c r="Q1441" s="3" t="str">
        <f t="shared" si="4333"/>
        <v/>
      </c>
      <c r="R1441" s="38"/>
      <c r="S1441" s="38">
        <f t="shared" si="4327"/>
        <v>144</v>
      </c>
    </row>
    <row r="1442" spans="1:19" ht="16.5" x14ac:dyDescent="0.2">
      <c r="A1442" s="3">
        <v>1439</v>
      </c>
      <c r="B1442" s="3">
        <v>1303030</v>
      </c>
      <c r="C1442" s="4" t="s">
        <v>507</v>
      </c>
      <c r="D1442" s="3">
        <v>18</v>
      </c>
      <c r="E1442" s="3" t="str">
        <f>INDEX(技能!E:E,MATCH(技能等级!S1442,技能!T:T,0))</f>
        <v>燕青技能</v>
      </c>
      <c r="F1442" s="4" t="s">
        <v>1164</v>
      </c>
      <c r="G1442" s="3">
        <v>27</v>
      </c>
      <c r="H1442" s="37" t="s">
        <v>1196</v>
      </c>
      <c r="I1442" s="3">
        <f t="shared" ref="I1442" si="4366">IF(H1442="","",$D1442)</f>
        <v>18</v>
      </c>
      <c r="J1442" s="3" t="str">
        <f>IF(COUNTIF(技能效果!A:A,技能等级!B1442&amp;"02")=1,技能等级!B1442&amp;"02","")</f>
        <v/>
      </c>
      <c r="K1442" s="3" t="str">
        <f t="shared" ref="K1442" si="4367">IF(J1442="","",$D1442)</f>
        <v/>
      </c>
      <c r="L1442" s="3" t="str">
        <f>IF(COUNTIF(技能效果!A:A,技能等级!B1442&amp;"03")=1,技能等级!B1442&amp;"03","")</f>
        <v/>
      </c>
      <c r="M1442" s="3" t="str">
        <f t="shared" si="4331"/>
        <v/>
      </c>
      <c r="N1442" s="3" t="str">
        <f>IF(COUNTIF(技能效果!A:A,技能等级!B1442&amp;"04")=1,技能等级!B1442&amp;"04","")</f>
        <v/>
      </c>
      <c r="O1442" s="3" t="str">
        <f t="shared" si="4332"/>
        <v/>
      </c>
      <c r="P1442" s="3" t="str">
        <f>IF(COUNTIF(技能效果!A:A,技能等级!B1442&amp;"05")=1,技能等级!B1442&amp;"05","")</f>
        <v/>
      </c>
      <c r="Q1442" s="3" t="str">
        <f t="shared" si="4333"/>
        <v/>
      </c>
      <c r="R1442" s="38"/>
      <c r="S1442" s="38">
        <f t="shared" si="4327"/>
        <v>144</v>
      </c>
    </row>
    <row r="1443" spans="1:19" ht="16.5" x14ac:dyDescent="0.2">
      <c r="A1443" s="3">
        <v>1440</v>
      </c>
      <c r="B1443" s="3">
        <v>1303030</v>
      </c>
      <c r="C1443" s="4" t="s">
        <v>507</v>
      </c>
      <c r="D1443" s="3">
        <v>19</v>
      </c>
      <c r="E1443" s="3" t="str">
        <f>INDEX(技能!E:E,MATCH(技能等级!S1443,技能!T:T,0))</f>
        <v>燕青技能</v>
      </c>
      <c r="F1443" s="4" t="s">
        <v>1164</v>
      </c>
      <c r="G1443" s="3">
        <v>28</v>
      </c>
      <c r="H1443" s="37" t="s">
        <v>1197</v>
      </c>
      <c r="I1443" s="3">
        <f t="shared" ref="I1443" si="4368">IF(H1443="","",$D1443)</f>
        <v>19</v>
      </c>
      <c r="J1443" s="3" t="str">
        <f>IF(COUNTIF(技能效果!A:A,技能等级!B1443&amp;"02")=1,技能等级!B1443&amp;"02","")</f>
        <v/>
      </c>
      <c r="K1443" s="3" t="str">
        <f t="shared" ref="K1443" si="4369">IF(J1443="","",$D1443)</f>
        <v/>
      </c>
      <c r="L1443" s="3" t="str">
        <f>IF(COUNTIF(技能效果!A:A,技能等级!B1443&amp;"03")=1,技能等级!B1443&amp;"03","")</f>
        <v/>
      </c>
      <c r="M1443" s="3" t="str">
        <f t="shared" si="4331"/>
        <v/>
      </c>
      <c r="N1443" s="3" t="str">
        <f>IF(COUNTIF(技能效果!A:A,技能等级!B1443&amp;"04")=1,技能等级!B1443&amp;"04","")</f>
        <v/>
      </c>
      <c r="O1443" s="3" t="str">
        <f t="shared" si="4332"/>
        <v/>
      </c>
      <c r="P1443" s="3" t="str">
        <f>IF(COUNTIF(技能效果!A:A,技能等级!B1443&amp;"05")=1,技能等级!B1443&amp;"05","")</f>
        <v/>
      </c>
      <c r="Q1443" s="3" t="str">
        <f t="shared" si="4333"/>
        <v/>
      </c>
      <c r="R1443" s="38"/>
      <c r="S1443" s="38">
        <f t="shared" si="4327"/>
        <v>144</v>
      </c>
    </row>
  </sheetData>
  <phoneticPr fontId="3"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80"/>
  <sheetViews>
    <sheetView tabSelected="1" workbookViewId="0">
      <pane xSplit="1" ySplit="3" topLeftCell="B201" activePane="bottomRight" state="frozen"/>
      <selection pane="topRight" activeCell="B1" sqref="B1"/>
      <selection pane="bottomLeft" activeCell="A4" sqref="A4"/>
      <selection pane="bottomRight" activeCell="D207" sqref="D207"/>
    </sheetView>
  </sheetViews>
  <sheetFormatPr defaultRowHeight="14.25" x14ac:dyDescent="0.2"/>
  <cols>
    <col min="1" max="2" width="14.875" style="97" customWidth="1"/>
    <col min="3" max="3" width="26.75" style="97" customWidth="1"/>
    <col min="4" max="4" width="8.875" style="97" customWidth="1"/>
    <col min="5" max="5" width="13.75" style="97" bestFit="1" customWidth="1"/>
    <col min="6" max="7" width="16.5" style="97" customWidth="1"/>
    <col min="8" max="10" width="18" style="97" customWidth="1"/>
    <col min="11" max="11" width="14.125" style="97" customWidth="1"/>
    <col min="12" max="12" width="14.625" style="97" customWidth="1"/>
    <col min="13" max="13" width="19.25" style="97" customWidth="1"/>
    <col min="14" max="14" width="11.5" style="97" customWidth="1"/>
    <col min="15" max="15" width="11.625" style="97" customWidth="1"/>
    <col min="16" max="16" width="14.75" style="97" customWidth="1"/>
    <col min="17" max="17" width="9" style="97"/>
    <col min="18" max="18" width="17.75" style="97" customWidth="1"/>
    <col min="19" max="19" width="9" style="97"/>
    <col min="20" max="20" width="18.75" style="97" bestFit="1" customWidth="1"/>
    <col min="21" max="21" width="11.75" style="97" bestFit="1" customWidth="1"/>
    <col min="22" max="25" width="9" style="97"/>
    <col min="26" max="16384" width="9" style="96"/>
  </cols>
  <sheetData>
    <row r="1" spans="1:25" ht="15" x14ac:dyDescent="0.2">
      <c r="A1" s="94" t="s">
        <v>8</v>
      </c>
      <c r="B1" s="94" t="s">
        <v>603</v>
      </c>
      <c r="C1" s="94" t="s">
        <v>202</v>
      </c>
      <c r="D1" s="94" t="s">
        <v>11</v>
      </c>
      <c r="E1" s="94" t="s">
        <v>972</v>
      </c>
      <c r="F1" s="94" t="s">
        <v>322</v>
      </c>
      <c r="G1" s="94" t="s">
        <v>672</v>
      </c>
      <c r="H1" s="94" t="s">
        <v>675</v>
      </c>
      <c r="I1" s="95" t="s">
        <v>711</v>
      </c>
      <c r="J1" s="95" t="s">
        <v>1177</v>
      </c>
      <c r="K1" s="94" t="s">
        <v>323</v>
      </c>
      <c r="L1" s="95" t="s">
        <v>809</v>
      </c>
      <c r="M1" s="95" t="s">
        <v>810</v>
      </c>
      <c r="N1" s="95" t="s">
        <v>811</v>
      </c>
      <c r="O1" s="94" t="s">
        <v>669</v>
      </c>
      <c r="P1" s="94" t="s">
        <v>324</v>
      </c>
      <c r="Q1" s="94" t="s">
        <v>325</v>
      </c>
      <c r="R1" s="94" t="s">
        <v>326</v>
      </c>
      <c r="S1" s="94" t="s">
        <v>327</v>
      </c>
      <c r="T1" s="94" t="s">
        <v>1102</v>
      </c>
      <c r="U1" s="94" t="s">
        <v>1103</v>
      </c>
      <c r="V1" s="94" t="s">
        <v>328</v>
      </c>
      <c r="W1" s="94" t="s">
        <v>329</v>
      </c>
      <c r="X1" s="94" t="s">
        <v>330</v>
      </c>
      <c r="Y1" s="94" t="s">
        <v>1324</v>
      </c>
    </row>
    <row r="2" spans="1:25" x14ac:dyDescent="0.2">
      <c r="A2" s="97" t="s">
        <v>448</v>
      </c>
      <c r="B2" s="97" t="s">
        <v>449</v>
      </c>
      <c r="C2" s="97" t="s">
        <v>208</v>
      </c>
      <c r="D2" s="97" t="s">
        <v>331</v>
      </c>
      <c r="E2" s="97" t="s">
        <v>1145</v>
      </c>
      <c r="F2" s="97" t="s">
        <v>331</v>
      </c>
      <c r="G2" s="97" t="s">
        <v>331</v>
      </c>
      <c r="H2" s="97" t="s">
        <v>331</v>
      </c>
      <c r="I2" s="97" t="s">
        <v>1179</v>
      </c>
      <c r="J2" s="97" t="s">
        <v>1179</v>
      </c>
      <c r="K2" s="97" t="s">
        <v>331</v>
      </c>
      <c r="L2" s="97" t="s">
        <v>311</v>
      </c>
      <c r="M2" s="97" t="s">
        <v>311</v>
      </c>
      <c r="N2" s="97" t="s">
        <v>655</v>
      </c>
      <c r="O2" s="97" t="s">
        <v>670</v>
      </c>
      <c r="P2" s="97" t="s">
        <v>331</v>
      </c>
      <c r="Q2" s="97" t="s">
        <v>332</v>
      </c>
      <c r="R2" s="97" t="s">
        <v>332</v>
      </c>
      <c r="S2" s="97" t="s">
        <v>1104</v>
      </c>
      <c r="T2" s="97" t="s">
        <v>1105</v>
      </c>
      <c r="U2" s="97" t="s">
        <v>1105</v>
      </c>
      <c r="V2" s="97" t="s">
        <v>333</v>
      </c>
      <c r="W2" s="97" t="s">
        <v>305</v>
      </c>
      <c r="X2" s="97" t="s">
        <v>305</v>
      </c>
      <c r="Y2" s="97" t="s">
        <v>1325</v>
      </c>
    </row>
    <row r="3" spans="1:25" ht="105" customHeight="1" x14ac:dyDescent="0.2">
      <c r="A3" s="98" t="s">
        <v>334</v>
      </c>
      <c r="B3" s="98" t="s">
        <v>450</v>
      </c>
      <c r="C3" s="98" t="s">
        <v>18</v>
      </c>
      <c r="D3" s="98" t="s">
        <v>673</v>
      </c>
      <c r="E3" s="98" t="s">
        <v>1088</v>
      </c>
      <c r="F3" s="98" t="s">
        <v>336</v>
      </c>
      <c r="G3" s="98" t="s">
        <v>674</v>
      </c>
      <c r="H3" s="98" t="s">
        <v>808</v>
      </c>
      <c r="I3" s="98" t="s">
        <v>715</v>
      </c>
      <c r="J3" s="98" t="s">
        <v>1178</v>
      </c>
      <c r="K3" s="98" t="s">
        <v>337</v>
      </c>
      <c r="L3" s="98" t="s">
        <v>494</v>
      </c>
      <c r="M3" s="98" t="s">
        <v>1342</v>
      </c>
      <c r="N3" s="98" t="s">
        <v>812</v>
      </c>
      <c r="O3" s="98" t="s">
        <v>671</v>
      </c>
      <c r="P3" s="98" t="s">
        <v>338</v>
      </c>
      <c r="Q3" s="98" t="s">
        <v>339</v>
      </c>
      <c r="R3" s="98" t="s">
        <v>340</v>
      </c>
      <c r="S3" s="98" t="s">
        <v>341</v>
      </c>
      <c r="T3" s="98" t="s">
        <v>342</v>
      </c>
      <c r="U3" s="98" t="s">
        <v>1106</v>
      </c>
      <c r="V3" s="98" t="s">
        <v>343</v>
      </c>
      <c r="W3" s="98" t="s">
        <v>344</v>
      </c>
      <c r="X3" s="98" t="s">
        <v>345</v>
      </c>
      <c r="Y3" s="98" t="s">
        <v>1326</v>
      </c>
    </row>
    <row r="4" spans="1:25" ht="16.5" x14ac:dyDescent="0.2">
      <c r="A4" s="29">
        <f>B4</f>
        <v>130600101</v>
      </c>
      <c r="B4" s="29">
        <v>130600101</v>
      </c>
      <c r="C4" s="30" t="s">
        <v>1014</v>
      </c>
      <c r="D4" s="30">
        <v>1</v>
      </c>
      <c r="E4" s="30">
        <v>1</v>
      </c>
      <c r="F4" s="30">
        <v>1</v>
      </c>
      <c r="G4" s="30">
        <v>0</v>
      </c>
      <c r="H4" s="30">
        <v>1001</v>
      </c>
      <c r="I4" s="30"/>
      <c r="J4" s="30"/>
      <c r="K4" s="30">
        <v>1</v>
      </c>
      <c r="L4" s="30"/>
      <c r="M4" s="30"/>
      <c r="N4" s="30"/>
      <c r="O4" s="30"/>
      <c r="P4" s="30"/>
      <c r="Q4" s="30">
        <v>1</v>
      </c>
      <c r="R4" s="30">
        <v>5</v>
      </c>
      <c r="S4" s="30"/>
      <c r="T4" s="30"/>
      <c r="U4" s="30"/>
      <c r="V4" s="30"/>
      <c r="W4" s="30"/>
      <c r="X4" s="30"/>
      <c r="Y4" s="30">
        <v>1</v>
      </c>
    </row>
    <row r="5" spans="1:25" ht="16.5" x14ac:dyDescent="0.2">
      <c r="A5" s="29">
        <f t="shared" ref="A5:A68" si="0">B5</f>
        <v>130600102</v>
      </c>
      <c r="B5" s="29">
        <v>130600102</v>
      </c>
      <c r="C5" s="30" t="s">
        <v>1015</v>
      </c>
      <c r="D5" s="30">
        <v>1</v>
      </c>
      <c r="E5" s="30">
        <v>1</v>
      </c>
      <c r="F5" s="30">
        <v>3</v>
      </c>
      <c r="G5" s="30">
        <v>0</v>
      </c>
      <c r="H5" s="30">
        <v>3001</v>
      </c>
      <c r="I5" s="30"/>
      <c r="J5" s="30"/>
      <c r="K5" s="30">
        <v>1</v>
      </c>
      <c r="L5" s="30"/>
      <c r="M5" s="30"/>
      <c r="N5" s="30"/>
      <c r="O5" s="30"/>
      <c r="P5" s="30"/>
      <c r="Q5" s="30">
        <v>1</v>
      </c>
      <c r="R5" s="30">
        <v>4</v>
      </c>
      <c r="S5" s="30"/>
      <c r="T5" s="30"/>
      <c r="U5" s="30"/>
      <c r="V5" s="30"/>
      <c r="W5" s="30"/>
      <c r="X5" s="30"/>
      <c r="Y5" s="30">
        <f>Y4+1</f>
        <v>2</v>
      </c>
    </row>
    <row r="6" spans="1:25" ht="16.5" x14ac:dyDescent="0.2">
      <c r="A6" s="29">
        <f t="shared" si="0"/>
        <v>130600201</v>
      </c>
      <c r="B6" s="29">
        <v>130600201</v>
      </c>
      <c r="C6" s="30" t="s">
        <v>1016</v>
      </c>
      <c r="D6" s="30">
        <v>1</v>
      </c>
      <c r="E6" s="30">
        <v>1</v>
      </c>
      <c r="F6" s="30">
        <v>1</v>
      </c>
      <c r="G6" s="30">
        <v>0</v>
      </c>
      <c r="H6" s="30">
        <v>1001</v>
      </c>
      <c r="I6" s="30"/>
      <c r="J6" s="30"/>
      <c r="K6" s="30">
        <v>1</v>
      </c>
      <c r="L6" s="30"/>
      <c r="M6" s="30"/>
      <c r="N6" s="30"/>
      <c r="O6" s="30"/>
      <c r="P6" s="30"/>
      <c r="Q6" s="30">
        <v>1</v>
      </c>
      <c r="R6" s="30">
        <v>5</v>
      </c>
      <c r="S6" s="30"/>
      <c r="T6" s="30"/>
      <c r="U6" s="30"/>
      <c r="V6" s="30"/>
      <c r="W6" s="30"/>
      <c r="X6" s="30"/>
      <c r="Y6" s="30">
        <f t="shared" ref="Y6:Y69" si="1">Y5+1</f>
        <v>3</v>
      </c>
    </row>
    <row r="7" spans="1:25" ht="16.5" x14ac:dyDescent="0.2">
      <c r="A7" s="29">
        <f t="shared" si="0"/>
        <v>130600202</v>
      </c>
      <c r="B7" s="29">
        <v>130600202</v>
      </c>
      <c r="C7" s="30" t="s">
        <v>1017</v>
      </c>
      <c r="D7" s="30">
        <v>1</v>
      </c>
      <c r="E7" s="30">
        <v>1</v>
      </c>
      <c r="F7" s="30">
        <v>3</v>
      </c>
      <c r="G7" s="30">
        <v>0</v>
      </c>
      <c r="H7" s="30">
        <v>3001</v>
      </c>
      <c r="I7" s="30"/>
      <c r="J7" s="30"/>
      <c r="K7" s="30">
        <v>1</v>
      </c>
      <c r="L7" s="30"/>
      <c r="M7" s="30"/>
      <c r="N7" s="30"/>
      <c r="O7" s="30"/>
      <c r="P7" s="30"/>
      <c r="Q7" s="30">
        <v>1</v>
      </c>
      <c r="R7" s="30">
        <v>4</v>
      </c>
      <c r="S7" s="30"/>
      <c r="T7" s="30"/>
      <c r="U7" s="30"/>
      <c r="V7" s="30"/>
      <c r="W7" s="30"/>
      <c r="X7" s="30"/>
      <c r="Y7" s="30">
        <f t="shared" si="1"/>
        <v>4</v>
      </c>
    </row>
    <row r="8" spans="1:25" ht="16.5" x14ac:dyDescent="0.2">
      <c r="A8" s="29">
        <f t="shared" si="0"/>
        <v>130600301</v>
      </c>
      <c r="B8" s="29">
        <v>130600301</v>
      </c>
      <c r="C8" s="30" t="s">
        <v>1018</v>
      </c>
      <c r="D8" s="30">
        <v>1</v>
      </c>
      <c r="E8" s="30">
        <v>1</v>
      </c>
      <c r="F8" s="30">
        <v>1</v>
      </c>
      <c r="G8" s="30">
        <v>0</v>
      </c>
      <c r="H8" s="30">
        <v>1001</v>
      </c>
      <c r="I8" s="30"/>
      <c r="J8" s="30"/>
      <c r="K8" s="30">
        <v>1</v>
      </c>
      <c r="L8" s="30"/>
      <c r="M8" s="30"/>
      <c r="N8" s="30"/>
      <c r="O8" s="30"/>
      <c r="P8" s="30"/>
      <c r="Q8" s="30">
        <v>1</v>
      </c>
      <c r="R8" s="30">
        <v>5</v>
      </c>
      <c r="S8" s="30"/>
      <c r="T8" s="30"/>
      <c r="U8" s="30"/>
      <c r="V8" s="30"/>
      <c r="W8" s="30"/>
      <c r="X8" s="30"/>
      <c r="Y8" s="30">
        <f t="shared" si="1"/>
        <v>5</v>
      </c>
    </row>
    <row r="9" spans="1:25" ht="16.5" x14ac:dyDescent="0.2">
      <c r="A9" s="29">
        <f t="shared" si="0"/>
        <v>130600302</v>
      </c>
      <c r="B9" s="29">
        <v>130600302</v>
      </c>
      <c r="C9" s="30" t="s">
        <v>1019</v>
      </c>
      <c r="D9" s="30">
        <v>1</v>
      </c>
      <c r="E9" s="30">
        <v>1</v>
      </c>
      <c r="F9" s="30">
        <v>3</v>
      </c>
      <c r="G9" s="30">
        <v>0</v>
      </c>
      <c r="H9" s="30">
        <v>3001</v>
      </c>
      <c r="I9" s="30"/>
      <c r="J9" s="30"/>
      <c r="K9" s="30">
        <v>1</v>
      </c>
      <c r="L9" s="30"/>
      <c r="M9" s="30"/>
      <c r="N9" s="30"/>
      <c r="O9" s="30"/>
      <c r="P9" s="30"/>
      <c r="Q9" s="30">
        <v>1</v>
      </c>
      <c r="R9" s="30">
        <v>4</v>
      </c>
      <c r="S9" s="30"/>
      <c r="T9" s="30"/>
      <c r="U9" s="30"/>
      <c r="V9" s="30"/>
      <c r="W9" s="30"/>
      <c r="X9" s="30"/>
      <c r="Y9" s="30">
        <f t="shared" si="1"/>
        <v>6</v>
      </c>
    </row>
    <row r="10" spans="1:25" ht="16.5" x14ac:dyDescent="0.2">
      <c r="A10" s="29">
        <f t="shared" si="0"/>
        <v>130600401</v>
      </c>
      <c r="B10" s="29">
        <v>130600401</v>
      </c>
      <c r="C10" s="30" t="s">
        <v>1020</v>
      </c>
      <c r="D10" s="30">
        <v>1</v>
      </c>
      <c r="E10" s="30">
        <v>1</v>
      </c>
      <c r="F10" s="30">
        <v>1</v>
      </c>
      <c r="G10" s="30">
        <v>0</v>
      </c>
      <c r="H10" s="30">
        <v>1001</v>
      </c>
      <c r="I10" s="30"/>
      <c r="J10" s="30"/>
      <c r="K10" s="30">
        <v>1</v>
      </c>
      <c r="L10" s="30"/>
      <c r="M10" s="30"/>
      <c r="N10" s="30"/>
      <c r="O10" s="30"/>
      <c r="P10" s="30"/>
      <c r="Q10" s="30">
        <v>1</v>
      </c>
      <c r="R10" s="30">
        <v>5</v>
      </c>
      <c r="S10" s="30"/>
      <c r="T10" s="30"/>
      <c r="U10" s="30"/>
      <c r="V10" s="30"/>
      <c r="W10" s="30"/>
      <c r="X10" s="30"/>
      <c r="Y10" s="30">
        <f t="shared" si="1"/>
        <v>7</v>
      </c>
    </row>
    <row r="11" spans="1:25" ht="16.5" x14ac:dyDescent="0.2">
      <c r="A11" s="29">
        <f t="shared" si="0"/>
        <v>130600402</v>
      </c>
      <c r="B11" s="29">
        <v>130600402</v>
      </c>
      <c r="C11" s="30" t="s">
        <v>1021</v>
      </c>
      <c r="D11" s="30">
        <v>1</v>
      </c>
      <c r="E11" s="30">
        <v>1</v>
      </c>
      <c r="F11" s="30">
        <v>3</v>
      </c>
      <c r="G11" s="30">
        <v>0</v>
      </c>
      <c r="H11" s="30">
        <v>3001</v>
      </c>
      <c r="I11" s="30"/>
      <c r="J11" s="30"/>
      <c r="K11" s="30">
        <v>1</v>
      </c>
      <c r="L11" s="30"/>
      <c r="M11" s="30"/>
      <c r="N11" s="30"/>
      <c r="O11" s="30"/>
      <c r="P11" s="30"/>
      <c r="Q11" s="30">
        <v>1</v>
      </c>
      <c r="R11" s="30">
        <v>4</v>
      </c>
      <c r="S11" s="30"/>
      <c r="T11" s="30"/>
      <c r="U11" s="30"/>
      <c r="V11" s="30"/>
      <c r="W11" s="30"/>
      <c r="X11" s="30"/>
      <c r="Y11" s="30">
        <f t="shared" si="1"/>
        <v>8</v>
      </c>
    </row>
    <row r="12" spans="1:25" ht="16.5" x14ac:dyDescent="0.2">
      <c r="A12" s="29">
        <f t="shared" si="0"/>
        <v>130600501</v>
      </c>
      <c r="B12" s="29">
        <v>130600501</v>
      </c>
      <c r="C12" s="30" t="s">
        <v>1022</v>
      </c>
      <c r="D12" s="30">
        <v>1</v>
      </c>
      <c r="E12" s="30">
        <v>1</v>
      </c>
      <c r="F12" s="30">
        <v>1</v>
      </c>
      <c r="G12" s="30">
        <v>0</v>
      </c>
      <c r="H12" s="30">
        <v>1001</v>
      </c>
      <c r="I12" s="30"/>
      <c r="J12" s="30"/>
      <c r="K12" s="30">
        <v>1</v>
      </c>
      <c r="L12" s="30"/>
      <c r="M12" s="30"/>
      <c r="N12" s="30"/>
      <c r="O12" s="30"/>
      <c r="P12" s="30"/>
      <c r="Q12" s="30">
        <v>1</v>
      </c>
      <c r="R12" s="30">
        <v>5</v>
      </c>
      <c r="S12" s="30"/>
      <c r="T12" s="30"/>
      <c r="U12" s="30"/>
      <c r="V12" s="30"/>
      <c r="W12" s="30"/>
      <c r="X12" s="30"/>
      <c r="Y12" s="30">
        <f t="shared" si="1"/>
        <v>9</v>
      </c>
    </row>
    <row r="13" spans="1:25" ht="16.5" x14ac:dyDescent="0.2">
      <c r="A13" s="29">
        <f t="shared" si="0"/>
        <v>130600502</v>
      </c>
      <c r="B13" s="29">
        <v>130600502</v>
      </c>
      <c r="C13" s="30" t="s">
        <v>1023</v>
      </c>
      <c r="D13" s="30">
        <v>1</v>
      </c>
      <c r="E13" s="30">
        <v>1</v>
      </c>
      <c r="F13" s="30">
        <v>3</v>
      </c>
      <c r="G13" s="30">
        <v>0</v>
      </c>
      <c r="H13" s="30">
        <v>3001</v>
      </c>
      <c r="I13" s="30"/>
      <c r="J13" s="30"/>
      <c r="K13" s="30">
        <v>1</v>
      </c>
      <c r="L13" s="30"/>
      <c r="M13" s="30"/>
      <c r="N13" s="30"/>
      <c r="O13" s="30"/>
      <c r="P13" s="30"/>
      <c r="Q13" s="30">
        <v>1</v>
      </c>
      <c r="R13" s="30">
        <v>4</v>
      </c>
      <c r="S13" s="30"/>
      <c r="T13" s="30"/>
      <c r="U13" s="30"/>
      <c r="V13" s="30"/>
      <c r="W13" s="30"/>
      <c r="X13" s="30"/>
      <c r="Y13" s="30">
        <f t="shared" si="1"/>
        <v>10</v>
      </c>
    </row>
    <row r="14" spans="1:25" ht="16.5" x14ac:dyDescent="0.2">
      <c r="A14" s="29">
        <f t="shared" si="0"/>
        <v>130600601</v>
      </c>
      <c r="B14" s="29">
        <v>130600601</v>
      </c>
      <c r="C14" s="30" t="s">
        <v>1156</v>
      </c>
      <c r="D14" s="30">
        <v>1</v>
      </c>
      <c r="E14" s="30">
        <v>1</v>
      </c>
      <c r="F14" s="30">
        <v>1</v>
      </c>
      <c r="G14" s="30">
        <v>0</v>
      </c>
      <c r="H14" s="30">
        <v>1001</v>
      </c>
      <c r="I14" s="30"/>
      <c r="J14" s="30"/>
      <c r="K14" s="30">
        <v>1</v>
      </c>
      <c r="L14" s="30"/>
      <c r="M14" s="30"/>
      <c r="N14" s="30"/>
      <c r="O14" s="30"/>
      <c r="P14" s="30"/>
      <c r="Q14" s="30">
        <v>1</v>
      </c>
      <c r="R14" s="30">
        <v>5</v>
      </c>
      <c r="S14" s="30"/>
      <c r="T14" s="30"/>
      <c r="U14" s="30"/>
      <c r="V14" s="30"/>
      <c r="W14" s="30"/>
      <c r="X14" s="30"/>
      <c r="Y14" s="30">
        <f t="shared" si="1"/>
        <v>11</v>
      </c>
    </row>
    <row r="15" spans="1:25" ht="16.5" x14ac:dyDescent="0.2">
      <c r="A15" s="29">
        <f t="shared" si="0"/>
        <v>130600602</v>
      </c>
      <c r="B15" s="29">
        <v>130600602</v>
      </c>
      <c r="C15" s="30" t="s">
        <v>1157</v>
      </c>
      <c r="D15" s="30">
        <v>1</v>
      </c>
      <c r="E15" s="30">
        <v>1</v>
      </c>
      <c r="F15" s="30">
        <v>3</v>
      </c>
      <c r="G15" s="30">
        <v>0</v>
      </c>
      <c r="H15" s="30">
        <v>3001</v>
      </c>
      <c r="I15" s="30"/>
      <c r="J15" s="30"/>
      <c r="K15" s="30">
        <v>1</v>
      </c>
      <c r="L15" s="30"/>
      <c r="M15" s="30"/>
      <c r="N15" s="30"/>
      <c r="O15" s="30"/>
      <c r="P15" s="30"/>
      <c r="Q15" s="30">
        <v>1</v>
      </c>
      <c r="R15" s="30">
        <v>4</v>
      </c>
      <c r="S15" s="30"/>
      <c r="T15" s="30"/>
      <c r="U15" s="30"/>
      <c r="V15" s="30"/>
      <c r="W15" s="30"/>
      <c r="X15" s="30"/>
      <c r="Y15" s="30">
        <f t="shared" si="1"/>
        <v>12</v>
      </c>
    </row>
    <row r="16" spans="1:25" ht="16.5" x14ac:dyDescent="0.2">
      <c r="A16" s="29">
        <f t="shared" si="0"/>
        <v>130600701</v>
      </c>
      <c r="B16" s="29">
        <v>130600701</v>
      </c>
      <c r="C16" s="30" t="s">
        <v>1024</v>
      </c>
      <c r="D16" s="30">
        <v>1</v>
      </c>
      <c r="E16" s="30">
        <v>1</v>
      </c>
      <c r="F16" s="30">
        <v>1</v>
      </c>
      <c r="G16" s="30">
        <v>0</v>
      </c>
      <c r="H16" s="30">
        <v>1001</v>
      </c>
      <c r="I16" s="30"/>
      <c r="J16" s="30"/>
      <c r="K16" s="30">
        <v>1</v>
      </c>
      <c r="L16" s="30"/>
      <c r="M16" s="30"/>
      <c r="N16" s="30"/>
      <c r="O16" s="30"/>
      <c r="P16" s="30"/>
      <c r="Q16" s="30">
        <v>1</v>
      </c>
      <c r="R16" s="30">
        <v>5</v>
      </c>
      <c r="S16" s="30"/>
      <c r="T16" s="30"/>
      <c r="U16" s="30"/>
      <c r="V16" s="30"/>
      <c r="W16" s="30"/>
      <c r="X16" s="30"/>
      <c r="Y16" s="30">
        <f t="shared" si="1"/>
        <v>13</v>
      </c>
    </row>
    <row r="17" spans="1:25" ht="16.5" x14ac:dyDescent="0.2">
      <c r="A17" s="29">
        <f t="shared" si="0"/>
        <v>130600702</v>
      </c>
      <c r="B17" s="29">
        <v>130600702</v>
      </c>
      <c r="C17" s="30" t="s">
        <v>1025</v>
      </c>
      <c r="D17" s="30">
        <v>1</v>
      </c>
      <c r="E17" s="30">
        <v>1</v>
      </c>
      <c r="F17" s="30">
        <v>3</v>
      </c>
      <c r="G17" s="30">
        <v>0</v>
      </c>
      <c r="H17" s="30">
        <v>3001</v>
      </c>
      <c r="I17" s="30"/>
      <c r="J17" s="30"/>
      <c r="K17" s="30">
        <v>1</v>
      </c>
      <c r="L17" s="30"/>
      <c r="M17" s="30"/>
      <c r="N17" s="30"/>
      <c r="O17" s="30"/>
      <c r="P17" s="30"/>
      <c r="Q17" s="30">
        <v>1</v>
      </c>
      <c r="R17" s="30">
        <v>4</v>
      </c>
      <c r="S17" s="30"/>
      <c r="T17" s="30"/>
      <c r="U17" s="30"/>
      <c r="V17" s="30"/>
      <c r="W17" s="30"/>
      <c r="X17" s="30"/>
      <c r="Y17" s="30">
        <f t="shared" si="1"/>
        <v>14</v>
      </c>
    </row>
    <row r="18" spans="1:25" ht="16.5" x14ac:dyDescent="0.2">
      <c r="A18" s="29">
        <f t="shared" si="0"/>
        <v>130600801</v>
      </c>
      <c r="B18" s="29">
        <v>130600801</v>
      </c>
      <c r="C18" s="30" t="s">
        <v>1158</v>
      </c>
      <c r="D18" s="30">
        <v>1</v>
      </c>
      <c r="E18" s="30">
        <v>1</v>
      </c>
      <c r="F18" s="30">
        <v>1</v>
      </c>
      <c r="G18" s="30">
        <v>0</v>
      </c>
      <c r="H18" s="30">
        <v>1001</v>
      </c>
      <c r="I18" s="30"/>
      <c r="J18" s="30"/>
      <c r="K18" s="30">
        <v>1</v>
      </c>
      <c r="L18" s="30"/>
      <c r="M18" s="30"/>
      <c r="N18" s="30"/>
      <c r="O18" s="30"/>
      <c r="P18" s="30"/>
      <c r="Q18" s="30">
        <v>1</v>
      </c>
      <c r="R18" s="30">
        <v>5</v>
      </c>
      <c r="S18" s="30"/>
      <c r="T18" s="30"/>
      <c r="U18" s="30"/>
      <c r="V18" s="30"/>
      <c r="W18" s="30"/>
      <c r="X18" s="30"/>
      <c r="Y18" s="30">
        <f t="shared" si="1"/>
        <v>15</v>
      </c>
    </row>
    <row r="19" spans="1:25" ht="16.5" x14ac:dyDescent="0.2">
      <c r="A19" s="29">
        <f t="shared" si="0"/>
        <v>130600802</v>
      </c>
      <c r="B19" s="29">
        <v>130600802</v>
      </c>
      <c r="C19" s="30" t="s">
        <v>1159</v>
      </c>
      <c r="D19" s="30">
        <v>1</v>
      </c>
      <c r="E19" s="30">
        <v>1</v>
      </c>
      <c r="F19" s="30">
        <v>3</v>
      </c>
      <c r="G19" s="30">
        <v>0</v>
      </c>
      <c r="H19" s="30">
        <v>3001</v>
      </c>
      <c r="I19" s="30"/>
      <c r="J19" s="30"/>
      <c r="K19" s="30">
        <v>1</v>
      </c>
      <c r="L19" s="30"/>
      <c r="M19" s="30"/>
      <c r="N19" s="30"/>
      <c r="O19" s="30"/>
      <c r="P19" s="30"/>
      <c r="Q19" s="30">
        <v>1</v>
      </c>
      <c r="R19" s="30">
        <v>4</v>
      </c>
      <c r="S19" s="30"/>
      <c r="T19" s="30"/>
      <c r="U19" s="30"/>
      <c r="V19" s="30"/>
      <c r="W19" s="30"/>
      <c r="X19" s="30"/>
      <c r="Y19" s="30">
        <f t="shared" si="1"/>
        <v>16</v>
      </c>
    </row>
    <row r="20" spans="1:25" ht="16.5" x14ac:dyDescent="0.2">
      <c r="A20" s="29">
        <f t="shared" si="0"/>
        <v>130600901</v>
      </c>
      <c r="B20" s="29">
        <v>130600901</v>
      </c>
      <c r="C20" s="30" t="s">
        <v>1026</v>
      </c>
      <c r="D20" s="30">
        <v>1</v>
      </c>
      <c r="E20" s="30">
        <v>1</v>
      </c>
      <c r="F20" s="30">
        <v>1</v>
      </c>
      <c r="G20" s="30">
        <v>0</v>
      </c>
      <c r="H20" s="30">
        <v>1001</v>
      </c>
      <c r="I20" s="30"/>
      <c r="J20" s="30"/>
      <c r="K20" s="30">
        <v>1</v>
      </c>
      <c r="L20" s="30"/>
      <c r="M20" s="30"/>
      <c r="N20" s="30"/>
      <c r="O20" s="30"/>
      <c r="P20" s="30"/>
      <c r="Q20" s="30">
        <v>1</v>
      </c>
      <c r="R20" s="30">
        <v>5</v>
      </c>
      <c r="S20" s="30"/>
      <c r="T20" s="30"/>
      <c r="U20" s="30"/>
      <c r="V20" s="30"/>
      <c r="W20" s="30"/>
      <c r="X20" s="30"/>
      <c r="Y20" s="30">
        <f t="shared" si="1"/>
        <v>17</v>
      </c>
    </row>
    <row r="21" spans="1:25" ht="16.5" x14ac:dyDescent="0.2">
      <c r="A21" s="29">
        <f t="shared" si="0"/>
        <v>130600902</v>
      </c>
      <c r="B21" s="29">
        <v>130600902</v>
      </c>
      <c r="C21" s="30" t="s">
        <v>1027</v>
      </c>
      <c r="D21" s="30">
        <v>1</v>
      </c>
      <c r="E21" s="30">
        <v>1</v>
      </c>
      <c r="F21" s="30">
        <v>3</v>
      </c>
      <c r="G21" s="30">
        <v>0</v>
      </c>
      <c r="H21" s="30">
        <v>3001</v>
      </c>
      <c r="I21" s="30"/>
      <c r="J21" s="30"/>
      <c r="K21" s="30">
        <v>1</v>
      </c>
      <c r="L21" s="30"/>
      <c r="M21" s="30"/>
      <c r="N21" s="30"/>
      <c r="O21" s="30"/>
      <c r="P21" s="30"/>
      <c r="Q21" s="30">
        <v>1</v>
      </c>
      <c r="R21" s="30">
        <v>4</v>
      </c>
      <c r="S21" s="30"/>
      <c r="T21" s="30"/>
      <c r="U21" s="30"/>
      <c r="V21" s="30"/>
      <c r="W21" s="30"/>
      <c r="X21" s="30"/>
      <c r="Y21" s="30">
        <f t="shared" si="1"/>
        <v>18</v>
      </c>
    </row>
    <row r="22" spans="1:25" ht="16.5" x14ac:dyDescent="0.2">
      <c r="A22" s="29">
        <f t="shared" si="0"/>
        <v>130601001</v>
      </c>
      <c r="B22" s="29">
        <v>130601001</v>
      </c>
      <c r="C22" s="30" t="s">
        <v>1028</v>
      </c>
      <c r="D22" s="30">
        <v>1</v>
      </c>
      <c r="E22" s="30">
        <v>1</v>
      </c>
      <c r="F22" s="30">
        <v>1</v>
      </c>
      <c r="G22" s="30">
        <v>0</v>
      </c>
      <c r="H22" s="30">
        <v>1001</v>
      </c>
      <c r="I22" s="30"/>
      <c r="J22" s="30"/>
      <c r="K22" s="30">
        <v>1</v>
      </c>
      <c r="L22" s="30"/>
      <c r="M22" s="30"/>
      <c r="N22" s="30"/>
      <c r="O22" s="30"/>
      <c r="P22" s="30"/>
      <c r="Q22" s="30">
        <v>1</v>
      </c>
      <c r="R22" s="30">
        <v>5</v>
      </c>
      <c r="S22" s="30"/>
      <c r="T22" s="30"/>
      <c r="U22" s="30"/>
      <c r="V22" s="30"/>
      <c r="W22" s="30"/>
      <c r="X22" s="30"/>
      <c r="Y22" s="30">
        <f t="shared" si="1"/>
        <v>19</v>
      </c>
    </row>
    <row r="23" spans="1:25" ht="16.5" x14ac:dyDescent="0.2">
      <c r="A23" s="29">
        <f t="shared" si="0"/>
        <v>130601002</v>
      </c>
      <c r="B23" s="29">
        <v>130601002</v>
      </c>
      <c r="C23" s="30" t="s">
        <v>1029</v>
      </c>
      <c r="D23" s="30">
        <v>1</v>
      </c>
      <c r="E23" s="30">
        <v>1</v>
      </c>
      <c r="F23" s="30">
        <v>3</v>
      </c>
      <c r="G23" s="30">
        <v>0</v>
      </c>
      <c r="H23" s="30">
        <v>3001</v>
      </c>
      <c r="I23" s="30"/>
      <c r="J23" s="30"/>
      <c r="K23" s="30">
        <v>1</v>
      </c>
      <c r="L23" s="30"/>
      <c r="M23" s="30"/>
      <c r="N23" s="30"/>
      <c r="O23" s="30"/>
      <c r="P23" s="30"/>
      <c r="Q23" s="30">
        <v>1</v>
      </c>
      <c r="R23" s="30">
        <v>4</v>
      </c>
      <c r="S23" s="30"/>
      <c r="T23" s="30"/>
      <c r="U23" s="30"/>
      <c r="V23" s="30"/>
      <c r="W23" s="30"/>
      <c r="X23" s="30"/>
      <c r="Y23" s="30">
        <f t="shared" si="1"/>
        <v>20</v>
      </c>
    </row>
    <row r="24" spans="1:25" ht="16.5" x14ac:dyDescent="0.2">
      <c r="A24" s="29">
        <f t="shared" si="0"/>
        <v>130601101</v>
      </c>
      <c r="B24" s="29">
        <v>130601101</v>
      </c>
      <c r="C24" s="30" t="s">
        <v>1030</v>
      </c>
      <c r="D24" s="30">
        <v>1</v>
      </c>
      <c r="E24" s="30">
        <v>1</v>
      </c>
      <c r="F24" s="30">
        <v>1</v>
      </c>
      <c r="G24" s="30">
        <v>0</v>
      </c>
      <c r="H24" s="30">
        <v>1001</v>
      </c>
      <c r="I24" s="30"/>
      <c r="J24" s="30"/>
      <c r="K24" s="30">
        <v>1</v>
      </c>
      <c r="L24" s="30"/>
      <c r="M24" s="30"/>
      <c r="N24" s="30"/>
      <c r="O24" s="30"/>
      <c r="P24" s="30"/>
      <c r="Q24" s="30">
        <v>1</v>
      </c>
      <c r="R24" s="30">
        <v>5</v>
      </c>
      <c r="S24" s="30"/>
      <c r="T24" s="30"/>
      <c r="U24" s="30"/>
      <c r="V24" s="30"/>
      <c r="W24" s="30"/>
      <c r="X24" s="30"/>
      <c r="Y24" s="30">
        <f t="shared" si="1"/>
        <v>21</v>
      </c>
    </row>
    <row r="25" spans="1:25" ht="16.5" x14ac:dyDescent="0.2">
      <c r="A25" s="29">
        <f t="shared" si="0"/>
        <v>130601102</v>
      </c>
      <c r="B25" s="29">
        <v>130601102</v>
      </c>
      <c r="C25" s="30" t="s">
        <v>1031</v>
      </c>
      <c r="D25" s="30">
        <v>1</v>
      </c>
      <c r="E25" s="30">
        <v>1</v>
      </c>
      <c r="F25" s="30">
        <v>3</v>
      </c>
      <c r="G25" s="30">
        <v>0</v>
      </c>
      <c r="H25" s="30">
        <v>3001</v>
      </c>
      <c r="I25" s="30"/>
      <c r="J25" s="30"/>
      <c r="K25" s="30">
        <v>1</v>
      </c>
      <c r="L25" s="30"/>
      <c r="M25" s="30"/>
      <c r="N25" s="30"/>
      <c r="O25" s="30"/>
      <c r="P25" s="30"/>
      <c r="Q25" s="30">
        <v>1</v>
      </c>
      <c r="R25" s="30">
        <v>4</v>
      </c>
      <c r="S25" s="30"/>
      <c r="T25" s="30"/>
      <c r="U25" s="30"/>
      <c r="V25" s="30"/>
      <c r="W25" s="30"/>
      <c r="X25" s="30"/>
      <c r="Y25" s="30">
        <f t="shared" si="1"/>
        <v>22</v>
      </c>
    </row>
    <row r="26" spans="1:25" ht="16.5" x14ac:dyDescent="0.2">
      <c r="A26" s="29">
        <f t="shared" si="0"/>
        <v>130601201</v>
      </c>
      <c r="B26" s="29">
        <v>130601201</v>
      </c>
      <c r="C26" s="30" t="s">
        <v>1032</v>
      </c>
      <c r="D26" s="30">
        <v>1</v>
      </c>
      <c r="E26" s="30">
        <v>1</v>
      </c>
      <c r="F26" s="30">
        <v>1</v>
      </c>
      <c r="G26" s="30">
        <v>0</v>
      </c>
      <c r="H26" s="30">
        <v>1001</v>
      </c>
      <c r="I26" s="30"/>
      <c r="J26" s="30"/>
      <c r="K26" s="30">
        <v>1</v>
      </c>
      <c r="L26" s="30"/>
      <c r="M26" s="30"/>
      <c r="N26" s="30"/>
      <c r="O26" s="30"/>
      <c r="P26" s="30"/>
      <c r="Q26" s="30">
        <v>1</v>
      </c>
      <c r="R26" s="30">
        <v>5</v>
      </c>
      <c r="S26" s="30"/>
      <c r="T26" s="30"/>
      <c r="U26" s="30"/>
      <c r="V26" s="30"/>
      <c r="W26" s="30"/>
      <c r="X26" s="30"/>
      <c r="Y26" s="30">
        <f t="shared" si="1"/>
        <v>23</v>
      </c>
    </row>
    <row r="27" spans="1:25" ht="16.5" x14ac:dyDescent="0.2">
      <c r="A27" s="29">
        <f t="shared" si="0"/>
        <v>130601202</v>
      </c>
      <c r="B27" s="29">
        <v>130601202</v>
      </c>
      <c r="C27" s="30" t="s">
        <v>1033</v>
      </c>
      <c r="D27" s="30">
        <v>1</v>
      </c>
      <c r="E27" s="30">
        <v>1</v>
      </c>
      <c r="F27" s="30">
        <v>3</v>
      </c>
      <c r="G27" s="30">
        <v>0</v>
      </c>
      <c r="H27" s="30">
        <v>3001</v>
      </c>
      <c r="I27" s="30"/>
      <c r="J27" s="30"/>
      <c r="K27" s="30">
        <v>1</v>
      </c>
      <c r="L27" s="30"/>
      <c r="M27" s="30"/>
      <c r="N27" s="30"/>
      <c r="O27" s="30"/>
      <c r="P27" s="30"/>
      <c r="Q27" s="30">
        <v>1</v>
      </c>
      <c r="R27" s="30">
        <v>4</v>
      </c>
      <c r="S27" s="30"/>
      <c r="T27" s="30"/>
      <c r="U27" s="30"/>
      <c r="V27" s="30"/>
      <c r="W27" s="30"/>
      <c r="X27" s="30"/>
      <c r="Y27" s="30">
        <f t="shared" si="1"/>
        <v>24</v>
      </c>
    </row>
    <row r="28" spans="1:25" ht="16.5" x14ac:dyDescent="0.2">
      <c r="A28" s="29">
        <f t="shared" si="0"/>
        <v>130601301</v>
      </c>
      <c r="B28" s="29">
        <v>130601301</v>
      </c>
      <c r="C28" s="30" t="s">
        <v>1034</v>
      </c>
      <c r="D28" s="30">
        <v>1</v>
      </c>
      <c r="E28" s="30">
        <v>1</v>
      </c>
      <c r="F28" s="30">
        <v>1</v>
      </c>
      <c r="G28" s="30">
        <v>0</v>
      </c>
      <c r="H28" s="30">
        <v>1001</v>
      </c>
      <c r="I28" s="30"/>
      <c r="J28" s="30"/>
      <c r="K28" s="30">
        <v>1</v>
      </c>
      <c r="L28" s="30"/>
      <c r="M28" s="30"/>
      <c r="N28" s="30"/>
      <c r="O28" s="30"/>
      <c r="P28" s="30"/>
      <c r="Q28" s="30">
        <v>1</v>
      </c>
      <c r="R28" s="30">
        <v>5</v>
      </c>
      <c r="S28" s="30"/>
      <c r="T28" s="30"/>
      <c r="U28" s="30"/>
      <c r="V28" s="30"/>
      <c r="W28" s="30"/>
      <c r="X28" s="30"/>
      <c r="Y28" s="30">
        <f t="shared" si="1"/>
        <v>25</v>
      </c>
    </row>
    <row r="29" spans="1:25" ht="16.5" x14ac:dyDescent="0.2">
      <c r="A29" s="29">
        <f t="shared" si="0"/>
        <v>130601302</v>
      </c>
      <c r="B29" s="29">
        <v>130601302</v>
      </c>
      <c r="C29" s="30" t="s">
        <v>1035</v>
      </c>
      <c r="D29" s="30">
        <v>1</v>
      </c>
      <c r="E29" s="30">
        <v>1</v>
      </c>
      <c r="F29" s="30">
        <v>3</v>
      </c>
      <c r="G29" s="30">
        <v>0</v>
      </c>
      <c r="H29" s="30">
        <v>3001</v>
      </c>
      <c r="I29" s="30"/>
      <c r="J29" s="30"/>
      <c r="K29" s="30">
        <v>1</v>
      </c>
      <c r="L29" s="30"/>
      <c r="M29" s="30"/>
      <c r="N29" s="30"/>
      <c r="O29" s="30"/>
      <c r="P29" s="30"/>
      <c r="Q29" s="30">
        <v>1</v>
      </c>
      <c r="R29" s="30">
        <v>4</v>
      </c>
      <c r="S29" s="30"/>
      <c r="T29" s="30"/>
      <c r="U29" s="30"/>
      <c r="V29" s="30"/>
      <c r="W29" s="30"/>
      <c r="X29" s="30"/>
      <c r="Y29" s="30">
        <f t="shared" si="1"/>
        <v>26</v>
      </c>
    </row>
    <row r="30" spans="1:25" ht="16.5" x14ac:dyDescent="0.2">
      <c r="A30" s="29">
        <f t="shared" si="0"/>
        <v>130601401</v>
      </c>
      <c r="B30" s="29">
        <v>130601401</v>
      </c>
      <c r="C30" s="30" t="s">
        <v>1036</v>
      </c>
      <c r="D30" s="30">
        <v>1</v>
      </c>
      <c r="E30" s="30">
        <v>1</v>
      </c>
      <c r="F30" s="30">
        <v>1</v>
      </c>
      <c r="G30" s="30">
        <v>0</v>
      </c>
      <c r="H30" s="30">
        <v>1001</v>
      </c>
      <c r="I30" s="30"/>
      <c r="J30" s="30"/>
      <c r="K30" s="30">
        <v>1</v>
      </c>
      <c r="L30" s="30"/>
      <c r="M30" s="30"/>
      <c r="N30" s="30"/>
      <c r="O30" s="30"/>
      <c r="P30" s="30"/>
      <c r="Q30" s="30">
        <v>1</v>
      </c>
      <c r="R30" s="30">
        <v>5</v>
      </c>
      <c r="S30" s="30"/>
      <c r="T30" s="30"/>
      <c r="U30" s="30"/>
      <c r="V30" s="30"/>
      <c r="W30" s="30"/>
      <c r="X30" s="30"/>
      <c r="Y30" s="30">
        <f t="shared" si="1"/>
        <v>27</v>
      </c>
    </row>
    <row r="31" spans="1:25" ht="16.5" x14ac:dyDescent="0.2">
      <c r="A31" s="29">
        <f t="shared" si="0"/>
        <v>130601402</v>
      </c>
      <c r="B31" s="29">
        <v>130601402</v>
      </c>
      <c r="C31" s="30" t="s">
        <v>1037</v>
      </c>
      <c r="D31" s="30">
        <v>1</v>
      </c>
      <c r="E31" s="30">
        <v>1</v>
      </c>
      <c r="F31" s="30">
        <v>3</v>
      </c>
      <c r="G31" s="30">
        <v>0</v>
      </c>
      <c r="H31" s="30">
        <v>3001</v>
      </c>
      <c r="I31" s="30"/>
      <c r="J31" s="30"/>
      <c r="K31" s="30">
        <v>1</v>
      </c>
      <c r="L31" s="30"/>
      <c r="M31" s="30"/>
      <c r="N31" s="30"/>
      <c r="O31" s="30"/>
      <c r="P31" s="30"/>
      <c r="Q31" s="30">
        <v>1</v>
      </c>
      <c r="R31" s="30">
        <v>4</v>
      </c>
      <c r="S31" s="30"/>
      <c r="T31" s="30"/>
      <c r="U31" s="30"/>
      <c r="V31" s="30"/>
      <c r="W31" s="30"/>
      <c r="X31" s="30"/>
      <c r="Y31" s="30">
        <f t="shared" si="1"/>
        <v>28</v>
      </c>
    </row>
    <row r="32" spans="1:25" ht="16.5" x14ac:dyDescent="0.2">
      <c r="A32" s="29">
        <f t="shared" si="0"/>
        <v>130601501</v>
      </c>
      <c r="B32" s="29">
        <v>130601501</v>
      </c>
      <c r="C32" s="30" t="s">
        <v>1038</v>
      </c>
      <c r="D32" s="30">
        <v>1</v>
      </c>
      <c r="E32" s="30">
        <v>1</v>
      </c>
      <c r="F32" s="30">
        <v>1</v>
      </c>
      <c r="G32" s="30">
        <v>0</v>
      </c>
      <c r="H32" s="30">
        <v>1001</v>
      </c>
      <c r="I32" s="30"/>
      <c r="J32" s="30"/>
      <c r="K32" s="30">
        <v>1</v>
      </c>
      <c r="L32" s="30"/>
      <c r="M32" s="30"/>
      <c r="N32" s="30"/>
      <c r="O32" s="30"/>
      <c r="P32" s="30"/>
      <c r="Q32" s="30">
        <v>1</v>
      </c>
      <c r="R32" s="30">
        <v>5</v>
      </c>
      <c r="S32" s="30"/>
      <c r="T32" s="30"/>
      <c r="U32" s="30"/>
      <c r="V32" s="30"/>
      <c r="W32" s="30"/>
      <c r="X32" s="30"/>
      <c r="Y32" s="30">
        <f t="shared" si="1"/>
        <v>29</v>
      </c>
    </row>
    <row r="33" spans="1:25" ht="16.5" x14ac:dyDescent="0.2">
      <c r="A33" s="29">
        <f t="shared" si="0"/>
        <v>130601502</v>
      </c>
      <c r="B33" s="29">
        <v>130601502</v>
      </c>
      <c r="C33" s="30" t="s">
        <v>1039</v>
      </c>
      <c r="D33" s="30">
        <v>1</v>
      </c>
      <c r="E33" s="30">
        <v>1</v>
      </c>
      <c r="F33" s="30">
        <v>3</v>
      </c>
      <c r="G33" s="30">
        <v>0</v>
      </c>
      <c r="H33" s="30">
        <v>3001</v>
      </c>
      <c r="I33" s="30"/>
      <c r="J33" s="30"/>
      <c r="K33" s="30">
        <v>1</v>
      </c>
      <c r="L33" s="30"/>
      <c r="M33" s="30"/>
      <c r="N33" s="30"/>
      <c r="O33" s="30"/>
      <c r="P33" s="30"/>
      <c r="Q33" s="30">
        <v>1</v>
      </c>
      <c r="R33" s="30">
        <v>4</v>
      </c>
      <c r="S33" s="30"/>
      <c r="T33" s="30"/>
      <c r="U33" s="30"/>
      <c r="V33" s="30"/>
      <c r="W33" s="30"/>
      <c r="X33" s="30"/>
      <c r="Y33" s="30">
        <f t="shared" si="1"/>
        <v>30</v>
      </c>
    </row>
    <row r="34" spans="1:25" ht="16.5" x14ac:dyDescent="0.2">
      <c r="A34" s="29">
        <f t="shared" si="0"/>
        <v>130601701</v>
      </c>
      <c r="B34" s="29">
        <v>130601701</v>
      </c>
      <c r="C34" s="30" t="s">
        <v>1040</v>
      </c>
      <c r="D34" s="30">
        <v>1</v>
      </c>
      <c r="E34" s="30">
        <v>1</v>
      </c>
      <c r="F34" s="30">
        <v>1</v>
      </c>
      <c r="G34" s="30">
        <v>0</v>
      </c>
      <c r="H34" s="30">
        <v>1001</v>
      </c>
      <c r="I34" s="30"/>
      <c r="J34" s="30"/>
      <c r="K34" s="30">
        <v>1</v>
      </c>
      <c r="L34" s="30"/>
      <c r="M34" s="30"/>
      <c r="N34" s="30"/>
      <c r="O34" s="30"/>
      <c r="P34" s="30"/>
      <c r="Q34" s="30">
        <v>1</v>
      </c>
      <c r="R34" s="30">
        <v>5</v>
      </c>
      <c r="S34" s="30"/>
      <c r="T34" s="30"/>
      <c r="U34" s="30"/>
      <c r="V34" s="30"/>
      <c r="W34" s="30"/>
      <c r="X34" s="30"/>
      <c r="Y34" s="30">
        <f t="shared" si="1"/>
        <v>31</v>
      </c>
    </row>
    <row r="35" spans="1:25" ht="16.5" x14ac:dyDescent="0.2">
      <c r="A35" s="29">
        <f t="shared" si="0"/>
        <v>130601702</v>
      </c>
      <c r="B35" s="29">
        <v>130601702</v>
      </c>
      <c r="C35" s="30" t="s">
        <v>1041</v>
      </c>
      <c r="D35" s="30">
        <v>1</v>
      </c>
      <c r="E35" s="30">
        <v>1</v>
      </c>
      <c r="F35" s="30">
        <v>3</v>
      </c>
      <c r="G35" s="30">
        <v>0</v>
      </c>
      <c r="H35" s="30">
        <v>3001</v>
      </c>
      <c r="I35" s="30"/>
      <c r="J35" s="30"/>
      <c r="K35" s="30">
        <v>1</v>
      </c>
      <c r="L35" s="30"/>
      <c r="M35" s="30"/>
      <c r="N35" s="30"/>
      <c r="O35" s="30"/>
      <c r="P35" s="30"/>
      <c r="Q35" s="30">
        <v>1</v>
      </c>
      <c r="R35" s="30">
        <v>4</v>
      </c>
      <c r="S35" s="30"/>
      <c r="T35" s="30"/>
      <c r="U35" s="30"/>
      <c r="V35" s="30"/>
      <c r="W35" s="30"/>
      <c r="X35" s="30"/>
      <c r="Y35" s="30">
        <f t="shared" si="1"/>
        <v>32</v>
      </c>
    </row>
    <row r="36" spans="1:25" ht="16.5" x14ac:dyDescent="0.2">
      <c r="A36" s="29">
        <f t="shared" si="0"/>
        <v>130602001</v>
      </c>
      <c r="B36" s="29">
        <v>130602001</v>
      </c>
      <c r="C36" s="30" t="s">
        <v>1042</v>
      </c>
      <c r="D36" s="30">
        <v>1</v>
      </c>
      <c r="E36" s="30">
        <v>1</v>
      </c>
      <c r="F36" s="30">
        <v>1</v>
      </c>
      <c r="G36" s="30">
        <v>0</v>
      </c>
      <c r="H36" s="30">
        <v>1001</v>
      </c>
      <c r="I36" s="30"/>
      <c r="J36" s="30"/>
      <c r="K36" s="30">
        <v>1</v>
      </c>
      <c r="L36" s="30"/>
      <c r="M36" s="30"/>
      <c r="N36" s="30"/>
      <c r="O36" s="30"/>
      <c r="P36" s="30"/>
      <c r="Q36" s="30">
        <v>1</v>
      </c>
      <c r="R36" s="30">
        <v>5</v>
      </c>
      <c r="S36" s="30"/>
      <c r="T36" s="30"/>
      <c r="U36" s="30"/>
      <c r="V36" s="30"/>
      <c r="W36" s="30"/>
      <c r="X36" s="30"/>
      <c r="Y36" s="30">
        <f t="shared" si="1"/>
        <v>33</v>
      </c>
    </row>
    <row r="37" spans="1:25" ht="16.5" x14ac:dyDescent="0.2">
      <c r="A37" s="29">
        <f t="shared" si="0"/>
        <v>130602002</v>
      </c>
      <c r="B37" s="29">
        <v>130602002</v>
      </c>
      <c r="C37" s="30" t="s">
        <v>1043</v>
      </c>
      <c r="D37" s="30">
        <v>1</v>
      </c>
      <c r="E37" s="30">
        <v>1</v>
      </c>
      <c r="F37" s="30">
        <v>3</v>
      </c>
      <c r="G37" s="30">
        <v>0</v>
      </c>
      <c r="H37" s="30">
        <v>3001</v>
      </c>
      <c r="I37" s="30"/>
      <c r="J37" s="30"/>
      <c r="K37" s="30">
        <v>1</v>
      </c>
      <c r="L37" s="30"/>
      <c r="M37" s="30"/>
      <c r="N37" s="30"/>
      <c r="O37" s="30"/>
      <c r="P37" s="30"/>
      <c r="Q37" s="30">
        <v>1</v>
      </c>
      <c r="R37" s="30">
        <v>4</v>
      </c>
      <c r="S37" s="30"/>
      <c r="T37" s="30"/>
      <c r="U37" s="30"/>
      <c r="V37" s="30"/>
      <c r="W37" s="30"/>
      <c r="X37" s="30"/>
      <c r="Y37" s="30">
        <f t="shared" si="1"/>
        <v>34</v>
      </c>
    </row>
    <row r="38" spans="1:25" ht="16.5" x14ac:dyDescent="0.2">
      <c r="A38" s="29">
        <f t="shared" si="0"/>
        <v>130602201</v>
      </c>
      <c r="B38" s="29">
        <v>130602201</v>
      </c>
      <c r="C38" s="30" t="s">
        <v>1044</v>
      </c>
      <c r="D38" s="30">
        <v>1</v>
      </c>
      <c r="E38" s="30">
        <v>1</v>
      </c>
      <c r="F38" s="30">
        <v>1</v>
      </c>
      <c r="G38" s="30">
        <v>0</v>
      </c>
      <c r="H38" s="30">
        <v>1001</v>
      </c>
      <c r="I38" s="30"/>
      <c r="J38" s="30"/>
      <c r="K38" s="30">
        <v>1</v>
      </c>
      <c r="L38" s="30"/>
      <c r="M38" s="30"/>
      <c r="N38" s="30"/>
      <c r="O38" s="30"/>
      <c r="P38" s="30"/>
      <c r="Q38" s="30">
        <v>1</v>
      </c>
      <c r="R38" s="30">
        <v>5</v>
      </c>
      <c r="S38" s="30"/>
      <c r="T38" s="30"/>
      <c r="U38" s="30"/>
      <c r="V38" s="30"/>
      <c r="W38" s="30"/>
      <c r="X38" s="30"/>
      <c r="Y38" s="30">
        <f t="shared" si="1"/>
        <v>35</v>
      </c>
    </row>
    <row r="39" spans="1:25" ht="16.5" x14ac:dyDescent="0.2">
      <c r="A39" s="29">
        <f t="shared" si="0"/>
        <v>130602202</v>
      </c>
      <c r="B39" s="29">
        <v>130602202</v>
      </c>
      <c r="C39" s="30" t="s">
        <v>1045</v>
      </c>
      <c r="D39" s="30">
        <v>1</v>
      </c>
      <c r="E39" s="30">
        <v>1</v>
      </c>
      <c r="F39" s="30">
        <v>3</v>
      </c>
      <c r="G39" s="30">
        <v>0</v>
      </c>
      <c r="H39" s="30">
        <v>3001</v>
      </c>
      <c r="I39" s="30"/>
      <c r="J39" s="30"/>
      <c r="K39" s="30">
        <v>1</v>
      </c>
      <c r="L39" s="30"/>
      <c r="M39" s="30"/>
      <c r="N39" s="30"/>
      <c r="O39" s="30"/>
      <c r="P39" s="30"/>
      <c r="Q39" s="30">
        <v>1</v>
      </c>
      <c r="R39" s="30">
        <v>4</v>
      </c>
      <c r="S39" s="30"/>
      <c r="T39" s="30"/>
      <c r="U39" s="30"/>
      <c r="V39" s="30"/>
      <c r="W39" s="30"/>
      <c r="X39" s="30"/>
      <c r="Y39" s="30">
        <f t="shared" si="1"/>
        <v>36</v>
      </c>
    </row>
    <row r="40" spans="1:25" ht="16.5" x14ac:dyDescent="0.2">
      <c r="A40" s="29">
        <f t="shared" si="0"/>
        <v>130700101</v>
      </c>
      <c r="B40" s="29">
        <v>130700101</v>
      </c>
      <c r="C40" s="30" t="s">
        <v>1046</v>
      </c>
      <c r="D40" s="30">
        <v>1</v>
      </c>
      <c r="E40" s="30">
        <v>1</v>
      </c>
      <c r="F40" s="30">
        <v>1</v>
      </c>
      <c r="G40" s="30">
        <v>0</v>
      </c>
      <c r="H40" s="30">
        <v>1001</v>
      </c>
      <c r="I40" s="30"/>
      <c r="J40" s="30"/>
      <c r="K40" s="30">
        <v>1</v>
      </c>
      <c r="L40" s="30"/>
      <c r="M40" s="30"/>
      <c r="N40" s="30"/>
      <c r="O40" s="30"/>
      <c r="P40" s="30"/>
      <c r="Q40" s="30">
        <v>1</v>
      </c>
      <c r="R40" s="30">
        <v>5</v>
      </c>
      <c r="S40" s="30"/>
      <c r="T40" s="30"/>
      <c r="U40" s="30"/>
      <c r="V40" s="30"/>
      <c r="W40" s="30"/>
      <c r="X40" s="30"/>
      <c r="Y40" s="30">
        <f t="shared" si="1"/>
        <v>37</v>
      </c>
    </row>
    <row r="41" spans="1:25" ht="16.5" x14ac:dyDescent="0.2">
      <c r="A41" s="29">
        <f t="shared" si="0"/>
        <v>130700102</v>
      </c>
      <c r="B41" s="29">
        <v>130700102</v>
      </c>
      <c r="C41" s="30" t="s">
        <v>1047</v>
      </c>
      <c r="D41" s="30">
        <v>1</v>
      </c>
      <c r="E41" s="30">
        <v>1</v>
      </c>
      <c r="F41" s="30">
        <v>3</v>
      </c>
      <c r="G41" s="30">
        <v>0</v>
      </c>
      <c r="H41" s="30">
        <v>3006</v>
      </c>
      <c r="I41" s="30"/>
      <c r="J41" s="30"/>
      <c r="K41" s="30">
        <v>1</v>
      </c>
      <c r="L41" s="30"/>
      <c r="M41" s="30"/>
      <c r="N41" s="30"/>
      <c r="O41" s="30"/>
      <c r="P41" s="30"/>
      <c r="Q41" s="30">
        <v>1</v>
      </c>
      <c r="R41" s="30">
        <v>4</v>
      </c>
      <c r="S41" s="30"/>
      <c r="T41" s="30"/>
      <c r="U41" s="30"/>
      <c r="V41" s="30"/>
      <c r="W41" s="30"/>
      <c r="X41" s="30"/>
      <c r="Y41" s="30">
        <f t="shared" si="1"/>
        <v>38</v>
      </c>
    </row>
    <row r="42" spans="1:25" ht="16.5" x14ac:dyDescent="0.2">
      <c r="A42" s="29">
        <f t="shared" si="0"/>
        <v>130700201</v>
      </c>
      <c r="B42" s="29">
        <v>130700201</v>
      </c>
      <c r="C42" s="30" t="s">
        <v>1048</v>
      </c>
      <c r="D42" s="30">
        <v>1</v>
      </c>
      <c r="E42" s="30">
        <v>1</v>
      </c>
      <c r="F42" s="30">
        <v>1</v>
      </c>
      <c r="G42" s="30">
        <v>0</v>
      </c>
      <c r="H42" s="30">
        <v>1001</v>
      </c>
      <c r="I42" s="30"/>
      <c r="J42" s="30"/>
      <c r="K42" s="30">
        <v>1</v>
      </c>
      <c r="L42" s="30"/>
      <c r="M42" s="30"/>
      <c r="N42" s="30"/>
      <c r="O42" s="30"/>
      <c r="P42" s="30"/>
      <c r="Q42" s="30">
        <v>1</v>
      </c>
      <c r="R42" s="30">
        <v>5</v>
      </c>
      <c r="S42" s="30"/>
      <c r="T42" s="30"/>
      <c r="U42" s="30"/>
      <c r="V42" s="30"/>
      <c r="W42" s="30"/>
      <c r="X42" s="30"/>
      <c r="Y42" s="30">
        <f t="shared" si="1"/>
        <v>39</v>
      </c>
    </row>
    <row r="43" spans="1:25" ht="16.5" x14ac:dyDescent="0.2">
      <c r="A43" s="29">
        <f t="shared" si="0"/>
        <v>130700202</v>
      </c>
      <c r="B43" s="29">
        <v>130700202</v>
      </c>
      <c r="C43" s="30" t="s">
        <v>1049</v>
      </c>
      <c r="D43" s="30">
        <v>1</v>
      </c>
      <c r="E43" s="30">
        <v>1</v>
      </c>
      <c r="F43" s="30">
        <v>3</v>
      </c>
      <c r="G43" s="30">
        <v>0</v>
      </c>
      <c r="H43" s="30">
        <v>3006</v>
      </c>
      <c r="I43" s="30"/>
      <c r="J43" s="30"/>
      <c r="K43" s="30">
        <v>1</v>
      </c>
      <c r="L43" s="30"/>
      <c r="M43" s="30"/>
      <c r="N43" s="30"/>
      <c r="O43" s="30"/>
      <c r="P43" s="30"/>
      <c r="Q43" s="30">
        <v>1</v>
      </c>
      <c r="R43" s="30">
        <v>4</v>
      </c>
      <c r="S43" s="30"/>
      <c r="T43" s="30"/>
      <c r="U43" s="30"/>
      <c r="V43" s="30"/>
      <c r="W43" s="30"/>
      <c r="X43" s="30"/>
      <c r="Y43" s="30">
        <f t="shared" si="1"/>
        <v>40</v>
      </c>
    </row>
    <row r="44" spans="1:25" ht="16.5" x14ac:dyDescent="0.2">
      <c r="A44" s="29">
        <f t="shared" si="0"/>
        <v>130700301</v>
      </c>
      <c r="B44" s="29">
        <v>130700301</v>
      </c>
      <c r="C44" s="30" t="s">
        <v>1050</v>
      </c>
      <c r="D44" s="30">
        <v>1</v>
      </c>
      <c r="E44" s="30">
        <v>1</v>
      </c>
      <c r="F44" s="30">
        <v>1</v>
      </c>
      <c r="G44" s="30">
        <v>0</v>
      </c>
      <c r="H44" s="30">
        <v>1001</v>
      </c>
      <c r="I44" s="30"/>
      <c r="J44" s="30"/>
      <c r="K44" s="30">
        <v>1</v>
      </c>
      <c r="L44" s="30"/>
      <c r="M44" s="30"/>
      <c r="N44" s="30"/>
      <c r="O44" s="30"/>
      <c r="P44" s="30"/>
      <c r="Q44" s="30">
        <v>1</v>
      </c>
      <c r="R44" s="30">
        <v>5</v>
      </c>
      <c r="S44" s="30"/>
      <c r="T44" s="30"/>
      <c r="U44" s="30"/>
      <c r="V44" s="30"/>
      <c r="W44" s="30"/>
      <c r="X44" s="30"/>
      <c r="Y44" s="30">
        <f t="shared" si="1"/>
        <v>41</v>
      </c>
    </row>
    <row r="45" spans="1:25" ht="16.5" x14ac:dyDescent="0.2">
      <c r="A45" s="29">
        <f t="shared" si="0"/>
        <v>130700302</v>
      </c>
      <c r="B45" s="29">
        <v>130700302</v>
      </c>
      <c r="C45" s="30" t="s">
        <v>1051</v>
      </c>
      <c r="D45" s="30">
        <v>1</v>
      </c>
      <c r="E45" s="30">
        <v>1</v>
      </c>
      <c r="F45" s="30">
        <v>3</v>
      </c>
      <c r="G45" s="30">
        <v>0</v>
      </c>
      <c r="H45" s="30">
        <v>3006</v>
      </c>
      <c r="I45" s="30"/>
      <c r="J45" s="30"/>
      <c r="K45" s="30">
        <v>1</v>
      </c>
      <c r="L45" s="30"/>
      <c r="M45" s="30"/>
      <c r="N45" s="30"/>
      <c r="O45" s="30"/>
      <c r="P45" s="30"/>
      <c r="Q45" s="30">
        <v>1</v>
      </c>
      <c r="R45" s="30">
        <v>4</v>
      </c>
      <c r="S45" s="30"/>
      <c r="T45" s="30"/>
      <c r="U45" s="30"/>
      <c r="V45" s="30"/>
      <c r="W45" s="30"/>
      <c r="X45" s="30"/>
      <c r="Y45" s="30">
        <f t="shared" si="1"/>
        <v>42</v>
      </c>
    </row>
    <row r="46" spans="1:25" ht="16.5" x14ac:dyDescent="0.2">
      <c r="A46" s="29">
        <f t="shared" si="0"/>
        <v>130700401</v>
      </c>
      <c r="B46" s="29">
        <v>130700401</v>
      </c>
      <c r="C46" s="30" t="s">
        <v>1052</v>
      </c>
      <c r="D46" s="30">
        <v>1</v>
      </c>
      <c r="E46" s="30">
        <v>1</v>
      </c>
      <c r="F46" s="30">
        <v>1</v>
      </c>
      <c r="G46" s="30">
        <v>0</v>
      </c>
      <c r="H46" s="30">
        <v>1001</v>
      </c>
      <c r="I46" s="30"/>
      <c r="J46" s="30"/>
      <c r="K46" s="30">
        <v>1</v>
      </c>
      <c r="L46" s="30"/>
      <c r="M46" s="30"/>
      <c r="N46" s="30"/>
      <c r="O46" s="30"/>
      <c r="P46" s="30"/>
      <c r="Q46" s="30">
        <v>1</v>
      </c>
      <c r="R46" s="30">
        <v>5</v>
      </c>
      <c r="S46" s="30"/>
      <c r="T46" s="30"/>
      <c r="U46" s="30"/>
      <c r="V46" s="30"/>
      <c r="W46" s="30"/>
      <c r="X46" s="30"/>
      <c r="Y46" s="30">
        <f t="shared" si="1"/>
        <v>43</v>
      </c>
    </row>
    <row r="47" spans="1:25" ht="16.5" x14ac:dyDescent="0.2">
      <c r="A47" s="29">
        <f t="shared" si="0"/>
        <v>130700402</v>
      </c>
      <c r="B47" s="29">
        <v>130700402</v>
      </c>
      <c r="C47" s="30" t="s">
        <v>1053</v>
      </c>
      <c r="D47" s="30">
        <v>1</v>
      </c>
      <c r="E47" s="30">
        <v>1</v>
      </c>
      <c r="F47" s="30">
        <v>3</v>
      </c>
      <c r="G47" s="30">
        <v>0</v>
      </c>
      <c r="H47" s="30">
        <v>3006</v>
      </c>
      <c r="I47" s="30"/>
      <c r="J47" s="30"/>
      <c r="K47" s="30">
        <v>1</v>
      </c>
      <c r="L47" s="30"/>
      <c r="M47" s="30"/>
      <c r="N47" s="30"/>
      <c r="O47" s="30"/>
      <c r="P47" s="30"/>
      <c r="Q47" s="30">
        <v>1</v>
      </c>
      <c r="R47" s="30">
        <v>4</v>
      </c>
      <c r="S47" s="30"/>
      <c r="T47" s="30"/>
      <c r="U47" s="30"/>
      <c r="V47" s="30"/>
      <c r="W47" s="30"/>
      <c r="X47" s="30"/>
      <c r="Y47" s="30">
        <f t="shared" si="1"/>
        <v>44</v>
      </c>
    </row>
    <row r="48" spans="1:25" ht="16.5" x14ac:dyDescent="0.2">
      <c r="A48" s="29">
        <f t="shared" si="0"/>
        <v>130700501</v>
      </c>
      <c r="B48" s="29">
        <v>130700501</v>
      </c>
      <c r="C48" s="30" t="s">
        <v>1054</v>
      </c>
      <c r="D48" s="30">
        <v>1</v>
      </c>
      <c r="E48" s="30">
        <v>1</v>
      </c>
      <c r="F48" s="30">
        <v>1</v>
      </c>
      <c r="G48" s="30">
        <v>0</v>
      </c>
      <c r="H48" s="30">
        <v>1001</v>
      </c>
      <c r="I48" s="30"/>
      <c r="J48" s="30"/>
      <c r="K48" s="30">
        <v>1</v>
      </c>
      <c r="L48" s="30"/>
      <c r="M48" s="30"/>
      <c r="N48" s="30"/>
      <c r="O48" s="30"/>
      <c r="P48" s="30"/>
      <c r="Q48" s="30">
        <v>1</v>
      </c>
      <c r="R48" s="30">
        <v>5</v>
      </c>
      <c r="S48" s="30"/>
      <c r="T48" s="30"/>
      <c r="U48" s="30"/>
      <c r="V48" s="30"/>
      <c r="W48" s="30"/>
      <c r="X48" s="30"/>
      <c r="Y48" s="30">
        <f t="shared" si="1"/>
        <v>45</v>
      </c>
    </row>
    <row r="49" spans="1:25" ht="16.5" x14ac:dyDescent="0.2">
      <c r="A49" s="29">
        <f t="shared" si="0"/>
        <v>130700502</v>
      </c>
      <c r="B49" s="29">
        <v>130700502</v>
      </c>
      <c r="C49" s="30" t="s">
        <v>1055</v>
      </c>
      <c r="D49" s="30">
        <v>1</v>
      </c>
      <c r="E49" s="30">
        <v>1</v>
      </c>
      <c r="F49" s="30">
        <v>3</v>
      </c>
      <c r="G49" s="30">
        <v>0</v>
      </c>
      <c r="H49" s="30">
        <v>3006</v>
      </c>
      <c r="I49" s="30"/>
      <c r="J49" s="30"/>
      <c r="K49" s="30">
        <v>1</v>
      </c>
      <c r="L49" s="30"/>
      <c r="M49" s="30"/>
      <c r="N49" s="30"/>
      <c r="O49" s="30"/>
      <c r="P49" s="30"/>
      <c r="Q49" s="30">
        <v>1</v>
      </c>
      <c r="R49" s="30">
        <v>4</v>
      </c>
      <c r="S49" s="30"/>
      <c r="T49" s="30"/>
      <c r="U49" s="30"/>
      <c r="V49" s="30"/>
      <c r="W49" s="30"/>
      <c r="X49" s="30"/>
      <c r="Y49" s="30">
        <f t="shared" si="1"/>
        <v>46</v>
      </c>
    </row>
    <row r="50" spans="1:25" ht="16.5" x14ac:dyDescent="0.2">
      <c r="A50" s="29">
        <f t="shared" si="0"/>
        <v>130700601</v>
      </c>
      <c r="B50" s="29">
        <v>130700601</v>
      </c>
      <c r="C50" s="30" t="s">
        <v>1056</v>
      </c>
      <c r="D50" s="30">
        <v>1</v>
      </c>
      <c r="E50" s="30">
        <v>1</v>
      </c>
      <c r="F50" s="30">
        <v>1</v>
      </c>
      <c r="G50" s="30">
        <v>0</v>
      </c>
      <c r="H50" s="30">
        <v>1001</v>
      </c>
      <c r="I50" s="30"/>
      <c r="J50" s="30"/>
      <c r="K50" s="30">
        <v>1</v>
      </c>
      <c r="L50" s="30"/>
      <c r="M50" s="30"/>
      <c r="N50" s="30"/>
      <c r="O50" s="30"/>
      <c r="P50" s="30"/>
      <c r="Q50" s="30">
        <v>1</v>
      </c>
      <c r="R50" s="30">
        <v>5</v>
      </c>
      <c r="S50" s="30"/>
      <c r="T50" s="30"/>
      <c r="U50" s="30"/>
      <c r="V50" s="30"/>
      <c r="W50" s="30"/>
      <c r="X50" s="30"/>
      <c r="Y50" s="30">
        <f t="shared" si="1"/>
        <v>47</v>
      </c>
    </row>
    <row r="51" spans="1:25" ht="16.5" x14ac:dyDescent="0.2">
      <c r="A51" s="29">
        <f t="shared" si="0"/>
        <v>130700602</v>
      </c>
      <c r="B51" s="29">
        <v>130700602</v>
      </c>
      <c r="C51" s="30" t="s">
        <v>1057</v>
      </c>
      <c r="D51" s="30">
        <v>1</v>
      </c>
      <c r="E51" s="30">
        <v>1</v>
      </c>
      <c r="F51" s="30">
        <v>3</v>
      </c>
      <c r="G51" s="30">
        <v>0</v>
      </c>
      <c r="H51" s="30">
        <v>3006</v>
      </c>
      <c r="I51" s="30"/>
      <c r="J51" s="30"/>
      <c r="K51" s="30">
        <v>1</v>
      </c>
      <c r="L51" s="30"/>
      <c r="M51" s="30"/>
      <c r="N51" s="30"/>
      <c r="O51" s="30"/>
      <c r="P51" s="30"/>
      <c r="Q51" s="30">
        <v>1</v>
      </c>
      <c r="R51" s="30">
        <v>4</v>
      </c>
      <c r="S51" s="30"/>
      <c r="T51" s="30"/>
      <c r="U51" s="30"/>
      <c r="V51" s="30"/>
      <c r="W51" s="30"/>
      <c r="X51" s="30"/>
      <c r="Y51" s="30">
        <f t="shared" si="1"/>
        <v>48</v>
      </c>
    </row>
    <row r="52" spans="1:25" ht="16.5" x14ac:dyDescent="0.2">
      <c r="A52" s="29">
        <f t="shared" si="0"/>
        <v>130700701</v>
      </c>
      <c r="B52" s="29">
        <v>130700701</v>
      </c>
      <c r="C52" s="30" t="s">
        <v>1058</v>
      </c>
      <c r="D52" s="30">
        <v>1</v>
      </c>
      <c r="E52" s="30">
        <v>1</v>
      </c>
      <c r="F52" s="30">
        <v>1</v>
      </c>
      <c r="G52" s="30">
        <v>0</v>
      </c>
      <c r="H52" s="30">
        <v>1001</v>
      </c>
      <c r="I52" s="30"/>
      <c r="J52" s="30"/>
      <c r="K52" s="30">
        <v>1</v>
      </c>
      <c r="L52" s="30"/>
      <c r="M52" s="30"/>
      <c r="N52" s="30"/>
      <c r="O52" s="30"/>
      <c r="P52" s="30"/>
      <c r="Q52" s="30">
        <v>1</v>
      </c>
      <c r="R52" s="30">
        <v>5</v>
      </c>
      <c r="S52" s="30"/>
      <c r="T52" s="30"/>
      <c r="U52" s="30"/>
      <c r="V52" s="30"/>
      <c r="W52" s="30"/>
      <c r="X52" s="30"/>
      <c r="Y52" s="30">
        <f t="shared" si="1"/>
        <v>49</v>
      </c>
    </row>
    <row r="53" spans="1:25" ht="16.5" x14ac:dyDescent="0.2">
      <c r="A53" s="29">
        <f t="shared" si="0"/>
        <v>130700702</v>
      </c>
      <c r="B53" s="29">
        <v>130700702</v>
      </c>
      <c r="C53" s="30" t="s">
        <v>1059</v>
      </c>
      <c r="D53" s="30">
        <v>1</v>
      </c>
      <c r="E53" s="30">
        <v>1</v>
      </c>
      <c r="F53" s="30">
        <v>3</v>
      </c>
      <c r="G53" s="30">
        <v>0</v>
      </c>
      <c r="H53" s="30">
        <v>3006</v>
      </c>
      <c r="I53" s="30"/>
      <c r="J53" s="30"/>
      <c r="K53" s="30">
        <v>1</v>
      </c>
      <c r="L53" s="30"/>
      <c r="M53" s="30"/>
      <c r="N53" s="30"/>
      <c r="O53" s="30"/>
      <c r="P53" s="30"/>
      <c r="Q53" s="30">
        <v>1</v>
      </c>
      <c r="R53" s="30">
        <v>4</v>
      </c>
      <c r="S53" s="30"/>
      <c r="T53" s="30"/>
      <c r="U53" s="30"/>
      <c r="V53" s="30"/>
      <c r="W53" s="30"/>
      <c r="X53" s="30"/>
      <c r="Y53" s="30">
        <f t="shared" si="1"/>
        <v>50</v>
      </c>
    </row>
    <row r="54" spans="1:25" ht="16.5" x14ac:dyDescent="0.2">
      <c r="A54" s="29">
        <f t="shared" si="0"/>
        <v>130700801</v>
      </c>
      <c r="B54" s="29">
        <v>130700801</v>
      </c>
      <c r="C54" s="30" t="s">
        <v>1060</v>
      </c>
      <c r="D54" s="30">
        <v>1</v>
      </c>
      <c r="E54" s="30">
        <v>1</v>
      </c>
      <c r="F54" s="30">
        <v>1</v>
      </c>
      <c r="G54" s="30">
        <v>0</v>
      </c>
      <c r="H54" s="30">
        <v>1001</v>
      </c>
      <c r="I54" s="30"/>
      <c r="J54" s="30"/>
      <c r="K54" s="30">
        <v>1</v>
      </c>
      <c r="L54" s="30"/>
      <c r="M54" s="30"/>
      <c r="N54" s="30"/>
      <c r="O54" s="30"/>
      <c r="P54" s="30"/>
      <c r="Q54" s="30">
        <v>1</v>
      </c>
      <c r="R54" s="30">
        <v>5</v>
      </c>
      <c r="S54" s="30"/>
      <c r="T54" s="30"/>
      <c r="U54" s="30"/>
      <c r="V54" s="30"/>
      <c r="W54" s="30"/>
      <c r="X54" s="30"/>
      <c r="Y54" s="30">
        <f t="shared" si="1"/>
        <v>51</v>
      </c>
    </row>
    <row r="55" spans="1:25" ht="16.5" x14ac:dyDescent="0.2">
      <c r="A55" s="29">
        <f t="shared" si="0"/>
        <v>130700802</v>
      </c>
      <c r="B55" s="29">
        <v>130700802</v>
      </c>
      <c r="C55" s="30" t="s">
        <v>1061</v>
      </c>
      <c r="D55" s="30">
        <v>1</v>
      </c>
      <c r="E55" s="30">
        <v>1</v>
      </c>
      <c r="F55" s="30">
        <v>3</v>
      </c>
      <c r="G55" s="30">
        <v>0</v>
      </c>
      <c r="H55" s="30">
        <v>3006</v>
      </c>
      <c r="I55" s="30"/>
      <c r="J55" s="30"/>
      <c r="K55" s="30">
        <v>1</v>
      </c>
      <c r="L55" s="30"/>
      <c r="M55" s="30"/>
      <c r="N55" s="30"/>
      <c r="O55" s="30"/>
      <c r="P55" s="30"/>
      <c r="Q55" s="30">
        <v>1</v>
      </c>
      <c r="R55" s="30">
        <v>4</v>
      </c>
      <c r="S55" s="30"/>
      <c r="T55" s="30"/>
      <c r="U55" s="30"/>
      <c r="V55" s="30"/>
      <c r="W55" s="30"/>
      <c r="X55" s="30"/>
      <c r="Y55" s="30">
        <f t="shared" si="1"/>
        <v>52</v>
      </c>
    </row>
    <row r="56" spans="1:25" ht="16.5" x14ac:dyDescent="0.2">
      <c r="A56" s="29">
        <f t="shared" si="0"/>
        <v>130700901</v>
      </c>
      <c r="B56" s="29">
        <v>130700901</v>
      </c>
      <c r="C56" s="30" t="s">
        <v>1062</v>
      </c>
      <c r="D56" s="30">
        <v>1</v>
      </c>
      <c r="E56" s="30">
        <v>1</v>
      </c>
      <c r="F56" s="30">
        <v>1</v>
      </c>
      <c r="G56" s="30">
        <v>0</v>
      </c>
      <c r="H56" s="30">
        <v>1001</v>
      </c>
      <c r="I56" s="30"/>
      <c r="J56" s="30"/>
      <c r="K56" s="30">
        <v>1</v>
      </c>
      <c r="L56" s="30"/>
      <c r="M56" s="30"/>
      <c r="N56" s="30"/>
      <c r="O56" s="30"/>
      <c r="P56" s="30"/>
      <c r="Q56" s="30">
        <v>1</v>
      </c>
      <c r="R56" s="30">
        <v>5</v>
      </c>
      <c r="S56" s="30"/>
      <c r="T56" s="30"/>
      <c r="U56" s="30"/>
      <c r="V56" s="30"/>
      <c r="W56" s="30"/>
      <c r="X56" s="30"/>
      <c r="Y56" s="30">
        <f t="shared" si="1"/>
        <v>53</v>
      </c>
    </row>
    <row r="57" spans="1:25" ht="16.5" x14ac:dyDescent="0.2">
      <c r="A57" s="29">
        <f t="shared" si="0"/>
        <v>130700902</v>
      </c>
      <c r="B57" s="29">
        <v>130700902</v>
      </c>
      <c r="C57" s="30" t="s">
        <v>1063</v>
      </c>
      <c r="D57" s="30">
        <v>1</v>
      </c>
      <c r="E57" s="30">
        <v>1</v>
      </c>
      <c r="F57" s="30">
        <v>3</v>
      </c>
      <c r="G57" s="30">
        <v>0</v>
      </c>
      <c r="H57" s="30">
        <v>3006</v>
      </c>
      <c r="I57" s="30"/>
      <c r="J57" s="30"/>
      <c r="K57" s="30">
        <v>1</v>
      </c>
      <c r="L57" s="30"/>
      <c r="M57" s="30"/>
      <c r="N57" s="30"/>
      <c r="O57" s="30"/>
      <c r="P57" s="30"/>
      <c r="Q57" s="30">
        <v>1</v>
      </c>
      <c r="R57" s="30">
        <v>4</v>
      </c>
      <c r="S57" s="30"/>
      <c r="T57" s="30"/>
      <c r="U57" s="30"/>
      <c r="V57" s="30"/>
      <c r="W57" s="30"/>
      <c r="X57" s="30"/>
      <c r="Y57" s="30">
        <f t="shared" si="1"/>
        <v>54</v>
      </c>
    </row>
    <row r="58" spans="1:25" ht="16.5" x14ac:dyDescent="0.2">
      <c r="A58" s="29">
        <f t="shared" si="0"/>
        <v>130701001</v>
      </c>
      <c r="B58" s="29">
        <v>130701001</v>
      </c>
      <c r="C58" s="30" t="s">
        <v>1064</v>
      </c>
      <c r="D58" s="30">
        <v>1</v>
      </c>
      <c r="E58" s="30">
        <v>1</v>
      </c>
      <c r="F58" s="30">
        <v>1</v>
      </c>
      <c r="G58" s="30">
        <v>0</v>
      </c>
      <c r="H58" s="30">
        <v>1001</v>
      </c>
      <c r="I58" s="30"/>
      <c r="J58" s="30"/>
      <c r="K58" s="30">
        <v>1</v>
      </c>
      <c r="L58" s="30"/>
      <c r="M58" s="30"/>
      <c r="N58" s="30"/>
      <c r="O58" s="30"/>
      <c r="P58" s="30"/>
      <c r="Q58" s="30">
        <v>1</v>
      </c>
      <c r="R58" s="30">
        <v>5</v>
      </c>
      <c r="S58" s="30"/>
      <c r="T58" s="30"/>
      <c r="U58" s="30"/>
      <c r="V58" s="30"/>
      <c r="W58" s="30"/>
      <c r="X58" s="30"/>
      <c r="Y58" s="30">
        <f t="shared" si="1"/>
        <v>55</v>
      </c>
    </row>
    <row r="59" spans="1:25" ht="16.5" x14ac:dyDescent="0.2">
      <c r="A59" s="29">
        <f t="shared" si="0"/>
        <v>130701002</v>
      </c>
      <c r="B59" s="29">
        <v>130701002</v>
      </c>
      <c r="C59" s="30" t="s">
        <v>1065</v>
      </c>
      <c r="D59" s="30">
        <v>1</v>
      </c>
      <c r="E59" s="30">
        <v>1</v>
      </c>
      <c r="F59" s="30">
        <v>3</v>
      </c>
      <c r="G59" s="30">
        <v>0</v>
      </c>
      <c r="H59" s="30">
        <v>3006</v>
      </c>
      <c r="I59" s="30"/>
      <c r="J59" s="30"/>
      <c r="K59" s="30">
        <v>1</v>
      </c>
      <c r="L59" s="30"/>
      <c r="M59" s="30"/>
      <c r="N59" s="30"/>
      <c r="O59" s="30"/>
      <c r="P59" s="30"/>
      <c r="Q59" s="30">
        <v>1</v>
      </c>
      <c r="R59" s="30">
        <v>4</v>
      </c>
      <c r="S59" s="30"/>
      <c r="T59" s="30"/>
      <c r="U59" s="30"/>
      <c r="V59" s="30"/>
      <c r="W59" s="30"/>
      <c r="X59" s="30"/>
      <c r="Y59" s="30">
        <f t="shared" si="1"/>
        <v>56</v>
      </c>
    </row>
    <row r="60" spans="1:25" ht="16.5" x14ac:dyDescent="0.2">
      <c r="A60" s="29">
        <f t="shared" si="0"/>
        <v>130701101</v>
      </c>
      <c r="B60" s="29">
        <v>130701101</v>
      </c>
      <c r="C60" s="30" t="s">
        <v>1066</v>
      </c>
      <c r="D60" s="30">
        <v>1</v>
      </c>
      <c r="E60" s="30">
        <v>1</v>
      </c>
      <c r="F60" s="30">
        <v>1</v>
      </c>
      <c r="G60" s="30">
        <v>0</v>
      </c>
      <c r="H60" s="30">
        <v>1001</v>
      </c>
      <c r="I60" s="30"/>
      <c r="J60" s="30"/>
      <c r="K60" s="30">
        <v>1</v>
      </c>
      <c r="L60" s="30"/>
      <c r="M60" s="30"/>
      <c r="N60" s="30"/>
      <c r="O60" s="30"/>
      <c r="P60" s="30"/>
      <c r="Q60" s="30">
        <v>1</v>
      </c>
      <c r="R60" s="30">
        <v>5</v>
      </c>
      <c r="S60" s="30"/>
      <c r="T60" s="30"/>
      <c r="U60" s="30"/>
      <c r="V60" s="30"/>
      <c r="W60" s="30"/>
      <c r="X60" s="30"/>
      <c r="Y60" s="30">
        <f t="shared" si="1"/>
        <v>57</v>
      </c>
    </row>
    <row r="61" spans="1:25" ht="16.5" x14ac:dyDescent="0.2">
      <c r="A61" s="29">
        <f t="shared" si="0"/>
        <v>130701102</v>
      </c>
      <c r="B61" s="29">
        <v>130701102</v>
      </c>
      <c r="C61" s="30" t="s">
        <v>1067</v>
      </c>
      <c r="D61" s="30">
        <v>1</v>
      </c>
      <c r="E61" s="30">
        <v>1</v>
      </c>
      <c r="F61" s="30">
        <v>3</v>
      </c>
      <c r="G61" s="30">
        <v>0</v>
      </c>
      <c r="H61" s="30">
        <v>3006</v>
      </c>
      <c r="I61" s="30"/>
      <c r="J61" s="30"/>
      <c r="K61" s="30">
        <v>1</v>
      </c>
      <c r="L61" s="30"/>
      <c r="M61" s="30"/>
      <c r="N61" s="30"/>
      <c r="O61" s="30"/>
      <c r="P61" s="30"/>
      <c r="Q61" s="30">
        <v>1</v>
      </c>
      <c r="R61" s="30">
        <v>4</v>
      </c>
      <c r="S61" s="30"/>
      <c r="T61" s="30"/>
      <c r="U61" s="30"/>
      <c r="V61" s="30"/>
      <c r="W61" s="30"/>
      <c r="X61" s="30"/>
      <c r="Y61" s="30">
        <f t="shared" si="1"/>
        <v>58</v>
      </c>
    </row>
    <row r="62" spans="1:25" ht="16.5" x14ac:dyDescent="0.2">
      <c r="A62" s="29">
        <f t="shared" si="0"/>
        <v>130701201</v>
      </c>
      <c r="B62" s="29">
        <v>130701201</v>
      </c>
      <c r="C62" s="30" t="s">
        <v>1068</v>
      </c>
      <c r="D62" s="30">
        <v>1</v>
      </c>
      <c r="E62" s="30">
        <v>1</v>
      </c>
      <c r="F62" s="30">
        <v>1</v>
      </c>
      <c r="G62" s="30">
        <v>0</v>
      </c>
      <c r="H62" s="30">
        <v>1001</v>
      </c>
      <c r="I62" s="30"/>
      <c r="J62" s="30"/>
      <c r="K62" s="30">
        <v>1</v>
      </c>
      <c r="L62" s="30"/>
      <c r="M62" s="30"/>
      <c r="N62" s="30"/>
      <c r="O62" s="30"/>
      <c r="P62" s="30"/>
      <c r="Q62" s="30">
        <v>1</v>
      </c>
      <c r="R62" s="30">
        <v>5</v>
      </c>
      <c r="S62" s="30"/>
      <c r="T62" s="30"/>
      <c r="U62" s="30"/>
      <c r="V62" s="30"/>
      <c r="W62" s="30"/>
      <c r="X62" s="30"/>
      <c r="Y62" s="30">
        <f t="shared" si="1"/>
        <v>59</v>
      </c>
    </row>
    <row r="63" spans="1:25" ht="16.5" x14ac:dyDescent="0.2">
      <c r="A63" s="29">
        <f t="shared" si="0"/>
        <v>130701202</v>
      </c>
      <c r="B63" s="29">
        <v>130701202</v>
      </c>
      <c r="C63" s="30" t="s">
        <v>1069</v>
      </c>
      <c r="D63" s="30">
        <v>1</v>
      </c>
      <c r="E63" s="30">
        <v>1</v>
      </c>
      <c r="F63" s="30">
        <v>3</v>
      </c>
      <c r="G63" s="30">
        <v>0</v>
      </c>
      <c r="H63" s="30">
        <v>3006</v>
      </c>
      <c r="I63" s="30"/>
      <c r="J63" s="30"/>
      <c r="K63" s="30">
        <v>1</v>
      </c>
      <c r="L63" s="30"/>
      <c r="M63" s="30"/>
      <c r="N63" s="30"/>
      <c r="O63" s="30"/>
      <c r="P63" s="30"/>
      <c r="Q63" s="30">
        <v>1</v>
      </c>
      <c r="R63" s="30">
        <v>4</v>
      </c>
      <c r="S63" s="30"/>
      <c r="T63" s="30"/>
      <c r="U63" s="30"/>
      <c r="V63" s="30"/>
      <c r="W63" s="30"/>
      <c r="X63" s="30"/>
      <c r="Y63" s="30">
        <f t="shared" si="1"/>
        <v>60</v>
      </c>
    </row>
    <row r="64" spans="1:25" ht="16.5" x14ac:dyDescent="0.2">
      <c r="A64" s="29">
        <f t="shared" si="0"/>
        <v>130701301</v>
      </c>
      <c r="B64" s="29">
        <v>130701301</v>
      </c>
      <c r="C64" s="30" t="s">
        <v>1070</v>
      </c>
      <c r="D64" s="30">
        <v>1</v>
      </c>
      <c r="E64" s="30">
        <v>1</v>
      </c>
      <c r="F64" s="30">
        <v>1</v>
      </c>
      <c r="G64" s="30">
        <v>0</v>
      </c>
      <c r="H64" s="30">
        <v>1001</v>
      </c>
      <c r="I64" s="30"/>
      <c r="J64" s="30"/>
      <c r="K64" s="30">
        <v>1</v>
      </c>
      <c r="L64" s="30"/>
      <c r="M64" s="30"/>
      <c r="N64" s="30"/>
      <c r="O64" s="30"/>
      <c r="P64" s="30"/>
      <c r="Q64" s="30">
        <v>1</v>
      </c>
      <c r="R64" s="30">
        <v>5</v>
      </c>
      <c r="S64" s="30"/>
      <c r="T64" s="30"/>
      <c r="U64" s="30"/>
      <c r="V64" s="30"/>
      <c r="W64" s="30"/>
      <c r="X64" s="30"/>
      <c r="Y64" s="30">
        <f t="shared" si="1"/>
        <v>61</v>
      </c>
    </row>
    <row r="65" spans="1:25" ht="16.5" x14ac:dyDescent="0.2">
      <c r="A65" s="29">
        <f t="shared" si="0"/>
        <v>130701302</v>
      </c>
      <c r="B65" s="29">
        <v>130701302</v>
      </c>
      <c r="C65" s="30" t="s">
        <v>1071</v>
      </c>
      <c r="D65" s="30">
        <v>1</v>
      </c>
      <c r="E65" s="30">
        <v>1</v>
      </c>
      <c r="F65" s="30">
        <v>3</v>
      </c>
      <c r="G65" s="30">
        <v>0</v>
      </c>
      <c r="H65" s="30">
        <v>3006</v>
      </c>
      <c r="I65" s="30"/>
      <c r="J65" s="30"/>
      <c r="K65" s="30">
        <v>1</v>
      </c>
      <c r="L65" s="30"/>
      <c r="M65" s="30"/>
      <c r="N65" s="30"/>
      <c r="O65" s="30"/>
      <c r="P65" s="30"/>
      <c r="Q65" s="30">
        <v>1</v>
      </c>
      <c r="R65" s="30">
        <v>4</v>
      </c>
      <c r="S65" s="30"/>
      <c r="T65" s="30"/>
      <c r="U65" s="30"/>
      <c r="V65" s="30"/>
      <c r="W65" s="30"/>
      <c r="X65" s="30"/>
      <c r="Y65" s="30">
        <f t="shared" si="1"/>
        <v>62</v>
      </c>
    </row>
    <row r="66" spans="1:25" ht="16.5" x14ac:dyDescent="0.2">
      <c r="A66" s="29">
        <f t="shared" si="0"/>
        <v>130701401</v>
      </c>
      <c r="B66" s="29">
        <v>130701401</v>
      </c>
      <c r="C66" s="30" t="s">
        <v>1072</v>
      </c>
      <c r="D66" s="30">
        <v>1</v>
      </c>
      <c r="E66" s="30">
        <v>1</v>
      </c>
      <c r="F66" s="30">
        <v>1</v>
      </c>
      <c r="G66" s="30">
        <v>0</v>
      </c>
      <c r="H66" s="30">
        <v>1001</v>
      </c>
      <c r="I66" s="30"/>
      <c r="J66" s="30"/>
      <c r="K66" s="30">
        <v>1</v>
      </c>
      <c r="L66" s="30"/>
      <c r="M66" s="30"/>
      <c r="N66" s="30"/>
      <c r="O66" s="30"/>
      <c r="P66" s="30"/>
      <c r="Q66" s="30">
        <v>1</v>
      </c>
      <c r="R66" s="30">
        <v>5</v>
      </c>
      <c r="S66" s="30"/>
      <c r="T66" s="30"/>
      <c r="U66" s="30"/>
      <c r="V66" s="30"/>
      <c r="W66" s="30"/>
      <c r="X66" s="30"/>
      <c r="Y66" s="30">
        <f t="shared" si="1"/>
        <v>63</v>
      </c>
    </row>
    <row r="67" spans="1:25" ht="16.5" x14ac:dyDescent="0.2">
      <c r="A67" s="29">
        <f t="shared" si="0"/>
        <v>130701402</v>
      </c>
      <c r="B67" s="29">
        <v>130701402</v>
      </c>
      <c r="C67" s="30" t="s">
        <v>1073</v>
      </c>
      <c r="D67" s="30">
        <v>1</v>
      </c>
      <c r="E67" s="30">
        <v>1</v>
      </c>
      <c r="F67" s="30">
        <v>3</v>
      </c>
      <c r="G67" s="30">
        <v>0</v>
      </c>
      <c r="H67" s="30">
        <v>3006</v>
      </c>
      <c r="I67" s="30"/>
      <c r="J67" s="30"/>
      <c r="K67" s="30">
        <v>1</v>
      </c>
      <c r="L67" s="30"/>
      <c r="M67" s="30"/>
      <c r="N67" s="30"/>
      <c r="O67" s="30"/>
      <c r="P67" s="30"/>
      <c r="Q67" s="30">
        <v>1</v>
      </c>
      <c r="R67" s="30">
        <v>4</v>
      </c>
      <c r="S67" s="30"/>
      <c r="T67" s="30"/>
      <c r="U67" s="30"/>
      <c r="V67" s="30"/>
      <c r="W67" s="30"/>
      <c r="X67" s="30"/>
      <c r="Y67" s="30">
        <f t="shared" si="1"/>
        <v>64</v>
      </c>
    </row>
    <row r="68" spans="1:25" ht="16.5" x14ac:dyDescent="0.2">
      <c r="A68" s="29">
        <f t="shared" si="0"/>
        <v>130701501</v>
      </c>
      <c r="B68" s="29">
        <v>130701501</v>
      </c>
      <c r="C68" s="30" t="s">
        <v>1074</v>
      </c>
      <c r="D68" s="30">
        <v>1</v>
      </c>
      <c r="E68" s="30">
        <v>1</v>
      </c>
      <c r="F68" s="30">
        <v>1</v>
      </c>
      <c r="G68" s="30">
        <v>0</v>
      </c>
      <c r="H68" s="30">
        <v>1001</v>
      </c>
      <c r="I68" s="30"/>
      <c r="J68" s="30"/>
      <c r="K68" s="30">
        <v>1</v>
      </c>
      <c r="L68" s="30"/>
      <c r="M68" s="30"/>
      <c r="N68" s="30"/>
      <c r="O68" s="30"/>
      <c r="P68" s="30"/>
      <c r="Q68" s="30">
        <v>1</v>
      </c>
      <c r="R68" s="30">
        <v>5</v>
      </c>
      <c r="S68" s="30"/>
      <c r="T68" s="30"/>
      <c r="U68" s="30"/>
      <c r="V68" s="30"/>
      <c r="W68" s="30"/>
      <c r="X68" s="30"/>
      <c r="Y68" s="30">
        <f t="shared" si="1"/>
        <v>65</v>
      </c>
    </row>
    <row r="69" spans="1:25" ht="16.5" x14ac:dyDescent="0.2">
      <c r="A69" s="29">
        <f t="shared" ref="A69:A132" si="2">B69</f>
        <v>130701502</v>
      </c>
      <c r="B69" s="29">
        <v>130701502</v>
      </c>
      <c r="C69" s="30" t="s">
        <v>1075</v>
      </c>
      <c r="D69" s="30">
        <v>1</v>
      </c>
      <c r="E69" s="30">
        <v>1</v>
      </c>
      <c r="F69" s="30">
        <v>3</v>
      </c>
      <c r="G69" s="30">
        <v>0</v>
      </c>
      <c r="H69" s="30">
        <v>3006</v>
      </c>
      <c r="I69" s="30"/>
      <c r="J69" s="30"/>
      <c r="K69" s="30">
        <v>1</v>
      </c>
      <c r="L69" s="30"/>
      <c r="M69" s="30"/>
      <c r="N69" s="30"/>
      <c r="O69" s="30"/>
      <c r="P69" s="30"/>
      <c r="Q69" s="30">
        <v>1</v>
      </c>
      <c r="R69" s="30">
        <v>4</v>
      </c>
      <c r="S69" s="30"/>
      <c r="T69" s="30"/>
      <c r="U69" s="30"/>
      <c r="V69" s="30"/>
      <c r="W69" s="30"/>
      <c r="X69" s="30"/>
      <c r="Y69" s="30">
        <f t="shared" si="1"/>
        <v>66</v>
      </c>
    </row>
    <row r="70" spans="1:25" ht="16.5" x14ac:dyDescent="0.2">
      <c r="A70" s="29">
        <f t="shared" si="2"/>
        <v>130701601</v>
      </c>
      <c r="B70" s="29">
        <v>130701601</v>
      </c>
      <c r="C70" s="30" t="s">
        <v>1076</v>
      </c>
      <c r="D70" s="30">
        <v>1</v>
      </c>
      <c r="E70" s="30">
        <v>1</v>
      </c>
      <c r="F70" s="30">
        <v>1</v>
      </c>
      <c r="G70" s="30">
        <v>0</v>
      </c>
      <c r="H70" s="30">
        <v>1001</v>
      </c>
      <c r="I70" s="30"/>
      <c r="J70" s="30"/>
      <c r="K70" s="30">
        <v>1</v>
      </c>
      <c r="L70" s="30"/>
      <c r="M70" s="30"/>
      <c r="N70" s="30"/>
      <c r="O70" s="30"/>
      <c r="P70" s="30"/>
      <c r="Q70" s="30">
        <v>1</v>
      </c>
      <c r="R70" s="30">
        <v>5</v>
      </c>
      <c r="S70" s="30"/>
      <c r="T70" s="30"/>
      <c r="U70" s="30"/>
      <c r="V70" s="30"/>
      <c r="W70" s="30"/>
      <c r="X70" s="30"/>
      <c r="Y70" s="30">
        <f t="shared" ref="Y70:Y133" si="3">Y69+1</f>
        <v>67</v>
      </c>
    </row>
    <row r="71" spans="1:25" ht="16.5" x14ac:dyDescent="0.2">
      <c r="A71" s="29">
        <f t="shared" si="2"/>
        <v>130701602</v>
      </c>
      <c r="B71" s="29">
        <v>130701602</v>
      </c>
      <c r="C71" s="30" t="s">
        <v>1077</v>
      </c>
      <c r="D71" s="30">
        <v>1</v>
      </c>
      <c r="E71" s="30">
        <v>1</v>
      </c>
      <c r="F71" s="30">
        <v>3</v>
      </c>
      <c r="G71" s="30">
        <v>0</v>
      </c>
      <c r="H71" s="30">
        <v>3006</v>
      </c>
      <c r="I71" s="30"/>
      <c r="J71" s="30"/>
      <c r="K71" s="30">
        <v>1</v>
      </c>
      <c r="L71" s="30"/>
      <c r="M71" s="30"/>
      <c r="N71" s="30"/>
      <c r="O71" s="30"/>
      <c r="P71" s="30"/>
      <c r="Q71" s="30">
        <v>1</v>
      </c>
      <c r="R71" s="30">
        <v>4</v>
      </c>
      <c r="S71" s="30"/>
      <c r="T71" s="30"/>
      <c r="U71" s="30"/>
      <c r="V71" s="30"/>
      <c r="W71" s="30"/>
      <c r="X71" s="30"/>
      <c r="Y71" s="30">
        <f t="shared" si="3"/>
        <v>68</v>
      </c>
    </row>
    <row r="72" spans="1:25" ht="16.5" x14ac:dyDescent="0.2">
      <c r="A72" s="29">
        <f t="shared" si="2"/>
        <v>130701701</v>
      </c>
      <c r="B72" s="29">
        <v>130701701</v>
      </c>
      <c r="C72" s="30" t="s">
        <v>1078</v>
      </c>
      <c r="D72" s="30">
        <v>1</v>
      </c>
      <c r="E72" s="30">
        <v>1</v>
      </c>
      <c r="F72" s="30">
        <v>1</v>
      </c>
      <c r="G72" s="30">
        <v>0</v>
      </c>
      <c r="H72" s="30">
        <v>1001</v>
      </c>
      <c r="I72" s="30"/>
      <c r="J72" s="30"/>
      <c r="K72" s="30">
        <v>1</v>
      </c>
      <c r="L72" s="30"/>
      <c r="M72" s="30"/>
      <c r="N72" s="30"/>
      <c r="O72" s="30"/>
      <c r="P72" s="30"/>
      <c r="Q72" s="30">
        <v>1</v>
      </c>
      <c r="R72" s="30">
        <v>5</v>
      </c>
      <c r="S72" s="30"/>
      <c r="T72" s="30"/>
      <c r="U72" s="30"/>
      <c r="V72" s="30"/>
      <c r="W72" s="30"/>
      <c r="X72" s="30"/>
      <c r="Y72" s="30">
        <f t="shared" si="3"/>
        <v>69</v>
      </c>
    </row>
    <row r="73" spans="1:25" ht="16.5" x14ac:dyDescent="0.2">
      <c r="A73" s="29">
        <f t="shared" si="2"/>
        <v>130701702</v>
      </c>
      <c r="B73" s="29">
        <v>130701702</v>
      </c>
      <c r="C73" s="30" t="s">
        <v>1079</v>
      </c>
      <c r="D73" s="30">
        <v>1</v>
      </c>
      <c r="E73" s="30">
        <v>1</v>
      </c>
      <c r="F73" s="30">
        <v>3</v>
      </c>
      <c r="G73" s="30">
        <v>0</v>
      </c>
      <c r="H73" s="30">
        <v>3006</v>
      </c>
      <c r="I73" s="30"/>
      <c r="J73" s="30"/>
      <c r="K73" s="30">
        <v>1</v>
      </c>
      <c r="L73" s="30"/>
      <c r="M73" s="30"/>
      <c r="N73" s="30"/>
      <c r="O73" s="30"/>
      <c r="P73" s="30"/>
      <c r="Q73" s="30">
        <v>1</v>
      </c>
      <c r="R73" s="30">
        <v>4</v>
      </c>
      <c r="S73" s="30"/>
      <c r="T73" s="30"/>
      <c r="U73" s="30"/>
      <c r="V73" s="30"/>
      <c r="W73" s="30"/>
      <c r="X73" s="30"/>
      <c r="Y73" s="30">
        <f t="shared" si="3"/>
        <v>70</v>
      </c>
    </row>
    <row r="74" spans="1:25" ht="16.5" x14ac:dyDescent="0.2">
      <c r="A74" s="29">
        <f t="shared" si="2"/>
        <v>130701801</v>
      </c>
      <c r="B74" s="29">
        <v>130701801</v>
      </c>
      <c r="C74" s="30" t="s">
        <v>1080</v>
      </c>
      <c r="D74" s="30">
        <v>1</v>
      </c>
      <c r="E74" s="30">
        <v>1</v>
      </c>
      <c r="F74" s="30">
        <v>1</v>
      </c>
      <c r="G74" s="30">
        <v>0</v>
      </c>
      <c r="H74" s="30">
        <v>1001</v>
      </c>
      <c r="I74" s="30"/>
      <c r="J74" s="30"/>
      <c r="K74" s="30">
        <v>1</v>
      </c>
      <c r="L74" s="30"/>
      <c r="M74" s="30"/>
      <c r="N74" s="30"/>
      <c r="O74" s="30"/>
      <c r="P74" s="30"/>
      <c r="Q74" s="30">
        <v>1</v>
      </c>
      <c r="R74" s="30">
        <v>5</v>
      </c>
      <c r="S74" s="30"/>
      <c r="T74" s="30"/>
      <c r="U74" s="30"/>
      <c r="V74" s="30"/>
      <c r="W74" s="30"/>
      <c r="X74" s="30"/>
      <c r="Y74" s="30">
        <f t="shared" si="3"/>
        <v>71</v>
      </c>
    </row>
    <row r="75" spans="1:25" ht="16.5" x14ac:dyDescent="0.2">
      <c r="A75" s="29">
        <f t="shared" si="2"/>
        <v>130701802</v>
      </c>
      <c r="B75" s="29">
        <v>130701802</v>
      </c>
      <c r="C75" s="30" t="s">
        <v>1081</v>
      </c>
      <c r="D75" s="30">
        <v>1</v>
      </c>
      <c r="E75" s="30">
        <v>1</v>
      </c>
      <c r="F75" s="30">
        <v>3</v>
      </c>
      <c r="G75" s="30">
        <v>0</v>
      </c>
      <c r="H75" s="30">
        <v>3006</v>
      </c>
      <c r="I75" s="30"/>
      <c r="J75" s="30"/>
      <c r="K75" s="30">
        <v>1</v>
      </c>
      <c r="L75" s="30"/>
      <c r="M75" s="30"/>
      <c r="N75" s="30"/>
      <c r="O75" s="30"/>
      <c r="P75" s="30"/>
      <c r="Q75" s="30">
        <v>1</v>
      </c>
      <c r="R75" s="30">
        <v>4</v>
      </c>
      <c r="S75" s="30"/>
      <c r="T75" s="30"/>
      <c r="U75" s="30"/>
      <c r="V75" s="30"/>
      <c r="W75" s="30"/>
      <c r="X75" s="30"/>
      <c r="Y75" s="30">
        <f t="shared" si="3"/>
        <v>72</v>
      </c>
    </row>
    <row r="76" spans="1:25" ht="16.5" x14ac:dyDescent="0.2">
      <c r="A76" s="29">
        <f t="shared" si="2"/>
        <v>130701901</v>
      </c>
      <c r="B76" s="29">
        <v>130701901</v>
      </c>
      <c r="C76" s="30" t="s">
        <v>1082</v>
      </c>
      <c r="D76" s="30">
        <v>1</v>
      </c>
      <c r="E76" s="30">
        <v>1</v>
      </c>
      <c r="F76" s="30">
        <v>1</v>
      </c>
      <c r="G76" s="30">
        <v>0</v>
      </c>
      <c r="H76" s="30">
        <v>1001</v>
      </c>
      <c r="I76" s="30"/>
      <c r="J76" s="30"/>
      <c r="K76" s="30">
        <v>1</v>
      </c>
      <c r="L76" s="30"/>
      <c r="M76" s="30"/>
      <c r="N76" s="30"/>
      <c r="O76" s="30"/>
      <c r="P76" s="30"/>
      <c r="Q76" s="30">
        <v>1</v>
      </c>
      <c r="R76" s="30">
        <v>5</v>
      </c>
      <c r="S76" s="30"/>
      <c r="T76" s="30"/>
      <c r="U76" s="30"/>
      <c r="V76" s="30"/>
      <c r="W76" s="30"/>
      <c r="X76" s="30"/>
      <c r="Y76" s="30">
        <f t="shared" si="3"/>
        <v>73</v>
      </c>
    </row>
    <row r="77" spans="1:25" ht="16.5" x14ac:dyDescent="0.2">
      <c r="A77" s="29">
        <f t="shared" si="2"/>
        <v>130701902</v>
      </c>
      <c r="B77" s="29">
        <v>130701902</v>
      </c>
      <c r="C77" s="30" t="s">
        <v>1083</v>
      </c>
      <c r="D77" s="30">
        <v>1</v>
      </c>
      <c r="E77" s="30">
        <v>1</v>
      </c>
      <c r="F77" s="30">
        <v>3</v>
      </c>
      <c r="G77" s="30">
        <v>0</v>
      </c>
      <c r="H77" s="30">
        <v>3006</v>
      </c>
      <c r="I77" s="30"/>
      <c r="J77" s="30"/>
      <c r="K77" s="30">
        <v>1</v>
      </c>
      <c r="L77" s="30"/>
      <c r="M77" s="30"/>
      <c r="N77" s="30"/>
      <c r="O77" s="30"/>
      <c r="P77" s="30"/>
      <c r="Q77" s="30">
        <v>1</v>
      </c>
      <c r="R77" s="30">
        <v>4</v>
      </c>
      <c r="S77" s="30"/>
      <c r="T77" s="30"/>
      <c r="U77" s="30"/>
      <c r="V77" s="30"/>
      <c r="W77" s="30"/>
      <c r="X77" s="30"/>
      <c r="Y77" s="30">
        <f t="shared" si="3"/>
        <v>74</v>
      </c>
    </row>
    <row r="78" spans="1:25" ht="16.5" x14ac:dyDescent="0.2">
      <c r="A78" s="29">
        <f t="shared" si="2"/>
        <v>130702001</v>
      </c>
      <c r="B78" s="29">
        <v>130702001</v>
      </c>
      <c r="C78" s="30" t="s">
        <v>1084</v>
      </c>
      <c r="D78" s="30">
        <v>1</v>
      </c>
      <c r="E78" s="30">
        <v>1</v>
      </c>
      <c r="F78" s="30">
        <v>1</v>
      </c>
      <c r="G78" s="30">
        <v>0</v>
      </c>
      <c r="H78" s="30">
        <v>1001</v>
      </c>
      <c r="I78" s="30"/>
      <c r="J78" s="30"/>
      <c r="K78" s="30">
        <v>1</v>
      </c>
      <c r="L78" s="30"/>
      <c r="M78" s="30"/>
      <c r="N78" s="30"/>
      <c r="O78" s="30"/>
      <c r="P78" s="30"/>
      <c r="Q78" s="30">
        <v>1</v>
      </c>
      <c r="R78" s="30">
        <v>5</v>
      </c>
      <c r="S78" s="30"/>
      <c r="T78" s="30"/>
      <c r="U78" s="30"/>
      <c r="V78" s="30"/>
      <c r="W78" s="30"/>
      <c r="X78" s="30"/>
      <c r="Y78" s="30">
        <f t="shared" si="3"/>
        <v>75</v>
      </c>
    </row>
    <row r="79" spans="1:25" ht="16.5" x14ac:dyDescent="0.2">
      <c r="A79" s="29">
        <f t="shared" si="2"/>
        <v>130702002</v>
      </c>
      <c r="B79" s="29">
        <v>130702002</v>
      </c>
      <c r="C79" s="30" t="s">
        <v>1085</v>
      </c>
      <c r="D79" s="30">
        <v>1</v>
      </c>
      <c r="E79" s="30">
        <v>1</v>
      </c>
      <c r="F79" s="30">
        <v>3</v>
      </c>
      <c r="G79" s="30">
        <v>0</v>
      </c>
      <c r="H79" s="30">
        <v>3006</v>
      </c>
      <c r="I79" s="30"/>
      <c r="J79" s="30"/>
      <c r="K79" s="30">
        <v>1</v>
      </c>
      <c r="L79" s="30"/>
      <c r="M79" s="30"/>
      <c r="N79" s="30"/>
      <c r="O79" s="30"/>
      <c r="P79" s="30"/>
      <c r="Q79" s="30">
        <v>1</v>
      </c>
      <c r="R79" s="30">
        <v>4</v>
      </c>
      <c r="S79" s="30"/>
      <c r="T79" s="30"/>
      <c r="U79" s="30"/>
      <c r="V79" s="30"/>
      <c r="W79" s="30"/>
      <c r="X79" s="30"/>
      <c r="Y79" s="30">
        <f t="shared" si="3"/>
        <v>76</v>
      </c>
    </row>
    <row r="80" spans="1:25" ht="16.5" x14ac:dyDescent="0.2">
      <c r="A80" s="29">
        <f t="shared" si="2"/>
        <v>130702101</v>
      </c>
      <c r="B80" s="29">
        <v>130702101</v>
      </c>
      <c r="C80" s="30" t="s">
        <v>1086</v>
      </c>
      <c r="D80" s="30">
        <v>1</v>
      </c>
      <c r="E80" s="30">
        <v>1</v>
      </c>
      <c r="F80" s="30">
        <v>1</v>
      </c>
      <c r="G80" s="30">
        <v>0</v>
      </c>
      <c r="H80" s="30">
        <v>1001</v>
      </c>
      <c r="I80" s="30"/>
      <c r="J80" s="30"/>
      <c r="K80" s="30">
        <v>1</v>
      </c>
      <c r="L80" s="30"/>
      <c r="M80" s="30"/>
      <c r="N80" s="30"/>
      <c r="O80" s="30"/>
      <c r="P80" s="30"/>
      <c r="Q80" s="30">
        <v>1</v>
      </c>
      <c r="R80" s="30">
        <v>5</v>
      </c>
      <c r="S80" s="30"/>
      <c r="T80" s="30"/>
      <c r="U80" s="30"/>
      <c r="V80" s="30"/>
      <c r="W80" s="30"/>
      <c r="X80" s="30"/>
      <c r="Y80" s="30">
        <f t="shared" si="3"/>
        <v>77</v>
      </c>
    </row>
    <row r="81" spans="1:25" ht="16.5" x14ac:dyDescent="0.2">
      <c r="A81" s="29">
        <f t="shared" si="2"/>
        <v>130702102</v>
      </c>
      <c r="B81" s="29">
        <v>130702102</v>
      </c>
      <c r="C81" s="30" t="s">
        <v>1087</v>
      </c>
      <c r="D81" s="30">
        <v>1</v>
      </c>
      <c r="E81" s="30">
        <v>1</v>
      </c>
      <c r="F81" s="30">
        <v>3</v>
      </c>
      <c r="G81" s="30">
        <v>0</v>
      </c>
      <c r="H81" s="30">
        <v>3006</v>
      </c>
      <c r="I81" s="30"/>
      <c r="J81" s="30"/>
      <c r="K81" s="30">
        <v>1</v>
      </c>
      <c r="L81" s="30"/>
      <c r="M81" s="30"/>
      <c r="N81" s="30"/>
      <c r="O81" s="30"/>
      <c r="P81" s="30"/>
      <c r="Q81" s="30">
        <v>1</v>
      </c>
      <c r="R81" s="30">
        <v>4</v>
      </c>
      <c r="S81" s="30"/>
      <c r="T81" s="30"/>
      <c r="U81" s="30"/>
      <c r="V81" s="30"/>
      <c r="W81" s="30"/>
      <c r="X81" s="30"/>
      <c r="Y81" s="30">
        <f t="shared" si="3"/>
        <v>78</v>
      </c>
    </row>
    <row r="82" spans="1:25" ht="16.5" x14ac:dyDescent="0.2">
      <c r="A82" s="29">
        <f t="shared" si="2"/>
        <v>130100101</v>
      </c>
      <c r="B82" s="4">
        <v>130100101</v>
      </c>
      <c r="C82" s="4" t="s">
        <v>346</v>
      </c>
      <c r="D82" s="4">
        <v>1</v>
      </c>
      <c r="E82" s="4"/>
      <c r="F82" s="4">
        <v>1</v>
      </c>
      <c r="G82" s="4">
        <v>0</v>
      </c>
      <c r="H82" s="4">
        <v>1001</v>
      </c>
      <c r="I82" s="4"/>
      <c r="J82" s="4"/>
      <c r="K82" s="4">
        <v>1</v>
      </c>
      <c r="L82" s="4"/>
      <c r="M82" s="4"/>
      <c r="N82" s="4">
        <v>0</v>
      </c>
      <c r="O82" s="4"/>
      <c r="P82" s="4"/>
      <c r="Q82" s="4">
        <v>1</v>
      </c>
      <c r="R82" s="4">
        <v>5</v>
      </c>
      <c r="S82" s="4"/>
      <c r="T82" s="4"/>
      <c r="U82" s="4"/>
      <c r="V82" s="4"/>
      <c r="W82" s="4"/>
      <c r="X82" s="4"/>
      <c r="Y82" s="30">
        <f t="shared" si="3"/>
        <v>79</v>
      </c>
    </row>
    <row r="83" spans="1:25" ht="16.5" x14ac:dyDescent="0.2">
      <c r="A83" s="29">
        <f t="shared" si="2"/>
        <v>130200101</v>
      </c>
      <c r="B83" s="4">
        <v>130200101</v>
      </c>
      <c r="C83" s="4" t="s">
        <v>347</v>
      </c>
      <c r="D83" s="4">
        <v>1</v>
      </c>
      <c r="E83" s="4"/>
      <c r="F83" s="4">
        <v>1</v>
      </c>
      <c r="G83" s="4">
        <v>0</v>
      </c>
      <c r="H83" s="4">
        <v>1001</v>
      </c>
      <c r="I83" s="4"/>
      <c r="J83" s="4"/>
      <c r="K83" s="4">
        <v>1</v>
      </c>
      <c r="L83" s="4"/>
      <c r="M83" s="4"/>
      <c r="N83" s="4">
        <v>0</v>
      </c>
      <c r="O83" s="4"/>
      <c r="P83" s="4"/>
      <c r="Q83" s="4">
        <v>1</v>
      </c>
      <c r="R83" s="4">
        <v>5</v>
      </c>
      <c r="S83" s="4"/>
      <c r="T83" s="4"/>
      <c r="U83" s="4"/>
      <c r="V83" s="4"/>
      <c r="W83" s="4"/>
      <c r="X83" s="4"/>
      <c r="Y83" s="30">
        <f t="shared" si="3"/>
        <v>80</v>
      </c>
    </row>
    <row r="84" spans="1:25" ht="16.5" x14ac:dyDescent="0.2">
      <c r="A84" s="29">
        <f t="shared" si="2"/>
        <v>130200102</v>
      </c>
      <c r="B84" s="4">
        <v>130200102</v>
      </c>
      <c r="C84" s="4" t="s">
        <v>348</v>
      </c>
      <c r="D84" s="4">
        <v>1</v>
      </c>
      <c r="E84" s="4"/>
      <c r="F84" s="4">
        <v>3</v>
      </c>
      <c r="G84" s="4">
        <v>0</v>
      </c>
      <c r="H84" s="4">
        <v>3002</v>
      </c>
      <c r="I84" s="4"/>
      <c r="J84" s="4"/>
      <c r="K84" s="4">
        <v>1</v>
      </c>
      <c r="L84" s="4"/>
      <c r="M84" s="4"/>
      <c r="N84" s="4">
        <v>0</v>
      </c>
      <c r="O84" s="4"/>
      <c r="P84" s="4"/>
      <c r="Q84" s="4">
        <v>1</v>
      </c>
      <c r="R84" s="4">
        <v>5</v>
      </c>
      <c r="S84" s="4"/>
      <c r="T84" s="4"/>
      <c r="U84" s="4"/>
      <c r="V84" s="4"/>
      <c r="W84" s="4"/>
      <c r="X84" s="4"/>
      <c r="Y84" s="30">
        <f t="shared" si="3"/>
        <v>81</v>
      </c>
    </row>
    <row r="85" spans="1:25" ht="16.5" x14ac:dyDescent="0.2">
      <c r="A85" s="29">
        <f t="shared" si="2"/>
        <v>130100201</v>
      </c>
      <c r="B85" s="4">
        <v>130100201</v>
      </c>
      <c r="C85" s="4" t="s">
        <v>349</v>
      </c>
      <c r="D85" s="4">
        <v>1</v>
      </c>
      <c r="E85" s="4"/>
      <c r="F85" s="4">
        <v>1</v>
      </c>
      <c r="G85" s="4">
        <v>0</v>
      </c>
      <c r="H85" s="4">
        <v>1001</v>
      </c>
      <c r="I85" s="4"/>
      <c r="J85" s="4"/>
      <c r="K85" s="4">
        <v>1</v>
      </c>
      <c r="L85" s="4"/>
      <c r="M85" s="4"/>
      <c r="N85" s="4">
        <v>0</v>
      </c>
      <c r="O85" s="4"/>
      <c r="P85" s="4"/>
      <c r="Q85" s="4">
        <v>1</v>
      </c>
      <c r="R85" s="4">
        <v>5</v>
      </c>
      <c r="S85" s="4"/>
      <c r="T85" s="4"/>
      <c r="U85" s="4"/>
      <c r="V85" s="4"/>
      <c r="W85" s="4"/>
      <c r="X85" s="4"/>
      <c r="Y85" s="30">
        <f t="shared" si="3"/>
        <v>82</v>
      </c>
    </row>
    <row r="86" spans="1:25" ht="16.5" x14ac:dyDescent="0.2">
      <c r="A86" s="29">
        <f t="shared" si="2"/>
        <v>130100202</v>
      </c>
      <c r="B86" s="4">
        <v>130100202</v>
      </c>
      <c r="C86" s="4" t="s">
        <v>1333</v>
      </c>
      <c r="D86" s="4">
        <v>1</v>
      </c>
      <c r="E86" s="4"/>
      <c r="F86" s="4">
        <v>3</v>
      </c>
      <c r="G86" s="4">
        <v>0</v>
      </c>
      <c r="H86" s="4">
        <v>4033</v>
      </c>
      <c r="I86" s="4"/>
      <c r="J86" s="4"/>
      <c r="K86" s="4">
        <v>1</v>
      </c>
      <c r="L86" s="4"/>
      <c r="M86" s="4"/>
      <c r="N86" s="4">
        <v>0</v>
      </c>
      <c r="O86" s="4"/>
      <c r="P86" s="4"/>
      <c r="Q86" s="4">
        <v>1</v>
      </c>
      <c r="R86" s="4">
        <v>4</v>
      </c>
      <c r="S86" s="4"/>
      <c r="T86" s="4"/>
      <c r="U86" s="4"/>
      <c r="V86" s="4"/>
      <c r="W86" s="4"/>
      <c r="X86" s="4"/>
      <c r="Y86" s="30">
        <f t="shared" si="3"/>
        <v>83</v>
      </c>
    </row>
    <row r="87" spans="1:25" ht="16.5" x14ac:dyDescent="0.2">
      <c r="A87" s="29">
        <f t="shared" si="2"/>
        <v>130200201</v>
      </c>
      <c r="B87" s="4">
        <v>130200201</v>
      </c>
      <c r="C87" s="4" t="s">
        <v>350</v>
      </c>
      <c r="D87" s="4">
        <v>1</v>
      </c>
      <c r="E87" s="4"/>
      <c r="F87" s="4">
        <v>1</v>
      </c>
      <c r="G87" s="4">
        <v>0</v>
      </c>
      <c r="H87" s="4">
        <v>1001</v>
      </c>
      <c r="I87" s="4"/>
      <c r="J87" s="4"/>
      <c r="K87" s="4">
        <v>1</v>
      </c>
      <c r="L87" s="4"/>
      <c r="M87" s="4"/>
      <c r="N87" s="4">
        <v>0</v>
      </c>
      <c r="O87" s="4"/>
      <c r="P87" s="4"/>
      <c r="Q87" s="4">
        <v>3</v>
      </c>
      <c r="R87" s="4">
        <v>5</v>
      </c>
      <c r="S87" s="4">
        <v>4</v>
      </c>
      <c r="T87" s="4"/>
      <c r="U87" s="4"/>
      <c r="V87" s="4"/>
      <c r="W87" s="4"/>
      <c r="X87" s="4"/>
      <c r="Y87" s="30">
        <f t="shared" si="3"/>
        <v>84</v>
      </c>
    </row>
    <row r="88" spans="1:25" ht="16.5" x14ac:dyDescent="0.2">
      <c r="A88" s="29">
        <f t="shared" si="2"/>
        <v>130200202</v>
      </c>
      <c r="B88" s="4">
        <v>130200202</v>
      </c>
      <c r="C88" s="4" t="s">
        <v>351</v>
      </c>
      <c r="D88" s="4">
        <v>1</v>
      </c>
      <c r="E88" s="4"/>
      <c r="F88" s="4">
        <v>1</v>
      </c>
      <c r="G88" s="4">
        <v>0</v>
      </c>
      <c r="H88" s="4">
        <v>1001</v>
      </c>
      <c r="I88" s="4"/>
      <c r="J88" s="4"/>
      <c r="K88" s="4">
        <v>1</v>
      </c>
      <c r="L88" s="4"/>
      <c r="M88" s="4"/>
      <c r="N88" s="4">
        <v>0</v>
      </c>
      <c r="O88" s="4"/>
      <c r="P88" s="4"/>
      <c r="Q88" s="4">
        <v>3</v>
      </c>
      <c r="R88" s="4">
        <v>5</v>
      </c>
      <c r="S88" s="4">
        <v>5</v>
      </c>
      <c r="T88" s="4"/>
      <c r="U88" s="4"/>
      <c r="V88" s="4"/>
      <c r="W88" s="4"/>
      <c r="X88" s="4"/>
      <c r="Y88" s="30">
        <f t="shared" si="3"/>
        <v>85</v>
      </c>
    </row>
    <row r="89" spans="1:25" ht="16.5" x14ac:dyDescent="0.2">
      <c r="A89" s="29">
        <f t="shared" si="2"/>
        <v>130100301</v>
      </c>
      <c r="B89" s="4">
        <v>130100301</v>
      </c>
      <c r="C89" s="4" t="s">
        <v>352</v>
      </c>
      <c r="D89" s="4">
        <v>1</v>
      </c>
      <c r="E89" s="4"/>
      <c r="F89" s="4">
        <v>1</v>
      </c>
      <c r="G89" s="4">
        <v>0</v>
      </c>
      <c r="H89" s="4">
        <v>1001</v>
      </c>
      <c r="I89" s="4"/>
      <c r="J89" s="4"/>
      <c r="K89" s="4">
        <v>1</v>
      </c>
      <c r="L89" s="4"/>
      <c r="M89" s="4"/>
      <c r="N89" s="4">
        <v>0</v>
      </c>
      <c r="O89" s="4"/>
      <c r="P89" s="4"/>
      <c r="Q89" s="4">
        <v>3</v>
      </c>
      <c r="R89" s="4">
        <v>5</v>
      </c>
      <c r="S89" s="4">
        <v>1</v>
      </c>
      <c r="T89" s="4"/>
      <c r="U89" s="4"/>
      <c r="V89" s="4"/>
      <c r="W89" s="4"/>
      <c r="X89" s="4"/>
      <c r="Y89" s="30">
        <f t="shared" si="3"/>
        <v>86</v>
      </c>
    </row>
    <row r="90" spans="1:25" ht="16.5" x14ac:dyDescent="0.2">
      <c r="A90" s="29">
        <f t="shared" si="2"/>
        <v>130100302</v>
      </c>
      <c r="B90" s="4">
        <v>130100302</v>
      </c>
      <c r="C90" s="4" t="s">
        <v>353</v>
      </c>
      <c r="D90" s="4">
        <v>1</v>
      </c>
      <c r="E90" s="4"/>
      <c r="F90" s="4">
        <v>3</v>
      </c>
      <c r="G90" s="4">
        <v>0</v>
      </c>
      <c r="H90" s="4">
        <v>3001</v>
      </c>
      <c r="I90" s="4"/>
      <c r="J90" s="4"/>
      <c r="K90" s="4">
        <v>1</v>
      </c>
      <c r="L90" s="4"/>
      <c r="M90" s="4"/>
      <c r="N90" s="4">
        <v>0</v>
      </c>
      <c r="O90" s="4"/>
      <c r="P90" s="4"/>
      <c r="Q90" s="4">
        <v>1</v>
      </c>
      <c r="R90" s="4">
        <v>4</v>
      </c>
      <c r="S90" s="4"/>
      <c r="T90" s="4"/>
      <c r="U90" s="4"/>
      <c r="V90" s="4"/>
      <c r="W90" s="4"/>
      <c r="X90" s="4"/>
      <c r="Y90" s="30">
        <f t="shared" si="3"/>
        <v>87</v>
      </c>
    </row>
    <row r="91" spans="1:25" ht="16.5" x14ac:dyDescent="0.2">
      <c r="A91" s="29">
        <f t="shared" si="2"/>
        <v>130200301</v>
      </c>
      <c r="B91" s="4">
        <v>130200301</v>
      </c>
      <c r="C91" s="4" t="s">
        <v>1334</v>
      </c>
      <c r="D91" s="4">
        <v>1</v>
      </c>
      <c r="E91" s="4"/>
      <c r="F91" s="4">
        <v>4</v>
      </c>
      <c r="G91" s="4">
        <v>0</v>
      </c>
      <c r="H91" s="4">
        <v>4007</v>
      </c>
      <c r="I91" s="4"/>
      <c r="J91" s="4"/>
      <c r="K91" s="4">
        <v>1</v>
      </c>
      <c r="L91" s="4"/>
      <c r="M91" s="4">
        <v>1</v>
      </c>
      <c r="N91" s="4">
        <v>0</v>
      </c>
      <c r="O91" s="4" t="s">
        <v>1336</v>
      </c>
      <c r="P91" s="4"/>
      <c r="Q91" s="4">
        <v>3</v>
      </c>
      <c r="R91" s="4">
        <v>4</v>
      </c>
      <c r="S91" s="4"/>
      <c r="T91" s="4"/>
      <c r="U91" s="4"/>
      <c r="V91" s="4"/>
      <c r="W91" s="4"/>
      <c r="X91" s="4"/>
      <c r="Y91" s="30">
        <f t="shared" si="3"/>
        <v>88</v>
      </c>
    </row>
    <row r="92" spans="1:25" ht="16.5" x14ac:dyDescent="0.2">
      <c r="A92" s="29">
        <f t="shared" si="2"/>
        <v>130100401</v>
      </c>
      <c r="B92" s="4">
        <v>130100401</v>
      </c>
      <c r="C92" s="4" t="s">
        <v>354</v>
      </c>
      <c r="D92" s="4">
        <v>1</v>
      </c>
      <c r="E92" s="4"/>
      <c r="F92" s="4">
        <v>5</v>
      </c>
      <c r="G92" s="4">
        <v>0</v>
      </c>
      <c r="H92" s="4">
        <v>5001</v>
      </c>
      <c r="I92" s="4"/>
      <c r="J92" s="4"/>
      <c r="K92" s="4">
        <v>1</v>
      </c>
      <c r="L92" s="4"/>
      <c r="M92" s="4"/>
      <c r="N92" s="4">
        <v>0</v>
      </c>
      <c r="O92" s="4"/>
      <c r="P92" s="4"/>
      <c r="Q92" s="4">
        <v>1</v>
      </c>
      <c r="R92" s="4">
        <v>5</v>
      </c>
      <c r="S92" s="4"/>
      <c r="T92" s="4"/>
      <c r="U92" s="4"/>
      <c r="V92" s="4"/>
      <c r="W92" s="4">
        <v>1</v>
      </c>
      <c r="X92" s="4">
        <v>13</v>
      </c>
      <c r="Y92" s="30">
        <f t="shared" si="3"/>
        <v>89</v>
      </c>
    </row>
    <row r="93" spans="1:25" ht="16.5" x14ac:dyDescent="0.2">
      <c r="A93" s="29">
        <f t="shared" si="2"/>
        <v>130200401</v>
      </c>
      <c r="B93" s="4">
        <v>130200401</v>
      </c>
      <c r="C93" s="4" t="s">
        <v>355</v>
      </c>
      <c r="D93" s="4">
        <v>1</v>
      </c>
      <c r="E93" s="4"/>
      <c r="F93" s="4">
        <v>4</v>
      </c>
      <c r="G93" s="4">
        <v>1</v>
      </c>
      <c r="H93" s="4">
        <v>4105</v>
      </c>
      <c r="I93" s="4"/>
      <c r="J93" s="4"/>
      <c r="K93" s="4">
        <v>1</v>
      </c>
      <c r="L93" s="4"/>
      <c r="M93" s="4"/>
      <c r="N93" s="4">
        <v>1</v>
      </c>
      <c r="O93" s="4" t="s">
        <v>813</v>
      </c>
      <c r="P93" s="4"/>
      <c r="Q93" s="4">
        <v>1</v>
      </c>
      <c r="R93" s="4">
        <v>1</v>
      </c>
      <c r="S93" s="4"/>
      <c r="T93" s="4"/>
      <c r="U93" s="4"/>
      <c r="V93" s="4"/>
      <c r="W93" s="4">
        <v>2</v>
      </c>
      <c r="X93" s="4">
        <v>20</v>
      </c>
      <c r="Y93" s="30">
        <f t="shared" si="3"/>
        <v>90</v>
      </c>
    </row>
    <row r="94" spans="1:25" ht="16.5" x14ac:dyDescent="0.2">
      <c r="A94" s="29">
        <f t="shared" si="2"/>
        <v>130100501</v>
      </c>
      <c r="B94" s="4">
        <v>130100501</v>
      </c>
      <c r="C94" s="4" t="s">
        <v>356</v>
      </c>
      <c r="D94" s="4">
        <v>1</v>
      </c>
      <c r="E94" s="4"/>
      <c r="F94" s="4">
        <v>4</v>
      </c>
      <c r="G94" s="4">
        <v>1</v>
      </c>
      <c r="H94" s="4">
        <v>4006</v>
      </c>
      <c r="I94" s="4"/>
      <c r="J94" s="4"/>
      <c r="K94" s="4">
        <v>1</v>
      </c>
      <c r="L94" s="4"/>
      <c r="M94" s="4"/>
      <c r="N94" s="4">
        <v>1</v>
      </c>
      <c r="O94" s="4" t="s">
        <v>813</v>
      </c>
      <c r="P94" s="4"/>
      <c r="Q94" s="4">
        <v>1</v>
      </c>
      <c r="R94" s="4">
        <v>1</v>
      </c>
      <c r="S94" s="4"/>
      <c r="T94" s="4"/>
      <c r="U94" s="4"/>
      <c r="V94" s="4"/>
      <c r="W94" s="4">
        <v>1</v>
      </c>
      <c r="X94" s="4">
        <v>6</v>
      </c>
      <c r="Y94" s="30">
        <f t="shared" si="3"/>
        <v>91</v>
      </c>
    </row>
    <row r="95" spans="1:25" ht="16.5" x14ac:dyDescent="0.2">
      <c r="A95" s="29">
        <f t="shared" si="2"/>
        <v>130100502</v>
      </c>
      <c r="B95" s="4">
        <v>130100502</v>
      </c>
      <c r="C95" s="4" t="s">
        <v>1337</v>
      </c>
      <c r="D95" s="4">
        <v>1</v>
      </c>
      <c r="E95" s="4"/>
      <c r="F95" s="4">
        <v>3</v>
      </c>
      <c r="G95" s="4">
        <v>0</v>
      </c>
      <c r="H95" s="4">
        <v>4038</v>
      </c>
      <c r="I95" s="4"/>
      <c r="J95" s="4"/>
      <c r="K95" s="4">
        <v>1</v>
      </c>
      <c r="L95" s="4"/>
      <c r="M95" s="4"/>
      <c r="N95" s="4">
        <v>0</v>
      </c>
      <c r="O95" s="4"/>
      <c r="P95" s="4"/>
      <c r="Q95" s="4">
        <v>3</v>
      </c>
      <c r="R95" s="4">
        <v>1</v>
      </c>
      <c r="S95" s="4"/>
      <c r="T95" s="4"/>
      <c r="U95" s="4"/>
      <c r="V95" s="4"/>
      <c r="W95" s="4"/>
      <c r="X95" s="4"/>
      <c r="Y95" s="30">
        <f t="shared" si="3"/>
        <v>92</v>
      </c>
    </row>
    <row r="96" spans="1:25" ht="16.5" x14ac:dyDescent="0.2">
      <c r="A96" s="29">
        <f t="shared" si="2"/>
        <v>130200501</v>
      </c>
      <c r="B96" s="4">
        <v>130200501</v>
      </c>
      <c r="C96" s="4" t="s">
        <v>1339</v>
      </c>
      <c r="D96" s="4">
        <v>1</v>
      </c>
      <c r="E96" s="4"/>
      <c r="F96" s="4">
        <v>2</v>
      </c>
      <c r="G96" s="4">
        <v>0</v>
      </c>
      <c r="H96" s="4">
        <v>2001</v>
      </c>
      <c r="I96" s="4"/>
      <c r="J96" s="4"/>
      <c r="K96" s="4">
        <v>1</v>
      </c>
      <c r="L96" s="4">
        <v>9999</v>
      </c>
      <c r="M96" s="4">
        <v>5</v>
      </c>
      <c r="N96" s="4">
        <v>1</v>
      </c>
      <c r="O96" s="4"/>
      <c r="P96" s="4"/>
      <c r="Q96" s="4">
        <v>1</v>
      </c>
      <c r="R96" s="4">
        <v>1</v>
      </c>
      <c r="S96" s="4"/>
      <c r="T96" s="4"/>
      <c r="U96" s="4"/>
      <c r="V96" s="4"/>
      <c r="W96" s="4">
        <v>1</v>
      </c>
      <c r="X96" s="4">
        <v>6</v>
      </c>
      <c r="Y96" s="30">
        <f t="shared" si="3"/>
        <v>93</v>
      </c>
    </row>
    <row r="97" spans="1:25" ht="16.5" x14ac:dyDescent="0.2">
      <c r="A97" s="29">
        <f t="shared" si="2"/>
        <v>130200502</v>
      </c>
      <c r="B97" s="4">
        <v>130200502</v>
      </c>
      <c r="C97" s="4" t="s">
        <v>1338</v>
      </c>
      <c r="D97" s="4">
        <v>1</v>
      </c>
      <c r="E97" s="4"/>
      <c r="F97" s="4">
        <v>2</v>
      </c>
      <c r="G97" s="4">
        <v>0</v>
      </c>
      <c r="H97" s="4">
        <v>2001</v>
      </c>
      <c r="I97" s="4">
        <v>123</v>
      </c>
      <c r="J97" s="4"/>
      <c r="K97" s="4">
        <v>1</v>
      </c>
      <c r="L97" s="4"/>
      <c r="M97" s="4"/>
      <c r="N97" s="4">
        <v>0</v>
      </c>
      <c r="O97" s="4"/>
      <c r="P97" s="4"/>
      <c r="Q97" s="4">
        <v>3</v>
      </c>
      <c r="R97" s="4">
        <v>1</v>
      </c>
      <c r="S97" s="4"/>
      <c r="T97" s="4"/>
      <c r="U97" s="4"/>
      <c r="V97" s="4"/>
      <c r="W97" s="4"/>
      <c r="X97" s="4"/>
      <c r="Y97" s="30">
        <f t="shared" si="3"/>
        <v>94</v>
      </c>
    </row>
    <row r="98" spans="1:25" ht="16.5" x14ac:dyDescent="0.2">
      <c r="A98" s="29">
        <f t="shared" si="2"/>
        <v>130100601</v>
      </c>
      <c r="B98" s="4">
        <v>130100601</v>
      </c>
      <c r="C98" s="4" t="s">
        <v>357</v>
      </c>
      <c r="D98" s="4">
        <v>1</v>
      </c>
      <c r="E98" s="4"/>
      <c r="F98" s="4">
        <v>3</v>
      </c>
      <c r="G98" s="4">
        <v>0</v>
      </c>
      <c r="H98" s="4">
        <v>3002</v>
      </c>
      <c r="I98" s="4"/>
      <c r="J98" s="4"/>
      <c r="K98" s="4">
        <v>1</v>
      </c>
      <c r="L98" s="4"/>
      <c r="M98" s="4"/>
      <c r="N98" s="4">
        <v>0</v>
      </c>
      <c r="O98" s="4"/>
      <c r="P98" s="4"/>
      <c r="Q98" s="4">
        <v>1</v>
      </c>
      <c r="R98" s="4">
        <v>5</v>
      </c>
      <c r="S98" s="4"/>
      <c r="T98" s="4"/>
      <c r="U98" s="4"/>
      <c r="V98" s="4"/>
      <c r="W98" s="4"/>
      <c r="X98" s="4"/>
      <c r="Y98" s="30">
        <f t="shared" si="3"/>
        <v>95</v>
      </c>
    </row>
    <row r="99" spans="1:25" ht="16.5" x14ac:dyDescent="0.2">
      <c r="A99" s="29">
        <f t="shared" si="2"/>
        <v>130100602</v>
      </c>
      <c r="B99" s="4">
        <v>130100602</v>
      </c>
      <c r="C99" s="4" t="s">
        <v>358</v>
      </c>
      <c r="D99" s="4">
        <v>1</v>
      </c>
      <c r="E99" s="4"/>
      <c r="F99" s="4">
        <v>4</v>
      </c>
      <c r="G99" s="4">
        <v>1</v>
      </c>
      <c r="H99" s="4">
        <v>4104</v>
      </c>
      <c r="I99" s="4"/>
      <c r="J99" s="4"/>
      <c r="K99" s="4">
        <v>1</v>
      </c>
      <c r="L99" s="4">
        <v>9999</v>
      </c>
      <c r="M99" s="4"/>
      <c r="N99" s="4">
        <v>0</v>
      </c>
      <c r="O99" s="4" t="s">
        <v>813</v>
      </c>
      <c r="P99" s="4"/>
      <c r="Q99" s="4">
        <v>3</v>
      </c>
      <c r="R99" s="4">
        <v>1</v>
      </c>
      <c r="S99" s="4"/>
      <c r="T99" s="4"/>
      <c r="U99" s="4"/>
      <c r="V99" s="4"/>
      <c r="W99" s="4">
        <v>2</v>
      </c>
      <c r="X99" s="4">
        <v>21</v>
      </c>
      <c r="Y99" s="30">
        <f t="shared" si="3"/>
        <v>96</v>
      </c>
    </row>
    <row r="100" spans="1:25" ht="16.5" x14ac:dyDescent="0.2">
      <c r="A100" s="29">
        <f t="shared" si="2"/>
        <v>130200601</v>
      </c>
      <c r="B100" s="4">
        <v>130200601</v>
      </c>
      <c r="C100" s="4" t="s">
        <v>359</v>
      </c>
      <c r="D100" s="4">
        <v>2</v>
      </c>
      <c r="E100" s="4"/>
      <c r="F100" s="4">
        <v>2</v>
      </c>
      <c r="G100" s="4">
        <v>0</v>
      </c>
      <c r="H100" s="4">
        <v>2003</v>
      </c>
      <c r="I100" s="4"/>
      <c r="J100" s="4"/>
      <c r="K100" s="4">
        <v>1</v>
      </c>
      <c r="L100" s="4"/>
      <c r="M100" s="4"/>
      <c r="N100" s="4">
        <v>0</v>
      </c>
      <c r="O100" s="4"/>
      <c r="P100" s="4"/>
      <c r="Q100" s="4">
        <v>3</v>
      </c>
      <c r="R100" s="4">
        <v>1</v>
      </c>
      <c r="S100" s="4"/>
      <c r="T100" s="4"/>
      <c r="U100" s="4"/>
      <c r="V100" s="4"/>
      <c r="W100" s="4"/>
      <c r="X100" s="4"/>
      <c r="Y100" s="30">
        <f t="shared" si="3"/>
        <v>97</v>
      </c>
    </row>
    <row r="101" spans="1:25" ht="16.5" x14ac:dyDescent="0.2">
      <c r="A101" s="29">
        <f t="shared" si="2"/>
        <v>130100701</v>
      </c>
      <c r="B101" s="4">
        <v>130100701</v>
      </c>
      <c r="C101" s="4" t="s">
        <v>360</v>
      </c>
      <c r="D101" s="4">
        <v>1</v>
      </c>
      <c r="E101" s="4"/>
      <c r="F101" s="4">
        <v>1</v>
      </c>
      <c r="G101" s="4">
        <v>0</v>
      </c>
      <c r="H101" s="4">
        <v>1001</v>
      </c>
      <c r="I101" s="4"/>
      <c r="J101" s="4"/>
      <c r="K101" s="4">
        <v>1</v>
      </c>
      <c r="L101" s="4"/>
      <c r="M101" s="4"/>
      <c r="N101" s="4">
        <v>0</v>
      </c>
      <c r="O101" s="4"/>
      <c r="P101" s="4"/>
      <c r="Q101" s="4">
        <v>1</v>
      </c>
      <c r="R101" s="4">
        <v>5</v>
      </c>
      <c r="S101" s="4"/>
      <c r="T101" s="4"/>
      <c r="U101" s="4"/>
      <c r="V101" s="4"/>
      <c r="W101" s="4"/>
      <c r="X101" s="4"/>
      <c r="Y101" s="30">
        <f t="shared" si="3"/>
        <v>98</v>
      </c>
    </row>
    <row r="102" spans="1:25" ht="16.5" x14ac:dyDescent="0.2">
      <c r="A102" s="29">
        <f t="shared" si="2"/>
        <v>130200701</v>
      </c>
      <c r="B102" s="4">
        <v>130200701</v>
      </c>
      <c r="C102" s="4" t="s">
        <v>361</v>
      </c>
      <c r="D102" s="4">
        <v>1</v>
      </c>
      <c r="E102" s="4"/>
      <c r="F102" s="4">
        <v>1</v>
      </c>
      <c r="G102" s="4">
        <v>0</v>
      </c>
      <c r="H102" s="4">
        <v>1001</v>
      </c>
      <c r="I102" s="4"/>
      <c r="J102" s="4"/>
      <c r="K102" s="4">
        <v>1</v>
      </c>
      <c r="L102" s="4"/>
      <c r="M102" s="4"/>
      <c r="N102" s="4">
        <v>0</v>
      </c>
      <c r="O102" s="4"/>
      <c r="P102" s="4"/>
      <c r="Q102" s="4">
        <v>1</v>
      </c>
      <c r="R102" s="4">
        <v>5</v>
      </c>
      <c r="S102" s="4"/>
      <c r="T102" s="4"/>
      <c r="U102" s="4"/>
      <c r="V102" s="4"/>
      <c r="W102" s="4"/>
      <c r="X102" s="4"/>
      <c r="Y102" s="30">
        <f t="shared" si="3"/>
        <v>99</v>
      </c>
    </row>
    <row r="103" spans="1:25" ht="16.5" x14ac:dyDescent="0.2">
      <c r="A103" s="29">
        <f t="shared" si="2"/>
        <v>130200702</v>
      </c>
      <c r="B103" s="4">
        <v>130200702</v>
      </c>
      <c r="C103" s="4" t="s">
        <v>1089</v>
      </c>
      <c r="D103" s="4">
        <v>1</v>
      </c>
      <c r="E103" s="4"/>
      <c r="F103" s="4">
        <v>4</v>
      </c>
      <c r="G103" s="4">
        <v>2</v>
      </c>
      <c r="H103" s="4">
        <v>4001</v>
      </c>
      <c r="I103" s="4"/>
      <c r="J103" s="4"/>
      <c r="K103" s="4">
        <v>1</v>
      </c>
      <c r="L103" s="4">
        <v>1</v>
      </c>
      <c r="M103" s="4">
        <v>4</v>
      </c>
      <c r="N103" s="4">
        <v>0</v>
      </c>
      <c r="O103" s="4"/>
      <c r="P103" s="4"/>
      <c r="Q103" s="4">
        <v>1</v>
      </c>
      <c r="R103" s="4">
        <v>5</v>
      </c>
      <c r="S103" s="4"/>
      <c r="T103" s="4"/>
      <c r="U103" s="4"/>
      <c r="V103" s="4"/>
      <c r="W103" s="4">
        <v>1</v>
      </c>
      <c r="X103" s="4">
        <v>1</v>
      </c>
      <c r="Y103" s="30">
        <f t="shared" si="3"/>
        <v>100</v>
      </c>
    </row>
    <row r="104" spans="1:25" ht="16.5" x14ac:dyDescent="0.2">
      <c r="A104" s="29">
        <f t="shared" si="2"/>
        <v>130100801</v>
      </c>
      <c r="B104" s="4">
        <v>130100801</v>
      </c>
      <c r="C104" s="4" t="s">
        <v>362</v>
      </c>
      <c r="D104" s="4">
        <v>1</v>
      </c>
      <c r="E104" s="4"/>
      <c r="F104" s="4">
        <v>1</v>
      </c>
      <c r="G104" s="4">
        <v>0</v>
      </c>
      <c r="H104" s="4">
        <v>1001</v>
      </c>
      <c r="I104" s="4"/>
      <c r="J104" s="4"/>
      <c r="K104" s="4">
        <v>1</v>
      </c>
      <c r="L104" s="4"/>
      <c r="M104" s="4"/>
      <c r="N104" s="4">
        <v>0</v>
      </c>
      <c r="O104" s="4"/>
      <c r="P104" s="4"/>
      <c r="Q104" s="4">
        <v>1</v>
      </c>
      <c r="R104" s="4">
        <v>5</v>
      </c>
      <c r="S104" s="4"/>
      <c r="T104" s="4"/>
      <c r="U104" s="4"/>
      <c r="V104" s="4"/>
      <c r="W104" s="4"/>
      <c r="X104" s="4"/>
      <c r="Y104" s="30">
        <f t="shared" si="3"/>
        <v>101</v>
      </c>
    </row>
    <row r="105" spans="1:25" ht="16.5" x14ac:dyDescent="0.2">
      <c r="A105" s="29">
        <f t="shared" si="2"/>
        <v>130100802</v>
      </c>
      <c r="B105" s="4">
        <v>130100802</v>
      </c>
      <c r="C105" s="4" t="s">
        <v>363</v>
      </c>
      <c r="D105" s="4">
        <v>1</v>
      </c>
      <c r="E105" s="4"/>
      <c r="F105" s="4">
        <v>3</v>
      </c>
      <c r="G105" s="4">
        <v>0</v>
      </c>
      <c r="H105" s="4">
        <v>3001</v>
      </c>
      <c r="I105" s="4"/>
      <c r="J105" s="4"/>
      <c r="K105" s="4">
        <v>1</v>
      </c>
      <c r="L105" s="4"/>
      <c r="M105" s="4"/>
      <c r="N105" s="4">
        <v>0</v>
      </c>
      <c r="O105" s="4"/>
      <c r="P105" s="4"/>
      <c r="Q105" s="4">
        <v>1</v>
      </c>
      <c r="R105" s="4">
        <v>4</v>
      </c>
      <c r="S105" s="4"/>
      <c r="T105" s="4"/>
      <c r="U105" s="4"/>
      <c r="V105" s="4"/>
      <c r="W105" s="4"/>
      <c r="X105" s="4"/>
      <c r="Y105" s="30">
        <f t="shared" si="3"/>
        <v>102</v>
      </c>
    </row>
    <row r="106" spans="1:25" ht="16.5" x14ac:dyDescent="0.2">
      <c r="A106" s="29">
        <f t="shared" si="2"/>
        <v>130200801</v>
      </c>
      <c r="B106" s="4">
        <v>130200801</v>
      </c>
      <c r="C106" s="4" t="s">
        <v>364</v>
      </c>
      <c r="D106" s="4">
        <v>2</v>
      </c>
      <c r="E106" s="4"/>
      <c r="F106" s="4">
        <v>4</v>
      </c>
      <c r="G106" s="4">
        <v>0</v>
      </c>
      <c r="H106" s="4">
        <v>4008</v>
      </c>
      <c r="I106" s="4"/>
      <c r="J106" s="4"/>
      <c r="K106" s="4">
        <v>1</v>
      </c>
      <c r="L106" s="4"/>
      <c r="M106" s="4"/>
      <c r="N106" s="4">
        <v>1</v>
      </c>
      <c r="O106" s="4"/>
      <c r="P106" s="4"/>
      <c r="Q106" s="4">
        <v>1</v>
      </c>
      <c r="R106" s="4">
        <v>1</v>
      </c>
      <c r="S106" s="4"/>
      <c r="T106" s="4"/>
      <c r="U106" s="4"/>
      <c r="V106" s="4"/>
      <c r="W106" s="4"/>
      <c r="X106" s="4"/>
      <c r="Y106" s="30">
        <f t="shared" si="3"/>
        <v>103</v>
      </c>
    </row>
    <row r="107" spans="1:25" ht="16.5" x14ac:dyDescent="0.2">
      <c r="A107" s="29">
        <f t="shared" si="2"/>
        <v>130100901</v>
      </c>
      <c r="B107" s="4">
        <v>130100901</v>
      </c>
      <c r="C107" s="4" t="s">
        <v>365</v>
      </c>
      <c r="D107" s="4">
        <v>1</v>
      </c>
      <c r="E107" s="4"/>
      <c r="F107" s="4">
        <v>1</v>
      </c>
      <c r="G107" s="4">
        <v>0</v>
      </c>
      <c r="H107" s="4">
        <v>1001</v>
      </c>
      <c r="I107" s="4"/>
      <c r="J107" s="4"/>
      <c r="K107" s="4">
        <v>1</v>
      </c>
      <c r="L107" s="4"/>
      <c r="M107" s="4"/>
      <c r="N107" s="4">
        <v>0</v>
      </c>
      <c r="O107" s="4"/>
      <c r="P107" s="4"/>
      <c r="Q107" s="4">
        <v>1</v>
      </c>
      <c r="R107" s="4">
        <v>5</v>
      </c>
      <c r="S107" s="4"/>
      <c r="T107" s="4"/>
      <c r="U107" s="4"/>
      <c r="V107" s="4"/>
      <c r="W107" s="4"/>
      <c r="X107" s="4"/>
      <c r="Y107" s="30">
        <f t="shared" si="3"/>
        <v>104</v>
      </c>
    </row>
    <row r="108" spans="1:25" ht="16.5" x14ac:dyDescent="0.2">
      <c r="A108" s="29">
        <f t="shared" si="2"/>
        <v>130200901</v>
      </c>
      <c r="B108" s="4">
        <v>130200901</v>
      </c>
      <c r="C108" s="4" t="s">
        <v>366</v>
      </c>
      <c r="D108" s="4">
        <v>2</v>
      </c>
      <c r="E108" s="4"/>
      <c r="F108" s="4">
        <v>3</v>
      </c>
      <c r="G108" s="4">
        <v>1</v>
      </c>
      <c r="H108" s="4">
        <v>3001</v>
      </c>
      <c r="I108" s="4"/>
      <c r="J108" s="4"/>
      <c r="K108" s="4">
        <v>1</v>
      </c>
      <c r="L108" s="4">
        <v>1</v>
      </c>
      <c r="M108" s="4">
        <v>5</v>
      </c>
      <c r="N108" s="4">
        <v>1</v>
      </c>
      <c r="O108" s="4"/>
      <c r="P108" s="4"/>
      <c r="Q108" s="4">
        <v>3</v>
      </c>
      <c r="R108" s="4">
        <v>2</v>
      </c>
      <c r="S108" s="4"/>
      <c r="T108" s="4"/>
      <c r="U108" s="4"/>
      <c r="V108" s="4"/>
      <c r="W108" s="4"/>
      <c r="X108" s="4"/>
      <c r="Y108" s="30">
        <f t="shared" si="3"/>
        <v>105</v>
      </c>
    </row>
    <row r="109" spans="1:25" ht="16.5" x14ac:dyDescent="0.2">
      <c r="A109" s="29">
        <f t="shared" si="2"/>
        <v>130101001</v>
      </c>
      <c r="B109" s="4">
        <v>130101001</v>
      </c>
      <c r="C109" s="4" t="s">
        <v>367</v>
      </c>
      <c r="D109" s="4">
        <v>1</v>
      </c>
      <c r="E109" s="4"/>
      <c r="F109" s="4">
        <v>1</v>
      </c>
      <c r="G109" s="4">
        <v>0</v>
      </c>
      <c r="H109" s="4">
        <v>1001</v>
      </c>
      <c r="I109" s="4"/>
      <c r="J109" s="4"/>
      <c r="K109" s="4">
        <v>1</v>
      </c>
      <c r="L109" s="4"/>
      <c r="M109" s="4"/>
      <c r="N109" s="4">
        <v>0</v>
      </c>
      <c r="O109" s="4"/>
      <c r="P109" s="4"/>
      <c r="Q109" s="4">
        <v>1</v>
      </c>
      <c r="R109" s="4">
        <v>5</v>
      </c>
      <c r="S109" s="4"/>
      <c r="T109" s="4"/>
      <c r="U109" s="4"/>
      <c r="V109" s="4"/>
      <c r="W109" s="4"/>
      <c r="X109" s="4"/>
      <c r="Y109" s="30">
        <f t="shared" si="3"/>
        <v>106</v>
      </c>
    </row>
    <row r="110" spans="1:25" ht="16.5" x14ac:dyDescent="0.2">
      <c r="A110" s="29">
        <f t="shared" si="2"/>
        <v>130201001</v>
      </c>
      <c r="B110" s="4">
        <v>130201001</v>
      </c>
      <c r="C110" s="4" t="s">
        <v>368</v>
      </c>
      <c r="D110" s="4">
        <v>1</v>
      </c>
      <c r="E110" s="4"/>
      <c r="F110" s="4">
        <v>4</v>
      </c>
      <c r="G110" s="4">
        <v>1</v>
      </c>
      <c r="H110" s="4">
        <v>4025</v>
      </c>
      <c r="I110" s="4"/>
      <c r="J110" s="4"/>
      <c r="K110" s="4">
        <v>1</v>
      </c>
      <c r="L110" s="4"/>
      <c r="M110" s="4"/>
      <c r="N110" s="4">
        <v>0</v>
      </c>
      <c r="O110" s="4"/>
      <c r="P110" s="4"/>
      <c r="Q110" s="4">
        <v>3</v>
      </c>
      <c r="R110" s="4">
        <v>1</v>
      </c>
      <c r="S110" s="4"/>
      <c r="T110" s="4"/>
      <c r="U110" s="4"/>
      <c r="V110" s="4"/>
      <c r="W110" s="4"/>
      <c r="X110" s="4"/>
      <c r="Y110" s="30">
        <f t="shared" si="3"/>
        <v>107</v>
      </c>
    </row>
    <row r="111" spans="1:25" ht="16.5" x14ac:dyDescent="0.2">
      <c r="A111" s="29">
        <f t="shared" si="2"/>
        <v>130201002</v>
      </c>
      <c r="B111" s="4">
        <v>130201002</v>
      </c>
      <c r="C111" s="4" t="s">
        <v>369</v>
      </c>
      <c r="D111" s="4">
        <v>1</v>
      </c>
      <c r="E111" s="4"/>
      <c r="F111" s="4">
        <v>4</v>
      </c>
      <c r="G111" s="4">
        <v>1</v>
      </c>
      <c r="H111" s="4">
        <v>4103</v>
      </c>
      <c r="I111" s="4"/>
      <c r="J111" s="4"/>
      <c r="K111" s="4">
        <v>1</v>
      </c>
      <c r="L111" s="4"/>
      <c r="M111" s="4"/>
      <c r="N111" s="4">
        <v>0</v>
      </c>
      <c r="O111" s="4" t="s">
        <v>813</v>
      </c>
      <c r="P111" s="4"/>
      <c r="Q111" s="4">
        <v>1</v>
      </c>
      <c r="R111" s="4">
        <v>1</v>
      </c>
      <c r="S111" s="4"/>
      <c r="T111" s="4"/>
      <c r="U111" s="4"/>
      <c r="V111" s="4"/>
      <c r="W111" s="4"/>
      <c r="X111" s="4"/>
      <c r="Y111" s="30">
        <f t="shared" si="3"/>
        <v>108</v>
      </c>
    </row>
    <row r="112" spans="1:25" ht="16.5" x14ac:dyDescent="0.2">
      <c r="A112" s="29">
        <f t="shared" si="2"/>
        <v>130101101</v>
      </c>
      <c r="B112" s="4">
        <v>130101101</v>
      </c>
      <c r="C112" s="4" t="s">
        <v>370</v>
      </c>
      <c r="D112" s="4">
        <v>1</v>
      </c>
      <c r="E112" s="4"/>
      <c r="F112" s="4">
        <v>1</v>
      </c>
      <c r="G112" s="4">
        <v>0</v>
      </c>
      <c r="H112" s="4">
        <v>1001</v>
      </c>
      <c r="I112" s="4"/>
      <c r="J112" s="4"/>
      <c r="K112" s="4">
        <v>1</v>
      </c>
      <c r="L112" s="4"/>
      <c r="M112" s="4"/>
      <c r="N112" s="4">
        <v>0</v>
      </c>
      <c r="O112" s="4"/>
      <c r="P112" s="4"/>
      <c r="Q112" s="4">
        <v>1</v>
      </c>
      <c r="R112" s="4">
        <v>5</v>
      </c>
      <c r="S112" s="4"/>
      <c r="T112" s="4"/>
      <c r="U112" s="4"/>
      <c r="V112" s="4"/>
      <c r="W112" s="4"/>
      <c r="X112" s="4"/>
      <c r="Y112" s="30">
        <f t="shared" si="3"/>
        <v>109</v>
      </c>
    </row>
    <row r="113" spans="1:25" ht="16.5" x14ac:dyDescent="0.2">
      <c r="A113" s="29">
        <f t="shared" si="2"/>
        <v>130101102</v>
      </c>
      <c r="B113" s="4">
        <v>130101102</v>
      </c>
      <c r="C113" s="4" t="s">
        <v>371</v>
      </c>
      <c r="D113" s="4">
        <v>1</v>
      </c>
      <c r="E113" s="4"/>
      <c r="F113" s="4">
        <v>4</v>
      </c>
      <c r="G113" s="4">
        <v>3</v>
      </c>
      <c r="H113" s="4">
        <v>4101</v>
      </c>
      <c r="I113" s="4"/>
      <c r="J113" s="4"/>
      <c r="K113" s="4">
        <v>1</v>
      </c>
      <c r="L113" s="4">
        <v>2</v>
      </c>
      <c r="M113" s="4"/>
      <c r="N113" s="4">
        <v>0</v>
      </c>
      <c r="O113" s="4" t="s">
        <v>814</v>
      </c>
      <c r="P113" s="4"/>
      <c r="Q113" s="4">
        <v>1</v>
      </c>
      <c r="R113" s="4">
        <v>5</v>
      </c>
      <c r="S113" s="4"/>
      <c r="T113" s="4"/>
      <c r="U113" s="4"/>
      <c r="V113" s="4"/>
      <c r="W113" s="4"/>
      <c r="X113" s="4"/>
      <c r="Y113" s="30">
        <f t="shared" si="3"/>
        <v>110</v>
      </c>
    </row>
    <row r="114" spans="1:25" ht="16.5" x14ac:dyDescent="0.2">
      <c r="A114" s="29">
        <f t="shared" si="2"/>
        <v>130201101</v>
      </c>
      <c r="B114" s="4">
        <v>130201101</v>
      </c>
      <c r="C114" s="4" t="s">
        <v>372</v>
      </c>
      <c r="D114" s="4">
        <v>1</v>
      </c>
      <c r="E114" s="4"/>
      <c r="F114" s="4">
        <v>4</v>
      </c>
      <c r="G114" s="4">
        <v>3</v>
      </c>
      <c r="H114" s="4">
        <v>4101</v>
      </c>
      <c r="I114" s="4"/>
      <c r="J114" s="4"/>
      <c r="K114" s="4">
        <v>1</v>
      </c>
      <c r="L114" s="4">
        <v>2</v>
      </c>
      <c r="M114" s="4"/>
      <c r="N114" s="4">
        <v>0</v>
      </c>
      <c r="O114" s="4" t="s">
        <v>814</v>
      </c>
      <c r="P114" s="4"/>
      <c r="Q114" s="4">
        <v>3</v>
      </c>
      <c r="R114" s="4">
        <v>5</v>
      </c>
      <c r="S114" s="4"/>
      <c r="T114" s="4"/>
      <c r="U114" s="4"/>
      <c r="V114" s="4"/>
      <c r="W114" s="4"/>
      <c r="X114" s="4"/>
      <c r="Y114" s="30">
        <f t="shared" si="3"/>
        <v>111</v>
      </c>
    </row>
    <row r="115" spans="1:25" ht="16.5" x14ac:dyDescent="0.2">
      <c r="A115" s="29">
        <f t="shared" si="2"/>
        <v>130101201</v>
      </c>
      <c r="B115" s="4">
        <v>130101201</v>
      </c>
      <c r="C115" s="4" t="s">
        <v>373</v>
      </c>
      <c r="D115" s="4">
        <v>1</v>
      </c>
      <c r="E115" s="4"/>
      <c r="F115" s="4">
        <v>1</v>
      </c>
      <c r="G115" s="4">
        <v>0</v>
      </c>
      <c r="H115" s="4">
        <v>1001</v>
      </c>
      <c r="I115" s="4"/>
      <c r="J115" s="4"/>
      <c r="K115" s="4">
        <v>1</v>
      </c>
      <c r="L115" s="4"/>
      <c r="M115" s="4"/>
      <c r="N115" s="4">
        <v>0</v>
      </c>
      <c r="O115" s="4"/>
      <c r="P115" s="4"/>
      <c r="Q115" s="4">
        <v>1</v>
      </c>
      <c r="R115" s="4">
        <v>5</v>
      </c>
      <c r="S115" s="4"/>
      <c r="T115" s="4"/>
      <c r="U115" s="4"/>
      <c r="V115" s="4"/>
      <c r="W115" s="4"/>
      <c r="X115" s="4"/>
      <c r="Y115" s="30">
        <f t="shared" si="3"/>
        <v>112</v>
      </c>
    </row>
    <row r="116" spans="1:25" ht="16.5" x14ac:dyDescent="0.2">
      <c r="A116" s="29">
        <f t="shared" si="2"/>
        <v>130101202</v>
      </c>
      <c r="B116" s="4">
        <v>130101202</v>
      </c>
      <c r="C116" s="4" t="s">
        <v>374</v>
      </c>
      <c r="D116" s="4">
        <v>1</v>
      </c>
      <c r="E116" s="4"/>
      <c r="F116" s="4">
        <v>3</v>
      </c>
      <c r="G116" s="4">
        <v>0</v>
      </c>
      <c r="H116" s="4">
        <v>3003</v>
      </c>
      <c r="I116" s="4"/>
      <c r="J116" s="4"/>
      <c r="K116" s="4">
        <v>1</v>
      </c>
      <c r="L116" s="4"/>
      <c r="M116" s="4"/>
      <c r="N116" s="4">
        <v>0</v>
      </c>
      <c r="O116" s="4"/>
      <c r="P116" s="4"/>
      <c r="Q116" s="4">
        <v>3</v>
      </c>
      <c r="R116" s="4">
        <v>5</v>
      </c>
      <c r="S116" s="4"/>
      <c r="T116" s="4"/>
      <c r="U116" s="4"/>
      <c r="V116" s="4"/>
      <c r="W116" s="4"/>
      <c r="X116" s="4"/>
      <c r="Y116" s="30">
        <f t="shared" si="3"/>
        <v>113</v>
      </c>
    </row>
    <row r="117" spans="1:25" ht="16.5" x14ac:dyDescent="0.2">
      <c r="A117" s="29">
        <f t="shared" si="2"/>
        <v>130201201</v>
      </c>
      <c r="B117" s="4">
        <v>130201201</v>
      </c>
      <c r="C117" s="4" t="s">
        <v>375</v>
      </c>
      <c r="D117" s="4">
        <v>2</v>
      </c>
      <c r="E117" s="4"/>
      <c r="F117" s="4">
        <v>2</v>
      </c>
      <c r="G117" s="4">
        <v>1</v>
      </c>
      <c r="H117" s="4">
        <v>2001</v>
      </c>
      <c r="I117" s="4"/>
      <c r="J117" s="4"/>
      <c r="K117" s="4">
        <v>1</v>
      </c>
      <c r="L117" s="4"/>
      <c r="M117" s="4"/>
      <c r="N117" s="4">
        <v>0</v>
      </c>
      <c r="O117" s="4"/>
      <c r="P117" s="4"/>
      <c r="Q117" s="4">
        <v>3</v>
      </c>
      <c r="R117" s="4">
        <v>2</v>
      </c>
      <c r="S117" s="4"/>
      <c r="T117" s="4"/>
      <c r="U117" s="4"/>
      <c r="V117" s="4"/>
      <c r="W117" s="4"/>
      <c r="X117" s="4"/>
      <c r="Y117" s="30">
        <f t="shared" si="3"/>
        <v>114</v>
      </c>
    </row>
    <row r="118" spans="1:25" ht="16.5" x14ac:dyDescent="0.2">
      <c r="A118" s="29">
        <f t="shared" si="2"/>
        <v>130101301</v>
      </c>
      <c r="B118" s="4">
        <v>130101301</v>
      </c>
      <c r="C118" s="4" t="s">
        <v>376</v>
      </c>
      <c r="D118" s="4">
        <v>1</v>
      </c>
      <c r="E118" s="4"/>
      <c r="F118" s="4">
        <v>1</v>
      </c>
      <c r="G118" s="4">
        <v>0</v>
      </c>
      <c r="H118" s="4">
        <v>1001</v>
      </c>
      <c r="I118" s="4"/>
      <c r="J118" s="4"/>
      <c r="K118" s="4">
        <v>1</v>
      </c>
      <c r="L118" s="4"/>
      <c r="M118" s="4"/>
      <c r="N118" s="4">
        <v>0</v>
      </c>
      <c r="O118" s="4"/>
      <c r="P118" s="4"/>
      <c r="Q118" s="4">
        <v>1</v>
      </c>
      <c r="R118" s="4">
        <v>5</v>
      </c>
      <c r="S118" s="4"/>
      <c r="T118" s="4"/>
      <c r="U118" s="4"/>
      <c r="V118" s="4"/>
      <c r="W118" s="4"/>
      <c r="X118" s="4"/>
      <c r="Y118" s="30">
        <f t="shared" si="3"/>
        <v>115</v>
      </c>
    </row>
    <row r="119" spans="1:25" ht="16.5" x14ac:dyDescent="0.2">
      <c r="A119" s="29">
        <f t="shared" si="2"/>
        <v>130101302</v>
      </c>
      <c r="B119" s="4">
        <v>130101302</v>
      </c>
      <c r="C119" s="4" t="s">
        <v>377</v>
      </c>
      <c r="D119" s="4">
        <v>1</v>
      </c>
      <c r="E119" s="4"/>
      <c r="F119" s="4">
        <v>3</v>
      </c>
      <c r="G119" s="4">
        <v>0</v>
      </c>
      <c r="H119" s="4">
        <v>3002</v>
      </c>
      <c r="I119" s="4"/>
      <c r="J119" s="4"/>
      <c r="K119" s="4">
        <v>1</v>
      </c>
      <c r="L119" s="4"/>
      <c r="M119" s="4"/>
      <c r="N119" s="4">
        <v>0</v>
      </c>
      <c r="O119" s="4"/>
      <c r="P119" s="4"/>
      <c r="Q119" s="4">
        <v>1</v>
      </c>
      <c r="R119" s="4">
        <v>5</v>
      </c>
      <c r="S119" s="4"/>
      <c r="T119" s="4"/>
      <c r="U119" s="4"/>
      <c r="V119" s="4"/>
      <c r="W119" s="4"/>
      <c r="X119" s="4"/>
      <c r="Y119" s="30">
        <f t="shared" si="3"/>
        <v>116</v>
      </c>
    </row>
    <row r="120" spans="1:25" ht="16.5" x14ac:dyDescent="0.2">
      <c r="A120" s="29">
        <f t="shared" si="2"/>
        <v>130201301</v>
      </c>
      <c r="B120" s="4">
        <v>130201301</v>
      </c>
      <c r="C120" s="4" t="s">
        <v>378</v>
      </c>
      <c r="D120" s="4">
        <v>1</v>
      </c>
      <c r="E120" s="4"/>
      <c r="F120" s="4">
        <v>3</v>
      </c>
      <c r="G120" s="4">
        <v>0</v>
      </c>
      <c r="H120" s="4">
        <v>3003</v>
      </c>
      <c r="I120" s="4"/>
      <c r="J120" s="4"/>
      <c r="K120" s="4">
        <v>1</v>
      </c>
      <c r="L120" s="4"/>
      <c r="M120" s="4"/>
      <c r="N120" s="4">
        <v>0</v>
      </c>
      <c r="O120" s="4"/>
      <c r="P120" s="4"/>
      <c r="Q120" s="4">
        <v>1</v>
      </c>
      <c r="R120" s="4">
        <v>5</v>
      </c>
      <c r="S120" s="4"/>
      <c r="T120" s="4"/>
      <c r="U120" s="4"/>
      <c r="V120" s="4"/>
      <c r="W120" s="4"/>
      <c r="X120" s="4"/>
      <c r="Y120" s="30">
        <f t="shared" si="3"/>
        <v>117</v>
      </c>
    </row>
    <row r="121" spans="1:25" ht="16.5" x14ac:dyDescent="0.2">
      <c r="A121" s="29">
        <f t="shared" si="2"/>
        <v>130101401</v>
      </c>
      <c r="B121" s="4">
        <v>130101401</v>
      </c>
      <c r="C121" s="4" t="s">
        <v>379</v>
      </c>
      <c r="D121" s="4">
        <v>1</v>
      </c>
      <c r="E121" s="4"/>
      <c r="F121" s="4">
        <v>1</v>
      </c>
      <c r="G121" s="4">
        <v>0</v>
      </c>
      <c r="H121" s="4">
        <v>1001</v>
      </c>
      <c r="I121" s="4"/>
      <c r="J121" s="4"/>
      <c r="K121" s="4">
        <v>1</v>
      </c>
      <c r="L121" s="4"/>
      <c r="M121" s="4"/>
      <c r="N121" s="4">
        <v>0</v>
      </c>
      <c r="O121" s="4"/>
      <c r="P121" s="4"/>
      <c r="Q121" s="4">
        <v>1</v>
      </c>
      <c r="R121" s="4">
        <v>5</v>
      </c>
      <c r="S121" s="4"/>
      <c r="T121" s="4"/>
      <c r="U121" s="4"/>
      <c r="V121" s="4"/>
      <c r="W121" s="4"/>
      <c r="X121" s="4"/>
      <c r="Y121" s="30">
        <f t="shared" si="3"/>
        <v>118</v>
      </c>
    </row>
    <row r="122" spans="1:25" ht="16.5" x14ac:dyDescent="0.2">
      <c r="A122" s="29">
        <f t="shared" si="2"/>
        <v>130101402</v>
      </c>
      <c r="B122" s="4">
        <v>130101402</v>
      </c>
      <c r="C122" s="4" t="s">
        <v>1341</v>
      </c>
      <c r="D122" s="4">
        <v>1</v>
      </c>
      <c r="E122" s="4"/>
      <c r="F122" s="4">
        <v>4</v>
      </c>
      <c r="G122" s="4">
        <v>2</v>
      </c>
      <c r="H122" s="4">
        <v>4003</v>
      </c>
      <c r="I122" s="4"/>
      <c r="J122" s="4"/>
      <c r="K122" s="4">
        <v>1</v>
      </c>
      <c r="L122" s="4">
        <v>1</v>
      </c>
      <c r="M122" s="4">
        <v>4</v>
      </c>
      <c r="N122" s="4">
        <v>0</v>
      </c>
      <c r="O122" s="4"/>
      <c r="P122" s="4"/>
      <c r="Q122" s="4">
        <v>1</v>
      </c>
      <c r="R122" s="4">
        <v>5</v>
      </c>
      <c r="S122" s="4"/>
      <c r="T122" s="4"/>
      <c r="U122" s="4"/>
      <c r="V122" s="4"/>
      <c r="W122" s="4">
        <v>1</v>
      </c>
      <c r="X122" s="4">
        <v>3</v>
      </c>
      <c r="Y122" s="30">
        <f t="shared" si="3"/>
        <v>119</v>
      </c>
    </row>
    <row r="123" spans="1:25" ht="16.5" x14ac:dyDescent="0.2">
      <c r="A123" s="29">
        <f t="shared" si="2"/>
        <v>130201401</v>
      </c>
      <c r="B123" s="4">
        <v>130201401</v>
      </c>
      <c r="C123" s="4" t="s">
        <v>380</v>
      </c>
      <c r="D123" s="4">
        <v>1</v>
      </c>
      <c r="E123" s="4"/>
      <c r="F123" s="4">
        <v>2</v>
      </c>
      <c r="G123" s="4">
        <v>0</v>
      </c>
      <c r="H123" s="4">
        <v>2001</v>
      </c>
      <c r="I123" s="4"/>
      <c r="J123" s="4"/>
      <c r="K123" s="4">
        <v>1</v>
      </c>
      <c r="L123" s="4"/>
      <c r="M123" s="4"/>
      <c r="N123" s="4">
        <v>0</v>
      </c>
      <c r="O123" s="4"/>
      <c r="P123" s="4"/>
      <c r="Q123" s="4">
        <v>3</v>
      </c>
      <c r="R123" s="4">
        <v>4</v>
      </c>
      <c r="S123" s="4">
        <v>1</v>
      </c>
      <c r="T123" s="4">
        <v>2</v>
      </c>
      <c r="U123" s="4"/>
      <c r="V123" s="4">
        <v>1</v>
      </c>
      <c r="W123" s="4"/>
      <c r="X123" s="4"/>
      <c r="Y123" s="30">
        <f t="shared" si="3"/>
        <v>120</v>
      </c>
    </row>
    <row r="124" spans="1:25" ht="16.5" x14ac:dyDescent="0.2">
      <c r="A124" s="29">
        <f t="shared" si="2"/>
        <v>130101501</v>
      </c>
      <c r="B124" s="4">
        <v>130101501</v>
      </c>
      <c r="C124" s="4" t="s">
        <v>381</v>
      </c>
      <c r="D124" s="4">
        <v>1</v>
      </c>
      <c r="E124" s="4"/>
      <c r="F124" s="4">
        <v>1</v>
      </c>
      <c r="G124" s="4">
        <v>0</v>
      </c>
      <c r="H124" s="4">
        <v>1001</v>
      </c>
      <c r="I124" s="4"/>
      <c r="J124" s="4"/>
      <c r="K124" s="4">
        <v>1</v>
      </c>
      <c r="L124" s="4"/>
      <c r="M124" s="4"/>
      <c r="N124" s="4">
        <v>0</v>
      </c>
      <c r="O124" s="4"/>
      <c r="P124" s="4"/>
      <c r="Q124" s="4">
        <v>3</v>
      </c>
      <c r="R124" s="4">
        <v>5</v>
      </c>
      <c r="S124" s="4">
        <v>4</v>
      </c>
      <c r="T124" s="4"/>
      <c r="U124" s="4"/>
      <c r="V124" s="4"/>
      <c r="W124" s="4"/>
      <c r="X124" s="4"/>
      <c r="Y124" s="30">
        <f t="shared" si="3"/>
        <v>121</v>
      </c>
    </row>
    <row r="125" spans="1:25" ht="16.5" x14ac:dyDescent="0.2">
      <c r="A125" s="29">
        <f t="shared" si="2"/>
        <v>130101502</v>
      </c>
      <c r="B125" s="4">
        <v>130101502</v>
      </c>
      <c r="C125" s="4" t="s">
        <v>382</v>
      </c>
      <c r="D125" s="4">
        <v>1</v>
      </c>
      <c r="E125" s="4"/>
      <c r="F125" s="4">
        <v>3</v>
      </c>
      <c r="G125" s="4">
        <v>0</v>
      </c>
      <c r="H125" s="4">
        <v>3001</v>
      </c>
      <c r="I125" s="4"/>
      <c r="J125" s="4"/>
      <c r="K125" s="4">
        <v>1</v>
      </c>
      <c r="L125" s="4"/>
      <c r="M125" s="4"/>
      <c r="N125" s="4">
        <v>0</v>
      </c>
      <c r="O125" s="4"/>
      <c r="P125" s="4"/>
      <c r="Q125" s="4">
        <v>1</v>
      </c>
      <c r="R125" s="4">
        <v>4</v>
      </c>
      <c r="S125" s="4"/>
      <c r="T125" s="4"/>
      <c r="U125" s="4"/>
      <c r="V125" s="4"/>
      <c r="W125" s="4"/>
      <c r="X125" s="4"/>
      <c r="Y125" s="30">
        <f t="shared" si="3"/>
        <v>122</v>
      </c>
    </row>
    <row r="126" spans="1:25" ht="16.5" x14ac:dyDescent="0.2">
      <c r="A126" s="29">
        <f t="shared" si="2"/>
        <v>130201501</v>
      </c>
      <c r="B126" s="4">
        <v>130201501</v>
      </c>
      <c r="C126" s="4" t="s">
        <v>383</v>
      </c>
      <c r="D126" s="4">
        <v>1</v>
      </c>
      <c r="E126" s="4"/>
      <c r="F126" s="4">
        <v>4</v>
      </c>
      <c r="G126" s="4">
        <v>1</v>
      </c>
      <c r="H126" s="4">
        <v>4007</v>
      </c>
      <c r="I126" s="4"/>
      <c r="J126" s="4"/>
      <c r="K126" s="4">
        <v>1</v>
      </c>
      <c r="L126" s="4">
        <v>1</v>
      </c>
      <c r="M126" s="4">
        <v>5</v>
      </c>
      <c r="N126" s="4">
        <v>0</v>
      </c>
      <c r="O126" s="4"/>
      <c r="P126" s="4"/>
      <c r="Q126" s="4">
        <v>1</v>
      </c>
      <c r="R126" s="4">
        <v>1</v>
      </c>
      <c r="S126" s="4"/>
      <c r="T126" s="4"/>
      <c r="U126" s="4"/>
      <c r="V126" s="4"/>
      <c r="W126" s="4"/>
      <c r="X126" s="4"/>
      <c r="Y126" s="30">
        <f t="shared" si="3"/>
        <v>123</v>
      </c>
    </row>
    <row r="127" spans="1:25" ht="16.5" x14ac:dyDescent="0.2">
      <c r="A127" s="29">
        <f t="shared" si="2"/>
        <v>130300101</v>
      </c>
      <c r="B127" s="4">
        <v>130300101</v>
      </c>
      <c r="C127" s="4" t="s">
        <v>384</v>
      </c>
      <c r="D127" s="4">
        <v>1</v>
      </c>
      <c r="E127" s="4"/>
      <c r="F127" s="4">
        <v>1</v>
      </c>
      <c r="G127" s="4">
        <v>0</v>
      </c>
      <c r="H127" s="4">
        <v>1012</v>
      </c>
      <c r="I127" s="4"/>
      <c r="J127" s="4"/>
      <c r="K127" s="4">
        <v>1</v>
      </c>
      <c r="L127" s="4"/>
      <c r="M127" s="4"/>
      <c r="N127" s="4">
        <v>0</v>
      </c>
      <c r="O127" s="4"/>
      <c r="P127" s="4"/>
      <c r="Q127" s="4">
        <v>1</v>
      </c>
      <c r="R127" s="4">
        <v>5</v>
      </c>
      <c r="S127" s="4"/>
      <c r="T127" s="4"/>
      <c r="U127" s="4"/>
      <c r="V127" s="4"/>
      <c r="W127" s="4"/>
      <c r="X127" s="4"/>
      <c r="Y127" s="30">
        <f t="shared" si="3"/>
        <v>124</v>
      </c>
    </row>
    <row r="128" spans="1:25" s="99" customFormat="1" ht="16.5" x14ac:dyDescent="0.2">
      <c r="A128" s="29">
        <f t="shared" si="2"/>
        <v>130300111</v>
      </c>
      <c r="B128" s="4">
        <v>130300111</v>
      </c>
      <c r="C128" s="4" t="s">
        <v>1173</v>
      </c>
      <c r="D128" s="4">
        <v>1</v>
      </c>
      <c r="E128" s="4"/>
      <c r="F128" s="4">
        <v>1</v>
      </c>
      <c r="G128" s="4">
        <v>0</v>
      </c>
      <c r="H128" s="4">
        <v>1015</v>
      </c>
      <c r="I128" s="4"/>
      <c r="J128" s="4"/>
      <c r="K128" s="4">
        <v>1</v>
      </c>
      <c r="L128" s="4"/>
      <c r="M128" s="4"/>
      <c r="N128" s="4">
        <v>0</v>
      </c>
      <c r="O128" s="4"/>
      <c r="P128" s="4"/>
      <c r="Q128" s="4">
        <v>1</v>
      </c>
      <c r="R128" s="4">
        <v>5</v>
      </c>
      <c r="S128" s="4"/>
      <c r="T128" s="4"/>
      <c r="U128" s="4"/>
      <c r="V128" s="4"/>
      <c r="W128" s="4"/>
      <c r="X128" s="4"/>
      <c r="Y128" s="30">
        <f t="shared" si="3"/>
        <v>125</v>
      </c>
    </row>
    <row r="129" spans="1:25" s="99" customFormat="1" ht="16.5" x14ac:dyDescent="0.2">
      <c r="A129" s="29">
        <f t="shared" si="2"/>
        <v>130300121</v>
      </c>
      <c r="B129" s="4">
        <v>130300121</v>
      </c>
      <c r="C129" s="4" t="s">
        <v>1176</v>
      </c>
      <c r="D129" s="4">
        <v>1</v>
      </c>
      <c r="E129" s="4"/>
      <c r="F129" s="4">
        <v>1</v>
      </c>
      <c r="G129" s="4">
        <v>0</v>
      </c>
      <c r="H129" s="4">
        <v>3006</v>
      </c>
      <c r="I129" s="4"/>
      <c r="J129" s="4"/>
      <c r="K129" s="4">
        <v>1</v>
      </c>
      <c r="L129" s="4"/>
      <c r="M129" s="4"/>
      <c r="N129" s="4">
        <v>0</v>
      </c>
      <c r="O129" s="4"/>
      <c r="P129" s="4"/>
      <c r="Q129" s="4">
        <v>1</v>
      </c>
      <c r="R129" s="4">
        <v>5</v>
      </c>
      <c r="S129" s="4"/>
      <c r="T129" s="4"/>
      <c r="U129" s="4"/>
      <c r="V129" s="4"/>
      <c r="W129" s="4"/>
      <c r="X129" s="4"/>
      <c r="Y129" s="30">
        <f t="shared" si="3"/>
        <v>126</v>
      </c>
    </row>
    <row r="130" spans="1:25" s="99" customFormat="1" ht="16.5" x14ac:dyDescent="0.2">
      <c r="A130" s="29">
        <f t="shared" si="2"/>
        <v>130300201</v>
      </c>
      <c r="B130" s="4">
        <v>130300201</v>
      </c>
      <c r="C130" s="4" t="s">
        <v>385</v>
      </c>
      <c r="D130" s="4">
        <v>1</v>
      </c>
      <c r="E130" s="4"/>
      <c r="F130" s="4">
        <v>1</v>
      </c>
      <c r="G130" s="4">
        <v>0</v>
      </c>
      <c r="H130" s="4">
        <v>1001</v>
      </c>
      <c r="I130" s="4"/>
      <c r="J130" s="4"/>
      <c r="K130" s="4">
        <v>1</v>
      </c>
      <c r="L130" s="4"/>
      <c r="M130" s="4"/>
      <c r="N130" s="4">
        <v>0</v>
      </c>
      <c r="O130" s="4"/>
      <c r="P130" s="4"/>
      <c r="Q130" s="4">
        <v>1</v>
      </c>
      <c r="R130" s="4">
        <v>5</v>
      </c>
      <c r="S130" s="4"/>
      <c r="T130" s="4"/>
      <c r="U130" s="4"/>
      <c r="V130" s="4"/>
      <c r="W130" s="4"/>
      <c r="X130" s="4"/>
      <c r="Y130" s="30">
        <f t="shared" si="3"/>
        <v>127</v>
      </c>
    </row>
    <row r="131" spans="1:25" s="99" customFormat="1" ht="16.5" x14ac:dyDescent="0.2">
      <c r="A131" s="29">
        <f t="shared" si="2"/>
        <v>130300202</v>
      </c>
      <c r="B131" s="4">
        <v>130300202</v>
      </c>
      <c r="C131" s="4" t="s">
        <v>1345</v>
      </c>
      <c r="D131" s="4">
        <v>1</v>
      </c>
      <c r="E131" s="4"/>
      <c r="F131" s="4">
        <v>1</v>
      </c>
      <c r="G131" s="4">
        <v>0</v>
      </c>
      <c r="H131" s="4">
        <v>1016</v>
      </c>
      <c r="I131" s="4"/>
      <c r="J131" s="4"/>
      <c r="K131" s="4">
        <v>1</v>
      </c>
      <c r="L131" s="4"/>
      <c r="M131" s="4"/>
      <c r="N131" s="4">
        <v>0</v>
      </c>
      <c r="O131" s="4"/>
      <c r="P131" s="4"/>
      <c r="Q131" s="4">
        <v>1</v>
      </c>
      <c r="R131" s="4">
        <v>5</v>
      </c>
      <c r="S131" s="4"/>
      <c r="T131" s="4"/>
      <c r="U131" s="4"/>
      <c r="V131" s="4"/>
      <c r="W131" s="4"/>
      <c r="X131" s="4"/>
      <c r="Y131" s="30">
        <f t="shared" si="3"/>
        <v>128</v>
      </c>
    </row>
    <row r="132" spans="1:25" s="99" customFormat="1" ht="16.5" x14ac:dyDescent="0.2">
      <c r="A132" s="29">
        <f t="shared" si="2"/>
        <v>130300211</v>
      </c>
      <c r="B132" s="4">
        <v>130300211</v>
      </c>
      <c r="C132" s="4" t="s">
        <v>1346</v>
      </c>
      <c r="D132" s="4">
        <v>2</v>
      </c>
      <c r="E132" s="4"/>
      <c r="F132" s="4">
        <v>4</v>
      </c>
      <c r="G132" s="4">
        <v>1</v>
      </c>
      <c r="H132" s="4">
        <v>4007</v>
      </c>
      <c r="I132" s="4">
        <v>113</v>
      </c>
      <c r="J132" s="4"/>
      <c r="K132" s="4">
        <v>1</v>
      </c>
      <c r="L132" s="4">
        <v>999</v>
      </c>
      <c r="M132" s="4">
        <v>1</v>
      </c>
      <c r="N132" s="4">
        <v>0</v>
      </c>
      <c r="O132" s="4" t="s">
        <v>817</v>
      </c>
      <c r="P132" s="4"/>
      <c r="Q132" s="4">
        <v>3</v>
      </c>
      <c r="R132" s="4">
        <v>1</v>
      </c>
      <c r="S132" s="4"/>
      <c r="T132" s="4"/>
      <c r="U132" s="4"/>
      <c r="V132" s="4"/>
      <c r="W132" s="4">
        <v>1</v>
      </c>
      <c r="X132" s="4">
        <v>6</v>
      </c>
      <c r="Y132" s="30">
        <f t="shared" si="3"/>
        <v>129</v>
      </c>
    </row>
    <row r="133" spans="1:25" s="99" customFormat="1" ht="16.5" x14ac:dyDescent="0.2">
      <c r="A133" s="29">
        <f t="shared" ref="A133" si="4">B133</f>
        <v>130300221</v>
      </c>
      <c r="B133" s="4">
        <v>130300221</v>
      </c>
      <c r="C133" s="4" t="s">
        <v>1347</v>
      </c>
      <c r="D133" s="4">
        <v>2</v>
      </c>
      <c r="E133" s="4"/>
      <c r="F133" s="4">
        <v>4</v>
      </c>
      <c r="G133" s="4">
        <v>1</v>
      </c>
      <c r="H133" s="4">
        <v>4019</v>
      </c>
      <c r="I133" s="4"/>
      <c r="J133" s="4"/>
      <c r="K133" s="4">
        <v>1</v>
      </c>
      <c r="L133" s="4"/>
      <c r="M133" s="4"/>
      <c r="N133" s="4">
        <v>0</v>
      </c>
      <c r="O133" s="4"/>
      <c r="P133" s="4"/>
      <c r="Q133" s="4">
        <v>3</v>
      </c>
      <c r="R133" s="4">
        <v>1</v>
      </c>
      <c r="S133" s="4"/>
      <c r="T133" s="4"/>
      <c r="U133" s="4"/>
      <c r="V133" s="4"/>
      <c r="W133" s="4"/>
      <c r="X133" s="4"/>
      <c r="Y133" s="30">
        <f t="shared" si="3"/>
        <v>130</v>
      </c>
    </row>
    <row r="134" spans="1:25" s="99" customFormat="1" ht="16.5" x14ac:dyDescent="0.2">
      <c r="A134" s="29">
        <f t="shared" ref="A134:A212" si="5">B134</f>
        <v>130300301</v>
      </c>
      <c r="B134" s="4">
        <v>130300301</v>
      </c>
      <c r="C134" s="4" t="s">
        <v>386</v>
      </c>
      <c r="D134" s="4">
        <v>1</v>
      </c>
      <c r="E134" s="4"/>
      <c r="F134" s="4">
        <v>1</v>
      </c>
      <c r="G134" s="4">
        <v>0</v>
      </c>
      <c r="H134" s="4">
        <v>1001</v>
      </c>
      <c r="I134" s="4"/>
      <c r="J134" s="4"/>
      <c r="K134" s="4">
        <v>1</v>
      </c>
      <c r="L134" s="4"/>
      <c r="M134" s="4"/>
      <c r="N134" s="4">
        <v>0</v>
      </c>
      <c r="O134" s="4"/>
      <c r="P134" s="4"/>
      <c r="Q134" s="4">
        <v>1</v>
      </c>
      <c r="R134" s="4">
        <v>5</v>
      </c>
      <c r="S134" s="4"/>
      <c r="T134" s="4"/>
      <c r="U134" s="4"/>
      <c r="V134" s="4"/>
      <c r="W134" s="4"/>
      <c r="X134" s="4"/>
      <c r="Y134" s="30">
        <f t="shared" ref="Y134:Y145" si="6">Y133+1</f>
        <v>131</v>
      </c>
    </row>
    <row r="135" spans="1:25" s="99" customFormat="1" ht="16.5" x14ac:dyDescent="0.2">
      <c r="A135" s="29">
        <f t="shared" si="5"/>
        <v>130300302</v>
      </c>
      <c r="B135" s="4">
        <v>130300302</v>
      </c>
      <c r="C135" s="4" t="s">
        <v>1171</v>
      </c>
      <c r="D135" s="4">
        <v>1</v>
      </c>
      <c r="E135" s="4"/>
      <c r="F135" s="4">
        <v>1</v>
      </c>
      <c r="G135" s="4">
        <v>0</v>
      </c>
      <c r="H135" s="4">
        <v>1014</v>
      </c>
      <c r="I135" s="4"/>
      <c r="J135" s="4"/>
      <c r="K135" s="4">
        <v>1</v>
      </c>
      <c r="L135" s="4"/>
      <c r="M135" s="4"/>
      <c r="N135" s="4">
        <v>0</v>
      </c>
      <c r="O135" s="4"/>
      <c r="P135" s="4"/>
      <c r="Q135" s="4">
        <v>1</v>
      </c>
      <c r="R135" s="4">
        <v>5</v>
      </c>
      <c r="S135" s="4"/>
      <c r="T135" s="4"/>
      <c r="U135" s="4"/>
      <c r="V135" s="4"/>
      <c r="W135" s="4"/>
      <c r="X135" s="4"/>
      <c r="Y135" s="30">
        <f t="shared" si="6"/>
        <v>132</v>
      </c>
    </row>
    <row r="136" spans="1:25" s="99" customFormat="1" ht="16.5" x14ac:dyDescent="0.2">
      <c r="A136" s="29">
        <f t="shared" si="5"/>
        <v>130300311</v>
      </c>
      <c r="B136" s="4">
        <v>130300311</v>
      </c>
      <c r="C136" s="4" t="s">
        <v>1335</v>
      </c>
      <c r="D136" s="4">
        <v>2</v>
      </c>
      <c r="E136" s="4"/>
      <c r="F136" s="4">
        <v>4</v>
      </c>
      <c r="G136" s="4">
        <v>1</v>
      </c>
      <c r="H136" s="4">
        <v>4016</v>
      </c>
      <c r="I136" s="4"/>
      <c r="J136" s="4"/>
      <c r="K136" s="4">
        <v>1</v>
      </c>
      <c r="L136" s="4">
        <v>9999</v>
      </c>
      <c r="M136" s="4">
        <v>2</v>
      </c>
      <c r="N136" s="4">
        <v>0</v>
      </c>
      <c r="O136" s="4" t="s">
        <v>815</v>
      </c>
      <c r="P136" s="4"/>
      <c r="Q136" s="4">
        <v>3</v>
      </c>
      <c r="R136" s="4">
        <v>1</v>
      </c>
      <c r="S136" s="4"/>
      <c r="T136" s="4"/>
      <c r="U136" s="4"/>
      <c r="V136" s="4"/>
      <c r="W136" s="4">
        <v>1</v>
      </c>
      <c r="X136" s="4">
        <v>12</v>
      </c>
      <c r="Y136" s="30">
        <f t="shared" si="6"/>
        <v>133</v>
      </c>
    </row>
    <row r="137" spans="1:25" s="99" customFormat="1" ht="16.5" x14ac:dyDescent="0.2">
      <c r="A137" s="29">
        <f t="shared" si="5"/>
        <v>130300321</v>
      </c>
      <c r="B137" s="4">
        <v>130300321</v>
      </c>
      <c r="C137" s="4" t="s">
        <v>1172</v>
      </c>
      <c r="D137" s="4">
        <v>2</v>
      </c>
      <c r="E137" s="4">
        <v>1</v>
      </c>
      <c r="F137" s="4">
        <v>4</v>
      </c>
      <c r="G137" s="4">
        <v>1</v>
      </c>
      <c r="H137" s="4">
        <v>4019</v>
      </c>
      <c r="I137" s="4">
        <v>116</v>
      </c>
      <c r="J137" s="4"/>
      <c r="K137" s="4">
        <v>1</v>
      </c>
      <c r="L137" s="4"/>
      <c r="M137" s="4"/>
      <c r="N137" s="4">
        <v>0</v>
      </c>
      <c r="O137" s="4"/>
      <c r="P137" s="4"/>
      <c r="Q137" s="4">
        <v>1</v>
      </c>
      <c r="R137" s="4">
        <v>1</v>
      </c>
      <c r="S137" s="4"/>
      <c r="T137" s="4"/>
      <c r="U137" s="4"/>
      <c r="V137" s="4"/>
      <c r="W137" s="4"/>
      <c r="X137" s="4"/>
      <c r="Y137" s="30">
        <f t="shared" si="6"/>
        <v>134</v>
      </c>
    </row>
    <row r="138" spans="1:25" s="99" customFormat="1" ht="16.5" x14ac:dyDescent="0.2">
      <c r="A138" s="29">
        <f t="shared" si="5"/>
        <v>130300401</v>
      </c>
      <c r="B138" s="4">
        <v>130300401</v>
      </c>
      <c r="C138" s="4" t="s">
        <v>387</v>
      </c>
      <c r="D138" s="4">
        <v>1</v>
      </c>
      <c r="E138" s="4"/>
      <c r="F138" s="4">
        <v>1</v>
      </c>
      <c r="G138" s="4">
        <v>0</v>
      </c>
      <c r="H138" s="4">
        <v>1001</v>
      </c>
      <c r="I138" s="4"/>
      <c r="J138" s="4"/>
      <c r="K138" s="4">
        <v>1</v>
      </c>
      <c r="L138" s="4"/>
      <c r="M138" s="4"/>
      <c r="N138" s="4">
        <v>0</v>
      </c>
      <c r="O138" s="4"/>
      <c r="P138" s="4"/>
      <c r="Q138" s="4">
        <v>1</v>
      </c>
      <c r="R138" s="4">
        <v>5</v>
      </c>
      <c r="S138" s="4"/>
      <c r="T138" s="4"/>
      <c r="U138" s="4"/>
      <c r="V138" s="4"/>
      <c r="W138" s="4"/>
      <c r="X138" s="4"/>
      <c r="Y138" s="30">
        <f t="shared" si="6"/>
        <v>135</v>
      </c>
    </row>
    <row r="139" spans="1:25" s="99" customFormat="1" ht="16.5" x14ac:dyDescent="0.2">
      <c r="A139" s="29">
        <f t="shared" si="5"/>
        <v>130300411</v>
      </c>
      <c r="B139" s="4">
        <v>130300411</v>
      </c>
      <c r="C139" s="4" t="s">
        <v>1348</v>
      </c>
      <c r="D139" s="4">
        <v>1</v>
      </c>
      <c r="E139" s="4"/>
      <c r="F139" s="4">
        <v>4</v>
      </c>
      <c r="G139" s="4">
        <v>2</v>
      </c>
      <c r="H139" s="4">
        <v>4001</v>
      </c>
      <c r="I139" s="4"/>
      <c r="J139" s="4"/>
      <c r="K139" s="4">
        <v>1</v>
      </c>
      <c r="L139" s="4"/>
      <c r="M139" s="4"/>
      <c r="N139" s="4">
        <v>0</v>
      </c>
      <c r="O139" s="4"/>
      <c r="P139" s="4"/>
      <c r="Q139" s="4">
        <v>1</v>
      </c>
      <c r="R139" s="4">
        <v>5</v>
      </c>
      <c r="S139" s="4"/>
      <c r="T139" s="4"/>
      <c r="U139" s="4"/>
      <c r="V139" s="4"/>
      <c r="W139" s="4">
        <v>1</v>
      </c>
      <c r="X139" s="4">
        <v>1</v>
      </c>
      <c r="Y139" s="30">
        <f t="shared" si="6"/>
        <v>136</v>
      </c>
    </row>
    <row r="140" spans="1:25" s="99" customFormat="1" ht="16.5" x14ac:dyDescent="0.2">
      <c r="A140" s="29">
        <f t="shared" si="5"/>
        <v>130300421</v>
      </c>
      <c r="B140" s="4">
        <v>130300421</v>
      </c>
      <c r="C140" s="4" t="s">
        <v>1349</v>
      </c>
      <c r="D140" s="4">
        <v>1</v>
      </c>
      <c r="E140" s="4"/>
      <c r="F140" s="4">
        <v>1</v>
      </c>
      <c r="G140" s="4">
        <v>0</v>
      </c>
      <c r="H140" s="4">
        <v>1001</v>
      </c>
      <c r="I140" s="4"/>
      <c r="J140" s="4"/>
      <c r="K140" s="4">
        <v>1</v>
      </c>
      <c r="L140" s="4"/>
      <c r="M140" s="4"/>
      <c r="N140" s="4">
        <v>0</v>
      </c>
      <c r="O140" s="4"/>
      <c r="P140" s="4"/>
      <c r="Q140" s="4">
        <v>1</v>
      </c>
      <c r="R140" s="4">
        <v>5</v>
      </c>
      <c r="S140" s="4"/>
      <c r="T140" s="4"/>
      <c r="U140" s="4"/>
      <c r="V140" s="4"/>
      <c r="W140" s="4"/>
      <c r="X140" s="4"/>
      <c r="Y140" s="30">
        <f t="shared" si="6"/>
        <v>137</v>
      </c>
    </row>
    <row r="141" spans="1:25" s="99" customFormat="1" ht="16.5" x14ac:dyDescent="0.2">
      <c r="A141" s="29">
        <f>B141</f>
        <v>130300501</v>
      </c>
      <c r="B141" s="4">
        <v>130300501</v>
      </c>
      <c r="C141" s="4" t="s">
        <v>389</v>
      </c>
      <c r="D141" s="4">
        <v>1</v>
      </c>
      <c r="E141" s="4"/>
      <c r="F141" s="4">
        <v>1</v>
      </c>
      <c r="G141" s="4">
        <v>0</v>
      </c>
      <c r="H141" s="4">
        <v>1001</v>
      </c>
      <c r="I141" s="4"/>
      <c r="J141" s="4"/>
      <c r="K141" s="4">
        <v>1</v>
      </c>
      <c r="L141" s="4"/>
      <c r="M141" s="4"/>
      <c r="N141" s="4">
        <v>0</v>
      </c>
      <c r="O141" s="4"/>
      <c r="P141" s="4"/>
      <c r="Q141" s="4">
        <v>1</v>
      </c>
      <c r="R141" s="4">
        <v>5</v>
      </c>
      <c r="S141" s="4"/>
      <c r="T141" s="4"/>
      <c r="U141" s="4"/>
      <c r="V141" s="4"/>
      <c r="W141" s="4"/>
      <c r="X141" s="4"/>
      <c r="Y141" s="30">
        <f t="shared" si="6"/>
        <v>138</v>
      </c>
    </row>
    <row r="142" spans="1:25" s="99" customFormat="1" ht="16.5" x14ac:dyDescent="0.2">
      <c r="A142" s="29">
        <f t="shared" si="5"/>
        <v>130300502</v>
      </c>
      <c r="B142" s="4">
        <v>130300502</v>
      </c>
      <c r="C142" s="4" t="s">
        <v>388</v>
      </c>
      <c r="D142" s="4">
        <v>1</v>
      </c>
      <c r="E142" s="4"/>
      <c r="F142" s="4">
        <v>3</v>
      </c>
      <c r="G142" s="4">
        <v>0</v>
      </c>
      <c r="H142" s="4">
        <v>3001</v>
      </c>
      <c r="I142" s="4"/>
      <c r="J142" s="4"/>
      <c r="K142" s="4">
        <v>1</v>
      </c>
      <c r="L142" s="4"/>
      <c r="M142" s="4"/>
      <c r="N142" s="4">
        <v>0</v>
      </c>
      <c r="O142" s="4"/>
      <c r="P142" s="4"/>
      <c r="Q142" s="4">
        <v>1</v>
      </c>
      <c r="R142" s="4">
        <v>4</v>
      </c>
      <c r="S142" s="4"/>
      <c r="T142" s="4"/>
      <c r="U142" s="4"/>
      <c r="V142" s="4"/>
      <c r="W142" s="4"/>
      <c r="X142" s="4"/>
      <c r="Y142" s="30">
        <f t="shared" si="6"/>
        <v>139</v>
      </c>
    </row>
    <row r="143" spans="1:25" s="99" customFormat="1" ht="16.5" x14ac:dyDescent="0.2">
      <c r="A143" s="29">
        <f t="shared" si="5"/>
        <v>130300511</v>
      </c>
      <c r="B143" s="4">
        <v>130300511</v>
      </c>
      <c r="C143" s="4" t="s">
        <v>1350</v>
      </c>
      <c r="D143" s="4">
        <v>1</v>
      </c>
      <c r="E143" s="4"/>
      <c r="F143" s="4">
        <v>3</v>
      </c>
      <c r="G143" s="4">
        <v>0</v>
      </c>
      <c r="H143" s="4">
        <v>3001</v>
      </c>
      <c r="I143" s="4"/>
      <c r="J143" s="4"/>
      <c r="K143" s="4">
        <v>1</v>
      </c>
      <c r="L143" s="4"/>
      <c r="M143" s="4"/>
      <c r="N143" s="4">
        <v>0</v>
      </c>
      <c r="O143" s="4"/>
      <c r="P143" s="4"/>
      <c r="Q143" s="4">
        <v>1</v>
      </c>
      <c r="R143" s="4">
        <v>4</v>
      </c>
      <c r="S143" s="4"/>
      <c r="T143" s="4"/>
      <c r="U143" s="4"/>
      <c r="V143" s="4"/>
      <c r="W143" s="4"/>
      <c r="X143" s="4"/>
      <c r="Y143" s="30">
        <f t="shared" si="6"/>
        <v>140</v>
      </c>
    </row>
    <row r="144" spans="1:25" s="99" customFormat="1" ht="16.5" x14ac:dyDescent="0.2">
      <c r="A144" s="29">
        <f t="shared" si="5"/>
        <v>130300521</v>
      </c>
      <c r="B144" s="4">
        <v>130300521</v>
      </c>
      <c r="C144" s="4" t="s">
        <v>1351</v>
      </c>
      <c r="D144" s="4">
        <v>1</v>
      </c>
      <c r="E144" s="4"/>
      <c r="F144" s="4">
        <v>1</v>
      </c>
      <c r="G144" s="4">
        <v>0</v>
      </c>
      <c r="H144" s="4">
        <v>1001</v>
      </c>
      <c r="I144" s="4"/>
      <c r="J144" s="4"/>
      <c r="K144" s="4">
        <v>1</v>
      </c>
      <c r="L144" s="4"/>
      <c r="M144" s="4"/>
      <c r="N144" s="4">
        <v>0</v>
      </c>
      <c r="O144" s="4"/>
      <c r="P144" s="4"/>
      <c r="Q144" s="4">
        <v>1</v>
      </c>
      <c r="R144" s="4">
        <v>5</v>
      </c>
      <c r="S144" s="4"/>
      <c r="T144" s="4"/>
      <c r="U144" s="4"/>
      <c r="V144" s="4"/>
      <c r="W144" s="4"/>
      <c r="X144" s="4"/>
      <c r="Y144" s="30">
        <f t="shared" si="6"/>
        <v>141</v>
      </c>
    </row>
    <row r="145" spans="1:25" s="99" customFormat="1" ht="16.5" x14ac:dyDescent="0.2">
      <c r="A145" s="29">
        <f t="shared" si="5"/>
        <v>130300601</v>
      </c>
      <c r="B145" s="4">
        <v>130300601</v>
      </c>
      <c r="C145" s="4" t="s">
        <v>390</v>
      </c>
      <c r="D145" s="4">
        <v>1</v>
      </c>
      <c r="E145" s="4"/>
      <c r="F145" s="4">
        <v>1</v>
      </c>
      <c r="G145" s="4">
        <v>0</v>
      </c>
      <c r="H145" s="4">
        <v>1001</v>
      </c>
      <c r="I145" s="4"/>
      <c r="J145" s="4"/>
      <c r="K145" s="4">
        <v>1</v>
      </c>
      <c r="L145" s="4"/>
      <c r="M145" s="4"/>
      <c r="N145" s="4">
        <v>0</v>
      </c>
      <c r="O145" s="4"/>
      <c r="P145" s="4"/>
      <c r="Q145" s="4">
        <v>1</v>
      </c>
      <c r="R145" s="4">
        <v>5</v>
      </c>
      <c r="S145" s="4"/>
      <c r="T145" s="4"/>
      <c r="U145" s="4"/>
      <c r="V145" s="4"/>
      <c r="W145" s="4"/>
      <c r="X145" s="4"/>
      <c r="Y145" s="30">
        <f t="shared" si="6"/>
        <v>142</v>
      </c>
    </row>
    <row r="146" spans="1:25" s="99" customFormat="1" ht="16.5" x14ac:dyDescent="0.2">
      <c r="A146" s="29">
        <f t="shared" si="5"/>
        <v>130300602</v>
      </c>
      <c r="B146" s="4">
        <v>130300602</v>
      </c>
      <c r="C146" s="4" t="s">
        <v>1383</v>
      </c>
      <c r="D146" s="4">
        <v>2</v>
      </c>
      <c r="E146" s="4"/>
      <c r="F146" s="4">
        <v>4</v>
      </c>
      <c r="G146" s="4">
        <v>1</v>
      </c>
      <c r="H146" s="4">
        <v>4040</v>
      </c>
      <c r="I146" s="4"/>
      <c r="J146" s="4"/>
      <c r="K146" s="4">
        <v>1</v>
      </c>
      <c r="L146" s="4">
        <v>999</v>
      </c>
      <c r="M146" s="4">
        <v>4</v>
      </c>
      <c r="N146" s="4">
        <v>0</v>
      </c>
      <c r="O146" s="4"/>
      <c r="P146" s="4"/>
      <c r="Q146" s="4">
        <v>3</v>
      </c>
      <c r="R146" s="4">
        <v>1</v>
      </c>
      <c r="S146" s="4"/>
      <c r="T146" s="4"/>
      <c r="U146" s="4"/>
      <c r="V146" s="4"/>
      <c r="W146" s="4"/>
      <c r="X146" s="4"/>
      <c r="Y146" s="30">
        <f>Y145+1</f>
        <v>143</v>
      </c>
    </row>
    <row r="147" spans="1:25" s="99" customFormat="1" ht="16.5" x14ac:dyDescent="0.2">
      <c r="A147" s="29">
        <f t="shared" si="5"/>
        <v>130300611</v>
      </c>
      <c r="B147" s="4">
        <v>130300611</v>
      </c>
      <c r="C147" s="4" t="s">
        <v>1399</v>
      </c>
      <c r="D147" s="4">
        <v>2</v>
      </c>
      <c r="E147" s="4"/>
      <c r="F147" s="4">
        <v>1</v>
      </c>
      <c r="G147" s="4">
        <v>0</v>
      </c>
      <c r="H147" s="4">
        <v>1009</v>
      </c>
      <c r="I147" s="4"/>
      <c r="J147" s="4"/>
      <c r="K147" s="4">
        <v>1</v>
      </c>
      <c r="L147" s="4"/>
      <c r="M147" s="4"/>
      <c r="N147" s="4">
        <v>0</v>
      </c>
      <c r="O147" s="4"/>
      <c r="P147" s="4"/>
      <c r="Q147" s="4">
        <v>3</v>
      </c>
      <c r="R147" s="4">
        <v>1</v>
      </c>
      <c r="S147" s="4"/>
      <c r="T147" s="4"/>
      <c r="U147" s="4"/>
      <c r="V147" s="4"/>
      <c r="W147" s="4"/>
      <c r="X147" s="4"/>
      <c r="Y147" s="30">
        <f t="shared" ref="Y147:Y210" si="7">Y146+1</f>
        <v>144</v>
      </c>
    </row>
    <row r="148" spans="1:25" s="99" customFormat="1" ht="16.5" x14ac:dyDescent="0.2">
      <c r="A148" s="29">
        <f t="shared" si="5"/>
        <v>130300621</v>
      </c>
      <c r="B148" s="4">
        <v>130300621</v>
      </c>
      <c r="C148" s="4" t="s">
        <v>1385</v>
      </c>
      <c r="D148" s="4">
        <v>2</v>
      </c>
      <c r="E148" s="4">
        <v>2</v>
      </c>
      <c r="F148" s="4">
        <v>4</v>
      </c>
      <c r="G148" s="4">
        <v>1</v>
      </c>
      <c r="H148" s="4">
        <v>4008</v>
      </c>
      <c r="I148" s="4">
        <v>107</v>
      </c>
      <c r="J148" s="4"/>
      <c r="K148" s="4">
        <v>1</v>
      </c>
      <c r="L148" s="4">
        <v>999</v>
      </c>
      <c r="M148" s="4"/>
      <c r="N148" s="4">
        <v>0</v>
      </c>
      <c r="O148" s="4"/>
      <c r="P148" s="4"/>
      <c r="Q148" s="4">
        <v>3</v>
      </c>
      <c r="R148" s="4">
        <v>1</v>
      </c>
      <c r="S148" s="4"/>
      <c r="T148" s="4"/>
      <c r="U148" s="4"/>
      <c r="V148" s="4"/>
      <c r="W148" s="4"/>
      <c r="X148" s="4"/>
      <c r="Y148" s="30">
        <f t="shared" si="7"/>
        <v>145</v>
      </c>
    </row>
    <row r="149" spans="1:25" s="99" customFormat="1" ht="16.5" x14ac:dyDescent="0.2">
      <c r="A149" s="29">
        <f t="shared" si="5"/>
        <v>130300702</v>
      </c>
      <c r="B149" s="4">
        <v>130300702</v>
      </c>
      <c r="C149" s="4" t="s">
        <v>807</v>
      </c>
      <c r="D149" s="4">
        <v>1</v>
      </c>
      <c r="E149" s="4"/>
      <c r="F149" s="4">
        <v>4</v>
      </c>
      <c r="G149" s="4">
        <v>2</v>
      </c>
      <c r="H149" s="4">
        <v>4001</v>
      </c>
      <c r="I149" s="4"/>
      <c r="J149" s="4"/>
      <c r="K149" s="4">
        <v>1</v>
      </c>
      <c r="L149" s="4">
        <v>1</v>
      </c>
      <c r="M149" s="4">
        <v>4</v>
      </c>
      <c r="N149" s="4">
        <v>0</v>
      </c>
      <c r="O149" s="4"/>
      <c r="P149" s="4"/>
      <c r="Q149" s="4">
        <v>1</v>
      </c>
      <c r="R149" s="4">
        <v>5</v>
      </c>
      <c r="S149" s="4"/>
      <c r="T149" s="4"/>
      <c r="U149" s="4"/>
      <c r="V149" s="4"/>
      <c r="W149" s="4">
        <v>1</v>
      </c>
      <c r="X149" s="4">
        <v>1</v>
      </c>
      <c r="Y149" s="30">
        <f t="shared" si="7"/>
        <v>146</v>
      </c>
    </row>
    <row r="150" spans="1:25" s="99" customFormat="1" ht="16.5" x14ac:dyDescent="0.2">
      <c r="A150" s="29">
        <f t="shared" si="5"/>
        <v>130300701</v>
      </c>
      <c r="B150" s="4">
        <v>130300701</v>
      </c>
      <c r="C150" s="4" t="s">
        <v>391</v>
      </c>
      <c r="D150" s="4">
        <v>1</v>
      </c>
      <c r="E150" s="4"/>
      <c r="F150" s="4">
        <v>4</v>
      </c>
      <c r="G150" s="4">
        <v>2</v>
      </c>
      <c r="H150" s="4">
        <v>4017</v>
      </c>
      <c r="I150" s="4"/>
      <c r="J150" s="4"/>
      <c r="K150" s="4">
        <v>1</v>
      </c>
      <c r="L150" s="4">
        <v>1</v>
      </c>
      <c r="M150" s="4">
        <v>4</v>
      </c>
      <c r="N150" s="4">
        <v>0</v>
      </c>
      <c r="O150" s="4" t="s">
        <v>816</v>
      </c>
      <c r="P150" s="4"/>
      <c r="Q150" s="4">
        <v>1</v>
      </c>
      <c r="R150" s="4">
        <v>5</v>
      </c>
      <c r="S150" s="4"/>
      <c r="T150" s="4"/>
      <c r="U150" s="4"/>
      <c r="V150" s="4"/>
      <c r="W150" s="4"/>
      <c r="X150" s="4"/>
      <c r="Y150" s="30">
        <f t="shared" si="7"/>
        <v>147</v>
      </c>
    </row>
    <row r="151" spans="1:25" s="99" customFormat="1" ht="16.5" x14ac:dyDescent="0.2">
      <c r="A151" s="29">
        <f t="shared" si="5"/>
        <v>130300711</v>
      </c>
      <c r="B151" s="4">
        <v>130300711</v>
      </c>
      <c r="C151" s="4" t="s">
        <v>1398</v>
      </c>
      <c r="D151" s="4">
        <v>1</v>
      </c>
      <c r="E151" s="4"/>
      <c r="F151" s="4">
        <v>4</v>
      </c>
      <c r="G151" s="4">
        <v>2</v>
      </c>
      <c r="H151" s="4">
        <v>4026</v>
      </c>
      <c r="I151" s="4"/>
      <c r="J151" s="4"/>
      <c r="K151" s="4">
        <v>1</v>
      </c>
      <c r="L151" s="4">
        <v>1</v>
      </c>
      <c r="M151" s="4">
        <v>4</v>
      </c>
      <c r="N151" s="4">
        <v>0</v>
      </c>
      <c r="O151" s="4"/>
      <c r="P151" s="4"/>
      <c r="Q151" s="4">
        <v>1</v>
      </c>
      <c r="R151" s="4">
        <v>5</v>
      </c>
      <c r="S151" s="4"/>
      <c r="T151" s="4"/>
      <c r="U151" s="4"/>
      <c r="V151" s="4"/>
      <c r="W151" s="4">
        <v>1</v>
      </c>
      <c r="X151" s="4">
        <v>11</v>
      </c>
      <c r="Y151" s="30">
        <f t="shared" si="7"/>
        <v>148</v>
      </c>
    </row>
    <row r="152" spans="1:25" s="99" customFormat="1" ht="16.5" x14ac:dyDescent="0.2">
      <c r="A152" s="29">
        <f t="shared" si="5"/>
        <v>130300801</v>
      </c>
      <c r="B152" s="4">
        <v>130300801</v>
      </c>
      <c r="C152" s="4" t="s">
        <v>1357</v>
      </c>
      <c r="D152" s="4">
        <v>1</v>
      </c>
      <c r="E152" s="4"/>
      <c r="F152" s="4">
        <v>1</v>
      </c>
      <c r="G152" s="4">
        <v>0</v>
      </c>
      <c r="H152" s="4">
        <v>1001</v>
      </c>
      <c r="I152" s="4"/>
      <c r="J152" s="4"/>
      <c r="K152" s="4">
        <v>1</v>
      </c>
      <c r="L152" s="4"/>
      <c r="M152" s="4"/>
      <c r="N152" s="4">
        <v>0</v>
      </c>
      <c r="O152" s="4"/>
      <c r="P152" s="4"/>
      <c r="Q152" s="4">
        <v>1</v>
      </c>
      <c r="R152" s="4">
        <v>5</v>
      </c>
      <c r="S152" s="4"/>
      <c r="T152" s="4"/>
      <c r="U152" s="4"/>
      <c r="V152" s="4"/>
      <c r="W152" s="4"/>
      <c r="X152" s="4"/>
      <c r="Y152" s="30">
        <f t="shared" si="7"/>
        <v>149</v>
      </c>
    </row>
    <row r="153" spans="1:25" s="99" customFormat="1" ht="16.5" x14ac:dyDescent="0.2">
      <c r="A153" s="29">
        <f t="shared" si="5"/>
        <v>130300802</v>
      </c>
      <c r="B153" s="4">
        <v>130300802</v>
      </c>
      <c r="C153" s="4" t="s">
        <v>1358</v>
      </c>
      <c r="D153" s="4">
        <v>1</v>
      </c>
      <c r="E153" s="4"/>
      <c r="F153" s="4">
        <v>2</v>
      </c>
      <c r="G153" s="4">
        <v>0</v>
      </c>
      <c r="H153" s="4">
        <v>4015</v>
      </c>
      <c r="I153" s="4"/>
      <c r="J153" s="4"/>
      <c r="K153" s="4">
        <v>1</v>
      </c>
      <c r="L153" s="4"/>
      <c r="M153" s="4"/>
      <c r="N153" s="4">
        <v>0</v>
      </c>
      <c r="O153" s="4"/>
      <c r="P153" s="4"/>
      <c r="Q153" s="4">
        <v>3</v>
      </c>
      <c r="R153" s="4">
        <v>4</v>
      </c>
      <c r="S153" s="4">
        <v>1</v>
      </c>
      <c r="T153" s="4">
        <v>2</v>
      </c>
      <c r="U153" s="4"/>
      <c r="V153" s="4">
        <v>1</v>
      </c>
      <c r="W153" s="4"/>
      <c r="X153" s="4"/>
      <c r="Y153" s="30">
        <f t="shared" si="7"/>
        <v>150</v>
      </c>
    </row>
    <row r="154" spans="1:25" s="99" customFormat="1" ht="16.5" x14ac:dyDescent="0.2">
      <c r="A154" s="29">
        <f t="shared" si="5"/>
        <v>130300803</v>
      </c>
      <c r="B154" s="4">
        <v>130300803</v>
      </c>
      <c r="C154" s="4" t="s">
        <v>1360</v>
      </c>
      <c r="D154" s="4">
        <v>1</v>
      </c>
      <c r="E154" s="4"/>
      <c r="F154" s="4">
        <v>4</v>
      </c>
      <c r="G154" s="4">
        <v>1</v>
      </c>
      <c r="H154" s="4">
        <v>4108</v>
      </c>
      <c r="I154" s="4"/>
      <c r="J154" s="4"/>
      <c r="K154" s="4">
        <v>1</v>
      </c>
      <c r="L154" s="4">
        <v>2</v>
      </c>
      <c r="M154" s="4">
        <v>4</v>
      </c>
      <c r="N154" s="4">
        <v>0</v>
      </c>
      <c r="O154" s="4"/>
      <c r="P154" s="4"/>
      <c r="Q154" s="4">
        <v>3</v>
      </c>
      <c r="R154" s="4">
        <v>1</v>
      </c>
      <c r="S154" s="4"/>
      <c r="T154" s="4"/>
      <c r="U154" s="4"/>
      <c r="V154" s="4"/>
      <c r="W154" s="4">
        <v>1</v>
      </c>
      <c r="X154" s="4">
        <v>1</v>
      </c>
      <c r="Y154" s="30">
        <f t="shared" si="7"/>
        <v>151</v>
      </c>
    </row>
    <row r="155" spans="1:25" s="99" customFormat="1" ht="16.5" x14ac:dyDescent="0.2">
      <c r="A155" s="29">
        <f t="shared" si="5"/>
        <v>130300804</v>
      </c>
      <c r="B155" s="4">
        <v>130300804</v>
      </c>
      <c r="C155" s="4" t="s">
        <v>1361</v>
      </c>
      <c r="D155" s="4">
        <v>1</v>
      </c>
      <c r="E155" s="4"/>
      <c r="F155" s="4">
        <v>4</v>
      </c>
      <c r="G155" s="4">
        <v>1</v>
      </c>
      <c r="H155" s="4">
        <v>4108</v>
      </c>
      <c r="I155" s="4"/>
      <c r="J155" s="4"/>
      <c r="K155" s="4">
        <v>1</v>
      </c>
      <c r="L155" s="4">
        <v>2</v>
      </c>
      <c r="M155" s="4">
        <v>4</v>
      </c>
      <c r="N155" s="4">
        <v>0</v>
      </c>
      <c r="O155" s="4"/>
      <c r="P155" s="4"/>
      <c r="Q155" s="4">
        <v>1</v>
      </c>
      <c r="R155" s="4">
        <v>5</v>
      </c>
      <c r="S155" s="4"/>
      <c r="T155" s="4"/>
      <c r="U155" s="4"/>
      <c r="V155" s="4"/>
      <c r="W155" s="4"/>
      <c r="X155" s="4"/>
      <c r="Y155" s="30">
        <f t="shared" si="7"/>
        <v>152</v>
      </c>
    </row>
    <row r="156" spans="1:25" s="99" customFormat="1" ht="16.5" x14ac:dyDescent="0.2">
      <c r="A156" s="29">
        <f t="shared" si="5"/>
        <v>130300805</v>
      </c>
      <c r="B156" s="4">
        <v>130300805</v>
      </c>
      <c r="C156" s="4" t="s">
        <v>1362</v>
      </c>
      <c r="D156" s="4">
        <v>1</v>
      </c>
      <c r="E156" s="4"/>
      <c r="F156" s="4">
        <v>4</v>
      </c>
      <c r="G156" s="4">
        <v>1</v>
      </c>
      <c r="H156" s="4">
        <v>4108</v>
      </c>
      <c r="I156" s="4"/>
      <c r="J156" s="4"/>
      <c r="K156" s="4">
        <v>1</v>
      </c>
      <c r="L156" s="4">
        <v>2</v>
      </c>
      <c r="M156" s="4">
        <v>4</v>
      </c>
      <c r="N156" s="4">
        <v>0</v>
      </c>
      <c r="O156" s="4"/>
      <c r="P156" s="4"/>
      <c r="Q156" s="4">
        <v>3</v>
      </c>
      <c r="R156" s="4">
        <v>4</v>
      </c>
      <c r="S156" s="4">
        <v>1</v>
      </c>
      <c r="T156" s="4">
        <v>2</v>
      </c>
      <c r="U156" s="4"/>
      <c r="V156" s="4">
        <v>1</v>
      </c>
      <c r="W156" s="4"/>
      <c r="X156" s="4"/>
      <c r="Y156" s="30">
        <f t="shared" si="7"/>
        <v>153</v>
      </c>
    </row>
    <row r="157" spans="1:25" s="99" customFormat="1" ht="16.5" x14ac:dyDescent="0.2">
      <c r="A157" s="29">
        <f t="shared" si="5"/>
        <v>130300811</v>
      </c>
      <c r="B157" s="4">
        <v>130300811</v>
      </c>
      <c r="C157" s="4" t="s">
        <v>1359</v>
      </c>
      <c r="D157" s="4">
        <v>1</v>
      </c>
      <c r="E157" s="4"/>
      <c r="F157" s="4">
        <v>2</v>
      </c>
      <c r="G157" s="4">
        <v>2</v>
      </c>
      <c r="H157" s="4">
        <v>2001</v>
      </c>
      <c r="I157" s="4">
        <v>125</v>
      </c>
      <c r="J157" s="4"/>
      <c r="K157" s="4">
        <v>1</v>
      </c>
      <c r="L157" s="4">
        <v>1</v>
      </c>
      <c r="M157" s="4">
        <v>4</v>
      </c>
      <c r="N157" s="4">
        <v>0</v>
      </c>
      <c r="O157" s="4"/>
      <c r="P157" s="4"/>
      <c r="Q157" s="4">
        <v>1</v>
      </c>
      <c r="R157" s="4">
        <v>5</v>
      </c>
      <c r="S157" s="4"/>
      <c r="T157" s="4"/>
      <c r="U157" s="4"/>
      <c r="V157" s="4"/>
      <c r="W157" s="4">
        <v>1</v>
      </c>
      <c r="X157" s="4">
        <v>3</v>
      </c>
      <c r="Y157" s="30">
        <f t="shared" si="7"/>
        <v>154</v>
      </c>
    </row>
    <row r="158" spans="1:25" s="99" customFormat="1" ht="16.5" x14ac:dyDescent="0.2">
      <c r="A158" s="29">
        <f t="shared" si="5"/>
        <v>130300821</v>
      </c>
      <c r="B158" s="4">
        <v>130300821</v>
      </c>
      <c r="C158" s="4" t="s">
        <v>1367</v>
      </c>
      <c r="D158" s="4">
        <v>1</v>
      </c>
      <c r="E158" s="4"/>
      <c r="F158" s="4">
        <v>4</v>
      </c>
      <c r="G158" s="4">
        <v>2</v>
      </c>
      <c r="H158" s="4">
        <v>4018</v>
      </c>
      <c r="I158" s="4">
        <v>122</v>
      </c>
      <c r="J158" s="4"/>
      <c r="K158" s="4">
        <v>1</v>
      </c>
      <c r="L158" s="4">
        <v>1</v>
      </c>
      <c r="M158" s="4">
        <v>4</v>
      </c>
      <c r="N158" s="4">
        <v>0</v>
      </c>
      <c r="O158" s="4"/>
      <c r="P158" s="4"/>
      <c r="Q158" s="4">
        <v>1</v>
      </c>
      <c r="R158" s="4">
        <v>5</v>
      </c>
      <c r="S158" s="4"/>
      <c r="T158" s="4"/>
      <c r="U158" s="4"/>
      <c r="V158" s="4"/>
      <c r="W158" s="4">
        <v>1</v>
      </c>
      <c r="X158" s="4">
        <v>4</v>
      </c>
      <c r="Y158" s="30">
        <f t="shared" si="7"/>
        <v>155</v>
      </c>
    </row>
    <row r="159" spans="1:25" s="99" customFormat="1" ht="16.5" x14ac:dyDescent="0.2">
      <c r="A159" s="29">
        <f t="shared" si="5"/>
        <v>130300901</v>
      </c>
      <c r="B159" s="4">
        <v>130300901</v>
      </c>
      <c r="C159" s="4" t="s">
        <v>1141</v>
      </c>
      <c r="D159" s="4">
        <v>1</v>
      </c>
      <c r="E159" s="4"/>
      <c r="F159" s="4">
        <v>4</v>
      </c>
      <c r="G159" s="4">
        <v>1</v>
      </c>
      <c r="H159" s="4">
        <v>4005</v>
      </c>
      <c r="I159" s="4"/>
      <c r="J159" s="4"/>
      <c r="K159" s="4">
        <v>1</v>
      </c>
      <c r="L159" s="4">
        <v>1</v>
      </c>
      <c r="M159" s="4">
        <v>1</v>
      </c>
      <c r="N159" s="4">
        <v>0</v>
      </c>
      <c r="O159" s="4"/>
      <c r="P159" s="4"/>
      <c r="Q159" s="4">
        <v>3</v>
      </c>
      <c r="R159" s="4">
        <v>1</v>
      </c>
      <c r="S159" s="4"/>
      <c r="T159" s="4"/>
      <c r="U159" s="4"/>
      <c r="V159" s="4"/>
      <c r="W159" s="4"/>
      <c r="X159" s="4"/>
      <c r="Y159" s="30">
        <f t="shared" si="7"/>
        <v>156</v>
      </c>
    </row>
    <row r="160" spans="1:25" s="99" customFormat="1" ht="16.5" x14ac:dyDescent="0.2">
      <c r="A160" s="29">
        <f t="shared" si="5"/>
        <v>130300902</v>
      </c>
      <c r="B160" s="4">
        <v>130300902</v>
      </c>
      <c r="C160" s="4" t="s">
        <v>1142</v>
      </c>
      <c r="D160" s="4">
        <v>1</v>
      </c>
      <c r="E160" s="4"/>
      <c r="F160" s="4">
        <v>4</v>
      </c>
      <c r="G160" s="4">
        <v>1</v>
      </c>
      <c r="H160" s="4">
        <v>4014</v>
      </c>
      <c r="I160" s="4"/>
      <c r="J160" s="4"/>
      <c r="K160" s="4">
        <v>1</v>
      </c>
      <c r="L160" s="4">
        <v>1</v>
      </c>
      <c r="M160" s="4">
        <v>1</v>
      </c>
      <c r="N160" s="4">
        <v>0</v>
      </c>
      <c r="O160" s="4"/>
      <c r="P160" s="4"/>
      <c r="Q160" s="4">
        <v>3</v>
      </c>
      <c r="R160" s="4">
        <v>3</v>
      </c>
      <c r="S160" s="4"/>
      <c r="T160" s="4"/>
      <c r="U160" s="4"/>
      <c r="V160" s="4"/>
      <c r="W160" s="4"/>
      <c r="X160" s="4"/>
      <c r="Y160" s="30">
        <f t="shared" si="7"/>
        <v>157</v>
      </c>
    </row>
    <row r="161" spans="1:25" s="99" customFormat="1" ht="16.5" x14ac:dyDescent="0.2">
      <c r="A161" s="29">
        <f t="shared" si="5"/>
        <v>130300911</v>
      </c>
      <c r="B161" s="4">
        <v>130300911</v>
      </c>
      <c r="C161" s="4" t="s">
        <v>1143</v>
      </c>
      <c r="D161" s="4">
        <v>2</v>
      </c>
      <c r="E161" s="4">
        <v>2</v>
      </c>
      <c r="F161" s="4">
        <v>4</v>
      </c>
      <c r="G161" s="4">
        <v>1</v>
      </c>
      <c r="H161" s="4">
        <v>1014</v>
      </c>
      <c r="I161" s="4"/>
      <c r="J161" s="4"/>
      <c r="K161" s="4">
        <v>1</v>
      </c>
      <c r="L161" s="4">
        <v>999</v>
      </c>
      <c r="M161" s="4">
        <v>1</v>
      </c>
      <c r="N161" s="4">
        <v>0</v>
      </c>
      <c r="O161" s="4"/>
      <c r="P161" s="4"/>
      <c r="Q161" s="4">
        <v>3</v>
      </c>
      <c r="R161" s="4">
        <v>5</v>
      </c>
      <c r="S161" s="4"/>
      <c r="T161" s="4"/>
      <c r="U161" s="4"/>
      <c r="V161" s="4"/>
      <c r="W161" s="4"/>
      <c r="X161" s="4"/>
      <c r="Y161" s="30">
        <f t="shared" si="7"/>
        <v>158</v>
      </c>
    </row>
    <row r="162" spans="1:25" s="99" customFormat="1" ht="16.5" x14ac:dyDescent="0.2">
      <c r="A162" s="29">
        <f t="shared" si="5"/>
        <v>130300921</v>
      </c>
      <c r="B162" s="4">
        <v>130300921</v>
      </c>
      <c r="C162" s="4" t="s">
        <v>1144</v>
      </c>
      <c r="D162" s="4">
        <v>2</v>
      </c>
      <c r="E162" s="4"/>
      <c r="F162" s="4">
        <v>4</v>
      </c>
      <c r="G162" s="4">
        <v>1</v>
      </c>
      <c r="H162" s="4">
        <v>4027</v>
      </c>
      <c r="I162" s="4"/>
      <c r="J162" s="4"/>
      <c r="K162" s="4">
        <v>1</v>
      </c>
      <c r="L162" s="4">
        <v>1</v>
      </c>
      <c r="M162" s="4">
        <v>1</v>
      </c>
      <c r="N162" s="4">
        <v>0</v>
      </c>
      <c r="O162" s="4"/>
      <c r="P162" s="4"/>
      <c r="Q162" s="4">
        <v>3</v>
      </c>
      <c r="R162" s="4">
        <v>1</v>
      </c>
      <c r="S162" s="4"/>
      <c r="T162" s="4"/>
      <c r="U162" s="4"/>
      <c r="V162" s="4"/>
      <c r="W162" s="4"/>
      <c r="X162" s="4"/>
      <c r="Y162" s="30">
        <f t="shared" si="7"/>
        <v>159</v>
      </c>
    </row>
    <row r="163" spans="1:25" s="99" customFormat="1" ht="16.5" x14ac:dyDescent="0.2">
      <c r="A163" s="29">
        <f t="shared" si="5"/>
        <v>130301001</v>
      </c>
      <c r="B163" s="4">
        <v>130301001</v>
      </c>
      <c r="C163" s="4" t="s">
        <v>1377</v>
      </c>
      <c r="D163" s="4">
        <v>1</v>
      </c>
      <c r="E163" s="4"/>
      <c r="F163" s="4">
        <v>1</v>
      </c>
      <c r="G163" s="4">
        <v>0</v>
      </c>
      <c r="H163" s="4">
        <v>4017</v>
      </c>
      <c r="I163" s="4"/>
      <c r="J163" s="4"/>
      <c r="K163" s="4">
        <v>1</v>
      </c>
      <c r="L163" s="4"/>
      <c r="M163" s="4"/>
      <c r="N163" s="4">
        <v>0</v>
      </c>
      <c r="O163" s="4"/>
      <c r="P163" s="4"/>
      <c r="Q163" s="4">
        <v>1</v>
      </c>
      <c r="R163" s="4">
        <v>5</v>
      </c>
      <c r="S163" s="4"/>
      <c r="T163" s="4"/>
      <c r="U163" s="4"/>
      <c r="V163" s="4"/>
      <c r="W163" s="4"/>
      <c r="X163" s="4"/>
      <c r="Y163" s="30">
        <f t="shared" si="7"/>
        <v>160</v>
      </c>
    </row>
    <row r="164" spans="1:25" s="99" customFormat="1" ht="16.5" x14ac:dyDescent="0.2">
      <c r="A164" s="29">
        <f t="shared" si="5"/>
        <v>130301002</v>
      </c>
      <c r="B164" s="4">
        <v>130301002</v>
      </c>
      <c r="C164" s="4" t="s">
        <v>392</v>
      </c>
      <c r="D164" s="4">
        <v>1</v>
      </c>
      <c r="E164" s="4"/>
      <c r="F164" s="4">
        <v>3</v>
      </c>
      <c r="G164" s="4">
        <v>0</v>
      </c>
      <c r="H164" s="4">
        <v>3001</v>
      </c>
      <c r="I164" s="4"/>
      <c r="J164" s="4"/>
      <c r="K164" s="4">
        <v>1</v>
      </c>
      <c r="L164" s="4"/>
      <c r="M164" s="4"/>
      <c r="N164" s="4">
        <v>0</v>
      </c>
      <c r="O164" s="4"/>
      <c r="P164" s="4"/>
      <c r="Q164" s="4">
        <v>1</v>
      </c>
      <c r="R164" s="4">
        <v>4</v>
      </c>
      <c r="S164" s="4"/>
      <c r="T164" s="4"/>
      <c r="U164" s="4"/>
      <c r="V164" s="4"/>
      <c r="W164" s="4"/>
      <c r="X164" s="4"/>
      <c r="Y164" s="30">
        <f t="shared" si="7"/>
        <v>161</v>
      </c>
    </row>
    <row r="165" spans="1:25" s="99" customFormat="1" ht="16.5" x14ac:dyDescent="0.2">
      <c r="A165" s="29">
        <f t="shared" si="5"/>
        <v>130301003</v>
      </c>
      <c r="B165" s="4">
        <v>130301003</v>
      </c>
      <c r="C165" s="4" t="s">
        <v>393</v>
      </c>
      <c r="D165" s="4">
        <v>1</v>
      </c>
      <c r="E165" s="4"/>
      <c r="F165" s="4">
        <v>3</v>
      </c>
      <c r="G165" s="4">
        <v>0</v>
      </c>
      <c r="H165" s="4">
        <v>3005</v>
      </c>
      <c r="I165" s="4"/>
      <c r="J165" s="4"/>
      <c r="K165" s="4">
        <v>1</v>
      </c>
      <c r="L165" s="4"/>
      <c r="M165" s="4"/>
      <c r="N165" s="4">
        <v>0</v>
      </c>
      <c r="O165" s="4"/>
      <c r="P165" s="4"/>
      <c r="Q165" s="4">
        <v>1</v>
      </c>
      <c r="R165" s="4">
        <v>5</v>
      </c>
      <c r="S165" s="4"/>
      <c r="T165" s="4"/>
      <c r="U165" s="4"/>
      <c r="V165" s="4"/>
      <c r="W165" s="4"/>
      <c r="X165" s="4"/>
      <c r="Y165" s="30">
        <f t="shared" si="7"/>
        <v>162</v>
      </c>
    </row>
    <row r="166" spans="1:25" s="99" customFormat="1" ht="16.5" x14ac:dyDescent="0.2">
      <c r="A166" s="29">
        <f t="shared" si="5"/>
        <v>130301011</v>
      </c>
      <c r="B166" s="4">
        <v>130301011</v>
      </c>
      <c r="C166" s="4" t="s">
        <v>1378</v>
      </c>
      <c r="D166" s="4">
        <v>1</v>
      </c>
      <c r="E166" s="4"/>
      <c r="F166" s="4">
        <v>4</v>
      </c>
      <c r="G166" s="4">
        <v>0</v>
      </c>
      <c r="H166" s="4">
        <v>4026</v>
      </c>
      <c r="I166" s="4"/>
      <c r="J166" s="4"/>
      <c r="K166" s="4">
        <v>1</v>
      </c>
      <c r="L166" s="4"/>
      <c r="M166" s="4"/>
      <c r="N166" s="4">
        <v>0</v>
      </c>
      <c r="O166" s="4"/>
      <c r="P166" s="4"/>
      <c r="Q166" s="4">
        <v>1</v>
      </c>
      <c r="R166" s="4">
        <v>5</v>
      </c>
      <c r="S166" s="4"/>
      <c r="T166" s="4"/>
      <c r="U166" s="4"/>
      <c r="V166" s="4"/>
      <c r="W166" s="4"/>
      <c r="X166" s="4"/>
      <c r="Y166" s="30">
        <f t="shared" si="7"/>
        <v>163</v>
      </c>
    </row>
    <row r="167" spans="1:25" s="99" customFormat="1" ht="16.5" x14ac:dyDescent="0.2">
      <c r="A167" s="29">
        <f t="shared" si="5"/>
        <v>130301021</v>
      </c>
      <c r="B167" s="4">
        <v>130301021</v>
      </c>
      <c r="C167" s="4" t="s">
        <v>1379</v>
      </c>
      <c r="D167" s="4">
        <v>1</v>
      </c>
      <c r="E167" s="4"/>
      <c r="F167" s="4">
        <v>4</v>
      </c>
      <c r="G167" s="4">
        <v>0</v>
      </c>
      <c r="H167" s="4">
        <v>4039</v>
      </c>
      <c r="I167" s="4"/>
      <c r="J167" s="4"/>
      <c r="K167" s="4">
        <v>1</v>
      </c>
      <c r="L167" s="4"/>
      <c r="M167" s="4"/>
      <c r="N167" s="4">
        <v>0</v>
      </c>
      <c r="O167" s="4"/>
      <c r="P167" s="4"/>
      <c r="Q167" s="4">
        <v>1</v>
      </c>
      <c r="R167" s="4">
        <v>5</v>
      </c>
      <c r="S167" s="4"/>
      <c r="T167" s="4"/>
      <c r="U167" s="4"/>
      <c r="V167" s="4"/>
      <c r="W167" s="4"/>
      <c r="X167" s="4"/>
      <c r="Y167" s="30">
        <f t="shared" si="7"/>
        <v>164</v>
      </c>
    </row>
    <row r="168" spans="1:25" s="99" customFormat="1" ht="16.5" x14ac:dyDescent="0.2">
      <c r="A168" s="29">
        <f t="shared" si="5"/>
        <v>130301103</v>
      </c>
      <c r="B168" s="4">
        <v>130301103</v>
      </c>
      <c r="C168" s="4" t="s">
        <v>1091</v>
      </c>
      <c r="D168" s="4">
        <v>1</v>
      </c>
      <c r="E168" s="4"/>
      <c r="F168" s="4">
        <v>2</v>
      </c>
      <c r="G168" s="4">
        <v>0</v>
      </c>
      <c r="H168" s="4">
        <v>2001</v>
      </c>
      <c r="I168" s="4"/>
      <c r="J168" s="4"/>
      <c r="K168" s="4">
        <v>1</v>
      </c>
      <c r="L168" s="4">
        <v>1</v>
      </c>
      <c r="M168" s="4">
        <v>1</v>
      </c>
      <c r="N168" s="4">
        <v>0</v>
      </c>
      <c r="O168" s="4"/>
      <c r="P168" s="4"/>
      <c r="Q168" s="4">
        <v>3</v>
      </c>
      <c r="R168" s="4">
        <v>4</v>
      </c>
      <c r="S168" s="4">
        <v>1</v>
      </c>
      <c r="T168" s="4">
        <v>2</v>
      </c>
      <c r="U168" s="4"/>
      <c r="V168" s="4">
        <v>1</v>
      </c>
      <c r="W168" s="4"/>
      <c r="X168" s="4"/>
      <c r="Y168" s="30">
        <f t="shared" si="7"/>
        <v>165</v>
      </c>
    </row>
    <row r="169" spans="1:25" s="99" customFormat="1" ht="16.5" x14ac:dyDescent="0.2">
      <c r="A169" s="29">
        <f t="shared" si="5"/>
        <v>130301102</v>
      </c>
      <c r="B169" s="4">
        <v>130301102</v>
      </c>
      <c r="C169" s="4" t="s">
        <v>1092</v>
      </c>
      <c r="D169" s="4">
        <v>1</v>
      </c>
      <c r="E169" s="4"/>
      <c r="F169" s="4">
        <v>2</v>
      </c>
      <c r="G169" s="4">
        <v>0</v>
      </c>
      <c r="H169" s="4">
        <v>2004</v>
      </c>
      <c r="I169" s="4"/>
      <c r="J169" s="4"/>
      <c r="K169" s="4">
        <v>1</v>
      </c>
      <c r="L169" s="4"/>
      <c r="M169" s="4"/>
      <c r="N169" s="4">
        <v>0</v>
      </c>
      <c r="O169" s="4"/>
      <c r="P169" s="4"/>
      <c r="Q169" s="4">
        <v>3</v>
      </c>
      <c r="R169" s="4">
        <v>4</v>
      </c>
      <c r="S169" s="4">
        <v>1</v>
      </c>
      <c r="T169" s="4">
        <v>2</v>
      </c>
      <c r="U169" s="4"/>
      <c r="V169" s="4">
        <v>1</v>
      </c>
      <c r="W169" s="4"/>
      <c r="X169" s="4"/>
      <c r="Y169" s="30">
        <f t="shared" si="7"/>
        <v>166</v>
      </c>
    </row>
    <row r="170" spans="1:25" s="99" customFormat="1" ht="16.5" x14ac:dyDescent="0.2">
      <c r="A170" s="29">
        <f t="shared" si="5"/>
        <v>130301101</v>
      </c>
      <c r="B170" s="4">
        <v>130301101</v>
      </c>
      <c r="C170" s="4" t="s">
        <v>1093</v>
      </c>
      <c r="D170" s="4">
        <v>1</v>
      </c>
      <c r="E170" s="4"/>
      <c r="F170" s="4">
        <v>4</v>
      </c>
      <c r="G170" s="4">
        <v>1</v>
      </c>
      <c r="H170" s="4">
        <v>4038</v>
      </c>
      <c r="I170" s="4"/>
      <c r="J170" s="4"/>
      <c r="K170" s="4">
        <v>1</v>
      </c>
      <c r="L170" s="4">
        <v>2</v>
      </c>
      <c r="M170" s="4"/>
      <c r="N170" s="4">
        <v>0</v>
      </c>
      <c r="O170" s="4"/>
      <c r="P170" s="4"/>
      <c r="Q170" s="4">
        <v>3</v>
      </c>
      <c r="R170" s="4">
        <v>4</v>
      </c>
      <c r="S170" s="4">
        <v>1</v>
      </c>
      <c r="T170" s="4">
        <v>2</v>
      </c>
      <c r="U170" s="4"/>
      <c r="V170" s="4">
        <v>1</v>
      </c>
      <c r="W170" s="4"/>
      <c r="X170" s="4"/>
      <c r="Y170" s="30">
        <f t="shared" si="7"/>
        <v>167</v>
      </c>
    </row>
    <row r="171" spans="1:25" s="99" customFormat="1" ht="16.5" x14ac:dyDescent="0.2">
      <c r="A171" s="29">
        <f t="shared" si="5"/>
        <v>130301111</v>
      </c>
      <c r="B171" s="4">
        <v>130301111</v>
      </c>
      <c r="C171" s="4" t="s">
        <v>1109</v>
      </c>
      <c r="D171" s="4">
        <v>1</v>
      </c>
      <c r="E171" s="4"/>
      <c r="F171" s="4">
        <v>4</v>
      </c>
      <c r="G171" s="4">
        <v>1</v>
      </c>
      <c r="H171" s="4">
        <v>1013</v>
      </c>
      <c r="I171" s="4"/>
      <c r="J171" s="4"/>
      <c r="K171" s="4">
        <v>1</v>
      </c>
      <c r="L171" s="4">
        <v>1</v>
      </c>
      <c r="M171" s="4">
        <v>1</v>
      </c>
      <c r="N171" s="4">
        <v>0</v>
      </c>
      <c r="O171" s="4"/>
      <c r="P171" s="4"/>
      <c r="Q171" s="4">
        <v>3</v>
      </c>
      <c r="R171" s="4">
        <v>4</v>
      </c>
      <c r="S171" s="4">
        <v>1</v>
      </c>
      <c r="T171" s="4">
        <v>2</v>
      </c>
      <c r="U171" s="4"/>
      <c r="V171" s="4"/>
      <c r="W171" s="4"/>
      <c r="X171" s="4"/>
      <c r="Y171" s="30">
        <f t="shared" si="7"/>
        <v>168</v>
      </c>
    </row>
    <row r="172" spans="1:25" s="99" customFormat="1" ht="16.5" x14ac:dyDescent="0.2">
      <c r="A172" s="29">
        <f t="shared" si="5"/>
        <v>130301121</v>
      </c>
      <c r="B172" s="4">
        <v>130301121</v>
      </c>
      <c r="C172" s="4" t="s">
        <v>1110</v>
      </c>
      <c r="D172" s="4">
        <v>1</v>
      </c>
      <c r="E172" s="4"/>
      <c r="F172" s="4">
        <v>4</v>
      </c>
      <c r="G172" s="4">
        <v>1</v>
      </c>
      <c r="H172" s="4">
        <v>2002</v>
      </c>
      <c r="I172" s="4"/>
      <c r="J172" s="4"/>
      <c r="K172" s="4">
        <v>1</v>
      </c>
      <c r="L172" s="4"/>
      <c r="M172" s="4"/>
      <c r="N172" s="4">
        <v>0</v>
      </c>
      <c r="O172" s="4"/>
      <c r="P172" s="4"/>
      <c r="Q172" s="4">
        <v>3</v>
      </c>
      <c r="R172" s="4">
        <v>7</v>
      </c>
      <c r="S172" s="4"/>
      <c r="T172" s="4"/>
      <c r="U172" s="4"/>
      <c r="V172" s="4"/>
      <c r="W172" s="4"/>
      <c r="X172" s="4"/>
      <c r="Y172" s="30">
        <f t="shared" si="7"/>
        <v>169</v>
      </c>
    </row>
    <row r="173" spans="1:25" s="99" customFormat="1" ht="16.5" x14ac:dyDescent="0.2">
      <c r="A173" s="29">
        <f t="shared" si="5"/>
        <v>130301201</v>
      </c>
      <c r="B173" s="4">
        <v>130301201</v>
      </c>
      <c r="C173" s="4" t="s">
        <v>1368</v>
      </c>
      <c r="D173" s="4">
        <v>1</v>
      </c>
      <c r="E173" s="4"/>
      <c r="F173" s="4">
        <v>1</v>
      </c>
      <c r="G173" s="4">
        <v>0</v>
      </c>
      <c r="H173" s="4">
        <v>1001</v>
      </c>
      <c r="I173" s="4"/>
      <c r="J173" s="4"/>
      <c r="K173" s="4">
        <v>1</v>
      </c>
      <c r="L173" s="4"/>
      <c r="M173" s="4"/>
      <c r="N173" s="4">
        <v>0</v>
      </c>
      <c r="O173" s="4"/>
      <c r="P173" s="4"/>
      <c r="Q173" s="4">
        <v>1</v>
      </c>
      <c r="R173" s="4">
        <v>5</v>
      </c>
      <c r="S173" s="4"/>
      <c r="T173" s="4"/>
      <c r="U173" s="4"/>
      <c r="V173" s="4"/>
      <c r="W173" s="4"/>
      <c r="X173" s="4"/>
      <c r="Y173" s="30">
        <f t="shared" si="7"/>
        <v>170</v>
      </c>
    </row>
    <row r="174" spans="1:25" s="99" customFormat="1" ht="16.5" x14ac:dyDescent="0.2">
      <c r="A174" s="29">
        <f t="shared" si="5"/>
        <v>130301202</v>
      </c>
      <c r="B174" s="4">
        <v>130301202</v>
      </c>
      <c r="C174" s="4" t="s">
        <v>1369</v>
      </c>
      <c r="D174" s="4">
        <v>1</v>
      </c>
      <c r="E174" s="4"/>
      <c r="F174" s="4">
        <v>4</v>
      </c>
      <c r="G174" s="4">
        <v>0</v>
      </c>
      <c r="H174" s="4">
        <v>4026</v>
      </c>
      <c r="I174" s="4"/>
      <c r="J174" s="4"/>
      <c r="K174" s="4">
        <v>1</v>
      </c>
      <c r="L174" s="4"/>
      <c r="M174" s="4"/>
      <c r="N174" s="4">
        <v>0</v>
      </c>
      <c r="O174" s="4"/>
      <c r="P174" s="4"/>
      <c r="Q174" s="4">
        <v>3</v>
      </c>
      <c r="R174" s="4">
        <v>5</v>
      </c>
      <c r="S174" s="4">
        <v>1</v>
      </c>
      <c r="T174" s="4">
        <v>3</v>
      </c>
      <c r="U174" s="4"/>
      <c r="V174" s="4">
        <v>1</v>
      </c>
      <c r="W174" s="4"/>
      <c r="X174" s="4"/>
      <c r="Y174" s="30">
        <f t="shared" si="7"/>
        <v>171</v>
      </c>
    </row>
    <row r="175" spans="1:25" s="99" customFormat="1" ht="16.5" x14ac:dyDescent="0.2">
      <c r="A175" s="29">
        <f t="shared" si="5"/>
        <v>130301203</v>
      </c>
      <c r="B175" s="4">
        <v>130301203</v>
      </c>
      <c r="C175" s="4" t="s">
        <v>1370</v>
      </c>
      <c r="D175" s="4">
        <v>1</v>
      </c>
      <c r="E175" s="4"/>
      <c r="F175" s="4">
        <v>4</v>
      </c>
      <c r="G175" s="4">
        <v>2</v>
      </c>
      <c r="H175" s="4">
        <v>4109</v>
      </c>
      <c r="I175" s="4"/>
      <c r="J175" s="4"/>
      <c r="K175" s="4">
        <v>1</v>
      </c>
      <c r="L175" s="4">
        <v>2</v>
      </c>
      <c r="M175" s="4">
        <v>4</v>
      </c>
      <c r="N175" s="4">
        <v>0</v>
      </c>
      <c r="O175" s="4"/>
      <c r="P175" s="4"/>
      <c r="Q175" s="4">
        <v>3</v>
      </c>
      <c r="R175" s="4">
        <v>1</v>
      </c>
      <c r="S175" s="4"/>
      <c r="T175" s="4"/>
      <c r="U175" s="4"/>
      <c r="V175" s="4"/>
      <c r="W175" s="4"/>
      <c r="X175" s="4"/>
      <c r="Y175" s="30">
        <f t="shared" si="7"/>
        <v>172</v>
      </c>
    </row>
    <row r="176" spans="1:25" s="99" customFormat="1" ht="16.5" x14ac:dyDescent="0.2">
      <c r="A176" s="29">
        <f t="shared" si="5"/>
        <v>130301204</v>
      </c>
      <c r="B176" s="4">
        <v>130301204</v>
      </c>
      <c r="C176" s="4" t="s">
        <v>1371</v>
      </c>
      <c r="D176" s="4">
        <v>1</v>
      </c>
      <c r="E176" s="4"/>
      <c r="F176" s="4">
        <v>4</v>
      </c>
      <c r="G176" s="4">
        <v>2</v>
      </c>
      <c r="H176" s="4">
        <v>4109</v>
      </c>
      <c r="I176" s="4"/>
      <c r="J176" s="4"/>
      <c r="K176" s="4">
        <v>1</v>
      </c>
      <c r="L176" s="4">
        <v>2</v>
      </c>
      <c r="M176" s="4">
        <v>4</v>
      </c>
      <c r="N176" s="4">
        <v>0</v>
      </c>
      <c r="O176" s="4"/>
      <c r="P176" s="4"/>
      <c r="Q176" s="4">
        <v>1</v>
      </c>
      <c r="R176" s="4">
        <v>1</v>
      </c>
      <c r="S176" s="4"/>
      <c r="T176" s="4"/>
      <c r="U176" s="4"/>
      <c r="V176" s="4"/>
      <c r="W176" s="4"/>
      <c r="X176" s="4"/>
      <c r="Y176" s="30">
        <f t="shared" si="7"/>
        <v>173</v>
      </c>
    </row>
    <row r="177" spans="1:25" s="99" customFormat="1" ht="16.5" x14ac:dyDescent="0.2">
      <c r="A177" s="29">
        <f t="shared" si="5"/>
        <v>130301205</v>
      </c>
      <c r="B177" s="4">
        <v>130301205</v>
      </c>
      <c r="C177" s="4" t="s">
        <v>1372</v>
      </c>
      <c r="D177" s="4">
        <v>1</v>
      </c>
      <c r="E177" s="4"/>
      <c r="F177" s="4">
        <v>4</v>
      </c>
      <c r="G177" s="4">
        <v>2</v>
      </c>
      <c r="H177" s="4">
        <v>4109</v>
      </c>
      <c r="I177" s="4"/>
      <c r="J177" s="4"/>
      <c r="K177" s="4">
        <v>1</v>
      </c>
      <c r="L177" s="4">
        <v>2</v>
      </c>
      <c r="M177" s="4">
        <v>4</v>
      </c>
      <c r="N177" s="4">
        <v>0</v>
      </c>
      <c r="O177" s="4"/>
      <c r="P177" s="4"/>
      <c r="Q177" s="4">
        <v>3</v>
      </c>
      <c r="R177" s="4">
        <v>5</v>
      </c>
      <c r="S177" s="4">
        <v>1</v>
      </c>
      <c r="T177" s="4">
        <v>3</v>
      </c>
      <c r="U177" s="4"/>
      <c r="V177" s="4">
        <v>1</v>
      </c>
      <c r="W177" s="4"/>
      <c r="X177" s="4"/>
      <c r="Y177" s="30">
        <f t="shared" si="7"/>
        <v>174</v>
      </c>
    </row>
    <row r="178" spans="1:25" s="99" customFormat="1" ht="16.5" x14ac:dyDescent="0.2">
      <c r="A178" s="29">
        <f t="shared" si="5"/>
        <v>130301211</v>
      </c>
      <c r="B178" s="4">
        <v>130301211</v>
      </c>
      <c r="C178" s="4" t="s">
        <v>1373</v>
      </c>
      <c r="D178" s="4">
        <v>1</v>
      </c>
      <c r="E178" s="4"/>
      <c r="F178" s="4">
        <v>4</v>
      </c>
      <c r="G178" s="4">
        <v>2</v>
      </c>
      <c r="H178" s="4">
        <v>4019</v>
      </c>
      <c r="I178" s="4">
        <v>124</v>
      </c>
      <c r="J178" s="4"/>
      <c r="K178" s="4">
        <v>1</v>
      </c>
      <c r="L178" s="4">
        <v>1</v>
      </c>
      <c r="M178" s="4">
        <v>5</v>
      </c>
      <c r="N178" s="4">
        <v>0</v>
      </c>
      <c r="O178" s="4"/>
      <c r="P178" s="4"/>
      <c r="Q178" s="4">
        <v>3</v>
      </c>
      <c r="R178" s="4">
        <v>1</v>
      </c>
      <c r="S178" s="4"/>
      <c r="T178" s="4"/>
      <c r="U178" s="4"/>
      <c r="V178" s="4"/>
      <c r="W178" s="4"/>
      <c r="X178" s="4"/>
      <c r="Y178" s="30">
        <f t="shared" si="7"/>
        <v>175</v>
      </c>
    </row>
    <row r="179" spans="1:25" s="99" customFormat="1" ht="16.5" x14ac:dyDescent="0.2">
      <c r="A179" s="29">
        <f t="shared" si="5"/>
        <v>130301221</v>
      </c>
      <c r="B179" s="4">
        <v>130301221</v>
      </c>
      <c r="C179" s="4" t="s">
        <v>1374</v>
      </c>
      <c r="D179" s="4">
        <v>1</v>
      </c>
      <c r="E179" s="4"/>
      <c r="F179" s="4">
        <v>4</v>
      </c>
      <c r="G179" s="4">
        <v>2</v>
      </c>
      <c r="H179" s="4">
        <v>4109</v>
      </c>
      <c r="I179" s="4">
        <v>122</v>
      </c>
      <c r="J179" s="4"/>
      <c r="K179" s="4">
        <v>1</v>
      </c>
      <c r="L179" s="4">
        <v>2</v>
      </c>
      <c r="M179" s="4">
        <v>4</v>
      </c>
      <c r="N179" s="4">
        <v>0</v>
      </c>
      <c r="O179" s="4"/>
      <c r="P179" s="4"/>
      <c r="Q179" s="4">
        <v>3</v>
      </c>
      <c r="R179" s="4">
        <v>5</v>
      </c>
      <c r="S179" s="4">
        <v>1</v>
      </c>
      <c r="T179" s="4"/>
      <c r="U179" s="4"/>
      <c r="V179" s="4"/>
      <c r="W179" s="4"/>
      <c r="X179" s="4"/>
      <c r="Y179" s="30">
        <f t="shared" si="7"/>
        <v>176</v>
      </c>
    </row>
    <row r="180" spans="1:25" s="99" customFormat="1" ht="16.5" x14ac:dyDescent="0.2">
      <c r="A180" s="29">
        <f t="shared" si="5"/>
        <v>130301301</v>
      </c>
      <c r="B180" s="4">
        <v>130301301</v>
      </c>
      <c r="C180" s="4" t="s">
        <v>394</v>
      </c>
      <c r="D180" s="4">
        <v>1</v>
      </c>
      <c r="E180" s="4"/>
      <c r="F180" s="4">
        <v>1</v>
      </c>
      <c r="G180" s="4">
        <v>0</v>
      </c>
      <c r="H180" s="4">
        <v>1001</v>
      </c>
      <c r="I180" s="4"/>
      <c r="J180" s="4"/>
      <c r="K180" s="4">
        <v>1</v>
      </c>
      <c r="L180" s="4"/>
      <c r="M180" s="4"/>
      <c r="N180" s="4">
        <v>0</v>
      </c>
      <c r="O180" s="4"/>
      <c r="P180" s="4"/>
      <c r="Q180" s="4">
        <v>3</v>
      </c>
      <c r="R180" s="4">
        <v>5</v>
      </c>
      <c r="S180" s="4">
        <v>2</v>
      </c>
      <c r="T180" s="4"/>
      <c r="U180" s="4"/>
      <c r="V180" s="4"/>
      <c r="W180" s="4"/>
      <c r="X180" s="4"/>
      <c r="Y180" s="30">
        <f t="shared" si="7"/>
        <v>177</v>
      </c>
    </row>
    <row r="181" spans="1:25" s="99" customFormat="1" ht="16.5" x14ac:dyDescent="0.2">
      <c r="A181" s="29">
        <f t="shared" si="5"/>
        <v>130301311</v>
      </c>
      <c r="B181" s="4">
        <v>130301311</v>
      </c>
      <c r="C181" s="4" t="s">
        <v>1332</v>
      </c>
      <c r="D181" s="4">
        <v>2</v>
      </c>
      <c r="E181" s="4"/>
      <c r="F181" s="4">
        <v>4</v>
      </c>
      <c r="G181" s="4">
        <v>1</v>
      </c>
      <c r="H181" s="4">
        <v>4007</v>
      </c>
      <c r="I181" s="4"/>
      <c r="J181" s="4"/>
      <c r="K181" s="4">
        <v>1</v>
      </c>
      <c r="L181" s="4">
        <v>999</v>
      </c>
      <c r="M181" s="4">
        <v>1</v>
      </c>
      <c r="N181" s="4">
        <v>0</v>
      </c>
      <c r="O181" s="4" t="s">
        <v>817</v>
      </c>
      <c r="P181" s="4"/>
      <c r="Q181" s="4">
        <v>3</v>
      </c>
      <c r="R181" s="4">
        <v>1</v>
      </c>
      <c r="S181" s="4"/>
      <c r="T181" s="4"/>
      <c r="U181" s="4"/>
      <c r="V181" s="4"/>
      <c r="W181" s="4">
        <v>1</v>
      </c>
      <c r="X181" s="4">
        <v>6</v>
      </c>
      <c r="Y181" s="30">
        <f t="shared" si="7"/>
        <v>178</v>
      </c>
    </row>
    <row r="182" spans="1:25" s="99" customFormat="1" ht="16.5" x14ac:dyDescent="0.2">
      <c r="A182" s="29">
        <f t="shared" si="5"/>
        <v>130301321</v>
      </c>
      <c r="B182" s="4">
        <v>130301321</v>
      </c>
      <c r="C182" s="4" t="s">
        <v>395</v>
      </c>
      <c r="D182" s="4">
        <v>2</v>
      </c>
      <c r="E182" s="4"/>
      <c r="F182" s="4">
        <v>4</v>
      </c>
      <c r="G182" s="4">
        <v>1</v>
      </c>
      <c r="H182" s="4">
        <v>4019</v>
      </c>
      <c r="I182" s="4"/>
      <c r="J182" s="4"/>
      <c r="K182" s="4">
        <v>1</v>
      </c>
      <c r="L182" s="4"/>
      <c r="M182" s="4"/>
      <c r="N182" s="4">
        <v>0</v>
      </c>
      <c r="O182" s="4"/>
      <c r="P182" s="4"/>
      <c r="Q182" s="4">
        <v>3</v>
      </c>
      <c r="R182" s="4">
        <v>1</v>
      </c>
      <c r="S182" s="4"/>
      <c r="T182" s="4"/>
      <c r="U182" s="4"/>
      <c r="V182" s="4"/>
      <c r="W182" s="4"/>
      <c r="X182" s="4"/>
      <c r="Y182" s="30">
        <f t="shared" si="7"/>
        <v>179</v>
      </c>
    </row>
    <row r="183" spans="1:25" s="99" customFormat="1" ht="16.5" x14ac:dyDescent="0.2">
      <c r="A183" s="29">
        <f t="shared" si="5"/>
        <v>130301401</v>
      </c>
      <c r="B183" s="4">
        <v>130301401</v>
      </c>
      <c r="C183" s="4" t="s">
        <v>396</v>
      </c>
      <c r="D183" s="4">
        <v>1</v>
      </c>
      <c r="E183" s="4"/>
      <c r="F183" s="4">
        <v>1</v>
      </c>
      <c r="G183" s="4">
        <v>0</v>
      </c>
      <c r="H183" s="4">
        <v>1001</v>
      </c>
      <c r="I183" s="4"/>
      <c r="J183" s="4"/>
      <c r="K183" s="4">
        <v>1</v>
      </c>
      <c r="L183" s="4"/>
      <c r="M183" s="4"/>
      <c r="N183" s="4">
        <v>0</v>
      </c>
      <c r="O183" s="4"/>
      <c r="P183" s="4"/>
      <c r="Q183" s="4">
        <v>1</v>
      </c>
      <c r="R183" s="4">
        <v>5</v>
      </c>
      <c r="S183" s="4"/>
      <c r="T183" s="4"/>
      <c r="U183" s="4"/>
      <c r="V183" s="4"/>
      <c r="W183" s="4"/>
      <c r="X183" s="4"/>
      <c r="Y183" s="30">
        <f t="shared" si="7"/>
        <v>180</v>
      </c>
    </row>
    <row r="184" spans="1:25" s="99" customFormat="1" ht="16.5" x14ac:dyDescent="0.2">
      <c r="A184" s="29">
        <f t="shared" si="5"/>
        <v>130301402</v>
      </c>
      <c r="B184" s="4">
        <v>130301402</v>
      </c>
      <c r="C184" s="4" t="s">
        <v>1165</v>
      </c>
      <c r="D184" s="4">
        <v>1</v>
      </c>
      <c r="E184" s="4"/>
      <c r="F184" s="4">
        <v>4</v>
      </c>
      <c r="G184" s="4">
        <v>2</v>
      </c>
      <c r="H184" s="4">
        <v>4001</v>
      </c>
      <c r="I184" s="4"/>
      <c r="J184" s="4"/>
      <c r="K184" s="4">
        <v>1</v>
      </c>
      <c r="L184" s="4">
        <v>1</v>
      </c>
      <c r="M184" s="4">
        <v>4</v>
      </c>
      <c r="N184" s="4">
        <v>0</v>
      </c>
      <c r="O184" s="4"/>
      <c r="P184" s="4"/>
      <c r="Q184" s="4">
        <v>1</v>
      </c>
      <c r="R184" s="4">
        <v>5</v>
      </c>
      <c r="S184" s="4"/>
      <c r="T184" s="4"/>
      <c r="U184" s="4"/>
      <c r="V184" s="4"/>
      <c r="W184" s="4">
        <v>1</v>
      </c>
      <c r="X184" s="4">
        <v>1</v>
      </c>
      <c r="Y184" s="30">
        <f t="shared" si="7"/>
        <v>181</v>
      </c>
    </row>
    <row r="185" spans="1:25" s="99" customFormat="1" ht="16.5" x14ac:dyDescent="0.2">
      <c r="A185" s="29">
        <f t="shared" si="5"/>
        <v>130301411</v>
      </c>
      <c r="B185" s="4">
        <v>130301411</v>
      </c>
      <c r="C185" s="4" t="s">
        <v>1166</v>
      </c>
      <c r="D185" s="4">
        <v>2</v>
      </c>
      <c r="E185" s="4">
        <v>1</v>
      </c>
      <c r="F185" s="4">
        <v>4</v>
      </c>
      <c r="G185" s="4">
        <v>1</v>
      </c>
      <c r="H185" s="4">
        <v>4029</v>
      </c>
      <c r="I185" s="4"/>
      <c r="J185" s="4"/>
      <c r="K185" s="4">
        <v>1</v>
      </c>
      <c r="L185" s="4">
        <v>999</v>
      </c>
      <c r="M185" s="4"/>
      <c r="N185" s="4">
        <v>0</v>
      </c>
      <c r="O185" s="4"/>
      <c r="P185" s="4"/>
      <c r="Q185" s="4">
        <v>3</v>
      </c>
      <c r="R185" s="4">
        <v>1</v>
      </c>
      <c r="S185" s="4"/>
      <c r="T185" s="4"/>
      <c r="U185" s="4"/>
      <c r="V185" s="4"/>
      <c r="W185" s="4"/>
      <c r="X185" s="4"/>
      <c r="Y185" s="30">
        <f t="shared" si="7"/>
        <v>182</v>
      </c>
    </row>
    <row r="186" spans="1:25" s="99" customFormat="1" ht="16.5" x14ac:dyDescent="0.2">
      <c r="A186" s="29">
        <f t="shared" si="5"/>
        <v>130301501</v>
      </c>
      <c r="B186" s="4">
        <v>130301501</v>
      </c>
      <c r="C186" s="4" t="s">
        <v>397</v>
      </c>
      <c r="D186" s="4">
        <v>1</v>
      </c>
      <c r="E186" s="4"/>
      <c r="F186" s="4">
        <v>1</v>
      </c>
      <c r="G186" s="4">
        <v>0</v>
      </c>
      <c r="H186" s="4">
        <v>1001</v>
      </c>
      <c r="I186" s="4"/>
      <c r="J186" s="4"/>
      <c r="K186" s="4">
        <v>1</v>
      </c>
      <c r="L186" s="4"/>
      <c r="M186" s="4"/>
      <c r="N186" s="4">
        <v>0</v>
      </c>
      <c r="O186" s="4"/>
      <c r="P186" s="4"/>
      <c r="Q186" s="4">
        <v>1</v>
      </c>
      <c r="R186" s="4">
        <v>5</v>
      </c>
      <c r="S186" s="4"/>
      <c r="T186" s="4"/>
      <c r="U186" s="4"/>
      <c r="V186" s="4"/>
      <c r="W186" s="4"/>
      <c r="X186" s="4"/>
      <c r="Y186" s="30">
        <f t="shared" si="7"/>
        <v>183</v>
      </c>
    </row>
    <row r="187" spans="1:25" s="99" customFormat="1" ht="16.5" x14ac:dyDescent="0.2">
      <c r="A187" s="29">
        <f t="shared" si="5"/>
        <v>130301511</v>
      </c>
      <c r="B187" s="4">
        <v>130301511</v>
      </c>
      <c r="C187" s="4" t="s">
        <v>1355</v>
      </c>
      <c r="D187" s="4">
        <v>2</v>
      </c>
      <c r="E187" s="4"/>
      <c r="F187" s="4">
        <v>4</v>
      </c>
      <c r="G187" s="4">
        <v>1</v>
      </c>
      <c r="H187" s="4">
        <v>4030</v>
      </c>
      <c r="I187" s="4"/>
      <c r="J187" s="4"/>
      <c r="K187" s="4">
        <v>1</v>
      </c>
      <c r="L187" s="4"/>
      <c r="M187" s="4"/>
      <c r="N187" s="4">
        <v>0</v>
      </c>
      <c r="O187" s="4"/>
      <c r="P187" s="4"/>
      <c r="Q187" s="4">
        <v>3</v>
      </c>
      <c r="R187" s="4">
        <v>1</v>
      </c>
      <c r="S187" s="4"/>
      <c r="T187" s="4"/>
      <c r="U187" s="4"/>
      <c r="V187" s="4"/>
      <c r="W187" s="4"/>
      <c r="X187" s="4"/>
      <c r="Y187" s="30">
        <f t="shared" si="7"/>
        <v>184</v>
      </c>
    </row>
    <row r="188" spans="1:25" s="99" customFormat="1" ht="16.5" x14ac:dyDescent="0.2">
      <c r="A188" s="29">
        <f t="shared" si="5"/>
        <v>130301521</v>
      </c>
      <c r="B188" s="4">
        <v>130301521</v>
      </c>
      <c r="C188" s="4" t="s">
        <v>1356</v>
      </c>
      <c r="D188" s="4">
        <v>1</v>
      </c>
      <c r="E188" s="4"/>
      <c r="F188" s="4">
        <v>1</v>
      </c>
      <c r="G188" s="4">
        <v>0</v>
      </c>
      <c r="H188" s="4">
        <v>1001</v>
      </c>
      <c r="I188" s="4"/>
      <c r="J188" s="4"/>
      <c r="K188" s="4">
        <v>1</v>
      </c>
      <c r="L188" s="4"/>
      <c r="M188" s="4"/>
      <c r="N188" s="4">
        <v>0</v>
      </c>
      <c r="O188" s="4"/>
      <c r="P188" s="4"/>
      <c r="Q188" s="4">
        <v>1</v>
      </c>
      <c r="R188" s="4">
        <v>5</v>
      </c>
      <c r="S188" s="4"/>
      <c r="T188" s="4"/>
      <c r="U188" s="4"/>
      <c r="V188" s="4"/>
      <c r="W188" s="4"/>
      <c r="X188" s="4"/>
      <c r="Y188" s="30">
        <f t="shared" si="7"/>
        <v>185</v>
      </c>
    </row>
    <row r="189" spans="1:25" s="99" customFormat="1" ht="16.5" x14ac:dyDescent="0.2">
      <c r="A189" s="29">
        <f t="shared" si="5"/>
        <v>130301601</v>
      </c>
      <c r="B189" s="4">
        <v>130301601</v>
      </c>
      <c r="C189" s="4" t="s">
        <v>1390</v>
      </c>
      <c r="D189" s="4">
        <v>1</v>
      </c>
      <c r="E189" s="4"/>
      <c r="F189" s="4">
        <v>4</v>
      </c>
      <c r="G189" s="4">
        <v>1</v>
      </c>
      <c r="H189" s="4">
        <v>1001</v>
      </c>
      <c r="I189" s="4"/>
      <c r="J189" s="4"/>
      <c r="K189" s="4">
        <v>1</v>
      </c>
      <c r="L189" s="4"/>
      <c r="M189" s="4"/>
      <c r="N189" s="4">
        <v>0</v>
      </c>
      <c r="O189" s="4"/>
      <c r="P189" s="4"/>
      <c r="Q189" s="4">
        <v>3</v>
      </c>
      <c r="R189" s="4">
        <v>4</v>
      </c>
      <c r="S189" s="4"/>
      <c r="T189" s="4"/>
      <c r="U189" s="4"/>
      <c r="V189" s="4"/>
      <c r="W189" s="4"/>
      <c r="X189" s="4"/>
      <c r="Y189" s="30">
        <f t="shared" si="7"/>
        <v>186</v>
      </c>
    </row>
    <row r="190" spans="1:25" s="99" customFormat="1" ht="16.5" x14ac:dyDescent="0.2">
      <c r="A190" s="29">
        <f t="shared" si="5"/>
        <v>130301602</v>
      </c>
      <c r="B190" s="4">
        <v>130301602</v>
      </c>
      <c r="C190" s="4" t="s">
        <v>1391</v>
      </c>
      <c r="D190" s="4">
        <v>1</v>
      </c>
      <c r="E190" s="4"/>
      <c r="F190" s="4">
        <v>4</v>
      </c>
      <c r="G190" s="4">
        <v>1</v>
      </c>
      <c r="H190" s="4">
        <v>4042</v>
      </c>
      <c r="I190" s="4"/>
      <c r="J190" s="4"/>
      <c r="K190" s="4">
        <v>1</v>
      </c>
      <c r="L190" s="4"/>
      <c r="M190" s="4"/>
      <c r="N190" s="4">
        <v>0</v>
      </c>
      <c r="O190" s="4"/>
      <c r="P190" s="4"/>
      <c r="Q190" s="4">
        <v>3</v>
      </c>
      <c r="R190" s="4">
        <v>4</v>
      </c>
      <c r="S190" s="4"/>
      <c r="T190" s="4"/>
      <c r="U190" s="4"/>
      <c r="V190" s="4"/>
      <c r="W190" s="4"/>
      <c r="X190" s="4"/>
      <c r="Y190" s="30">
        <f t="shared" si="7"/>
        <v>187</v>
      </c>
    </row>
    <row r="191" spans="1:25" s="99" customFormat="1" ht="16.5" x14ac:dyDescent="0.2">
      <c r="A191" s="29">
        <f t="shared" si="5"/>
        <v>130301611</v>
      </c>
      <c r="B191" s="4">
        <v>130301611</v>
      </c>
      <c r="C191" s="4" t="s">
        <v>1394</v>
      </c>
      <c r="D191" s="4">
        <v>1</v>
      </c>
      <c r="E191" s="4"/>
      <c r="F191" s="4">
        <v>4</v>
      </c>
      <c r="G191" s="4">
        <v>1</v>
      </c>
      <c r="H191" s="4">
        <v>4042</v>
      </c>
      <c r="I191" s="4"/>
      <c r="J191" s="4"/>
      <c r="K191" s="4">
        <v>1</v>
      </c>
      <c r="L191" s="4"/>
      <c r="M191" s="4"/>
      <c r="N191" s="4">
        <v>0</v>
      </c>
      <c r="O191" s="4"/>
      <c r="P191" s="4"/>
      <c r="Q191" s="4">
        <v>3</v>
      </c>
      <c r="R191" s="4">
        <v>5</v>
      </c>
      <c r="S191" s="4">
        <v>5</v>
      </c>
      <c r="T191" s="4"/>
      <c r="U191" s="4"/>
      <c r="V191" s="4"/>
      <c r="W191" s="4"/>
      <c r="X191" s="4"/>
      <c r="Y191" s="30">
        <f t="shared" si="7"/>
        <v>188</v>
      </c>
    </row>
    <row r="192" spans="1:25" s="99" customFormat="1" ht="16.5" x14ac:dyDescent="0.2">
      <c r="A192" s="29">
        <f t="shared" si="5"/>
        <v>130301621</v>
      </c>
      <c r="B192" s="4">
        <v>130301621</v>
      </c>
      <c r="C192" s="4" t="s">
        <v>1395</v>
      </c>
      <c r="D192" s="4">
        <v>2</v>
      </c>
      <c r="E192" s="4">
        <v>2</v>
      </c>
      <c r="F192" s="4">
        <v>1</v>
      </c>
      <c r="G192" s="4">
        <v>0</v>
      </c>
      <c r="H192" s="4">
        <v>1003</v>
      </c>
      <c r="I192" s="4">
        <v>101</v>
      </c>
      <c r="J192" s="4">
        <v>103</v>
      </c>
      <c r="K192" s="4">
        <v>1</v>
      </c>
      <c r="L192" s="4"/>
      <c r="M192" s="4"/>
      <c r="N192" s="4">
        <v>0</v>
      </c>
      <c r="O192" s="4"/>
      <c r="P192" s="4"/>
      <c r="Q192" s="4">
        <v>3</v>
      </c>
      <c r="R192" s="4">
        <v>5</v>
      </c>
      <c r="S192" s="4"/>
      <c r="T192" s="4"/>
      <c r="U192" s="4"/>
      <c r="V192" s="4"/>
      <c r="W192" s="4"/>
      <c r="X192" s="4"/>
      <c r="Y192" s="30">
        <f t="shared" si="7"/>
        <v>189</v>
      </c>
    </row>
    <row r="193" spans="1:25" s="99" customFormat="1" ht="16.5" x14ac:dyDescent="0.2">
      <c r="A193" s="29">
        <f t="shared" si="5"/>
        <v>130301701</v>
      </c>
      <c r="B193" s="4">
        <v>130301701</v>
      </c>
      <c r="C193" s="4" t="s">
        <v>398</v>
      </c>
      <c r="D193" s="4">
        <v>1</v>
      </c>
      <c r="E193" s="4"/>
      <c r="F193" s="4">
        <v>1</v>
      </c>
      <c r="G193" s="4">
        <v>0</v>
      </c>
      <c r="H193" s="4">
        <v>1001</v>
      </c>
      <c r="I193" s="4"/>
      <c r="J193" s="4"/>
      <c r="K193" s="4">
        <v>1</v>
      </c>
      <c r="L193" s="4"/>
      <c r="M193" s="4"/>
      <c r="N193" s="4">
        <v>0</v>
      </c>
      <c r="O193" s="4"/>
      <c r="P193" s="4"/>
      <c r="Q193" s="4">
        <v>4</v>
      </c>
      <c r="R193" s="4">
        <v>5</v>
      </c>
      <c r="S193" s="4"/>
      <c r="T193" s="4">
        <v>1</v>
      </c>
      <c r="U193" s="4">
        <v>4101</v>
      </c>
      <c r="V193" s="4"/>
      <c r="W193" s="4"/>
      <c r="X193" s="4"/>
      <c r="Y193" s="30">
        <f t="shared" si="7"/>
        <v>190</v>
      </c>
    </row>
    <row r="194" spans="1:25" s="99" customFormat="1" ht="16.5" x14ac:dyDescent="0.2">
      <c r="A194" s="29">
        <f t="shared" si="5"/>
        <v>130301702</v>
      </c>
      <c r="B194" s="4">
        <v>130301702</v>
      </c>
      <c r="C194" s="4" t="s">
        <v>1352</v>
      </c>
      <c r="D194" s="4">
        <v>2</v>
      </c>
      <c r="E194" s="4"/>
      <c r="F194" s="4">
        <v>4</v>
      </c>
      <c r="G194" s="4">
        <v>1</v>
      </c>
      <c r="H194" s="4">
        <v>4010</v>
      </c>
      <c r="I194" s="4">
        <v>101</v>
      </c>
      <c r="J194" s="4">
        <v>103</v>
      </c>
      <c r="K194" s="4">
        <v>1</v>
      </c>
      <c r="L194" s="4"/>
      <c r="M194" s="4"/>
      <c r="N194" s="4">
        <v>0</v>
      </c>
      <c r="O194" s="4"/>
      <c r="P194" s="4"/>
      <c r="Q194" s="4">
        <v>3</v>
      </c>
      <c r="R194" s="4">
        <v>1</v>
      </c>
      <c r="S194" s="4"/>
      <c r="T194" s="4"/>
      <c r="U194" s="4"/>
      <c r="V194" s="4"/>
      <c r="W194" s="4"/>
      <c r="X194" s="4"/>
      <c r="Y194" s="30">
        <f t="shared" si="7"/>
        <v>191</v>
      </c>
    </row>
    <row r="195" spans="1:25" s="99" customFormat="1" ht="16.5" x14ac:dyDescent="0.2">
      <c r="A195" s="29">
        <f t="shared" si="5"/>
        <v>130301711</v>
      </c>
      <c r="B195" s="4">
        <v>130301711</v>
      </c>
      <c r="C195" s="4" t="s">
        <v>1353</v>
      </c>
      <c r="D195" s="4">
        <v>1</v>
      </c>
      <c r="E195" s="4"/>
      <c r="F195" s="4">
        <v>4</v>
      </c>
      <c r="G195" s="4">
        <v>3</v>
      </c>
      <c r="H195" s="4">
        <v>4101</v>
      </c>
      <c r="I195" s="4"/>
      <c r="J195" s="4"/>
      <c r="K195" s="4">
        <v>1</v>
      </c>
      <c r="L195" s="4">
        <v>2</v>
      </c>
      <c r="M195" s="4"/>
      <c r="N195" s="4">
        <v>0</v>
      </c>
      <c r="O195" s="4" t="s">
        <v>814</v>
      </c>
      <c r="P195" s="4"/>
      <c r="Q195" s="4">
        <v>1</v>
      </c>
      <c r="R195" s="4">
        <v>5</v>
      </c>
      <c r="S195" s="4"/>
      <c r="T195" s="4"/>
      <c r="U195" s="4"/>
      <c r="V195" s="4"/>
      <c r="W195" s="4"/>
      <c r="X195" s="4"/>
      <c r="Y195" s="30">
        <f t="shared" si="7"/>
        <v>192</v>
      </c>
    </row>
    <row r="196" spans="1:25" s="99" customFormat="1" ht="16.5" x14ac:dyDescent="0.2">
      <c r="A196" s="29">
        <f t="shared" si="5"/>
        <v>130301721</v>
      </c>
      <c r="B196" s="4">
        <v>130301721</v>
      </c>
      <c r="C196" s="4" t="s">
        <v>1354</v>
      </c>
      <c r="D196" s="4">
        <v>2</v>
      </c>
      <c r="E196" s="4">
        <v>1</v>
      </c>
      <c r="F196" s="4">
        <v>4</v>
      </c>
      <c r="G196" s="4">
        <v>1</v>
      </c>
      <c r="H196" s="4">
        <v>4029</v>
      </c>
      <c r="I196" s="4"/>
      <c r="J196" s="4"/>
      <c r="K196" s="4">
        <v>1</v>
      </c>
      <c r="L196" s="4">
        <v>999</v>
      </c>
      <c r="M196" s="4"/>
      <c r="N196" s="4">
        <v>0</v>
      </c>
      <c r="O196" s="4"/>
      <c r="P196" s="4"/>
      <c r="Q196" s="4">
        <v>3</v>
      </c>
      <c r="R196" s="4">
        <v>1</v>
      </c>
      <c r="S196" s="4"/>
      <c r="T196" s="4"/>
      <c r="U196" s="4"/>
      <c r="V196" s="4"/>
      <c r="W196" s="4"/>
      <c r="X196" s="4"/>
      <c r="Y196" s="30">
        <f t="shared" si="7"/>
        <v>193</v>
      </c>
    </row>
    <row r="197" spans="1:25" s="99" customFormat="1" ht="16.5" x14ac:dyDescent="0.2">
      <c r="A197" s="29">
        <f t="shared" si="5"/>
        <v>130301802</v>
      </c>
      <c r="B197" s="4">
        <v>130301802</v>
      </c>
      <c r="C197" s="4" t="s">
        <v>399</v>
      </c>
      <c r="D197" s="4">
        <v>1</v>
      </c>
      <c r="E197" s="4"/>
      <c r="F197" s="4">
        <v>1</v>
      </c>
      <c r="G197" s="4">
        <v>0</v>
      </c>
      <c r="H197" s="4">
        <v>1006</v>
      </c>
      <c r="I197" s="4"/>
      <c r="J197" s="4"/>
      <c r="K197" s="4">
        <v>1</v>
      </c>
      <c r="L197" s="4"/>
      <c r="M197" s="4"/>
      <c r="N197" s="4">
        <v>0</v>
      </c>
      <c r="O197" s="4"/>
      <c r="P197" s="4"/>
      <c r="Q197" s="4">
        <v>3</v>
      </c>
      <c r="R197" s="4">
        <v>1</v>
      </c>
      <c r="S197" s="4"/>
      <c r="T197" s="4"/>
      <c r="U197" s="4"/>
      <c r="V197" s="4"/>
      <c r="W197" s="4"/>
      <c r="X197" s="4"/>
      <c r="Y197" s="30">
        <f t="shared" si="7"/>
        <v>194</v>
      </c>
    </row>
    <row r="198" spans="1:25" s="99" customFormat="1" ht="16.5" x14ac:dyDescent="0.2">
      <c r="A198" s="29">
        <f t="shared" si="5"/>
        <v>130301801</v>
      </c>
      <c r="B198" s="4">
        <v>130301801</v>
      </c>
      <c r="C198" s="4" t="s">
        <v>400</v>
      </c>
      <c r="D198" s="4">
        <v>1</v>
      </c>
      <c r="E198" s="4"/>
      <c r="F198" s="4">
        <v>1</v>
      </c>
      <c r="G198" s="4">
        <v>0</v>
      </c>
      <c r="H198" s="4">
        <v>1001</v>
      </c>
      <c r="I198" s="4"/>
      <c r="J198" s="4"/>
      <c r="K198" s="4">
        <v>1</v>
      </c>
      <c r="L198" s="4"/>
      <c r="M198" s="4"/>
      <c r="N198" s="4">
        <v>0</v>
      </c>
      <c r="O198" s="4"/>
      <c r="P198" s="4"/>
      <c r="Q198" s="4">
        <v>1</v>
      </c>
      <c r="R198" s="4">
        <v>5</v>
      </c>
      <c r="S198" s="4"/>
      <c r="T198" s="4"/>
      <c r="U198" s="4"/>
      <c r="V198" s="4"/>
      <c r="W198" s="4"/>
      <c r="X198" s="4"/>
      <c r="Y198" s="30">
        <f t="shared" si="7"/>
        <v>195</v>
      </c>
    </row>
    <row r="199" spans="1:25" s="99" customFormat="1" ht="16.5" x14ac:dyDescent="0.2">
      <c r="A199" s="29">
        <f t="shared" si="5"/>
        <v>130301809</v>
      </c>
      <c r="B199" s="4">
        <v>130301809</v>
      </c>
      <c r="C199" s="4" t="s">
        <v>1400</v>
      </c>
      <c r="D199" s="4">
        <v>2</v>
      </c>
      <c r="E199" s="4"/>
      <c r="F199" s="4">
        <v>4</v>
      </c>
      <c r="G199" s="4">
        <v>1</v>
      </c>
      <c r="H199" s="4">
        <v>4031</v>
      </c>
      <c r="I199" s="4"/>
      <c r="J199" s="4"/>
      <c r="K199" s="4">
        <v>1</v>
      </c>
      <c r="L199" s="4"/>
      <c r="M199" s="4"/>
      <c r="N199" s="4">
        <v>0</v>
      </c>
      <c r="O199" s="4"/>
      <c r="P199" s="4"/>
      <c r="Q199" s="4">
        <v>3</v>
      </c>
      <c r="R199" s="4">
        <v>1</v>
      </c>
      <c r="S199" s="4"/>
      <c r="T199" s="4"/>
      <c r="U199" s="4"/>
      <c r="V199" s="4"/>
      <c r="W199" s="4"/>
      <c r="X199" s="4"/>
      <c r="Y199" s="30">
        <f t="shared" si="7"/>
        <v>196</v>
      </c>
    </row>
    <row r="200" spans="1:25" s="99" customFormat="1" ht="16.5" x14ac:dyDescent="0.2">
      <c r="A200" s="29">
        <f t="shared" si="5"/>
        <v>130301901</v>
      </c>
      <c r="B200" s="4">
        <v>130301901</v>
      </c>
      <c r="C200" s="4" t="s">
        <v>401</v>
      </c>
      <c r="D200" s="4">
        <v>1</v>
      </c>
      <c r="E200" s="4"/>
      <c r="F200" s="4">
        <v>4</v>
      </c>
      <c r="G200" s="4">
        <v>1</v>
      </c>
      <c r="H200" s="4">
        <v>4005</v>
      </c>
      <c r="I200" s="4"/>
      <c r="J200" s="4"/>
      <c r="K200" s="4">
        <v>1</v>
      </c>
      <c r="L200" s="4">
        <v>3</v>
      </c>
      <c r="M200" s="4">
        <v>1</v>
      </c>
      <c r="N200" s="4">
        <v>0</v>
      </c>
      <c r="O200" s="4"/>
      <c r="P200" s="4"/>
      <c r="Q200" s="4">
        <v>3</v>
      </c>
      <c r="R200" s="4">
        <v>4</v>
      </c>
      <c r="S200" s="4"/>
      <c r="T200" s="4">
        <v>2</v>
      </c>
      <c r="U200" s="4"/>
      <c r="V200" s="4">
        <v>1</v>
      </c>
      <c r="W200" s="4">
        <v>1</v>
      </c>
      <c r="X200" s="4">
        <v>5</v>
      </c>
      <c r="Y200" s="30">
        <f t="shared" si="7"/>
        <v>197</v>
      </c>
    </row>
    <row r="201" spans="1:25" s="99" customFormat="1" ht="16.5" x14ac:dyDescent="0.2">
      <c r="A201" s="29">
        <f t="shared" si="5"/>
        <v>130301909</v>
      </c>
      <c r="B201" s="4">
        <v>130301909</v>
      </c>
      <c r="C201" s="4" t="s">
        <v>1401</v>
      </c>
      <c r="D201" s="4">
        <v>1</v>
      </c>
      <c r="E201" s="4"/>
      <c r="F201" s="4">
        <v>2</v>
      </c>
      <c r="G201" s="4">
        <v>1</v>
      </c>
      <c r="H201" s="4">
        <v>2001</v>
      </c>
      <c r="I201" s="4"/>
      <c r="J201" s="4"/>
      <c r="K201" s="4">
        <v>1</v>
      </c>
      <c r="L201" s="4"/>
      <c r="M201" s="4"/>
      <c r="N201" s="4">
        <v>0</v>
      </c>
      <c r="O201" s="4"/>
      <c r="P201" s="4"/>
      <c r="Q201" s="4">
        <v>3</v>
      </c>
      <c r="R201" s="4">
        <v>4</v>
      </c>
      <c r="S201" s="4"/>
      <c r="T201" s="4">
        <v>2</v>
      </c>
      <c r="U201" s="4"/>
      <c r="V201" s="4">
        <v>1</v>
      </c>
      <c r="W201" s="4"/>
      <c r="X201" s="4"/>
      <c r="Y201" s="30">
        <f t="shared" si="7"/>
        <v>198</v>
      </c>
    </row>
    <row r="202" spans="1:25" s="99" customFormat="1" ht="16.5" x14ac:dyDescent="0.2">
      <c r="A202" s="29">
        <f t="shared" si="5"/>
        <v>130302001</v>
      </c>
      <c r="B202" s="4">
        <v>130302001</v>
      </c>
      <c r="C202" s="4" t="s">
        <v>402</v>
      </c>
      <c r="D202" s="4">
        <v>1</v>
      </c>
      <c r="E202" s="4"/>
      <c r="F202" s="4">
        <v>1</v>
      </c>
      <c r="G202" s="4">
        <v>0</v>
      </c>
      <c r="H202" s="4">
        <v>1001</v>
      </c>
      <c r="I202" s="4"/>
      <c r="J202" s="4"/>
      <c r="K202" s="4">
        <v>1</v>
      </c>
      <c r="L202" s="4"/>
      <c r="M202" s="4"/>
      <c r="N202" s="4">
        <v>0</v>
      </c>
      <c r="O202" s="4"/>
      <c r="P202" s="4"/>
      <c r="Q202" s="4">
        <v>1</v>
      </c>
      <c r="R202" s="4">
        <v>5</v>
      </c>
      <c r="S202" s="4"/>
      <c r="T202" s="4"/>
      <c r="U202" s="4"/>
      <c r="V202" s="4"/>
      <c r="W202" s="4"/>
      <c r="X202" s="4"/>
      <c r="Y202" s="30">
        <f t="shared" si="7"/>
        <v>199</v>
      </c>
    </row>
    <row r="203" spans="1:25" s="99" customFormat="1" ht="16.5" x14ac:dyDescent="0.2">
      <c r="A203" s="29">
        <f t="shared" si="5"/>
        <v>130302002</v>
      </c>
      <c r="B203" s="4">
        <v>130302002</v>
      </c>
      <c r="C203" s="4" t="s">
        <v>403</v>
      </c>
      <c r="D203" s="4">
        <v>1</v>
      </c>
      <c r="E203" s="4"/>
      <c r="F203" s="4">
        <v>1</v>
      </c>
      <c r="G203" s="4">
        <v>0</v>
      </c>
      <c r="H203" s="4">
        <v>1001</v>
      </c>
      <c r="I203" s="4">
        <v>107</v>
      </c>
      <c r="J203" s="4"/>
      <c r="K203" s="4">
        <v>1</v>
      </c>
      <c r="L203" s="4"/>
      <c r="M203" s="4"/>
      <c r="N203" s="4">
        <v>0</v>
      </c>
      <c r="O203" s="4"/>
      <c r="P203" s="4"/>
      <c r="Q203" s="4">
        <v>1</v>
      </c>
      <c r="R203" s="4">
        <v>5</v>
      </c>
      <c r="S203" s="4"/>
      <c r="T203" s="4"/>
      <c r="U203" s="4"/>
      <c r="V203" s="4"/>
      <c r="W203" s="4"/>
      <c r="X203" s="4"/>
      <c r="Y203" s="30">
        <f t="shared" si="7"/>
        <v>200</v>
      </c>
    </row>
    <row r="204" spans="1:25" s="99" customFormat="1" ht="16.5" x14ac:dyDescent="0.2">
      <c r="A204" s="29">
        <f t="shared" si="5"/>
        <v>130302003</v>
      </c>
      <c r="B204" s="4">
        <v>130302003</v>
      </c>
      <c r="C204" s="4" t="s">
        <v>404</v>
      </c>
      <c r="D204" s="4">
        <v>1</v>
      </c>
      <c r="E204" s="4"/>
      <c r="F204" s="4">
        <v>4</v>
      </c>
      <c r="G204" s="4">
        <v>1</v>
      </c>
      <c r="H204" s="4">
        <v>4008</v>
      </c>
      <c r="I204" s="4"/>
      <c r="J204" s="4"/>
      <c r="K204" s="4">
        <v>1</v>
      </c>
      <c r="L204" s="4"/>
      <c r="M204" s="4"/>
      <c r="N204" s="4">
        <v>0</v>
      </c>
      <c r="O204" s="4"/>
      <c r="P204" s="4"/>
      <c r="Q204" s="4">
        <v>3</v>
      </c>
      <c r="R204" s="4">
        <v>1</v>
      </c>
      <c r="S204" s="4"/>
      <c r="T204" s="4"/>
      <c r="U204" s="4"/>
      <c r="V204" s="4"/>
      <c r="W204" s="4"/>
      <c r="X204" s="4"/>
      <c r="Y204" s="30">
        <f t="shared" si="7"/>
        <v>201</v>
      </c>
    </row>
    <row r="205" spans="1:25" s="99" customFormat="1" ht="16.5" x14ac:dyDescent="0.2">
      <c r="A205" s="29">
        <f t="shared" si="5"/>
        <v>130302011</v>
      </c>
      <c r="B205" s="4">
        <v>130302011</v>
      </c>
      <c r="C205" s="4" t="s">
        <v>1386</v>
      </c>
      <c r="D205" s="4">
        <v>1</v>
      </c>
      <c r="E205" s="4"/>
      <c r="F205" s="4">
        <v>1</v>
      </c>
      <c r="G205" s="4">
        <v>0</v>
      </c>
      <c r="H205" s="4">
        <v>1010</v>
      </c>
      <c r="I205" s="4"/>
      <c r="J205" s="4"/>
      <c r="K205" s="4">
        <v>1</v>
      </c>
      <c r="L205" s="4"/>
      <c r="M205" s="4"/>
      <c r="N205" s="4">
        <v>0</v>
      </c>
      <c r="O205" s="4"/>
      <c r="P205" s="4"/>
      <c r="Q205" s="4">
        <v>1</v>
      </c>
      <c r="R205" s="4">
        <v>5</v>
      </c>
      <c r="S205" s="4"/>
      <c r="T205" s="4"/>
      <c r="U205" s="4"/>
      <c r="V205" s="4"/>
      <c r="W205" s="4"/>
      <c r="X205" s="4"/>
      <c r="Y205" s="30">
        <f t="shared" si="7"/>
        <v>202</v>
      </c>
    </row>
    <row r="206" spans="1:25" s="99" customFormat="1" ht="16.5" x14ac:dyDescent="0.2">
      <c r="A206" s="29">
        <f t="shared" si="5"/>
        <v>130302021</v>
      </c>
      <c r="B206" s="4">
        <v>130302021</v>
      </c>
      <c r="C206" s="4" t="s">
        <v>1387</v>
      </c>
      <c r="D206" s="4">
        <v>2</v>
      </c>
      <c r="E206" s="4"/>
      <c r="F206" s="4">
        <v>4</v>
      </c>
      <c r="G206" s="4">
        <v>1</v>
      </c>
      <c r="H206" s="4">
        <v>4041</v>
      </c>
      <c r="I206" s="4"/>
      <c r="J206" s="4"/>
      <c r="K206" s="4"/>
      <c r="L206" s="4"/>
      <c r="M206" s="4"/>
      <c r="N206" s="4">
        <v>0</v>
      </c>
      <c r="O206" s="4"/>
      <c r="P206" s="4"/>
      <c r="Q206" s="4">
        <v>3</v>
      </c>
      <c r="R206" s="4">
        <v>1</v>
      </c>
      <c r="S206" s="4"/>
      <c r="T206" s="4"/>
      <c r="U206" s="4"/>
      <c r="V206" s="4"/>
      <c r="W206" s="4"/>
      <c r="X206" s="4"/>
      <c r="Y206" s="30">
        <f t="shared" si="7"/>
        <v>203</v>
      </c>
    </row>
    <row r="207" spans="1:25" s="99" customFormat="1" ht="16.5" x14ac:dyDescent="0.2">
      <c r="A207" s="29">
        <f t="shared" si="5"/>
        <v>130302101</v>
      </c>
      <c r="B207" s="4">
        <v>130302101</v>
      </c>
      <c r="C207" s="4" t="s">
        <v>405</v>
      </c>
      <c r="D207" s="4">
        <v>1</v>
      </c>
      <c r="E207" s="4"/>
      <c r="F207" s="4">
        <v>1</v>
      </c>
      <c r="G207" s="4">
        <v>0</v>
      </c>
      <c r="H207" s="4">
        <v>1012</v>
      </c>
      <c r="I207" s="4"/>
      <c r="J207" s="4"/>
      <c r="K207" s="4">
        <v>1</v>
      </c>
      <c r="L207" s="4"/>
      <c r="M207" s="4"/>
      <c r="N207" s="4">
        <v>0</v>
      </c>
      <c r="O207" s="4"/>
      <c r="P207" s="4"/>
      <c r="Q207" s="4">
        <v>1</v>
      </c>
      <c r="R207" s="4">
        <v>5</v>
      </c>
      <c r="S207" s="4"/>
      <c r="T207" s="4"/>
      <c r="U207" s="4"/>
      <c r="V207" s="4"/>
      <c r="W207" s="4"/>
      <c r="X207" s="4"/>
      <c r="Y207" s="30">
        <f t="shared" si="7"/>
        <v>204</v>
      </c>
    </row>
    <row r="208" spans="1:25" s="99" customFormat="1" ht="16.5" x14ac:dyDescent="0.2">
      <c r="A208" s="29">
        <f t="shared" si="5"/>
        <v>130302102</v>
      </c>
      <c r="B208" s="4">
        <v>130302102</v>
      </c>
      <c r="C208" s="4" t="s">
        <v>406</v>
      </c>
      <c r="D208" s="4">
        <v>2</v>
      </c>
      <c r="E208" s="4"/>
      <c r="F208" s="4">
        <v>4</v>
      </c>
      <c r="G208" s="4">
        <v>1</v>
      </c>
      <c r="H208" s="4">
        <v>4106</v>
      </c>
      <c r="I208" s="4"/>
      <c r="J208" s="4"/>
      <c r="K208" s="4">
        <v>1</v>
      </c>
      <c r="L208" s="4">
        <v>999</v>
      </c>
      <c r="M208" s="4">
        <v>1</v>
      </c>
      <c r="N208" s="4">
        <v>0</v>
      </c>
      <c r="O208" s="4" t="s">
        <v>817</v>
      </c>
      <c r="P208" s="4"/>
      <c r="Q208" s="4">
        <v>3</v>
      </c>
      <c r="R208" s="4">
        <v>1</v>
      </c>
      <c r="S208" s="4"/>
      <c r="T208" s="4"/>
      <c r="U208" s="4"/>
      <c r="V208" s="4"/>
      <c r="W208" s="4">
        <v>1</v>
      </c>
      <c r="X208" s="4">
        <v>6</v>
      </c>
      <c r="Y208" s="30">
        <f t="shared" si="7"/>
        <v>205</v>
      </c>
    </row>
    <row r="209" spans="1:25" s="99" customFormat="1" ht="16.5" x14ac:dyDescent="0.2">
      <c r="A209" s="29">
        <f t="shared" si="5"/>
        <v>130302109</v>
      </c>
      <c r="B209" s="4">
        <v>130302109</v>
      </c>
      <c r="C209" s="4" t="s">
        <v>1396</v>
      </c>
      <c r="D209" s="4">
        <v>2</v>
      </c>
      <c r="E209" s="4"/>
      <c r="F209" s="4">
        <v>4</v>
      </c>
      <c r="G209" s="4">
        <v>2</v>
      </c>
      <c r="H209" s="4">
        <v>4018</v>
      </c>
      <c r="I209" s="4"/>
      <c r="J209" s="4"/>
      <c r="K209" s="4">
        <v>1</v>
      </c>
      <c r="L209" s="4">
        <v>1</v>
      </c>
      <c r="M209" s="4"/>
      <c r="N209" s="4">
        <v>0</v>
      </c>
      <c r="O209" s="4"/>
      <c r="P209" s="4"/>
      <c r="Q209" s="4">
        <v>1</v>
      </c>
      <c r="R209" s="4">
        <v>5</v>
      </c>
      <c r="S209" s="4"/>
      <c r="T209" s="4"/>
      <c r="U209" s="4"/>
      <c r="V209" s="4"/>
      <c r="W209" s="4"/>
      <c r="X209" s="4"/>
      <c r="Y209" s="30">
        <f t="shared" si="7"/>
        <v>206</v>
      </c>
    </row>
    <row r="210" spans="1:25" s="99" customFormat="1" ht="16.5" x14ac:dyDescent="0.2">
      <c r="A210" s="29">
        <f t="shared" si="5"/>
        <v>130400101</v>
      </c>
      <c r="B210" s="4">
        <v>130400101</v>
      </c>
      <c r="C210" s="4" t="s">
        <v>407</v>
      </c>
      <c r="D210" s="4">
        <v>1</v>
      </c>
      <c r="E210" s="4"/>
      <c r="F210" s="4">
        <v>1</v>
      </c>
      <c r="G210" s="4">
        <v>0</v>
      </c>
      <c r="H210" s="4">
        <v>1001</v>
      </c>
      <c r="I210" s="4"/>
      <c r="J210" s="4"/>
      <c r="K210" s="4">
        <v>1</v>
      </c>
      <c r="L210" s="4"/>
      <c r="M210" s="4"/>
      <c r="N210" s="4">
        <v>0</v>
      </c>
      <c r="O210" s="4"/>
      <c r="P210" s="4"/>
      <c r="Q210" s="4">
        <v>1</v>
      </c>
      <c r="R210" s="4">
        <v>5</v>
      </c>
      <c r="S210" s="4"/>
      <c r="T210" s="4"/>
      <c r="U210" s="4"/>
      <c r="V210" s="4"/>
      <c r="W210" s="4"/>
      <c r="X210" s="4"/>
      <c r="Y210" s="30">
        <f t="shared" si="7"/>
        <v>207</v>
      </c>
    </row>
    <row r="211" spans="1:25" s="99" customFormat="1" ht="16.5" x14ac:dyDescent="0.2">
      <c r="A211" s="29">
        <f t="shared" si="5"/>
        <v>130400102</v>
      </c>
      <c r="B211" s="4">
        <v>130400102</v>
      </c>
      <c r="C211" s="4" t="s">
        <v>408</v>
      </c>
      <c r="D211" s="4">
        <v>3</v>
      </c>
      <c r="E211" s="4"/>
      <c r="F211" s="4">
        <v>1</v>
      </c>
      <c r="G211" s="4">
        <v>0</v>
      </c>
      <c r="H211" s="4">
        <v>1001</v>
      </c>
      <c r="I211" s="4"/>
      <c r="J211" s="4"/>
      <c r="K211" s="4">
        <v>1</v>
      </c>
      <c r="L211" s="4"/>
      <c r="M211" s="4"/>
      <c r="N211" s="4">
        <v>0</v>
      </c>
      <c r="O211" s="4"/>
      <c r="P211" s="4"/>
      <c r="Q211" s="4">
        <v>1</v>
      </c>
      <c r="R211" s="4">
        <v>5</v>
      </c>
      <c r="S211" s="4"/>
      <c r="T211" s="4"/>
      <c r="U211" s="4"/>
      <c r="V211" s="4"/>
      <c r="W211" s="4"/>
      <c r="X211" s="4"/>
      <c r="Y211" s="30">
        <f t="shared" ref="Y211:Y274" si="8">Y210+1</f>
        <v>208</v>
      </c>
    </row>
    <row r="212" spans="1:25" s="99" customFormat="1" ht="16.5" x14ac:dyDescent="0.2">
      <c r="A212" s="29">
        <f t="shared" si="5"/>
        <v>130400201</v>
      </c>
      <c r="B212" s="4">
        <v>130400201</v>
      </c>
      <c r="C212" s="4" t="s">
        <v>409</v>
      </c>
      <c r="D212" s="4">
        <v>1</v>
      </c>
      <c r="E212" s="4"/>
      <c r="F212" s="4">
        <v>1</v>
      </c>
      <c r="G212" s="4">
        <v>0</v>
      </c>
      <c r="H212" s="4">
        <v>1001</v>
      </c>
      <c r="I212" s="4"/>
      <c r="J212" s="4"/>
      <c r="K212" s="4">
        <v>1</v>
      </c>
      <c r="L212" s="4"/>
      <c r="M212" s="4"/>
      <c r="N212" s="4">
        <v>0</v>
      </c>
      <c r="O212" s="4"/>
      <c r="P212" s="4"/>
      <c r="Q212" s="4">
        <v>1</v>
      </c>
      <c r="R212" s="4">
        <v>5</v>
      </c>
      <c r="S212" s="4"/>
      <c r="T212" s="4"/>
      <c r="U212" s="4"/>
      <c r="V212" s="4"/>
      <c r="W212" s="4"/>
      <c r="X212" s="4"/>
      <c r="Y212" s="30">
        <f t="shared" si="8"/>
        <v>209</v>
      </c>
    </row>
    <row r="213" spans="1:25" s="99" customFormat="1" ht="16.5" x14ac:dyDescent="0.2">
      <c r="A213" s="29">
        <f t="shared" ref="A213:A276" si="9">B213</f>
        <v>130400202</v>
      </c>
      <c r="B213" s="4">
        <v>130400202</v>
      </c>
      <c r="C213" s="4" t="s">
        <v>410</v>
      </c>
      <c r="D213" s="4">
        <v>3</v>
      </c>
      <c r="E213" s="4"/>
      <c r="F213" s="4">
        <v>1</v>
      </c>
      <c r="G213" s="4">
        <v>0</v>
      </c>
      <c r="H213" s="4">
        <v>1001</v>
      </c>
      <c r="I213" s="4"/>
      <c r="J213" s="4"/>
      <c r="K213" s="4">
        <v>1</v>
      </c>
      <c r="L213" s="4"/>
      <c r="M213" s="4"/>
      <c r="N213" s="4">
        <v>0</v>
      </c>
      <c r="O213" s="4"/>
      <c r="P213" s="4"/>
      <c r="Q213" s="4">
        <v>1</v>
      </c>
      <c r="R213" s="4">
        <v>5</v>
      </c>
      <c r="S213" s="4"/>
      <c r="T213" s="4"/>
      <c r="U213" s="4"/>
      <c r="V213" s="4"/>
      <c r="W213" s="4"/>
      <c r="X213" s="4"/>
      <c r="Y213" s="30">
        <f t="shared" si="8"/>
        <v>210</v>
      </c>
    </row>
    <row r="214" spans="1:25" s="99" customFormat="1" ht="16.5" x14ac:dyDescent="0.2">
      <c r="A214" s="29">
        <f t="shared" si="9"/>
        <v>130400203</v>
      </c>
      <c r="B214" s="4">
        <v>130400203</v>
      </c>
      <c r="C214" s="4" t="s">
        <v>411</v>
      </c>
      <c r="D214" s="4">
        <v>3</v>
      </c>
      <c r="E214" s="4"/>
      <c r="F214" s="4">
        <v>1</v>
      </c>
      <c r="G214" s="4">
        <v>0</v>
      </c>
      <c r="H214" s="4">
        <v>1001</v>
      </c>
      <c r="I214" s="4"/>
      <c r="J214" s="4"/>
      <c r="K214" s="4">
        <v>1</v>
      </c>
      <c r="L214" s="4"/>
      <c r="M214" s="4"/>
      <c r="N214" s="4">
        <v>0</v>
      </c>
      <c r="O214" s="4"/>
      <c r="P214" s="4"/>
      <c r="Q214" s="4">
        <v>1</v>
      </c>
      <c r="R214" s="4">
        <v>5</v>
      </c>
      <c r="S214" s="4"/>
      <c r="T214" s="4"/>
      <c r="U214" s="4"/>
      <c r="V214" s="4"/>
      <c r="W214" s="4"/>
      <c r="X214" s="4"/>
      <c r="Y214" s="30">
        <f t="shared" si="8"/>
        <v>211</v>
      </c>
    </row>
    <row r="215" spans="1:25" s="99" customFormat="1" ht="16.5" x14ac:dyDescent="0.2">
      <c r="A215" s="29">
        <f t="shared" si="9"/>
        <v>130400301</v>
      </c>
      <c r="B215" s="4">
        <v>130400301</v>
      </c>
      <c r="C215" s="4" t="s">
        <v>412</v>
      </c>
      <c r="D215" s="4">
        <v>1</v>
      </c>
      <c r="E215" s="4"/>
      <c r="F215" s="4">
        <v>1</v>
      </c>
      <c r="G215" s="4">
        <v>0</v>
      </c>
      <c r="H215" s="4">
        <v>1001</v>
      </c>
      <c r="I215" s="4"/>
      <c r="J215" s="4"/>
      <c r="K215" s="4">
        <v>1</v>
      </c>
      <c r="L215" s="4"/>
      <c r="M215" s="4"/>
      <c r="N215" s="4">
        <v>0</v>
      </c>
      <c r="O215" s="4"/>
      <c r="P215" s="4"/>
      <c r="Q215" s="4">
        <v>1</v>
      </c>
      <c r="R215" s="4">
        <v>5</v>
      </c>
      <c r="S215" s="4"/>
      <c r="T215" s="4"/>
      <c r="U215" s="4"/>
      <c r="V215" s="4"/>
      <c r="W215" s="4"/>
      <c r="X215" s="4"/>
      <c r="Y215" s="30">
        <f t="shared" si="8"/>
        <v>212</v>
      </c>
    </row>
    <row r="216" spans="1:25" s="99" customFormat="1" ht="16.5" x14ac:dyDescent="0.2">
      <c r="A216" s="29">
        <f t="shared" si="9"/>
        <v>130400302</v>
      </c>
      <c r="B216" s="4">
        <v>130400302</v>
      </c>
      <c r="C216" s="4" t="s">
        <v>413</v>
      </c>
      <c r="D216" s="4">
        <v>3</v>
      </c>
      <c r="E216" s="4"/>
      <c r="F216" s="4">
        <v>1</v>
      </c>
      <c r="G216" s="4">
        <v>0</v>
      </c>
      <c r="H216" s="4">
        <v>1001</v>
      </c>
      <c r="I216" s="4"/>
      <c r="J216" s="4"/>
      <c r="K216" s="4">
        <v>1</v>
      </c>
      <c r="L216" s="4"/>
      <c r="M216" s="4"/>
      <c r="N216" s="4">
        <v>0</v>
      </c>
      <c r="O216" s="4"/>
      <c r="P216" s="4"/>
      <c r="Q216" s="4">
        <v>1</v>
      </c>
      <c r="R216" s="4">
        <v>5</v>
      </c>
      <c r="S216" s="4"/>
      <c r="T216" s="4"/>
      <c r="U216" s="4"/>
      <c r="V216" s="4"/>
      <c r="W216" s="4"/>
      <c r="X216" s="4"/>
      <c r="Y216" s="30">
        <f t="shared" si="8"/>
        <v>213</v>
      </c>
    </row>
    <row r="217" spans="1:25" s="99" customFormat="1" ht="16.5" x14ac:dyDescent="0.2">
      <c r="A217" s="29">
        <f t="shared" si="9"/>
        <v>130400303</v>
      </c>
      <c r="B217" s="4">
        <v>130400303</v>
      </c>
      <c r="C217" s="4" t="s">
        <v>414</v>
      </c>
      <c r="D217" s="4">
        <v>3</v>
      </c>
      <c r="E217" s="4"/>
      <c r="F217" s="4">
        <v>3</v>
      </c>
      <c r="G217" s="4">
        <v>0</v>
      </c>
      <c r="H217" s="4">
        <v>3002</v>
      </c>
      <c r="I217" s="4"/>
      <c r="J217" s="4"/>
      <c r="K217" s="4">
        <v>1</v>
      </c>
      <c r="L217" s="4"/>
      <c r="M217" s="4"/>
      <c r="N217" s="4">
        <v>0</v>
      </c>
      <c r="O217" s="4"/>
      <c r="P217" s="4"/>
      <c r="Q217" s="4">
        <v>1</v>
      </c>
      <c r="R217" s="4">
        <v>5</v>
      </c>
      <c r="S217" s="4"/>
      <c r="T217" s="4"/>
      <c r="U217" s="4"/>
      <c r="V217" s="4"/>
      <c r="W217" s="4"/>
      <c r="X217" s="4"/>
      <c r="Y217" s="30">
        <f t="shared" si="8"/>
        <v>214</v>
      </c>
    </row>
    <row r="218" spans="1:25" s="99" customFormat="1" ht="16.5" x14ac:dyDescent="0.2">
      <c r="A218" s="29">
        <f t="shared" si="9"/>
        <v>130400304</v>
      </c>
      <c r="B218" s="4">
        <v>130400304</v>
      </c>
      <c r="C218" s="4" t="s">
        <v>415</v>
      </c>
      <c r="D218" s="4">
        <v>3</v>
      </c>
      <c r="E218" s="4"/>
      <c r="F218" s="4">
        <v>3</v>
      </c>
      <c r="G218" s="4">
        <v>0</v>
      </c>
      <c r="H218" s="4">
        <v>3002</v>
      </c>
      <c r="I218" s="4"/>
      <c r="J218" s="4"/>
      <c r="K218" s="4">
        <v>1</v>
      </c>
      <c r="L218" s="4"/>
      <c r="M218" s="4"/>
      <c r="N218" s="4">
        <v>0</v>
      </c>
      <c r="O218" s="4"/>
      <c r="P218" s="4"/>
      <c r="Q218" s="4">
        <v>1</v>
      </c>
      <c r="R218" s="4">
        <v>5</v>
      </c>
      <c r="S218" s="4"/>
      <c r="T218" s="4"/>
      <c r="U218" s="4"/>
      <c r="V218" s="4"/>
      <c r="W218" s="4"/>
      <c r="X218" s="4"/>
      <c r="Y218" s="30">
        <f t="shared" si="8"/>
        <v>215</v>
      </c>
    </row>
    <row r="219" spans="1:25" s="99" customFormat="1" ht="16.5" x14ac:dyDescent="0.2">
      <c r="A219" s="29">
        <f t="shared" si="9"/>
        <v>130400305</v>
      </c>
      <c r="B219" s="4">
        <v>130400305</v>
      </c>
      <c r="C219" s="4" t="s">
        <v>416</v>
      </c>
      <c r="D219" s="4">
        <v>3</v>
      </c>
      <c r="E219" s="4"/>
      <c r="F219" s="4">
        <v>3</v>
      </c>
      <c r="G219" s="4">
        <v>0</v>
      </c>
      <c r="H219" s="4">
        <v>3002</v>
      </c>
      <c r="I219" s="4"/>
      <c r="J219" s="4"/>
      <c r="K219" s="4">
        <v>1</v>
      </c>
      <c r="L219" s="4"/>
      <c r="M219" s="4"/>
      <c r="N219" s="4">
        <v>0</v>
      </c>
      <c r="O219" s="4"/>
      <c r="P219" s="4"/>
      <c r="Q219" s="4">
        <v>1</v>
      </c>
      <c r="R219" s="4">
        <v>5</v>
      </c>
      <c r="S219" s="4"/>
      <c r="T219" s="4"/>
      <c r="U219" s="4"/>
      <c r="V219" s="4"/>
      <c r="W219" s="4"/>
      <c r="X219" s="4"/>
      <c r="Y219" s="30">
        <f t="shared" si="8"/>
        <v>216</v>
      </c>
    </row>
    <row r="220" spans="1:25" s="99" customFormat="1" ht="16.5" x14ac:dyDescent="0.2">
      <c r="A220" s="29">
        <f t="shared" si="9"/>
        <v>130400401</v>
      </c>
      <c r="B220" s="4">
        <v>130400401</v>
      </c>
      <c r="C220" s="4" t="s">
        <v>417</v>
      </c>
      <c r="D220" s="4">
        <v>1</v>
      </c>
      <c r="E220" s="4"/>
      <c r="F220" s="4">
        <v>1</v>
      </c>
      <c r="G220" s="4">
        <v>0</v>
      </c>
      <c r="H220" s="4">
        <v>1012</v>
      </c>
      <c r="I220" s="4"/>
      <c r="J220" s="4"/>
      <c r="K220" s="4">
        <v>1</v>
      </c>
      <c r="L220" s="4"/>
      <c r="M220" s="4"/>
      <c r="N220" s="4">
        <v>0</v>
      </c>
      <c r="O220" s="4"/>
      <c r="P220" s="4"/>
      <c r="Q220" s="4">
        <v>1</v>
      </c>
      <c r="R220" s="4">
        <v>5</v>
      </c>
      <c r="S220" s="4"/>
      <c r="T220" s="4"/>
      <c r="U220" s="4"/>
      <c r="V220" s="4"/>
      <c r="W220" s="4"/>
      <c r="X220" s="4"/>
      <c r="Y220" s="30">
        <f t="shared" si="8"/>
        <v>217</v>
      </c>
    </row>
    <row r="221" spans="1:25" s="99" customFormat="1" ht="16.5" x14ac:dyDescent="0.2">
      <c r="A221" s="29">
        <f t="shared" si="9"/>
        <v>130400402</v>
      </c>
      <c r="B221" s="4">
        <v>130400402</v>
      </c>
      <c r="C221" s="4" t="s">
        <v>418</v>
      </c>
      <c r="D221" s="4">
        <v>3</v>
      </c>
      <c r="E221" s="4"/>
      <c r="F221" s="4">
        <v>1</v>
      </c>
      <c r="G221" s="4">
        <v>0</v>
      </c>
      <c r="H221" s="4">
        <v>1012</v>
      </c>
      <c r="I221" s="4"/>
      <c r="J221" s="4"/>
      <c r="K221" s="4">
        <v>1</v>
      </c>
      <c r="L221" s="4"/>
      <c r="M221" s="4"/>
      <c r="N221" s="4">
        <v>0</v>
      </c>
      <c r="O221" s="4"/>
      <c r="P221" s="4"/>
      <c r="Q221" s="4">
        <v>1</v>
      </c>
      <c r="R221" s="4">
        <v>5</v>
      </c>
      <c r="S221" s="4"/>
      <c r="T221" s="4"/>
      <c r="U221" s="4"/>
      <c r="V221" s="4"/>
      <c r="W221" s="4"/>
      <c r="X221" s="4"/>
      <c r="Y221" s="30">
        <f t="shared" si="8"/>
        <v>218</v>
      </c>
    </row>
    <row r="222" spans="1:25" s="99" customFormat="1" ht="16.5" x14ac:dyDescent="0.2">
      <c r="A222" s="29">
        <f t="shared" si="9"/>
        <v>130400501</v>
      </c>
      <c r="B222" s="4">
        <v>130400501</v>
      </c>
      <c r="C222" s="4" t="s">
        <v>419</v>
      </c>
      <c r="D222" s="4">
        <v>1</v>
      </c>
      <c r="E222" s="4"/>
      <c r="F222" s="4">
        <v>1</v>
      </c>
      <c r="G222" s="4">
        <v>0</v>
      </c>
      <c r="H222" s="4">
        <v>1001</v>
      </c>
      <c r="I222" s="4"/>
      <c r="J222" s="4"/>
      <c r="K222" s="4">
        <v>1</v>
      </c>
      <c r="L222" s="4"/>
      <c r="M222" s="4"/>
      <c r="N222" s="4">
        <v>0</v>
      </c>
      <c r="O222" s="4"/>
      <c r="P222" s="4"/>
      <c r="Q222" s="4">
        <v>1</v>
      </c>
      <c r="R222" s="4">
        <v>5</v>
      </c>
      <c r="S222" s="4"/>
      <c r="T222" s="4"/>
      <c r="U222" s="4"/>
      <c r="V222" s="4"/>
      <c r="W222" s="4"/>
      <c r="X222" s="4"/>
      <c r="Y222" s="30">
        <f t="shared" si="8"/>
        <v>219</v>
      </c>
    </row>
    <row r="223" spans="1:25" s="99" customFormat="1" ht="16.5" x14ac:dyDescent="0.2">
      <c r="A223" s="29">
        <f t="shared" si="9"/>
        <v>130400502</v>
      </c>
      <c r="B223" s="4">
        <v>130400502</v>
      </c>
      <c r="C223" s="4" t="s">
        <v>420</v>
      </c>
      <c r="D223" s="4">
        <v>3</v>
      </c>
      <c r="E223" s="4"/>
      <c r="F223" s="4">
        <v>1</v>
      </c>
      <c r="G223" s="4">
        <v>0</v>
      </c>
      <c r="H223" s="4">
        <v>1001</v>
      </c>
      <c r="I223" s="4"/>
      <c r="J223" s="4"/>
      <c r="K223" s="4">
        <v>1</v>
      </c>
      <c r="L223" s="4"/>
      <c r="M223" s="4"/>
      <c r="N223" s="4">
        <v>0</v>
      </c>
      <c r="O223" s="4"/>
      <c r="P223" s="4"/>
      <c r="Q223" s="4">
        <v>1</v>
      </c>
      <c r="R223" s="4">
        <v>5</v>
      </c>
      <c r="S223" s="4"/>
      <c r="T223" s="4"/>
      <c r="U223" s="4"/>
      <c r="V223" s="4"/>
      <c r="W223" s="4"/>
      <c r="X223" s="4"/>
      <c r="Y223" s="30">
        <f t="shared" si="8"/>
        <v>220</v>
      </c>
    </row>
    <row r="224" spans="1:25" s="99" customFormat="1" ht="16.5" x14ac:dyDescent="0.2">
      <c r="A224" s="29">
        <f t="shared" si="9"/>
        <v>130400503</v>
      </c>
      <c r="B224" s="4">
        <v>130400503</v>
      </c>
      <c r="C224" s="4" t="s">
        <v>421</v>
      </c>
      <c r="D224" s="4">
        <v>3</v>
      </c>
      <c r="E224" s="4"/>
      <c r="F224" s="4">
        <v>1</v>
      </c>
      <c r="G224" s="4">
        <v>0</v>
      </c>
      <c r="H224" s="4">
        <v>1001</v>
      </c>
      <c r="I224" s="4"/>
      <c r="J224" s="4"/>
      <c r="K224" s="4">
        <v>1</v>
      </c>
      <c r="L224" s="4"/>
      <c r="M224" s="4"/>
      <c r="N224" s="4">
        <v>0</v>
      </c>
      <c r="O224" s="4"/>
      <c r="P224" s="4"/>
      <c r="Q224" s="4">
        <v>1</v>
      </c>
      <c r="R224" s="4">
        <v>5</v>
      </c>
      <c r="S224" s="4"/>
      <c r="T224" s="4"/>
      <c r="U224" s="4"/>
      <c r="V224" s="4"/>
      <c r="W224" s="4"/>
      <c r="X224" s="4"/>
      <c r="Y224" s="30">
        <f t="shared" si="8"/>
        <v>221</v>
      </c>
    </row>
    <row r="225" spans="1:25" s="99" customFormat="1" ht="16.5" x14ac:dyDescent="0.2">
      <c r="A225" s="29">
        <f t="shared" si="9"/>
        <v>130400601</v>
      </c>
      <c r="B225" s="4">
        <v>130400601</v>
      </c>
      <c r="C225" s="4" t="s">
        <v>422</v>
      </c>
      <c r="D225" s="4">
        <v>1</v>
      </c>
      <c r="E225" s="4"/>
      <c r="F225" s="4">
        <v>1</v>
      </c>
      <c r="G225" s="4">
        <v>0</v>
      </c>
      <c r="H225" s="4">
        <v>1001</v>
      </c>
      <c r="I225" s="4"/>
      <c r="J225" s="4"/>
      <c r="K225" s="4">
        <v>1</v>
      </c>
      <c r="L225" s="4"/>
      <c r="M225" s="4"/>
      <c r="N225" s="4">
        <v>0</v>
      </c>
      <c r="O225" s="4"/>
      <c r="P225" s="4"/>
      <c r="Q225" s="4">
        <v>1</v>
      </c>
      <c r="R225" s="4">
        <v>5</v>
      </c>
      <c r="S225" s="4"/>
      <c r="T225" s="4"/>
      <c r="U225" s="4"/>
      <c r="V225" s="4"/>
      <c r="W225" s="4"/>
      <c r="X225" s="4"/>
      <c r="Y225" s="30">
        <f t="shared" si="8"/>
        <v>222</v>
      </c>
    </row>
    <row r="226" spans="1:25" s="99" customFormat="1" ht="16.5" x14ac:dyDescent="0.2">
      <c r="A226" s="29">
        <f t="shared" si="9"/>
        <v>130400602</v>
      </c>
      <c r="B226" s="4">
        <v>130400602</v>
      </c>
      <c r="C226" s="4" t="s">
        <v>423</v>
      </c>
      <c r="D226" s="4">
        <v>1</v>
      </c>
      <c r="E226" s="4"/>
      <c r="F226" s="4">
        <v>3</v>
      </c>
      <c r="G226" s="4">
        <v>0</v>
      </c>
      <c r="H226" s="4">
        <v>3001</v>
      </c>
      <c r="I226" s="4"/>
      <c r="J226" s="4"/>
      <c r="K226" s="4">
        <v>1</v>
      </c>
      <c r="L226" s="4"/>
      <c r="M226" s="4"/>
      <c r="N226" s="4">
        <v>0</v>
      </c>
      <c r="O226" s="4"/>
      <c r="P226" s="4"/>
      <c r="Q226" s="4">
        <v>1</v>
      </c>
      <c r="R226" s="4">
        <v>4</v>
      </c>
      <c r="S226" s="4"/>
      <c r="T226" s="4"/>
      <c r="U226" s="4"/>
      <c r="V226" s="4"/>
      <c r="W226" s="4"/>
      <c r="X226" s="4"/>
      <c r="Y226" s="30">
        <f t="shared" si="8"/>
        <v>223</v>
      </c>
    </row>
    <row r="227" spans="1:25" s="99" customFormat="1" ht="16.5" x14ac:dyDescent="0.2">
      <c r="A227" s="29">
        <f t="shared" si="9"/>
        <v>130400701</v>
      </c>
      <c r="B227" s="4">
        <v>130400701</v>
      </c>
      <c r="C227" s="4" t="s">
        <v>424</v>
      </c>
      <c r="D227" s="4">
        <v>1</v>
      </c>
      <c r="E227" s="4"/>
      <c r="F227" s="4">
        <v>1</v>
      </c>
      <c r="G227" s="4">
        <v>0</v>
      </c>
      <c r="H227" s="4">
        <v>1001</v>
      </c>
      <c r="I227" s="4"/>
      <c r="J227" s="4"/>
      <c r="K227" s="4">
        <v>1</v>
      </c>
      <c r="L227" s="4"/>
      <c r="M227" s="4"/>
      <c r="N227" s="4">
        <v>0</v>
      </c>
      <c r="O227" s="4"/>
      <c r="P227" s="4"/>
      <c r="Q227" s="4">
        <v>1</v>
      </c>
      <c r="R227" s="4">
        <v>5</v>
      </c>
      <c r="S227" s="4"/>
      <c r="T227" s="4"/>
      <c r="U227" s="4"/>
      <c r="V227" s="4"/>
      <c r="W227" s="4"/>
      <c r="X227" s="4"/>
      <c r="Y227" s="30">
        <f t="shared" si="8"/>
        <v>224</v>
      </c>
    </row>
    <row r="228" spans="1:25" s="99" customFormat="1" ht="16.5" x14ac:dyDescent="0.2">
      <c r="A228" s="29">
        <f t="shared" si="9"/>
        <v>130400702</v>
      </c>
      <c r="B228" s="4">
        <v>130400702</v>
      </c>
      <c r="C228" s="4" t="s">
        <v>425</v>
      </c>
      <c r="D228" s="4">
        <v>1</v>
      </c>
      <c r="E228" s="4"/>
      <c r="F228" s="4">
        <v>3</v>
      </c>
      <c r="G228" s="4">
        <v>0</v>
      </c>
      <c r="H228" s="4">
        <v>3001</v>
      </c>
      <c r="I228" s="4"/>
      <c r="J228" s="4"/>
      <c r="K228" s="4">
        <v>1</v>
      </c>
      <c r="L228" s="4"/>
      <c r="M228" s="4"/>
      <c r="N228" s="4">
        <v>0</v>
      </c>
      <c r="O228" s="4"/>
      <c r="P228" s="4"/>
      <c r="Q228" s="4">
        <v>1</v>
      </c>
      <c r="R228" s="4">
        <v>4</v>
      </c>
      <c r="S228" s="4"/>
      <c r="T228" s="4"/>
      <c r="U228" s="4"/>
      <c r="V228" s="4"/>
      <c r="W228" s="4"/>
      <c r="X228" s="4"/>
      <c r="Y228" s="30">
        <f t="shared" si="8"/>
        <v>225</v>
      </c>
    </row>
    <row r="229" spans="1:25" s="99" customFormat="1" ht="16.5" x14ac:dyDescent="0.2">
      <c r="A229" s="29">
        <f t="shared" si="9"/>
        <v>130400801</v>
      </c>
      <c r="B229" s="4">
        <v>130400801</v>
      </c>
      <c r="C229" s="4" t="s">
        <v>426</v>
      </c>
      <c r="D229" s="4">
        <v>1</v>
      </c>
      <c r="E229" s="4"/>
      <c r="F229" s="4">
        <v>1</v>
      </c>
      <c r="G229" s="4">
        <v>0</v>
      </c>
      <c r="H229" s="4">
        <v>1001</v>
      </c>
      <c r="I229" s="4"/>
      <c r="J229" s="4"/>
      <c r="K229" s="4">
        <v>1</v>
      </c>
      <c r="L229" s="4"/>
      <c r="M229" s="4"/>
      <c r="N229" s="4">
        <v>0</v>
      </c>
      <c r="O229" s="4"/>
      <c r="P229" s="4"/>
      <c r="Q229" s="4">
        <v>1</v>
      </c>
      <c r="R229" s="4">
        <v>5</v>
      </c>
      <c r="S229" s="4"/>
      <c r="T229" s="4"/>
      <c r="U229" s="4"/>
      <c r="V229" s="4"/>
      <c r="W229" s="4"/>
      <c r="X229" s="4"/>
      <c r="Y229" s="30">
        <f t="shared" si="8"/>
        <v>226</v>
      </c>
    </row>
    <row r="230" spans="1:25" s="99" customFormat="1" ht="16.5" x14ac:dyDescent="0.2">
      <c r="A230" s="29">
        <f t="shared" si="9"/>
        <v>130400802</v>
      </c>
      <c r="B230" s="4">
        <v>130400802</v>
      </c>
      <c r="C230" s="4" t="s">
        <v>427</v>
      </c>
      <c r="D230" s="4">
        <v>1</v>
      </c>
      <c r="E230" s="4"/>
      <c r="F230" s="4">
        <v>3</v>
      </c>
      <c r="G230" s="4">
        <v>0</v>
      </c>
      <c r="H230" s="4">
        <v>3001</v>
      </c>
      <c r="I230" s="4"/>
      <c r="J230" s="4"/>
      <c r="K230" s="4">
        <v>1</v>
      </c>
      <c r="L230" s="4"/>
      <c r="M230" s="4"/>
      <c r="N230" s="4">
        <v>0</v>
      </c>
      <c r="O230" s="4"/>
      <c r="P230" s="4"/>
      <c r="Q230" s="4">
        <v>1</v>
      </c>
      <c r="R230" s="4">
        <v>4</v>
      </c>
      <c r="S230" s="4"/>
      <c r="T230" s="4"/>
      <c r="U230" s="4"/>
      <c r="V230" s="4"/>
      <c r="W230" s="4"/>
      <c r="X230" s="4"/>
      <c r="Y230" s="30">
        <f t="shared" si="8"/>
        <v>227</v>
      </c>
    </row>
    <row r="231" spans="1:25" s="99" customFormat="1" ht="16.5" x14ac:dyDescent="0.2">
      <c r="A231" s="29">
        <f t="shared" si="9"/>
        <v>130400901</v>
      </c>
      <c r="B231" s="4">
        <v>130400901</v>
      </c>
      <c r="C231" s="4" t="s">
        <v>428</v>
      </c>
      <c r="D231" s="4">
        <v>1</v>
      </c>
      <c r="E231" s="4"/>
      <c r="F231" s="4">
        <v>2</v>
      </c>
      <c r="G231" s="4">
        <v>0</v>
      </c>
      <c r="H231" s="4">
        <v>2002</v>
      </c>
      <c r="I231" s="4"/>
      <c r="J231" s="4"/>
      <c r="K231" s="4">
        <v>1</v>
      </c>
      <c r="L231" s="4"/>
      <c r="M231" s="4"/>
      <c r="N231" s="4">
        <v>0</v>
      </c>
      <c r="O231" s="4"/>
      <c r="P231" s="4"/>
      <c r="Q231" s="4">
        <v>3</v>
      </c>
      <c r="R231" s="4">
        <v>4</v>
      </c>
      <c r="S231" s="4"/>
      <c r="T231" s="4">
        <v>2</v>
      </c>
      <c r="U231" s="4"/>
      <c r="V231" s="4">
        <v>1</v>
      </c>
      <c r="W231" s="4"/>
      <c r="X231" s="4"/>
      <c r="Y231" s="30">
        <f t="shared" si="8"/>
        <v>228</v>
      </c>
    </row>
    <row r="232" spans="1:25" s="99" customFormat="1" ht="16.5" x14ac:dyDescent="0.2">
      <c r="A232" s="29">
        <f t="shared" si="9"/>
        <v>130400902</v>
      </c>
      <c r="B232" s="4">
        <v>130400902</v>
      </c>
      <c r="C232" s="4" t="s">
        <v>429</v>
      </c>
      <c r="D232" s="4">
        <v>1</v>
      </c>
      <c r="E232" s="4"/>
      <c r="F232" s="4">
        <v>4</v>
      </c>
      <c r="G232" s="4">
        <v>2</v>
      </c>
      <c r="H232" s="4">
        <v>4035</v>
      </c>
      <c r="I232" s="4"/>
      <c r="J232" s="4"/>
      <c r="K232" s="4">
        <v>1</v>
      </c>
      <c r="L232" s="4">
        <v>2</v>
      </c>
      <c r="M232" s="4"/>
      <c r="N232" s="4">
        <v>0</v>
      </c>
      <c r="O232" s="4"/>
      <c r="P232" s="4"/>
      <c r="Q232" s="4">
        <v>3</v>
      </c>
      <c r="R232" s="4">
        <v>5</v>
      </c>
      <c r="S232" s="4"/>
      <c r="T232" s="4"/>
      <c r="U232" s="4"/>
      <c r="V232" s="4"/>
      <c r="W232" s="4">
        <v>1</v>
      </c>
      <c r="X232" s="4">
        <v>25</v>
      </c>
      <c r="Y232" s="30">
        <f t="shared" si="8"/>
        <v>229</v>
      </c>
    </row>
    <row r="233" spans="1:25" s="99" customFormat="1" ht="16.5" x14ac:dyDescent="0.2">
      <c r="A233" s="29">
        <f t="shared" si="9"/>
        <v>130401001</v>
      </c>
      <c r="B233" s="4">
        <v>130401001</v>
      </c>
      <c r="C233" s="4" t="s">
        <v>430</v>
      </c>
      <c r="D233" s="4">
        <v>1</v>
      </c>
      <c r="E233" s="4"/>
      <c r="F233" s="4">
        <v>1</v>
      </c>
      <c r="G233" s="4">
        <v>0</v>
      </c>
      <c r="H233" s="4">
        <v>1001</v>
      </c>
      <c r="I233" s="4"/>
      <c r="J233" s="4"/>
      <c r="K233" s="4">
        <v>1</v>
      </c>
      <c r="L233" s="4"/>
      <c r="M233" s="4"/>
      <c r="N233" s="4">
        <v>0</v>
      </c>
      <c r="O233" s="4"/>
      <c r="P233" s="4"/>
      <c r="Q233" s="4">
        <v>1</v>
      </c>
      <c r="R233" s="4">
        <v>5</v>
      </c>
      <c r="S233" s="4"/>
      <c r="T233" s="4"/>
      <c r="U233" s="4"/>
      <c r="V233" s="4"/>
      <c r="W233" s="4"/>
      <c r="X233" s="4"/>
      <c r="Y233" s="30">
        <f t="shared" si="8"/>
        <v>230</v>
      </c>
    </row>
    <row r="234" spans="1:25" s="99" customFormat="1" ht="16.5" x14ac:dyDescent="0.2">
      <c r="A234" s="29">
        <f t="shared" si="9"/>
        <v>130401002</v>
      </c>
      <c r="B234" s="4">
        <v>130401002</v>
      </c>
      <c r="C234" s="4" t="s">
        <v>431</v>
      </c>
      <c r="D234" s="4">
        <v>1</v>
      </c>
      <c r="E234" s="4"/>
      <c r="F234" s="4">
        <v>4</v>
      </c>
      <c r="G234" s="4">
        <v>1</v>
      </c>
      <c r="H234" s="4">
        <v>4029</v>
      </c>
      <c r="I234" s="4"/>
      <c r="J234" s="4"/>
      <c r="K234" s="4">
        <v>1</v>
      </c>
      <c r="L234" s="4">
        <v>1</v>
      </c>
      <c r="M234" s="4">
        <v>5</v>
      </c>
      <c r="N234" s="4">
        <v>0</v>
      </c>
      <c r="O234" s="4"/>
      <c r="P234" s="4"/>
      <c r="Q234" s="4">
        <v>3</v>
      </c>
      <c r="R234" s="4">
        <v>1</v>
      </c>
      <c r="S234" s="4"/>
      <c r="T234" s="4"/>
      <c r="U234" s="4"/>
      <c r="V234" s="4"/>
      <c r="W234" s="4"/>
      <c r="X234" s="4"/>
      <c r="Y234" s="30">
        <f t="shared" si="8"/>
        <v>231</v>
      </c>
    </row>
    <row r="235" spans="1:25" s="99" customFormat="1" ht="16.5" x14ac:dyDescent="0.2">
      <c r="A235" s="29">
        <f t="shared" si="9"/>
        <v>130401101</v>
      </c>
      <c r="B235" s="4">
        <v>130401101</v>
      </c>
      <c r="C235" s="4" t="s">
        <v>432</v>
      </c>
      <c r="D235" s="4">
        <v>1</v>
      </c>
      <c r="E235" s="4"/>
      <c r="F235" s="4">
        <v>1</v>
      </c>
      <c r="G235" s="4">
        <v>0</v>
      </c>
      <c r="H235" s="4">
        <v>1001</v>
      </c>
      <c r="I235" s="4"/>
      <c r="J235" s="4"/>
      <c r="K235" s="4">
        <v>1</v>
      </c>
      <c r="L235" s="4"/>
      <c r="M235" s="4"/>
      <c r="N235" s="4">
        <v>0</v>
      </c>
      <c r="O235" s="4"/>
      <c r="P235" s="4"/>
      <c r="Q235" s="4">
        <v>1</v>
      </c>
      <c r="R235" s="4">
        <v>5</v>
      </c>
      <c r="S235" s="4"/>
      <c r="T235" s="4"/>
      <c r="U235" s="4"/>
      <c r="V235" s="4"/>
      <c r="W235" s="4"/>
      <c r="X235" s="4"/>
      <c r="Y235" s="30">
        <f t="shared" si="8"/>
        <v>232</v>
      </c>
    </row>
    <row r="236" spans="1:25" s="99" customFormat="1" ht="16.5" x14ac:dyDescent="0.2">
      <c r="A236" s="29">
        <f t="shared" si="9"/>
        <v>130401102</v>
      </c>
      <c r="B236" s="4">
        <v>130401102</v>
      </c>
      <c r="C236" s="4" t="s">
        <v>433</v>
      </c>
      <c r="D236" s="4">
        <v>1</v>
      </c>
      <c r="E236" s="4"/>
      <c r="F236" s="4">
        <v>4</v>
      </c>
      <c r="G236" s="4">
        <v>1</v>
      </c>
      <c r="H236" s="4">
        <v>4036</v>
      </c>
      <c r="I236" s="4"/>
      <c r="J236" s="4"/>
      <c r="K236" s="4">
        <v>1</v>
      </c>
      <c r="L236" s="4">
        <v>1</v>
      </c>
      <c r="M236" s="4">
        <v>5</v>
      </c>
      <c r="N236" s="4">
        <v>0</v>
      </c>
      <c r="O236" s="4"/>
      <c r="P236" s="4"/>
      <c r="Q236" s="4">
        <v>1</v>
      </c>
      <c r="R236" s="4">
        <v>1</v>
      </c>
      <c r="S236" s="4"/>
      <c r="T236" s="4"/>
      <c r="U236" s="4"/>
      <c r="V236" s="4"/>
      <c r="W236" s="4"/>
      <c r="X236" s="4"/>
      <c r="Y236" s="30">
        <f t="shared" si="8"/>
        <v>233</v>
      </c>
    </row>
    <row r="237" spans="1:25" s="99" customFormat="1" ht="16.5" x14ac:dyDescent="0.2">
      <c r="A237" s="29">
        <f t="shared" si="9"/>
        <v>130401201</v>
      </c>
      <c r="B237" s="4">
        <v>130401201</v>
      </c>
      <c r="C237" s="4" t="s">
        <v>434</v>
      </c>
      <c r="D237" s="4">
        <v>1</v>
      </c>
      <c r="E237" s="4"/>
      <c r="F237" s="4">
        <v>1</v>
      </c>
      <c r="G237" s="4">
        <v>0</v>
      </c>
      <c r="H237" s="4">
        <v>1001</v>
      </c>
      <c r="I237" s="4"/>
      <c r="J237" s="4"/>
      <c r="K237" s="4">
        <v>1</v>
      </c>
      <c r="L237" s="4"/>
      <c r="M237" s="4"/>
      <c r="N237" s="4">
        <v>0</v>
      </c>
      <c r="O237" s="4"/>
      <c r="P237" s="4"/>
      <c r="Q237" s="4">
        <v>1</v>
      </c>
      <c r="R237" s="4">
        <v>5</v>
      </c>
      <c r="S237" s="4"/>
      <c r="T237" s="4"/>
      <c r="U237" s="4"/>
      <c r="V237" s="4"/>
      <c r="W237" s="4"/>
      <c r="X237" s="4"/>
      <c r="Y237" s="30">
        <f t="shared" si="8"/>
        <v>234</v>
      </c>
    </row>
    <row r="238" spans="1:25" s="99" customFormat="1" ht="16.5" x14ac:dyDescent="0.2">
      <c r="A238" s="29">
        <f t="shared" si="9"/>
        <v>130401202</v>
      </c>
      <c r="B238" s="4">
        <v>130401202</v>
      </c>
      <c r="C238" s="4" t="s">
        <v>435</v>
      </c>
      <c r="D238" s="4">
        <v>1</v>
      </c>
      <c r="E238" s="4"/>
      <c r="F238" s="4">
        <v>1</v>
      </c>
      <c r="G238" s="4">
        <v>0</v>
      </c>
      <c r="H238" s="4">
        <v>1001</v>
      </c>
      <c r="I238" s="4"/>
      <c r="J238" s="4"/>
      <c r="K238" s="4">
        <v>1</v>
      </c>
      <c r="L238" s="4"/>
      <c r="M238" s="4"/>
      <c r="N238" s="4">
        <v>0</v>
      </c>
      <c r="O238" s="4"/>
      <c r="P238" s="4"/>
      <c r="Q238" s="4">
        <v>1</v>
      </c>
      <c r="R238" s="4">
        <v>5</v>
      </c>
      <c r="S238" s="4"/>
      <c r="T238" s="4"/>
      <c r="U238" s="4"/>
      <c r="V238" s="4"/>
      <c r="W238" s="4"/>
      <c r="X238" s="4"/>
      <c r="Y238" s="30">
        <f t="shared" si="8"/>
        <v>235</v>
      </c>
    </row>
    <row r="239" spans="1:25" s="99" customFormat="1" ht="16.5" x14ac:dyDescent="0.2">
      <c r="A239" s="29">
        <f t="shared" si="9"/>
        <v>130401301</v>
      </c>
      <c r="B239" s="4">
        <v>130401301</v>
      </c>
      <c r="C239" s="4" t="s">
        <v>436</v>
      </c>
      <c r="D239" s="4">
        <v>1</v>
      </c>
      <c r="E239" s="4"/>
      <c r="F239" s="4">
        <v>1</v>
      </c>
      <c r="G239" s="4">
        <v>0</v>
      </c>
      <c r="H239" s="4">
        <v>1001</v>
      </c>
      <c r="I239" s="4"/>
      <c r="J239" s="4"/>
      <c r="K239" s="4">
        <v>1</v>
      </c>
      <c r="L239" s="4"/>
      <c r="M239" s="4"/>
      <c r="N239" s="4">
        <v>0</v>
      </c>
      <c r="O239" s="4"/>
      <c r="P239" s="4"/>
      <c r="Q239" s="4">
        <v>1</v>
      </c>
      <c r="R239" s="4">
        <v>5</v>
      </c>
      <c r="S239" s="4"/>
      <c r="T239" s="4"/>
      <c r="U239" s="4"/>
      <c r="V239" s="4"/>
      <c r="W239" s="4"/>
      <c r="X239" s="4"/>
      <c r="Y239" s="30">
        <f t="shared" si="8"/>
        <v>236</v>
      </c>
    </row>
    <row r="240" spans="1:25" s="99" customFormat="1" ht="16.5" x14ac:dyDescent="0.2">
      <c r="A240" s="29">
        <f t="shared" si="9"/>
        <v>130401302</v>
      </c>
      <c r="B240" s="4">
        <v>130401302</v>
      </c>
      <c r="C240" s="4" t="s">
        <v>437</v>
      </c>
      <c r="D240" s="4">
        <v>2</v>
      </c>
      <c r="E240" s="4"/>
      <c r="F240" s="4">
        <v>4</v>
      </c>
      <c r="G240" s="4">
        <v>1</v>
      </c>
      <c r="H240" s="4">
        <v>1001</v>
      </c>
      <c r="I240" s="4"/>
      <c r="J240" s="4"/>
      <c r="K240" s="4">
        <v>1</v>
      </c>
      <c r="L240" s="4"/>
      <c r="M240" s="4"/>
      <c r="N240" s="4">
        <v>0</v>
      </c>
      <c r="O240" s="4"/>
      <c r="P240" s="4"/>
      <c r="Q240" s="4">
        <v>1</v>
      </c>
      <c r="R240" s="4">
        <v>5</v>
      </c>
      <c r="S240" s="4"/>
      <c r="T240" s="4"/>
      <c r="U240" s="4"/>
      <c r="V240" s="4"/>
      <c r="W240" s="4"/>
      <c r="X240" s="4"/>
      <c r="Y240" s="30">
        <f t="shared" si="8"/>
        <v>237</v>
      </c>
    </row>
    <row r="241" spans="1:25" s="99" customFormat="1" ht="16.5" x14ac:dyDescent="0.2">
      <c r="A241" s="29">
        <f t="shared" si="9"/>
        <v>130401401</v>
      </c>
      <c r="B241" s="4">
        <v>130401401</v>
      </c>
      <c r="C241" s="4" t="s">
        <v>438</v>
      </c>
      <c r="D241" s="4">
        <v>1</v>
      </c>
      <c r="E241" s="4"/>
      <c r="F241" s="4">
        <v>1</v>
      </c>
      <c r="G241" s="4">
        <v>0</v>
      </c>
      <c r="H241" s="4">
        <v>1001</v>
      </c>
      <c r="I241" s="4"/>
      <c r="J241" s="4"/>
      <c r="K241" s="4">
        <v>1</v>
      </c>
      <c r="L241" s="4"/>
      <c r="M241" s="4"/>
      <c r="N241" s="4">
        <v>0</v>
      </c>
      <c r="O241" s="4"/>
      <c r="P241" s="4"/>
      <c r="Q241" s="4">
        <v>1</v>
      </c>
      <c r="R241" s="4">
        <v>5</v>
      </c>
      <c r="S241" s="4"/>
      <c r="T241" s="4"/>
      <c r="U241" s="4"/>
      <c r="V241" s="4"/>
      <c r="W241" s="4"/>
      <c r="X241" s="4"/>
      <c r="Y241" s="30">
        <f t="shared" si="8"/>
        <v>238</v>
      </c>
    </row>
    <row r="242" spans="1:25" s="99" customFormat="1" ht="16.5" x14ac:dyDescent="0.2">
      <c r="A242" s="29">
        <f t="shared" si="9"/>
        <v>130401402</v>
      </c>
      <c r="B242" s="4">
        <v>130401402</v>
      </c>
      <c r="C242" s="4" t="s">
        <v>439</v>
      </c>
      <c r="D242" s="4">
        <v>1</v>
      </c>
      <c r="E242" s="4"/>
      <c r="F242" s="4">
        <v>1</v>
      </c>
      <c r="G242" s="4">
        <v>0</v>
      </c>
      <c r="H242" s="4">
        <v>1001</v>
      </c>
      <c r="I242" s="4"/>
      <c r="J242" s="4"/>
      <c r="K242" s="4">
        <v>1</v>
      </c>
      <c r="L242" s="4"/>
      <c r="M242" s="4"/>
      <c r="N242" s="4">
        <v>0</v>
      </c>
      <c r="O242" s="4"/>
      <c r="P242" s="4"/>
      <c r="Q242" s="4">
        <v>1</v>
      </c>
      <c r="R242" s="4">
        <v>5</v>
      </c>
      <c r="S242" s="4"/>
      <c r="T242" s="4"/>
      <c r="U242" s="4"/>
      <c r="V242" s="4"/>
      <c r="W242" s="4"/>
      <c r="X242" s="4"/>
      <c r="Y242" s="30">
        <f t="shared" si="8"/>
        <v>239</v>
      </c>
    </row>
    <row r="243" spans="1:25" s="99" customFormat="1" ht="16.5" x14ac:dyDescent="0.2">
      <c r="A243" s="29">
        <f t="shared" si="9"/>
        <v>130401501</v>
      </c>
      <c r="B243" s="4">
        <v>130401501</v>
      </c>
      <c r="C243" s="4" t="s">
        <v>440</v>
      </c>
      <c r="D243" s="4">
        <v>1</v>
      </c>
      <c r="E243" s="4"/>
      <c r="F243" s="4">
        <v>1</v>
      </c>
      <c r="G243" s="4">
        <v>0</v>
      </c>
      <c r="H243" s="4">
        <v>1001</v>
      </c>
      <c r="I243" s="4"/>
      <c r="J243" s="4"/>
      <c r="K243" s="4">
        <v>1</v>
      </c>
      <c r="L243" s="4"/>
      <c r="M243" s="4"/>
      <c r="N243" s="4">
        <v>0</v>
      </c>
      <c r="O243" s="4"/>
      <c r="P243" s="4"/>
      <c r="Q243" s="4">
        <v>1</v>
      </c>
      <c r="R243" s="4">
        <v>5</v>
      </c>
      <c r="S243" s="4"/>
      <c r="T243" s="4"/>
      <c r="U243" s="4"/>
      <c r="V243" s="4"/>
      <c r="W243" s="4"/>
      <c r="X243" s="4"/>
      <c r="Y243" s="30">
        <f t="shared" si="8"/>
        <v>240</v>
      </c>
    </row>
    <row r="244" spans="1:25" s="99" customFormat="1" ht="16.5" x14ac:dyDescent="0.2">
      <c r="A244" s="29">
        <f t="shared" si="9"/>
        <v>130401502</v>
      </c>
      <c r="B244" s="4">
        <v>130401502</v>
      </c>
      <c r="C244" s="4" t="s">
        <v>441</v>
      </c>
      <c r="D244" s="4">
        <v>1</v>
      </c>
      <c r="E244" s="4"/>
      <c r="F244" s="4">
        <v>4</v>
      </c>
      <c r="G244" s="4">
        <v>0</v>
      </c>
      <c r="H244" s="4">
        <v>4032</v>
      </c>
      <c r="I244" s="4"/>
      <c r="J244" s="4"/>
      <c r="K244" s="4">
        <v>1</v>
      </c>
      <c r="L244" s="4"/>
      <c r="M244" s="4"/>
      <c r="N244" s="4">
        <v>0</v>
      </c>
      <c r="O244" s="4"/>
      <c r="P244" s="4"/>
      <c r="Q244" s="4">
        <v>1</v>
      </c>
      <c r="R244" s="4">
        <v>5</v>
      </c>
      <c r="S244" s="4"/>
      <c r="T244" s="4"/>
      <c r="U244" s="4"/>
      <c r="V244" s="4"/>
      <c r="W244" s="4"/>
      <c r="X244" s="4"/>
      <c r="Y244" s="30">
        <f t="shared" si="8"/>
        <v>241</v>
      </c>
    </row>
    <row r="245" spans="1:25" s="99" customFormat="1" ht="16.5" x14ac:dyDescent="0.2">
      <c r="A245" s="29">
        <f t="shared" si="9"/>
        <v>130401601</v>
      </c>
      <c r="B245" s="4">
        <v>130401601</v>
      </c>
      <c r="C245" s="4" t="s">
        <v>442</v>
      </c>
      <c r="D245" s="4">
        <v>1</v>
      </c>
      <c r="E245" s="4"/>
      <c r="F245" s="4">
        <v>2</v>
      </c>
      <c r="G245" s="4">
        <v>0</v>
      </c>
      <c r="H245" s="4">
        <v>2002</v>
      </c>
      <c r="I245" s="4"/>
      <c r="J245" s="4"/>
      <c r="K245" s="4">
        <v>1</v>
      </c>
      <c r="L245" s="4"/>
      <c r="M245" s="4"/>
      <c r="N245" s="4">
        <v>0</v>
      </c>
      <c r="O245" s="4"/>
      <c r="P245" s="4"/>
      <c r="Q245" s="4">
        <v>3</v>
      </c>
      <c r="R245" s="4">
        <v>4</v>
      </c>
      <c r="S245" s="4"/>
      <c r="T245" s="4">
        <v>2</v>
      </c>
      <c r="U245" s="4"/>
      <c r="V245" s="4">
        <v>1</v>
      </c>
      <c r="W245" s="4"/>
      <c r="X245" s="4"/>
      <c r="Y245" s="30">
        <f t="shared" si="8"/>
        <v>242</v>
      </c>
    </row>
    <row r="246" spans="1:25" s="99" customFormat="1" ht="16.5" x14ac:dyDescent="0.2">
      <c r="A246" s="29">
        <f t="shared" si="9"/>
        <v>130401602</v>
      </c>
      <c r="B246" s="4">
        <v>130401602</v>
      </c>
      <c r="C246" s="4" t="s">
        <v>443</v>
      </c>
      <c r="D246" s="4">
        <v>1</v>
      </c>
      <c r="E246" s="4"/>
      <c r="F246" s="4">
        <v>2</v>
      </c>
      <c r="G246" s="4">
        <v>1</v>
      </c>
      <c r="H246" s="4">
        <v>2002</v>
      </c>
      <c r="I246" s="4"/>
      <c r="J246" s="4"/>
      <c r="K246" s="4">
        <v>1</v>
      </c>
      <c r="L246" s="4"/>
      <c r="M246" s="4"/>
      <c r="N246" s="4">
        <v>0</v>
      </c>
      <c r="O246" s="4"/>
      <c r="P246" s="4"/>
      <c r="Q246" s="4">
        <v>3</v>
      </c>
      <c r="R246" s="4">
        <v>4</v>
      </c>
      <c r="S246" s="4"/>
      <c r="T246" s="4">
        <v>2</v>
      </c>
      <c r="U246" s="4"/>
      <c r="V246" s="4">
        <v>1</v>
      </c>
      <c r="W246" s="4"/>
      <c r="X246" s="4"/>
      <c r="Y246" s="30">
        <f t="shared" si="8"/>
        <v>243</v>
      </c>
    </row>
    <row r="247" spans="1:25" s="99" customFormat="1" ht="16.5" x14ac:dyDescent="0.2">
      <c r="A247" s="29">
        <f t="shared" si="9"/>
        <v>180100101</v>
      </c>
      <c r="B247" s="4">
        <v>180100101</v>
      </c>
      <c r="C247" s="4" t="s">
        <v>134</v>
      </c>
      <c r="D247" s="4">
        <v>1</v>
      </c>
      <c r="E247" s="4"/>
      <c r="F247" s="4">
        <v>1</v>
      </c>
      <c r="G247" s="4">
        <v>0</v>
      </c>
      <c r="H247" s="4">
        <v>1001</v>
      </c>
      <c r="I247" s="4"/>
      <c r="J247" s="4"/>
      <c r="K247" s="4">
        <v>1</v>
      </c>
      <c r="L247" s="4"/>
      <c r="M247" s="4"/>
      <c r="N247" s="4">
        <v>0</v>
      </c>
      <c r="O247" s="4"/>
      <c r="P247" s="4"/>
      <c r="Q247" s="4">
        <v>1</v>
      </c>
      <c r="R247" s="4">
        <v>5</v>
      </c>
      <c r="S247" s="4"/>
      <c r="T247" s="4"/>
      <c r="U247" s="4"/>
      <c r="V247" s="4"/>
      <c r="W247" s="4"/>
      <c r="X247" s="4"/>
      <c r="Y247" s="30">
        <f t="shared" si="8"/>
        <v>244</v>
      </c>
    </row>
    <row r="248" spans="1:25" s="99" customFormat="1" ht="16.5" x14ac:dyDescent="0.2">
      <c r="A248" s="29">
        <f t="shared" si="9"/>
        <v>180100201</v>
      </c>
      <c r="B248" s="4">
        <v>180100201</v>
      </c>
      <c r="C248" s="4" t="s">
        <v>135</v>
      </c>
      <c r="D248" s="4">
        <v>1</v>
      </c>
      <c r="E248" s="4"/>
      <c r="F248" s="4">
        <v>1</v>
      </c>
      <c r="G248" s="4">
        <v>0</v>
      </c>
      <c r="H248" s="4">
        <v>1001</v>
      </c>
      <c r="I248" s="4"/>
      <c r="J248" s="4"/>
      <c r="K248" s="4">
        <v>1</v>
      </c>
      <c r="L248" s="4"/>
      <c r="M248" s="4"/>
      <c r="N248" s="4">
        <v>0</v>
      </c>
      <c r="O248" s="4"/>
      <c r="P248" s="4"/>
      <c r="Q248" s="4">
        <v>1</v>
      </c>
      <c r="R248" s="4">
        <v>5</v>
      </c>
      <c r="S248" s="4"/>
      <c r="T248" s="4"/>
      <c r="U248" s="4"/>
      <c r="V248" s="4"/>
      <c r="W248" s="4"/>
      <c r="X248" s="4"/>
      <c r="Y248" s="30">
        <f t="shared" si="8"/>
        <v>245</v>
      </c>
    </row>
    <row r="249" spans="1:25" s="99" customFormat="1" ht="16.5" x14ac:dyDescent="0.2">
      <c r="A249" s="29">
        <f t="shared" si="9"/>
        <v>180100301</v>
      </c>
      <c r="B249" s="4">
        <v>180100301</v>
      </c>
      <c r="C249" s="4" t="s">
        <v>136</v>
      </c>
      <c r="D249" s="4">
        <v>1</v>
      </c>
      <c r="E249" s="4"/>
      <c r="F249" s="4">
        <v>1</v>
      </c>
      <c r="G249" s="4">
        <v>0</v>
      </c>
      <c r="H249" s="4">
        <v>1001</v>
      </c>
      <c r="I249" s="4"/>
      <c r="J249" s="4"/>
      <c r="K249" s="4">
        <v>1</v>
      </c>
      <c r="L249" s="4"/>
      <c r="M249" s="4"/>
      <c r="N249" s="4">
        <v>0</v>
      </c>
      <c r="O249" s="4"/>
      <c r="P249" s="4"/>
      <c r="Q249" s="4">
        <v>1</v>
      </c>
      <c r="R249" s="4">
        <v>5</v>
      </c>
      <c r="S249" s="4"/>
      <c r="T249" s="4"/>
      <c r="U249" s="4"/>
      <c r="V249" s="4"/>
      <c r="W249" s="4"/>
      <c r="X249" s="4"/>
      <c r="Y249" s="30">
        <f t="shared" si="8"/>
        <v>246</v>
      </c>
    </row>
    <row r="250" spans="1:25" s="99" customFormat="1" ht="16.5" x14ac:dyDescent="0.2">
      <c r="A250" s="29">
        <f t="shared" si="9"/>
        <v>180100401</v>
      </c>
      <c r="B250" s="4">
        <v>180100401</v>
      </c>
      <c r="C250" s="4" t="s">
        <v>272</v>
      </c>
      <c r="D250" s="4">
        <v>1</v>
      </c>
      <c r="E250" s="4"/>
      <c r="F250" s="4">
        <v>1</v>
      </c>
      <c r="G250" s="4">
        <v>0</v>
      </c>
      <c r="H250" s="4">
        <v>1001</v>
      </c>
      <c r="I250" s="4"/>
      <c r="J250" s="4"/>
      <c r="K250" s="4">
        <v>1</v>
      </c>
      <c r="L250" s="4"/>
      <c r="M250" s="4"/>
      <c r="N250" s="4">
        <v>0</v>
      </c>
      <c r="O250" s="4"/>
      <c r="P250" s="4"/>
      <c r="Q250" s="4">
        <v>1</v>
      </c>
      <c r="R250" s="4">
        <v>5</v>
      </c>
      <c r="S250" s="4"/>
      <c r="T250" s="4"/>
      <c r="U250" s="4"/>
      <c r="V250" s="4"/>
      <c r="W250" s="4"/>
      <c r="X250" s="4"/>
      <c r="Y250" s="30">
        <f t="shared" si="8"/>
        <v>247</v>
      </c>
    </row>
    <row r="251" spans="1:25" s="99" customFormat="1" ht="16.5" x14ac:dyDescent="0.2">
      <c r="A251" s="29">
        <f t="shared" si="9"/>
        <v>180200401</v>
      </c>
      <c r="B251" s="4">
        <v>180200401</v>
      </c>
      <c r="C251" s="4" t="s">
        <v>274</v>
      </c>
      <c r="D251" s="4">
        <v>1</v>
      </c>
      <c r="E251" s="4"/>
      <c r="F251" s="4">
        <v>1</v>
      </c>
      <c r="G251" s="4">
        <v>0</v>
      </c>
      <c r="H251" s="4">
        <v>1001</v>
      </c>
      <c r="I251" s="4"/>
      <c r="J251" s="4"/>
      <c r="K251" s="4">
        <v>1</v>
      </c>
      <c r="L251" s="4"/>
      <c r="M251" s="4"/>
      <c r="N251" s="4">
        <v>0</v>
      </c>
      <c r="O251" s="4"/>
      <c r="P251" s="4"/>
      <c r="Q251" s="4">
        <v>1</v>
      </c>
      <c r="R251" s="4">
        <v>5</v>
      </c>
      <c r="S251" s="4"/>
      <c r="T251" s="4"/>
      <c r="U251" s="4"/>
      <c r="V251" s="4"/>
      <c r="W251" s="4"/>
      <c r="X251" s="4"/>
      <c r="Y251" s="30">
        <f t="shared" si="8"/>
        <v>248</v>
      </c>
    </row>
    <row r="252" spans="1:25" s="99" customFormat="1" ht="16.5" x14ac:dyDescent="0.2">
      <c r="A252" s="29">
        <f t="shared" si="9"/>
        <v>180100501</v>
      </c>
      <c r="B252" s="4">
        <v>180100501</v>
      </c>
      <c r="C252" s="4" t="s">
        <v>275</v>
      </c>
      <c r="D252" s="4">
        <v>1</v>
      </c>
      <c r="E252" s="4"/>
      <c r="F252" s="4">
        <v>1</v>
      </c>
      <c r="G252" s="4">
        <v>0</v>
      </c>
      <c r="H252" s="4">
        <v>1001</v>
      </c>
      <c r="I252" s="4"/>
      <c r="J252" s="4"/>
      <c r="K252" s="4">
        <v>1</v>
      </c>
      <c r="L252" s="4"/>
      <c r="M252" s="4"/>
      <c r="N252" s="4">
        <v>0</v>
      </c>
      <c r="O252" s="4"/>
      <c r="P252" s="4"/>
      <c r="Q252" s="4">
        <v>1</v>
      </c>
      <c r="R252" s="4">
        <v>5</v>
      </c>
      <c r="S252" s="4"/>
      <c r="T252" s="4"/>
      <c r="U252" s="4"/>
      <c r="V252" s="4"/>
      <c r="W252" s="4"/>
      <c r="X252" s="4"/>
      <c r="Y252" s="30">
        <f t="shared" si="8"/>
        <v>249</v>
      </c>
    </row>
    <row r="253" spans="1:25" s="99" customFormat="1" ht="16.5" x14ac:dyDescent="0.2">
      <c r="A253" s="29">
        <f t="shared" si="9"/>
        <v>180200501</v>
      </c>
      <c r="B253" s="4">
        <v>180200501</v>
      </c>
      <c r="C253" s="4" t="s">
        <v>444</v>
      </c>
      <c r="D253" s="4">
        <v>1</v>
      </c>
      <c r="E253" s="4"/>
      <c r="F253" s="4">
        <v>1</v>
      </c>
      <c r="G253" s="4">
        <v>0</v>
      </c>
      <c r="H253" s="4">
        <v>1001</v>
      </c>
      <c r="I253" s="4"/>
      <c r="J253" s="4"/>
      <c r="K253" s="4">
        <v>1</v>
      </c>
      <c r="L253" s="4"/>
      <c r="M253" s="4"/>
      <c r="N253" s="4">
        <v>0</v>
      </c>
      <c r="O253" s="4"/>
      <c r="P253" s="4"/>
      <c r="Q253" s="4">
        <v>1</v>
      </c>
      <c r="R253" s="4">
        <v>5</v>
      </c>
      <c r="S253" s="4"/>
      <c r="T253" s="4"/>
      <c r="U253" s="4"/>
      <c r="V253" s="4"/>
      <c r="W253" s="4"/>
      <c r="X253" s="4"/>
      <c r="Y253" s="30">
        <f t="shared" si="8"/>
        <v>250</v>
      </c>
    </row>
    <row r="254" spans="1:25" s="99" customFormat="1" ht="16.5" x14ac:dyDescent="0.2">
      <c r="A254" s="29">
        <f t="shared" si="9"/>
        <v>180200502</v>
      </c>
      <c r="B254" s="4">
        <v>180200502</v>
      </c>
      <c r="C254" s="4" t="s">
        <v>277</v>
      </c>
      <c r="D254" s="4">
        <v>1</v>
      </c>
      <c r="E254" s="4"/>
      <c r="F254" s="4">
        <v>3</v>
      </c>
      <c r="G254" s="4">
        <v>0</v>
      </c>
      <c r="H254" s="4">
        <v>3003</v>
      </c>
      <c r="I254" s="4"/>
      <c r="J254" s="4"/>
      <c r="K254" s="4">
        <v>1</v>
      </c>
      <c r="L254" s="4"/>
      <c r="M254" s="4"/>
      <c r="N254" s="4">
        <v>0</v>
      </c>
      <c r="O254" s="4"/>
      <c r="P254" s="4"/>
      <c r="Q254" s="4">
        <v>1</v>
      </c>
      <c r="R254" s="4">
        <v>5</v>
      </c>
      <c r="S254" s="4"/>
      <c r="T254" s="4"/>
      <c r="U254" s="4"/>
      <c r="V254" s="4"/>
      <c r="W254" s="4"/>
      <c r="X254" s="4"/>
      <c r="Y254" s="30">
        <f t="shared" si="8"/>
        <v>251</v>
      </c>
    </row>
    <row r="255" spans="1:25" s="99" customFormat="1" ht="16.5" x14ac:dyDescent="0.2">
      <c r="A255" s="29">
        <f t="shared" si="9"/>
        <v>180300501</v>
      </c>
      <c r="B255" s="4">
        <v>180300501</v>
      </c>
      <c r="C255" s="4" t="s">
        <v>445</v>
      </c>
      <c r="D255" s="4">
        <v>2</v>
      </c>
      <c r="E255" s="4"/>
      <c r="F255" s="4">
        <v>4</v>
      </c>
      <c r="G255" s="4">
        <v>1</v>
      </c>
      <c r="H255" s="4">
        <v>4025</v>
      </c>
      <c r="I255" s="4"/>
      <c r="J255" s="4"/>
      <c r="K255" s="4">
        <v>1</v>
      </c>
      <c r="L255" s="4"/>
      <c r="M255" s="4"/>
      <c r="N255" s="4">
        <v>0</v>
      </c>
      <c r="O255" s="4"/>
      <c r="P255" s="4"/>
      <c r="Q255" s="4">
        <v>3</v>
      </c>
      <c r="R255" s="4">
        <v>1</v>
      </c>
      <c r="S255" s="4"/>
      <c r="T255" s="4"/>
      <c r="U255" s="4"/>
      <c r="V255" s="4"/>
      <c r="W255" s="4"/>
      <c r="X255" s="4"/>
      <c r="Y255" s="30">
        <f t="shared" si="8"/>
        <v>252</v>
      </c>
    </row>
    <row r="256" spans="1:25" s="99" customFormat="1" ht="16.5" x14ac:dyDescent="0.2">
      <c r="A256" s="29">
        <f t="shared" si="9"/>
        <v>180300502</v>
      </c>
      <c r="B256" s="4">
        <v>180300502</v>
      </c>
      <c r="C256" s="4" t="s">
        <v>279</v>
      </c>
      <c r="D256" s="4">
        <v>2</v>
      </c>
      <c r="E256" s="4"/>
      <c r="F256" s="4">
        <v>4</v>
      </c>
      <c r="G256" s="4">
        <v>1</v>
      </c>
      <c r="H256" s="4">
        <v>4007</v>
      </c>
      <c r="I256" s="4"/>
      <c r="J256" s="4"/>
      <c r="K256" s="4">
        <v>1</v>
      </c>
      <c r="L256" s="4"/>
      <c r="M256" s="4"/>
      <c r="N256" s="4">
        <v>0</v>
      </c>
      <c r="O256" s="4" t="s">
        <v>817</v>
      </c>
      <c r="P256" s="4"/>
      <c r="Q256" s="4">
        <v>1</v>
      </c>
      <c r="R256" s="4">
        <v>1</v>
      </c>
      <c r="S256" s="4"/>
      <c r="T256" s="4"/>
      <c r="U256" s="4"/>
      <c r="V256" s="4"/>
      <c r="W256" s="4"/>
      <c r="X256" s="4"/>
      <c r="Y256" s="30">
        <f t="shared" si="8"/>
        <v>253</v>
      </c>
    </row>
    <row r="257" spans="1:25" s="99" customFormat="1" ht="16.5" x14ac:dyDescent="0.2">
      <c r="A257" s="29">
        <f t="shared" si="9"/>
        <v>180100601</v>
      </c>
      <c r="B257" s="4">
        <v>180100601</v>
      </c>
      <c r="C257" s="4" t="s">
        <v>280</v>
      </c>
      <c r="D257" s="4">
        <v>1</v>
      </c>
      <c r="E257" s="4"/>
      <c r="F257" s="4">
        <v>1</v>
      </c>
      <c r="G257" s="4">
        <v>0</v>
      </c>
      <c r="H257" s="4">
        <v>1001</v>
      </c>
      <c r="I257" s="4"/>
      <c r="J257" s="4"/>
      <c r="K257" s="4">
        <v>1</v>
      </c>
      <c r="L257" s="4"/>
      <c r="M257" s="4"/>
      <c r="N257" s="4">
        <v>0</v>
      </c>
      <c r="O257" s="4"/>
      <c r="P257" s="4"/>
      <c r="Q257" s="4">
        <v>1</v>
      </c>
      <c r="R257" s="4">
        <v>5</v>
      </c>
      <c r="S257" s="4"/>
      <c r="T257" s="4"/>
      <c r="U257" s="4"/>
      <c r="V257" s="4"/>
      <c r="W257" s="4"/>
      <c r="X257" s="4"/>
      <c r="Y257" s="30">
        <f t="shared" si="8"/>
        <v>254</v>
      </c>
    </row>
    <row r="258" spans="1:25" s="99" customFormat="1" ht="16.5" x14ac:dyDescent="0.2">
      <c r="A258" s="29">
        <f t="shared" si="9"/>
        <v>180100801</v>
      </c>
      <c r="B258" s="4">
        <v>180100801</v>
      </c>
      <c r="C258" s="4" t="s">
        <v>281</v>
      </c>
      <c r="D258" s="4">
        <v>1</v>
      </c>
      <c r="E258" s="4"/>
      <c r="F258" s="4">
        <v>1</v>
      </c>
      <c r="G258" s="4">
        <v>0</v>
      </c>
      <c r="H258" s="4">
        <v>1001</v>
      </c>
      <c r="I258" s="4"/>
      <c r="J258" s="4"/>
      <c r="K258" s="4">
        <v>1</v>
      </c>
      <c r="L258" s="4"/>
      <c r="M258" s="4"/>
      <c r="N258" s="4">
        <v>0</v>
      </c>
      <c r="O258" s="4"/>
      <c r="P258" s="4"/>
      <c r="Q258" s="4">
        <v>1</v>
      </c>
      <c r="R258" s="4">
        <v>5</v>
      </c>
      <c r="S258" s="4"/>
      <c r="T258" s="4"/>
      <c r="U258" s="4"/>
      <c r="V258" s="4"/>
      <c r="W258" s="4"/>
      <c r="X258" s="4"/>
      <c r="Y258" s="30">
        <f t="shared" si="8"/>
        <v>255</v>
      </c>
    </row>
    <row r="259" spans="1:25" s="99" customFormat="1" ht="16.5" x14ac:dyDescent="0.2">
      <c r="A259" s="29">
        <f t="shared" si="9"/>
        <v>180200801</v>
      </c>
      <c r="B259" s="4">
        <v>180200801</v>
      </c>
      <c r="C259" s="4" t="s">
        <v>283</v>
      </c>
      <c r="D259" s="4">
        <v>1</v>
      </c>
      <c r="E259" s="4"/>
      <c r="F259" s="4">
        <v>1</v>
      </c>
      <c r="G259" s="4">
        <v>0</v>
      </c>
      <c r="H259" s="4">
        <v>1001</v>
      </c>
      <c r="I259" s="4"/>
      <c r="J259" s="4"/>
      <c r="K259" s="4">
        <v>1</v>
      </c>
      <c r="L259" s="4"/>
      <c r="M259" s="4"/>
      <c r="N259" s="4">
        <v>0</v>
      </c>
      <c r="O259" s="4"/>
      <c r="P259" s="4"/>
      <c r="Q259" s="4">
        <v>3</v>
      </c>
      <c r="R259" s="4">
        <v>5</v>
      </c>
      <c r="S259" s="4">
        <v>2</v>
      </c>
      <c r="T259" s="4"/>
      <c r="U259" s="4"/>
      <c r="V259" s="4"/>
      <c r="W259" s="4"/>
      <c r="X259" s="4"/>
      <c r="Y259" s="30">
        <f t="shared" si="8"/>
        <v>256</v>
      </c>
    </row>
    <row r="260" spans="1:25" s="99" customFormat="1" ht="16.5" x14ac:dyDescent="0.2">
      <c r="A260" s="29">
        <f t="shared" si="9"/>
        <v>180100901</v>
      </c>
      <c r="B260" s="4">
        <v>180100901</v>
      </c>
      <c r="C260" s="4" t="s">
        <v>284</v>
      </c>
      <c r="D260" s="4">
        <v>1</v>
      </c>
      <c r="E260" s="4"/>
      <c r="F260" s="4">
        <v>1</v>
      </c>
      <c r="G260" s="4">
        <v>0</v>
      </c>
      <c r="H260" s="4">
        <v>1001</v>
      </c>
      <c r="I260" s="4"/>
      <c r="J260" s="4"/>
      <c r="K260" s="4">
        <v>1</v>
      </c>
      <c r="L260" s="4"/>
      <c r="M260" s="4"/>
      <c r="N260" s="4">
        <v>0</v>
      </c>
      <c r="O260" s="4"/>
      <c r="P260" s="4"/>
      <c r="Q260" s="4">
        <v>1</v>
      </c>
      <c r="R260" s="4">
        <v>5</v>
      </c>
      <c r="S260" s="4"/>
      <c r="T260" s="4"/>
      <c r="U260" s="4"/>
      <c r="V260" s="4"/>
      <c r="W260" s="4"/>
      <c r="X260" s="4"/>
      <c r="Y260" s="30">
        <f t="shared" si="8"/>
        <v>257</v>
      </c>
    </row>
    <row r="261" spans="1:25" s="99" customFormat="1" ht="16.5" x14ac:dyDescent="0.2">
      <c r="A261" s="29">
        <f t="shared" si="9"/>
        <v>180200901</v>
      </c>
      <c r="B261" s="4">
        <v>180200901</v>
      </c>
      <c r="C261" s="4" t="s">
        <v>285</v>
      </c>
      <c r="D261" s="4">
        <v>1</v>
      </c>
      <c r="E261" s="4"/>
      <c r="F261" s="4">
        <v>1</v>
      </c>
      <c r="G261" s="4">
        <v>0</v>
      </c>
      <c r="H261" s="4">
        <v>1001</v>
      </c>
      <c r="I261" s="4"/>
      <c r="J261" s="4"/>
      <c r="K261" s="4">
        <v>1</v>
      </c>
      <c r="L261" s="4"/>
      <c r="M261" s="4"/>
      <c r="N261" s="4">
        <v>0</v>
      </c>
      <c r="O261" s="4"/>
      <c r="P261" s="4"/>
      <c r="Q261" s="4">
        <v>3</v>
      </c>
      <c r="R261" s="4">
        <v>5</v>
      </c>
      <c r="S261" s="4">
        <v>2</v>
      </c>
      <c r="T261" s="4"/>
      <c r="U261" s="4"/>
      <c r="V261" s="4"/>
      <c r="W261" s="4"/>
      <c r="X261" s="4"/>
      <c r="Y261" s="30">
        <f t="shared" si="8"/>
        <v>258</v>
      </c>
    </row>
    <row r="262" spans="1:25" s="99" customFormat="1" ht="16.5" x14ac:dyDescent="0.2">
      <c r="A262" s="29">
        <f t="shared" si="9"/>
        <v>180101001</v>
      </c>
      <c r="B262" s="4">
        <v>180101001</v>
      </c>
      <c r="C262" s="4" t="s">
        <v>286</v>
      </c>
      <c r="D262" s="4">
        <v>1</v>
      </c>
      <c r="E262" s="4"/>
      <c r="F262" s="4">
        <v>1</v>
      </c>
      <c r="G262" s="4">
        <v>0</v>
      </c>
      <c r="H262" s="4">
        <v>1001</v>
      </c>
      <c r="I262" s="4"/>
      <c r="J262" s="4"/>
      <c r="K262" s="4">
        <v>1</v>
      </c>
      <c r="L262" s="4"/>
      <c r="M262" s="4"/>
      <c r="N262" s="4">
        <v>0</v>
      </c>
      <c r="O262" s="4"/>
      <c r="P262" s="4"/>
      <c r="Q262" s="4">
        <v>1</v>
      </c>
      <c r="R262" s="4">
        <v>5</v>
      </c>
      <c r="S262" s="4"/>
      <c r="T262" s="4"/>
      <c r="U262" s="4"/>
      <c r="V262" s="4"/>
      <c r="W262" s="4"/>
      <c r="X262" s="4"/>
      <c r="Y262" s="30">
        <f t="shared" si="8"/>
        <v>259</v>
      </c>
    </row>
    <row r="263" spans="1:25" s="99" customFormat="1" ht="16.5" x14ac:dyDescent="0.2">
      <c r="A263" s="29">
        <f t="shared" si="9"/>
        <v>180101101</v>
      </c>
      <c r="B263" s="4">
        <v>180101101</v>
      </c>
      <c r="C263" s="4" t="s">
        <v>287</v>
      </c>
      <c r="D263" s="4">
        <v>1</v>
      </c>
      <c r="E263" s="4"/>
      <c r="F263" s="4">
        <v>1</v>
      </c>
      <c r="G263" s="4">
        <v>0</v>
      </c>
      <c r="H263" s="4">
        <v>1001</v>
      </c>
      <c r="I263" s="4"/>
      <c r="J263" s="4"/>
      <c r="K263" s="4">
        <v>1</v>
      </c>
      <c r="L263" s="4"/>
      <c r="M263" s="4"/>
      <c r="N263" s="4">
        <v>0</v>
      </c>
      <c r="O263" s="4"/>
      <c r="P263" s="4"/>
      <c r="Q263" s="4">
        <v>1</v>
      </c>
      <c r="R263" s="4">
        <v>5</v>
      </c>
      <c r="S263" s="4"/>
      <c r="T263" s="4"/>
      <c r="U263" s="4"/>
      <c r="V263" s="4"/>
      <c r="W263" s="4"/>
      <c r="X263" s="4"/>
      <c r="Y263" s="30">
        <f t="shared" si="8"/>
        <v>260</v>
      </c>
    </row>
    <row r="264" spans="1:25" s="99" customFormat="1" ht="16.5" x14ac:dyDescent="0.2">
      <c r="A264" s="29">
        <f t="shared" si="9"/>
        <v>180101201</v>
      </c>
      <c r="B264" s="4">
        <v>180101201</v>
      </c>
      <c r="C264" s="4" t="s">
        <v>288</v>
      </c>
      <c r="D264" s="4">
        <v>1</v>
      </c>
      <c r="E264" s="4"/>
      <c r="F264" s="4">
        <v>1</v>
      </c>
      <c r="G264" s="4">
        <v>0</v>
      </c>
      <c r="H264" s="4">
        <v>1001</v>
      </c>
      <c r="I264" s="4"/>
      <c r="J264" s="4"/>
      <c r="K264" s="4">
        <v>1</v>
      </c>
      <c r="L264" s="4"/>
      <c r="M264" s="4"/>
      <c r="N264" s="4">
        <v>0</v>
      </c>
      <c r="O264" s="4"/>
      <c r="P264" s="4"/>
      <c r="Q264" s="4">
        <v>1</v>
      </c>
      <c r="R264" s="4">
        <v>5</v>
      </c>
      <c r="S264" s="4"/>
      <c r="T264" s="4"/>
      <c r="U264" s="4"/>
      <c r="V264" s="4"/>
      <c r="W264" s="4"/>
      <c r="X264" s="4"/>
      <c r="Y264" s="30">
        <f t="shared" si="8"/>
        <v>261</v>
      </c>
    </row>
    <row r="265" spans="1:25" s="99" customFormat="1" ht="16.5" x14ac:dyDescent="0.2">
      <c r="A265" s="29">
        <f t="shared" si="9"/>
        <v>180201201</v>
      </c>
      <c r="B265" s="4">
        <v>180201201</v>
      </c>
      <c r="C265" s="4" t="s">
        <v>289</v>
      </c>
      <c r="D265" s="4">
        <v>1</v>
      </c>
      <c r="E265" s="4"/>
      <c r="F265" s="4">
        <v>1</v>
      </c>
      <c r="G265" s="4">
        <v>0</v>
      </c>
      <c r="H265" s="4">
        <v>1001</v>
      </c>
      <c r="I265" s="4"/>
      <c r="J265" s="4"/>
      <c r="K265" s="4">
        <v>1</v>
      </c>
      <c r="L265" s="4"/>
      <c r="M265" s="4"/>
      <c r="N265" s="4">
        <v>0</v>
      </c>
      <c r="O265" s="4"/>
      <c r="P265" s="4"/>
      <c r="Q265" s="4">
        <v>3</v>
      </c>
      <c r="R265" s="4">
        <v>5</v>
      </c>
      <c r="S265" s="4">
        <v>2</v>
      </c>
      <c r="T265" s="4"/>
      <c r="U265" s="4"/>
      <c r="V265" s="4"/>
      <c r="W265" s="4"/>
      <c r="X265" s="4"/>
      <c r="Y265" s="30">
        <f t="shared" si="8"/>
        <v>262</v>
      </c>
    </row>
    <row r="266" spans="1:25" s="99" customFormat="1" ht="16.5" x14ac:dyDescent="0.2">
      <c r="A266" s="29">
        <f t="shared" si="9"/>
        <v>180301201</v>
      </c>
      <c r="B266" s="4">
        <v>180301201</v>
      </c>
      <c r="C266" s="4" t="s">
        <v>291</v>
      </c>
      <c r="D266" s="4">
        <v>1</v>
      </c>
      <c r="E266" s="4"/>
      <c r="F266" s="4">
        <v>2</v>
      </c>
      <c r="G266" s="4">
        <v>1</v>
      </c>
      <c r="H266" s="4">
        <v>2002</v>
      </c>
      <c r="I266" s="4"/>
      <c r="J266" s="4"/>
      <c r="K266" s="4">
        <v>1</v>
      </c>
      <c r="L266" s="4"/>
      <c r="M266" s="4"/>
      <c r="N266" s="4">
        <v>0</v>
      </c>
      <c r="O266" s="4"/>
      <c r="P266" s="4"/>
      <c r="Q266" s="4">
        <v>1</v>
      </c>
      <c r="R266" s="4">
        <v>1</v>
      </c>
      <c r="S266" s="4"/>
      <c r="T266" s="4"/>
      <c r="U266" s="4"/>
      <c r="V266" s="4"/>
      <c r="W266" s="4"/>
      <c r="X266" s="4"/>
      <c r="Y266" s="30">
        <f t="shared" si="8"/>
        <v>263</v>
      </c>
    </row>
    <row r="267" spans="1:25" s="99" customFormat="1" ht="16.5" x14ac:dyDescent="0.2">
      <c r="A267" s="29">
        <f t="shared" si="9"/>
        <v>180301202</v>
      </c>
      <c r="B267" s="4">
        <v>180301202</v>
      </c>
      <c r="C267" s="4" t="s">
        <v>446</v>
      </c>
      <c r="D267" s="4">
        <v>1</v>
      </c>
      <c r="E267" s="4"/>
      <c r="F267" s="4">
        <v>4</v>
      </c>
      <c r="G267" s="4">
        <v>1</v>
      </c>
      <c r="H267" s="4">
        <v>4031</v>
      </c>
      <c r="I267" s="4"/>
      <c r="J267" s="4"/>
      <c r="K267" s="4">
        <v>1</v>
      </c>
      <c r="L267" s="4"/>
      <c r="M267" s="4"/>
      <c r="N267" s="4">
        <v>0</v>
      </c>
      <c r="O267" s="4"/>
      <c r="P267" s="4"/>
      <c r="Q267" s="4">
        <v>1</v>
      </c>
      <c r="R267" s="4">
        <v>1</v>
      </c>
      <c r="S267" s="4"/>
      <c r="T267" s="4"/>
      <c r="U267" s="4"/>
      <c r="V267" s="4"/>
      <c r="W267" s="4"/>
      <c r="X267" s="4"/>
      <c r="Y267" s="30">
        <f t="shared" si="8"/>
        <v>264</v>
      </c>
    </row>
    <row r="268" spans="1:25" s="99" customFormat="1" ht="16.5" x14ac:dyDescent="0.2">
      <c r="A268" s="29">
        <f t="shared" si="9"/>
        <v>200100101</v>
      </c>
      <c r="B268" s="4">
        <v>200100101</v>
      </c>
      <c r="C268" s="4" t="s">
        <v>292</v>
      </c>
      <c r="D268" s="4">
        <v>1</v>
      </c>
      <c r="E268" s="4"/>
      <c r="F268" s="4">
        <v>1</v>
      </c>
      <c r="G268" s="4">
        <v>0</v>
      </c>
      <c r="H268" s="4">
        <v>1001</v>
      </c>
      <c r="I268" s="4"/>
      <c r="J268" s="4"/>
      <c r="K268" s="4">
        <v>1</v>
      </c>
      <c r="L268" s="4"/>
      <c r="M268" s="4"/>
      <c r="N268" s="4">
        <v>0</v>
      </c>
      <c r="O268" s="4"/>
      <c r="P268" s="4"/>
      <c r="Q268" s="4">
        <v>1</v>
      </c>
      <c r="R268" s="4">
        <v>5</v>
      </c>
      <c r="S268" s="4"/>
      <c r="T268" s="4"/>
      <c r="U268" s="4"/>
      <c r="V268" s="4"/>
      <c r="W268" s="4"/>
      <c r="X268" s="4"/>
      <c r="Y268" s="30">
        <f t="shared" si="8"/>
        <v>265</v>
      </c>
    </row>
    <row r="269" spans="1:25" s="99" customFormat="1" ht="16.5" x14ac:dyDescent="0.2">
      <c r="A269" s="29">
        <f t="shared" si="9"/>
        <v>200100201</v>
      </c>
      <c r="B269" s="4">
        <v>200100201</v>
      </c>
      <c r="C269" s="4" t="s">
        <v>293</v>
      </c>
      <c r="D269" s="4">
        <v>1</v>
      </c>
      <c r="E269" s="4"/>
      <c r="F269" s="4">
        <v>1</v>
      </c>
      <c r="G269" s="4">
        <v>0</v>
      </c>
      <c r="H269" s="4">
        <v>1001</v>
      </c>
      <c r="I269" s="4"/>
      <c r="J269" s="4"/>
      <c r="K269" s="4">
        <v>1</v>
      </c>
      <c r="L269" s="4"/>
      <c r="M269" s="4"/>
      <c r="N269" s="4">
        <v>0</v>
      </c>
      <c r="O269" s="4"/>
      <c r="P269" s="4"/>
      <c r="Q269" s="4">
        <v>1</v>
      </c>
      <c r="R269" s="4">
        <v>5</v>
      </c>
      <c r="S269" s="4"/>
      <c r="T269" s="4"/>
      <c r="U269" s="4"/>
      <c r="V269" s="4"/>
      <c r="W269" s="4"/>
      <c r="X269" s="4"/>
      <c r="Y269" s="30">
        <f t="shared" si="8"/>
        <v>266</v>
      </c>
    </row>
    <row r="270" spans="1:25" s="99" customFormat="1" ht="16.5" x14ac:dyDescent="0.2">
      <c r="A270" s="29">
        <f t="shared" si="9"/>
        <v>200200101</v>
      </c>
      <c r="B270" s="4">
        <v>200200101</v>
      </c>
      <c r="C270" s="4" t="s">
        <v>294</v>
      </c>
      <c r="D270" s="4">
        <v>1</v>
      </c>
      <c r="E270" s="4"/>
      <c r="F270" s="4">
        <v>1</v>
      </c>
      <c r="G270" s="4">
        <v>0</v>
      </c>
      <c r="H270" s="4">
        <v>1001</v>
      </c>
      <c r="I270" s="4"/>
      <c r="J270" s="4"/>
      <c r="K270" s="4">
        <v>1</v>
      </c>
      <c r="L270" s="4"/>
      <c r="M270" s="4"/>
      <c r="N270" s="4">
        <v>0</v>
      </c>
      <c r="O270" s="4"/>
      <c r="P270" s="4"/>
      <c r="Q270" s="4">
        <v>1</v>
      </c>
      <c r="R270" s="4">
        <v>5</v>
      </c>
      <c r="S270" s="4"/>
      <c r="T270" s="4"/>
      <c r="U270" s="4"/>
      <c r="V270" s="4"/>
      <c r="W270" s="4"/>
      <c r="X270" s="4"/>
      <c r="Y270" s="30">
        <f t="shared" si="8"/>
        <v>267</v>
      </c>
    </row>
    <row r="271" spans="1:25" s="99" customFormat="1" ht="16.5" x14ac:dyDescent="0.2">
      <c r="A271" s="29">
        <f t="shared" si="9"/>
        <v>200200201</v>
      </c>
      <c r="B271" s="4">
        <v>200200201</v>
      </c>
      <c r="C271" s="4" t="s">
        <v>295</v>
      </c>
      <c r="D271" s="4">
        <v>1</v>
      </c>
      <c r="E271" s="4"/>
      <c r="F271" s="4">
        <v>1</v>
      </c>
      <c r="G271" s="4">
        <v>0</v>
      </c>
      <c r="H271" s="4">
        <v>1001</v>
      </c>
      <c r="I271" s="4"/>
      <c r="J271" s="4"/>
      <c r="K271" s="4">
        <v>1</v>
      </c>
      <c r="L271" s="4"/>
      <c r="M271" s="4"/>
      <c r="N271" s="4">
        <v>0</v>
      </c>
      <c r="O271" s="4"/>
      <c r="P271" s="4"/>
      <c r="Q271" s="4">
        <v>1</v>
      </c>
      <c r="R271" s="4">
        <v>5</v>
      </c>
      <c r="S271" s="4"/>
      <c r="T271" s="4"/>
      <c r="U271" s="4"/>
      <c r="V271" s="4"/>
      <c r="W271" s="4"/>
      <c r="X271" s="4"/>
      <c r="Y271" s="30">
        <f t="shared" si="8"/>
        <v>268</v>
      </c>
    </row>
    <row r="272" spans="1:25" s="99" customFormat="1" ht="16.5" x14ac:dyDescent="0.2">
      <c r="A272" s="29">
        <f t="shared" si="9"/>
        <v>200300101</v>
      </c>
      <c r="B272" s="4">
        <v>200300101</v>
      </c>
      <c r="C272" s="4" t="s">
        <v>296</v>
      </c>
      <c r="D272" s="4">
        <v>1</v>
      </c>
      <c r="E272" s="4"/>
      <c r="F272" s="4">
        <v>1</v>
      </c>
      <c r="G272" s="4">
        <v>0</v>
      </c>
      <c r="H272" s="4">
        <v>1001</v>
      </c>
      <c r="I272" s="4"/>
      <c r="J272" s="4"/>
      <c r="K272" s="4">
        <v>1</v>
      </c>
      <c r="L272" s="4"/>
      <c r="M272" s="4"/>
      <c r="N272" s="4">
        <v>0</v>
      </c>
      <c r="O272" s="4"/>
      <c r="P272" s="4"/>
      <c r="Q272" s="4">
        <v>1</v>
      </c>
      <c r="R272" s="4">
        <v>5</v>
      </c>
      <c r="S272" s="4"/>
      <c r="T272" s="4"/>
      <c r="U272" s="4"/>
      <c r="V272" s="4"/>
      <c r="W272" s="4"/>
      <c r="X272" s="4"/>
      <c r="Y272" s="30">
        <f t="shared" si="8"/>
        <v>269</v>
      </c>
    </row>
    <row r="273" spans="1:25" s="99" customFormat="1" ht="16.5" x14ac:dyDescent="0.2">
      <c r="A273" s="29">
        <f t="shared" si="9"/>
        <v>200400101</v>
      </c>
      <c r="B273" s="4">
        <v>200400101</v>
      </c>
      <c r="C273" s="4" t="s">
        <v>297</v>
      </c>
      <c r="D273" s="4">
        <v>1</v>
      </c>
      <c r="E273" s="4"/>
      <c r="F273" s="4">
        <v>1</v>
      </c>
      <c r="G273" s="4">
        <v>0</v>
      </c>
      <c r="H273" s="4">
        <v>1001</v>
      </c>
      <c r="I273" s="4"/>
      <c r="J273" s="4"/>
      <c r="K273" s="4">
        <v>1</v>
      </c>
      <c r="L273" s="4"/>
      <c r="M273" s="4"/>
      <c r="N273" s="4">
        <v>0</v>
      </c>
      <c r="O273" s="4"/>
      <c r="P273" s="4"/>
      <c r="Q273" s="4">
        <v>3</v>
      </c>
      <c r="R273" s="4">
        <v>5</v>
      </c>
      <c r="S273" s="4">
        <v>2</v>
      </c>
      <c r="T273" s="4"/>
      <c r="U273" s="4"/>
      <c r="V273" s="4"/>
      <c r="W273" s="4"/>
      <c r="X273" s="4"/>
      <c r="Y273" s="30">
        <f t="shared" si="8"/>
        <v>270</v>
      </c>
    </row>
    <row r="274" spans="1:25" s="99" customFormat="1" ht="16.5" x14ac:dyDescent="0.2">
      <c r="A274" s="29">
        <f t="shared" si="9"/>
        <v>200500101</v>
      </c>
      <c r="B274" s="4">
        <v>200500101</v>
      </c>
      <c r="C274" s="4" t="s">
        <v>298</v>
      </c>
      <c r="D274" s="4">
        <v>1</v>
      </c>
      <c r="E274" s="4"/>
      <c r="F274" s="4">
        <v>1</v>
      </c>
      <c r="G274" s="4">
        <v>0</v>
      </c>
      <c r="H274" s="4">
        <v>1001</v>
      </c>
      <c r="I274" s="4"/>
      <c r="J274" s="4"/>
      <c r="K274" s="4">
        <v>1</v>
      </c>
      <c r="L274" s="4"/>
      <c r="M274" s="4"/>
      <c r="N274" s="4">
        <v>0</v>
      </c>
      <c r="O274" s="4"/>
      <c r="P274" s="4"/>
      <c r="Q274" s="4">
        <v>1</v>
      </c>
      <c r="R274" s="4">
        <v>5</v>
      </c>
      <c r="S274" s="4"/>
      <c r="T274" s="4"/>
      <c r="U274" s="4"/>
      <c r="V274" s="4"/>
      <c r="W274" s="4"/>
      <c r="X274" s="4"/>
      <c r="Y274" s="30">
        <f t="shared" si="8"/>
        <v>271</v>
      </c>
    </row>
    <row r="275" spans="1:25" ht="16.5" x14ac:dyDescent="0.2">
      <c r="A275" s="29">
        <f t="shared" si="9"/>
        <v>200500201</v>
      </c>
      <c r="B275" s="4">
        <v>200500201</v>
      </c>
      <c r="C275" s="4" t="s">
        <v>447</v>
      </c>
      <c r="D275" s="4">
        <v>1</v>
      </c>
      <c r="E275" s="4"/>
      <c r="F275" s="4">
        <v>1</v>
      </c>
      <c r="G275" s="4">
        <v>0</v>
      </c>
      <c r="H275" s="4">
        <v>1001</v>
      </c>
      <c r="I275" s="4"/>
      <c r="J275" s="4"/>
      <c r="K275" s="4">
        <v>1</v>
      </c>
      <c r="L275" s="4"/>
      <c r="M275" s="4"/>
      <c r="N275" s="4">
        <v>0</v>
      </c>
      <c r="O275" s="4"/>
      <c r="P275" s="4"/>
      <c r="Q275" s="4">
        <v>1</v>
      </c>
      <c r="R275" s="4">
        <v>5</v>
      </c>
      <c r="S275" s="4"/>
      <c r="T275" s="4"/>
      <c r="U275" s="4"/>
      <c r="V275" s="4"/>
      <c r="W275" s="4"/>
      <c r="X275" s="4"/>
      <c r="Y275" s="30">
        <f t="shared" ref="Y275:Y280" si="10">Y274+1</f>
        <v>272</v>
      </c>
    </row>
    <row r="276" spans="1:25" ht="16.5" x14ac:dyDescent="0.2">
      <c r="A276" s="29">
        <f t="shared" si="9"/>
        <v>200500202</v>
      </c>
      <c r="B276" s="4">
        <v>200500202</v>
      </c>
      <c r="C276" s="4" t="s">
        <v>299</v>
      </c>
      <c r="D276" s="4">
        <v>3</v>
      </c>
      <c r="E276" s="4"/>
      <c r="F276" s="4">
        <v>1</v>
      </c>
      <c r="G276" s="4">
        <v>0</v>
      </c>
      <c r="H276" s="4">
        <v>1001</v>
      </c>
      <c r="I276" s="4"/>
      <c r="J276" s="4"/>
      <c r="K276" s="4">
        <v>1</v>
      </c>
      <c r="L276" s="4"/>
      <c r="M276" s="4"/>
      <c r="N276" s="4">
        <v>0</v>
      </c>
      <c r="O276" s="4"/>
      <c r="P276" s="4"/>
      <c r="Q276" s="4">
        <v>1</v>
      </c>
      <c r="R276" s="4">
        <v>5</v>
      </c>
      <c r="S276" s="4"/>
      <c r="T276" s="4"/>
      <c r="U276" s="4"/>
      <c r="V276" s="4"/>
      <c r="W276" s="4"/>
      <c r="X276" s="4"/>
      <c r="Y276" s="30">
        <f t="shared" si="10"/>
        <v>273</v>
      </c>
    </row>
    <row r="277" spans="1:25" ht="16.5" x14ac:dyDescent="0.2">
      <c r="A277" s="29">
        <f t="shared" ref="A277:A280" si="11">B277</f>
        <v>200500301</v>
      </c>
      <c r="B277" s="4">
        <v>200500301</v>
      </c>
      <c r="C277" s="4" t="s">
        <v>300</v>
      </c>
      <c r="D277" s="4">
        <v>3</v>
      </c>
      <c r="E277" s="4"/>
      <c r="F277" s="4">
        <v>1</v>
      </c>
      <c r="G277" s="4">
        <v>0</v>
      </c>
      <c r="H277" s="4">
        <v>1001</v>
      </c>
      <c r="I277" s="4"/>
      <c r="J277" s="4"/>
      <c r="K277" s="4">
        <v>1</v>
      </c>
      <c r="L277" s="4"/>
      <c r="M277" s="4"/>
      <c r="N277" s="4">
        <v>0</v>
      </c>
      <c r="O277" s="4"/>
      <c r="P277" s="4"/>
      <c r="Q277" s="4">
        <v>1</v>
      </c>
      <c r="R277" s="4">
        <v>5</v>
      </c>
      <c r="S277" s="4"/>
      <c r="T277" s="4"/>
      <c r="U277" s="4"/>
      <c r="V277" s="4"/>
      <c r="W277" s="4"/>
      <c r="X277" s="4"/>
      <c r="Y277" s="30">
        <f t="shared" si="10"/>
        <v>274</v>
      </c>
    </row>
    <row r="278" spans="1:25" ht="16.5" x14ac:dyDescent="0.2">
      <c r="A278" s="29">
        <f t="shared" si="11"/>
        <v>200600101</v>
      </c>
      <c r="B278" s="4">
        <v>200600101</v>
      </c>
      <c r="C278" s="4" t="s">
        <v>301</v>
      </c>
      <c r="D278" s="4">
        <v>1</v>
      </c>
      <c r="E278" s="4"/>
      <c r="F278" s="4">
        <v>1</v>
      </c>
      <c r="G278" s="4">
        <v>0</v>
      </c>
      <c r="H278" s="4">
        <v>1001</v>
      </c>
      <c r="I278" s="4"/>
      <c r="J278" s="4"/>
      <c r="K278" s="4">
        <v>1</v>
      </c>
      <c r="L278" s="4"/>
      <c r="M278" s="4"/>
      <c r="N278" s="4">
        <v>0</v>
      </c>
      <c r="O278" s="4"/>
      <c r="P278" s="4"/>
      <c r="Q278" s="4">
        <v>1</v>
      </c>
      <c r="R278" s="4">
        <v>5</v>
      </c>
      <c r="S278" s="4"/>
      <c r="T278" s="4"/>
      <c r="U278" s="4"/>
      <c r="V278" s="4"/>
      <c r="W278" s="4"/>
      <c r="X278" s="4"/>
      <c r="Y278" s="30">
        <f t="shared" si="10"/>
        <v>275</v>
      </c>
    </row>
    <row r="279" spans="1:25" ht="16.5" x14ac:dyDescent="0.2">
      <c r="A279" s="29">
        <f t="shared" si="11"/>
        <v>200700101</v>
      </c>
      <c r="B279" s="4">
        <v>200700101</v>
      </c>
      <c r="C279" s="4" t="s">
        <v>302</v>
      </c>
      <c r="D279" s="4">
        <v>1</v>
      </c>
      <c r="E279" s="4"/>
      <c r="F279" s="4">
        <v>1</v>
      </c>
      <c r="G279" s="4">
        <v>0</v>
      </c>
      <c r="H279" s="4">
        <v>1001</v>
      </c>
      <c r="I279" s="4"/>
      <c r="J279" s="4"/>
      <c r="K279" s="4">
        <v>1</v>
      </c>
      <c r="L279" s="4"/>
      <c r="M279" s="4"/>
      <c r="N279" s="4">
        <v>0</v>
      </c>
      <c r="O279" s="4"/>
      <c r="P279" s="4"/>
      <c r="Q279" s="4">
        <v>1</v>
      </c>
      <c r="R279" s="4">
        <v>5</v>
      </c>
      <c r="S279" s="4"/>
      <c r="T279" s="4"/>
      <c r="U279" s="4"/>
      <c r="V279" s="4"/>
      <c r="W279" s="4"/>
      <c r="X279" s="4"/>
      <c r="Y279" s="30">
        <f t="shared" si="10"/>
        <v>276</v>
      </c>
    </row>
    <row r="280" spans="1:25" ht="16.5" x14ac:dyDescent="0.2">
      <c r="A280" s="29">
        <f t="shared" si="11"/>
        <v>200800101</v>
      </c>
      <c r="B280" s="4">
        <v>200800101</v>
      </c>
      <c r="C280" s="4" t="s">
        <v>303</v>
      </c>
      <c r="D280" s="4">
        <v>1</v>
      </c>
      <c r="E280" s="4"/>
      <c r="F280" s="4">
        <v>1</v>
      </c>
      <c r="G280" s="4">
        <v>0</v>
      </c>
      <c r="H280" s="4">
        <v>1001</v>
      </c>
      <c r="I280" s="4"/>
      <c r="J280" s="4"/>
      <c r="K280" s="4">
        <v>1</v>
      </c>
      <c r="L280" s="4"/>
      <c r="M280" s="4"/>
      <c r="N280" s="4">
        <v>0</v>
      </c>
      <c r="O280" s="4"/>
      <c r="P280" s="4"/>
      <c r="Q280" s="4">
        <v>1</v>
      </c>
      <c r="R280" s="4">
        <v>5</v>
      </c>
      <c r="S280" s="4"/>
      <c r="T280" s="4"/>
      <c r="U280" s="4"/>
      <c r="V280" s="4"/>
      <c r="W280" s="4"/>
      <c r="X280" s="4"/>
      <c r="Y280" s="30">
        <f t="shared" si="10"/>
        <v>277</v>
      </c>
    </row>
  </sheetData>
  <phoneticPr fontId="3" type="noConversion"/>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773"/>
  <sheetViews>
    <sheetView workbookViewId="0">
      <pane xSplit="5" ySplit="3" topLeftCell="M2729" activePane="bottomRight" state="frozen"/>
      <selection pane="topRight" activeCell="F1" sqref="F1"/>
      <selection pane="bottomLeft" activeCell="A4" sqref="A4"/>
      <selection pane="bottomRight" activeCell="P2740" sqref="P2740"/>
    </sheetView>
  </sheetViews>
  <sheetFormatPr defaultRowHeight="14.25" x14ac:dyDescent="0.2"/>
  <cols>
    <col min="1" max="1" width="13.875" customWidth="1"/>
    <col min="2" max="2" width="13.5" customWidth="1"/>
    <col min="3" max="3" width="30.625" customWidth="1"/>
    <col min="4" max="4" width="10.5" customWidth="1"/>
    <col min="5" max="5" width="9.875" customWidth="1"/>
    <col min="6" max="6" width="22.125" customWidth="1"/>
    <col min="7" max="7" width="12.5" customWidth="1"/>
    <col min="8" max="11" width="10.125" customWidth="1"/>
    <col min="12" max="12" width="18.875" customWidth="1"/>
    <col min="13" max="13" width="16.375" customWidth="1"/>
    <col min="14" max="14" width="22.875" customWidth="1"/>
    <col min="15" max="15" width="16.875" customWidth="1"/>
    <col min="16" max="17" width="16.625" customWidth="1"/>
    <col min="18" max="18" width="20.375" customWidth="1"/>
    <col min="19" max="20" width="13.625" customWidth="1"/>
    <col min="21" max="21" width="14" customWidth="1"/>
    <col min="22" max="22" width="42.75" customWidth="1"/>
    <col min="23" max="23" width="7.75" bestFit="1" customWidth="1"/>
  </cols>
  <sheetData>
    <row r="1" spans="1:23" ht="28.5" customHeight="1" x14ac:dyDescent="0.2">
      <c r="A1" s="8" t="s">
        <v>139</v>
      </c>
      <c r="B1" s="8" t="s">
        <v>451</v>
      </c>
      <c r="C1" s="8" t="s">
        <v>502</v>
      </c>
      <c r="D1" s="8" t="s">
        <v>452</v>
      </c>
      <c r="E1" s="8" t="s">
        <v>615</v>
      </c>
      <c r="F1" s="8" t="s">
        <v>661</v>
      </c>
      <c r="G1" s="8" t="s">
        <v>454</v>
      </c>
      <c r="H1" s="8" t="s">
        <v>455</v>
      </c>
      <c r="I1" s="8" t="s">
        <v>456</v>
      </c>
      <c r="J1" s="8" t="s">
        <v>790</v>
      </c>
      <c r="K1" s="8" t="s">
        <v>662</v>
      </c>
      <c r="L1" s="8" t="s">
        <v>666</v>
      </c>
      <c r="M1" s="8" t="s">
        <v>667</v>
      </c>
      <c r="N1" s="8" t="s">
        <v>711</v>
      </c>
      <c r="O1" s="8" t="s">
        <v>712</v>
      </c>
      <c r="P1" s="8" t="s">
        <v>713</v>
      </c>
      <c r="Q1" s="8" t="s">
        <v>714</v>
      </c>
      <c r="R1" s="8" t="s">
        <v>799</v>
      </c>
      <c r="S1" s="8" t="s">
        <v>800</v>
      </c>
      <c r="T1" s="8" t="s">
        <v>801</v>
      </c>
      <c r="U1" s="8" t="s">
        <v>802</v>
      </c>
      <c r="V1" s="5" t="s">
        <v>798</v>
      </c>
      <c r="W1" s="5" t="s">
        <v>1327</v>
      </c>
    </row>
    <row r="2" spans="1:23" x14ac:dyDescent="0.2">
      <c r="A2" t="s">
        <v>676</v>
      </c>
      <c r="B2" t="s">
        <v>512</v>
      </c>
      <c r="C2" t="s">
        <v>486</v>
      </c>
      <c r="D2" t="s">
        <v>495</v>
      </c>
      <c r="E2" t="s">
        <v>496</v>
      </c>
      <c r="F2" t="s">
        <v>449</v>
      </c>
      <c r="G2" t="s">
        <v>947</v>
      </c>
      <c r="H2" t="s">
        <v>947</v>
      </c>
      <c r="I2" t="s">
        <v>947</v>
      </c>
      <c r="J2" t="s">
        <v>620</v>
      </c>
      <c r="K2" t="s">
        <v>620</v>
      </c>
      <c r="L2" t="s">
        <v>664</v>
      </c>
      <c r="M2" t="s">
        <v>311</v>
      </c>
      <c r="N2" t="s">
        <v>311</v>
      </c>
      <c r="O2" t="s">
        <v>592</v>
      </c>
      <c r="P2" t="s">
        <v>592</v>
      </c>
      <c r="Q2" t="s">
        <v>592</v>
      </c>
      <c r="R2" t="s">
        <v>497</v>
      </c>
      <c r="S2" t="s">
        <v>592</v>
      </c>
      <c r="T2" t="s">
        <v>613</v>
      </c>
      <c r="U2" t="s">
        <v>613</v>
      </c>
      <c r="V2" t="s">
        <v>1328</v>
      </c>
      <c r="W2" t="s">
        <v>1325</v>
      </c>
    </row>
    <row r="3" spans="1:23" ht="30" customHeight="1" x14ac:dyDescent="0.2">
      <c r="A3" s="2" t="s">
        <v>487</v>
      </c>
      <c r="B3" s="2" t="s">
        <v>488</v>
      </c>
      <c r="C3" s="2" t="s">
        <v>504</v>
      </c>
      <c r="D3" s="2" t="s">
        <v>489</v>
      </c>
      <c r="E3" s="2" t="s">
        <v>490</v>
      </c>
      <c r="F3" s="2" t="s">
        <v>560</v>
      </c>
      <c r="G3" s="2" t="s">
        <v>491</v>
      </c>
      <c r="H3" s="2" t="s">
        <v>492</v>
      </c>
      <c r="I3" s="2" t="s">
        <v>493</v>
      </c>
      <c r="J3" s="2" t="s">
        <v>663</v>
      </c>
      <c r="K3" s="2" t="s">
        <v>531</v>
      </c>
      <c r="L3" s="2" t="s">
        <v>665</v>
      </c>
      <c r="M3" s="2" t="s">
        <v>668</v>
      </c>
      <c r="N3" s="2" t="s">
        <v>715</v>
      </c>
      <c r="O3" s="2" t="s">
        <v>716</v>
      </c>
      <c r="P3" s="2" t="s">
        <v>717</v>
      </c>
      <c r="Q3" s="2" t="s">
        <v>718</v>
      </c>
      <c r="R3" s="2" t="s">
        <v>719</v>
      </c>
      <c r="S3" s="2" t="s">
        <v>720</v>
      </c>
      <c r="T3" s="2" t="s">
        <v>721</v>
      </c>
      <c r="U3" s="2" t="s">
        <v>722</v>
      </c>
      <c r="V3" s="2" t="s">
        <v>335</v>
      </c>
      <c r="W3" s="2" t="s">
        <v>1326</v>
      </c>
    </row>
    <row r="4" spans="1:23" s="32" customFormat="1" ht="16.5" x14ac:dyDescent="0.2">
      <c r="A4" s="31">
        <v>1</v>
      </c>
      <c r="B4" s="31">
        <f>INDEX(技能效果!B:B,MATCH(技能效果等级!W4,技能效果!Y:Y,0))</f>
        <v>130600101</v>
      </c>
      <c r="C4" s="31" t="str">
        <f>INDEX(技能效果!C:C,MATCH(技能效果等级!B4,技能效果!B:B,0))</f>
        <v>常服曹焱兵普攻伤害</v>
      </c>
      <c r="D4" s="30" t="s">
        <v>1013</v>
      </c>
      <c r="E4" s="31">
        <v>1</v>
      </c>
      <c r="F4" s="31">
        <f>INDEX(技能效果!H:H,MATCH(技能效果等级!B4,技能效果!B:B,0))</f>
        <v>1001</v>
      </c>
      <c r="G4" s="31">
        <v>2.5</v>
      </c>
      <c r="H4" s="31"/>
      <c r="I4" s="31"/>
      <c r="J4" s="31"/>
      <c r="K4" s="31"/>
      <c r="L4" s="31"/>
      <c r="M4" s="31"/>
      <c r="N4" s="30" t="str">
        <f>IF(INDEX(技能效果!I:I,MATCH(技能效果等级!B4,技能效果!B:B,0))="","",INDEX(技能效果!I:I,MATCH(技能效果等级!B4,技能效果!B:B,0)))</f>
        <v/>
      </c>
      <c r="O4" s="31"/>
      <c r="P4" s="31"/>
      <c r="Q4" s="31"/>
      <c r="R4" s="31" t="str">
        <f>IF(INDEX(技能效果!J:J,MATCH(技能效果等级!B4,技能效果!B:B,0))="","",INDEX(技能效果!J:J,MATCH(技能效果等级!B4,技能效果!B:B,0)))</f>
        <v/>
      </c>
      <c r="S4" s="31"/>
      <c r="T4" s="31"/>
      <c r="U4" s="31"/>
      <c r="V4" s="30" t="s">
        <v>1329</v>
      </c>
      <c r="W4" s="31">
        <v>1</v>
      </c>
    </row>
    <row r="5" spans="1:23" s="32" customFormat="1" ht="16.5" x14ac:dyDescent="0.2">
      <c r="A5" s="31">
        <v>2</v>
      </c>
      <c r="B5" s="31">
        <f>INDEX(技能效果!B:B,MATCH(技能效果等级!W5,技能效果!Y:Y,0))</f>
        <v>130600101</v>
      </c>
      <c r="C5" s="31" t="str">
        <f>INDEX(技能效果!C:C,MATCH(技能效果等级!B5,技能效果!B:B,0))</f>
        <v>常服曹焱兵普攻伤害</v>
      </c>
      <c r="D5" s="30" t="s">
        <v>1013</v>
      </c>
      <c r="E5" s="31">
        <v>2</v>
      </c>
      <c r="F5" s="31">
        <f>INDEX(技能效果!H:H,MATCH(技能效果等级!B5,技能效果!B:B,0))</f>
        <v>1001</v>
      </c>
      <c r="G5" s="31">
        <v>2.5</v>
      </c>
      <c r="H5" s="31"/>
      <c r="I5" s="31"/>
      <c r="J5" s="31"/>
      <c r="K5" s="31"/>
      <c r="L5" s="31"/>
      <c r="M5" s="31"/>
      <c r="N5" s="30" t="str">
        <f>IF(INDEX(技能效果!I:I,MATCH(技能效果等级!B5,技能效果!B:B,0))="","",INDEX(技能效果!I:I,MATCH(技能效果等级!B5,技能效果!B:B,0)))</f>
        <v/>
      </c>
      <c r="O5" s="31"/>
      <c r="P5" s="31"/>
      <c r="Q5" s="31"/>
      <c r="R5" s="31" t="str">
        <f>IF(INDEX(技能效果!J:J,MATCH(技能效果等级!B5,技能效果!B:B,0))="","",INDEX(技能效果!J:J,MATCH(技能效果等级!B5,技能效果!B:B,0)))</f>
        <v/>
      </c>
      <c r="S5" s="31"/>
      <c r="T5" s="31"/>
      <c r="U5" s="31"/>
      <c r="V5" s="30" t="s">
        <v>1329</v>
      </c>
      <c r="W5" s="31">
        <v>1</v>
      </c>
    </row>
    <row r="6" spans="1:23" s="32" customFormat="1" ht="16.5" x14ac:dyDescent="0.2">
      <c r="A6" s="31">
        <v>3</v>
      </c>
      <c r="B6" s="31">
        <f>INDEX(技能效果!B:B,MATCH(技能效果等级!W6,技能效果!Y:Y,0))</f>
        <v>130600101</v>
      </c>
      <c r="C6" s="31" t="str">
        <f>INDEX(技能效果!C:C,MATCH(技能效果等级!B6,技能效果!B:B,0))</f>
        <v>常服曹焱兵普攻伤害</v>
      </c>
      <c r="D6" s="30" t="s">
        <v>1013</v>
      </c>
      <c r="E6" s="31">
        <v>3</v>
      </c>
      <c r="F6" s="31">
        <f>INDEX(技能效果!H:H,MATCH(技能效果等级!B6,技能效果!B:B,0))</f>
        <v>1001</v>
      </c>
      <c r="G6" s="31">
        <v>2.5</v>
      </c>
      <c r="H6" s="31"/>
      <c r="I6" s="31"/>
      <c r="J6" s="31"/>
      <c r="K6" s="31"/>
      <c r="L6" s="31"/>
      <c r="M6" s="31"/>
      <c r="N6" s="30" t="str">
        <f>IF(INDEX(技能效果!I:I,MATCH(技能效果等级!B6,技能效果!B:B,0))="","",INDEX(技能效果!I:I,MATCH(技能效果等级!B6,技能效果!B:B,0)))</f>
        <v/>
      </c>
      <c r="O6" s="31"/>
      <c r="P6" s="31"/>
      <c r="Q6" s="31"/>
      <c r="R6" s="31" t="str">
        <f>IF(INDEX(技能效果!J:J,MATCH(技能效果等级!B6,技能效果!B:B,0))="","",INDEX(技能效果!J:J,MATCH(技能效果等级!B6,技能效果!B:B,0)))</f>
        <v/>
      </c>
      <c r="S6" s="31"/>
      <c r="T6" s="31"/>
      <c r="U6" s="31"/>
      <c r="V6" s="30" t="s">
        <v>1329</v>
      </c>
      <c r="W6" s="31">
        <v>1</v>
      </c>
    </row>
    <row r="7" spans="1:23" s="32" customFormat="1" ht="16.5" x14ac:dyDescent="0.2">
      <c r="A7" s="31">
        <v>4</v>
      </c>
      <c r="B7" s="31">
        <f>INDEX(技能效果!B:B,MATCH(技能效果等级!W7,技能效果!Y:Y,0))</f>
        <v>130600101</v>
      </c>
      <c r="C7" s="31" t="str">
        <f>INDEX(技能效果!C:C,MATCH(技能效果等级!B7,技能效果!B:B,0))</f>
        <v>常服曹焱兵普攻伤害</v>
      </c>
      <c r="D7" s="30" t="s">
        <v>1013</v>
      </c>
      <c r="E7" s="31">
        <v>4</v>
      </c>
      <c r="F7" s="31">
        <f>INDEX(技能效果!H:H,MATCH(技能效果等级!B7,技能效果!B:B,0))</f>
        <v>1001</v>
      </c>
      <c r="G7" s="31">
        <v>2.5</v>
      </c>
      <c r="H7" s="31"/>
      <c r="I7" s="31"/>
      <c r="J7" s="31"/>
      <c r="K7" s="31"/>
      <c r="L7" s="31"/>
      <c r="M7" s="31"/>
      <c r="N7" s="30" t="str">
        <f>IF(INDEX(技能效果!I:I,MATCH(技能效果等级!B7,技能效果!B:B,0))="","",INDEX(技能效果!I:I,MATCH(技能效果等级!B7,技能效果!B:B,0)))</f>
        <v/>
      </c>
      <c r="O7" s="31"/>
      <c r="P7" s="31"/>
      <c r="Q7" s="31"/>
      <c r="R7" s="31" t="str">
        <f>IF(INDEX(技能效果!J:J,MATCH(技能效果等级!B7,技能效果!B:B,0))="","",INDEX(技能效果!J:J,MATCH(技能效果等级!B7,技能效果!B:B,0)))</f>
        <v/>
      </c>
      <c r="S7" s="31"/>
      <c r="T7" s="31"/>
      <c r="U7" s="31"/>
      <c r="V7" s="30" t="s">
        <v>1329</v>
      </c>
      <c r="W7" s="31">
        <v>1</v>
      </c>
    </row>
    <row r="8" spans="1:23" s="32" customFormat="1" ht="16.5" x14ac:dyDescent="0.2">
      <c r="A8" s="31">
        <v>5</v>
      </c>
      <c r="B8" s="31">
        <f>INDEX(技能效果!B:B,MATCH(技能效果等级!W8,技能效果!Y:Y,0))</f>
        <v>130600101</v>
      </c>
      <c r="C8" s="31" t="str">
        <f>INDEX(技能效果!C:C,MATCH(技能效果等级!B8,技能效果!B:B,0))</f>
        <v>常服曹焱兵普攻伤害</v>
      </c>
      <c r="D8" s="30" t="s">
        <v>1013</v>
      </c>
      <c r="E8" s="31">
        <v>5</v>
      </c>
      <c r="F8" s="31">
        <f>INDEX(技能效果!H:H,MATCH(技能效果等级!B8,技能效果!B:B,0))</f>
        <v>1001</v>
      </c>
      <c r="G8" s="31">
        <v>2.5</v>
      </c>
      <c r="H8" s="31"/>
      <c r="I8" s="31"/>
      <c r="J8" s="31"/>
      <c r="K8" s="31"/>
      <c r="L8" s="31"/>
      <c r="M8" s="31"/>
      <c r="N8" s="30" t="str">
        <f>IF(INDEX(技能效果!I:I,MATCH(技能效果等级!B8,技能效果!B:B,0))="","",INDEX(技能效果!I:I,MATCH(技能效果等级!B8,技能效果!B:B,0)))</f>
        <v/>
      </c>
      <c r="O8" s="31"/>
      <c r="P8" s="31"/>
      <c r="Q8" s="31"/>
      <c r="R8" s="31" t="str">
        <f>IF(INDEX(技能效果!J:J,MATCH(技能效果等级!B8,技能效果!B:B,0))="","",INDEX(技能效果!J:J,MATCH(技能效果等级!B8,技能效果!B:B,0)))</f>
        <v/>
      </c>
      <c r="S8" s="31"/>
      <c r="T8" s="31"/>
      <c r="U8" s="31"/>
      <c r="V8" s="30" t="s">
        <v>1329</v>
      </c>
      <c r="W8" s="31">
        <v>1</v>
      </c>
    </row>
    <row r="9" spans="1:23" s="32" customFormat="1" ht="16.5" x14ac:dyDescent="0.2">
      <c r="A9" s="31">
        <v>6</v>
      </c>
      <c r="B9" s="31">
        <f>INDEX(技能效果!B:B,MATCH(技能效果等级!W9,技能效果!Y:Y,0))</f>
        <v>130600101</v>
      </c>
      <c r="C9" s="31" t="str">
        <f>INDEX(技能效果!C:C,MATCH(技能效果等级!B9,技能效果!B:B,0))</f>
        <v>常服曹焱兵普攻伤害</v>
      </c>
      <c r="D9" s="30" t="s">
        <v>1013</v>
      </c>
      <c r="E9" s="31">
        <v>6</v>
      </c>
      <c r="F9" s="31">
        <f>INDEX(技能效果!H:H,MATCH(技能效果等级!B9,技能效果!B:B,0))</f>
        <v>1001</v>
      </c>
      <c r="G9" s="31">
        <v>2.5</v>
      </c>
      <c r="H9" s="31"/>
      <c r="I9" s="31"/>
      <c r="J9" s="31"/>
      <c r="K9" s="31"/>
      <c r="L9" s="31"/>
      <c r="M9" s="31"/>
      <c r="N9" s="30" t="str">
        <f>IF(INDEX(技能效果!I:I,MATCH(技能效果等级!B9,技能效果!B:B,0))="","",INDEX(技能效果!I:I,MATCH(技能效果等级!B9,技能效果!B:B,0)))</f>
        <v/>
      </c>
      <c r="O9" s="31"/>
      <c r="P9" s="31"/>
      <c r="Q9" s="31"/>
      <c r="R9" s="31" t="str">
        <f>IF(INDEX(技能效果!J:J,MATCH(技能效果等级!B9,技能效果!B:B,0))="","",INDEX(技能效果!J:J,MATCH(技能效果等级!B9,技能效果!B:B,0)))</f>
        <v/>
      </c>
      <c r="S9" s="31"/>
      <c r="T9" s="31"/>
      <c r="U9" s="31"/>
      <c r="V9" s="30" t="s">
        <v>1329</v>
      </c>
      <c r="W9" s="31">
        <v>1</v>
      </c>
    </row>
    <row r="10" spans="1:23" s="32" customFormat="1" ht="16.5" x14ac:dyDescent="0.2">
      <c r="A10" s="31">
        <v>7</v>
      </c>
      <c r="B10" s="31">
        <f>INDEX(技能效果!B:B,MATCH(技能效果等级!W10,技能效果!Y:Y,0))</f>
        <v>130600101</v>
      </c>
      <c r="C10" s="31" t="str">
        <f>INDEX(技能效果!C:C,MATCH(技能效果等级!B10,技能效果!B:B,0))</f>
        <v>常服曹焱兵普攻伤害</v>
      </c>
      <c r="D10" s="30" t="s">
        <v>1013</v>
      </c>
      <c r="E10" s="31">
        <v>7</v>
      </c>
      <c r="F10" s="31">
        <f>INDEX(技能效果!H:H,MATCH(技能效果等级!B10,技能效果!B:B,0))</f>
        <v>1001</v>
      </c>
      <c r="G10" s="31">
        <v>2.5</v>
      </c>
      <c r="H10" s="31"/>
      <c r="I10" s="31"/>
      <c r="J10" s="31"/>
      <c r="K10" s="31"/>
      <c r="L10" s="31"/>
      <c r="M10" s="31"/>
      <c r="N10" s="30" t="str">
        <f>IF(INDEX(技能效果!I:I,MATCH(技能效果等级!B10,技能效果!B:B,0))="","",INDEX(技能效果!I:I,MATCH(技能效果等级!B10,技能效果!B:B,0)))</f>
        <v/>
      </c>
      <c r="O10" s="31"/>
      <c r="P10" s="31"/>
      <c r="Q10" s="31"/>
      <c r="R10" s="31" t="str">
        <f>IF(INDEX(技能效果!J:J,MATCH(技能效果等级!B10,技能效果!B:B,0))="","",INDEX(技能效果!J:J,MATCH(技能效果等级!B10,技能效果!B:B,0)))</f>
        <v/>
      </c>
      <c r="S10" s="31"/>
      <c r="T10" s="31"/>
      <c r="U10" s="31"/>
      <c r="V10" s="30" t="s">
        <v>1329</v>
      </c>
      <c r="W10" s="31">
        <v>1</v>
      </c>
    </row>
    <row r="11" spans="1:23" s="32" customFormat="1" ht="16.5" x14ac:dyDescent="0.2">
      <c r="A11" s="31">
        <v>8</v>
      </c>
      <c r="B11" s="31">
        <f>INDEX(技能效果!B:B,MATCH(技能效果等级!W11,技能效果!Y:Y,0))</f>
        <v>130600101</v>
      </c>
      <c r="C11" s="31" t="str">
        <f>INDEX(技能效果!C:C,MATCH(技能效果等级!B11,技能效果!B:B,0))</f>
        <v>常服曹焱兵普攻伤害</v>
      </c>
      <c r="D11" s="30" t="s">
        <v>1013</v>
      </c>
      <c r="E11" s="31">
        <v>8</v>
      </c>
      <c r="F11" s="31">
        <f>INDEX(技能效果!H:H,MATCH(技能效果等级!B11,技能效果!B:B,0))</f>
        <v>1001</v>
      </c>
      <c r="G11" s="31">
        <v>2.5</v>
      </c>
      <c r="H11" s="31"/>
      <c r="I11" s="31"/>
      <c r="J11" s="31"/>
      <c r="K11" s="31"/>
      <c r="L11" s="31"/>
      <c r="M11" s="31"/>
      <c r="N11" s="30" t="str">
        <f>IF(INDEX(技能效果!I:I,MATCH(技能效果等级!B11,技能效果!B:B,0))="","",INDEX(技能效果!I:I,MATCH(技能效果等级!B11,技能效果!B:B,0)))</f>
        <v/>
      </c>
      <c r="O11" s="31"/>
      <c r="P11" s="31"/>
      <c r="Q11" s="31"/>
      <c r="R11" s="31" t="str">
        <f>IF(INDEX(技能效果!J:J,MATCH(技能效果等级!B11,技能效果!B:B,0))="","",INDEX(技能效果!J:J,MATCH(技能效果等级!B11,技能效果!B:B,0)))</f>
        <v/>
      </c>
      <c r="S11" s="31"/>
      <c r="T11" s="31"/>
      <c r="U11" s="31"/>
      <c r="V11" s="30" t="s">
        <v>1329</v>
      </c>
      <c r="W11" s="31">
        <v>1</v>
      </c>
    </row>
    <row r="12" spans="1:23" s="32" customFormat="1" ht="16.5" x14ac:dyDescent="0.2">
      <c r="A12" s="31">
        <v>9</v>
      </c>
      <c r="B12" s="31">
        <f>INDEX(技能效果!B:B,MATCH(技能效果等级!W12,技能效果!Y:Y,0))</f>
        <v>130600101</v>
      </c>
      <c r="C12" s="31" t="str">
        <f>INDEX(技能效果!C:C,MATCH(技能效果等级!B12,技能效果!B:B,0))</f>
        <v>常服曹焱兵普攻伤害</v>
      </c>
      <c r="D12" s="30" t="s">
        <v>1013</v>
      </c>
      <c r="E12" s="31">
        <v>9</v>
      </c>
      <c r="F12" s="31">
        <f>INDEX(技能效果!H:H,MATCH(技能效果等级!B12,技能效果!B:B,0))</f>
        <v>1001</v>
      </c>
      <c r="G12" s="31">
        <v>2.5</v>
      </c>
      <c r="H12" s="31"/>
      <c r="I12" s="31"/>
      <c r="J12" s="31"/>
      <c r="K12" s="31"/>
      <c r="L12" s="31"/>
      <c r="M12" s="31"/>
      <c r="N12" s="30" t="str">
        <f>IF(INDEX(技能效果!I:I,MATCH(技能效果等级!B12,技能效果!B:B,0))="","",INDEX(技能效果!I:I,MATCH(技能效果等级!B12,技能效果!B:B,0)))</f>
        <v/>
      </c>
      <c r="O12" s="31"/>
      <c r="P12" s="31"/>
      <c r="Q12" s="31"/>
      <c r="R12" s="31" t="str">
        <f>IF(INDEX(技能效果!J:J,MATCH(技能效果等级!B12,技能效果!B:B,0))="","",INDEX(技能效果!J:J,MATCH(技能效果等级!B12,技能效果!B:B,0)))</f>
        <v/>
      </c>
      <c r="S12" s="31"/>
      <c r="T12" s="31"/>
      <c r="U12" s="31"/>
      <c r="V12" s="30" t="s">
        <v>1329</v>
      </c>
      <c r="W12" s="31">
        <v>1</v>
      </c>
    </row>
    <row r="13" spans="1:23" s="32" customFormat="1" ht="16.5" x14ac:dyDescent="0.2">
      <c r="A13" s="31">
        <v>10</v>
      </c>
      <c r="B13" s="31">
        <f>INDEX(技能效果!B:B,MATCH(技能效果等级!W13,技能效果!Y:Y,0))</f>
        <v>130600101</v>
      </c>
      <c r="C13" s="31" t="str">
        <f>INDEX(技能效果!C:C,MATCH(技能效果等级!B13,技能效果!B:B,0))</f>
        <v>常服曹焱兵普攻伤害</v>
      </c>
      <c r="D13" s="30" t="s">
        <v>1013</v>
      </c>
      <c r="E13" s="31">
        <v>10</v>
      </c>
      <c r="F13" s="31">
        <f>INDEX(技能效果!H:H,MATCH(技能效果等级!B13,技能效果!B:B,0))</f>
        <v>1001</v>
      </c>
      <c r="G13" s="31">
        <v>2.5</v>
      </c>
      <c r="H13" s="31"/>
      <c r="I13" s="31"/>
      <c r="J13" s="31"/>
      <c r="K13" s="31"/>
      <c r="L13" s="31"/>
      <c r="M13" s="31"/>
      <c r="N13" s="30" t="str">
        <f>IF(INDEX(技能效果!I:I,MATCH(技能效果等级!B13,技能效果!B:B,0))="","",INDEX(技能效果!I:I,MATCH(技能效果等级!B13,技能效果!B:B,0)))</f>
        <v/>
      </c>
      <c r="O13" s="31"/>
      <c r="P13" s="31"/>
      <c r="Q13" s="31"/>
      <c r="R13" s="31" t="str">
        <f>IF(INDEX(技能效果!J:J,MATCH(技能效果等级!B13,技能效果!B:B,0))="","",INDEX(技能效果!J:J,MATCH(技能效果等级!B13,技能效果!B:B,0)))</f>
        <v/>
      </c>
      <c r="S13" s="31"/>
      <c r="T13" s="31"/>
      <c r="U13" s="31"/>
      <c r="V13" s="30" t="s">
        <v>1329</v>
      </c>
      <c r="W13" s="31">
        <v>1</v>
      </c>
    </row>
    <row r="14" spans="1:23" s="32" customFormat="1" ht="16.5" x14ac:dyDescent="0.2">
      <c r="A14" s="31">
        <v>11</v>
      </c>
      <c r="B14" s="31">
        <f>INDEX(技能效果!B:B,MATCH(技能效果等级!W14,技能效果!Y:Y,0))</f>
        <v>130600102</v>
      </c>
      <c r="C14" s="31" t="str">
        <f>INDEX(技能效果!C:C,MATCH(技能效果等级!B14,技能效果!B:B,0))</f>
        <v>常服曹焱兵普攻水晶</v>
      </c>
      <c r="D14" s="30" t="s">
        <v>1013</v>
      </c>
      <c r="E14" s="31">
        <v>1</v>
      </c>
      <c r="F14" s="31">
        <f>INDEX(技能效果!H:H,MATCH(技能效果等级!B14,技能效果!B:B,0))</f>
        <v>3001</v>
      </c>
      <c r="G14" s="31">
        <v>1</v>
      </c>
      <c r="H14" s="31">
        <v>1</v>
      </c>
      <c r="I14" s="31"/>
      <c r="J14" s="31"/>
      <c r="K14" s="31"/>
      <c r="L14" s="31"/>
      <c r="M14" s="31"/>
      <c r="N14" s="30" t="str">
        <f>IF(INDEX(技能效果!I:I,MATCH(技能效果等级!B14,技能效果!B:B,0))="","",INDEX(技能效果!I:I,MATCH(技能效果等级!B14,技能效果!B:B,0)))</f>
        <v/>
      </c>
      <c r="O14" s="31"/>
      <c r="P14" s="31"/>
      <c r="Q14" s="31"/>
      <c r="R14" s="31" t="str">
        <f>IF(INDEX(技能效果!J:J,MATCH(技能效果等级!B14,技能效果!B:B,0))="","",INDEX(技能效果!J:J,MATCH(技能效果等级!B14,技能效果!B:B,0)))</f>
        <v/>
      </c>
      <c r="S14" s="31"/>
      <c r="T14" s="31"/>
      <c r="U14" s="31"/>
      <c r="V14" s="30" t="s">
        <v>1329</v>
      </c>
      <c r="W14" s="31">
        <f>W4+1</f>
        <v>2</v>
      </c>
    </row>
    <row r="15" spans="1:23" s="32" customFormat="1" ht="16.5" x14ac:dyDescent="0.2">
      <c r="A15" s="31">
        <v>12</v>
      </c>
      <c r="B15" s="31">
        <f>INDEX(技能效果!B:B,MATCH(技能效果等级!W15,技能效果!Y:Y,0))</f>
        <v>130600102</v>
      </c>
      <c r="C15" s="31" t="str">
        <f>INDEX(技能效果!C:C,MATCH(技能效果等级!B15,技能效果!B:B,0))</f>
        <v>常服曹焱兵普攻水晶</v>
      </c>
      <c r="D15" s="30" t="s">
        <v>1013</v>
      </c>
      <c r="E15" s="31">
        <v>2</v>
      </c>
      <c r="F15" s="31">
        <f>INDEX(技能效果!H:H,MATCH(技能效果等级!B15,技能效果!B:B,0))</f>
        <v>3001</v>
      </c>
      <c r="G15" s="31">
        <v>1</v>
      </c>
      <c r="H15" s="31">
        <v>1</v>
      </c>
      <c r="I15" s="31"/>
      <c r="J15" s="31"/>
      <c r="K15" s="31"/>
      <c r="L15" s="31"/>
      <c r="M15" s="31"/>
      <c r="N15" s="30" t="str">
        <f>IF(INDEX(技能效果!I:I,MATCH(技能效果等级!B15,技能效果!B:B,0))="","",INDEX(技能效果!I:I,MATCH(技能效果等级!B15,技能效果!B:B,0)))</f>
        <v/>
      </c>
      <c r="O15" s="31"/>
      <c r="P15" s="31"/>
      <c r="Q15" s="31"/>
      <c r="R15" s="31" t="str">
        <f>IF(INDEX(技能效果!J:J,MATCH(技能效果等级!B15,技能效果!B:B,0))="","",INDEX(技能效果!J:J,MATCH(技能效果等级!B15,技能效果!B:B,0)))</f>
        <v/>
      </c>
      <c r="S15" s="31"/>
      <c r="T15" s="31"/>
      <c r="U15" s="31"/>
      <c r="V15" s="30" t="s">
        <v>1329</v>
      </c>
      <c r="W15" s="31">
        <f t="shared" ref="W15:W78" si="0">W5+1</f>
        <v>2</v>
      </c>
    </row>
    <row r="16" spans="1:23" s="32" customFormat="1" ht="16.5" x14ac:dyDescent="0.2">
      <c r="A16" s="31">
        <v>13</v>
      </c>
      <c r="B16" s="31">
        <f>INDEX(技能效果!B:B,MATCH(技能效果等级!W16,技能效果!Y:Y,0))</f>
        <v>130600102</v>
      </c>
      <c r="C16" s="31" t="str">
        <f>INDEX(技能效果!C:C,MATCH(技能效果等级!B16,技能效果!B:B,0))</f>
        <v>常服曹焱兵普攻水晶</v>
      </c>
      <c r="D16" s="30" t="s">
        <v>1013</v>
      </c>
      <c r="E16" s="31">
        <v>3</v>
      </c>
      <c r="F16" s="31">
        <f>INDEX(技能效果!H:H,MATCH(技能效果等级!B16,技能效果!B:B,0))</f>
        <v>3001</v>
      </c>
      <c r="G16" s="31">
        <v>1</v>
      </c>
      <c r="H16" s="31">
        <v>1</v>
      </c>
      <c r="I16" s="31"/>
      <c r="J16" s="31"/>
      <c r="K16" s="31"/>
      <c r="L16" s="31"/>
      <c r="M16" s="31"/>
      <c r="N16" s="30" t="str">
        <f>IF(INDEX(技能效果!I:I,MATCH(技能效果等级!B16,技能效果!B:B,0))="","",INDEX(技能效果!I:I,MATCH(技能效果等级!B16,技能效果!B:B,0)))</f>
        <v/>
      </c>
      <c r="O16" s="31"/>
      <c r="P16" s="31"/>
      <c r="Q16" s="31"/>
      <c r="R16" s="31" t="str">
        <f>IF(INDEX(技能效果!J:J,MATCH(技能效果等级!B16,技能效果!B:B,0))="","",INDEX(技能效果!J:J,MATCH(技能效果等级!B16,技能效果!B:B,0)))</f>
        <v/>
      </c>
      <c r="S16" s="31"/>
      <c r="T16" s="31"/>
      <c r="U16" s="31"/>
      <c r="V16" s="30" t="s">
        <v>1329</v>
      </c>
      <c r="W16" s="31">
        <f t="shared" si="0"/>
        <v>2</v>
      </c>
    </row>
    <row r="17" spans="1:23" s="32" customFormat="1" ht="16.5" x14ac:dyDescent="0.2">
      <c r="A17" s="31">
        <v>14</v>
      </c>
      <c r="B17" s="31">
        <f>INDEX(技能效果!B:B,MATCH(技能效果等级!W17,技能效果!Y:Y,0))</f>
        <v>130600102</v>
      </c>
      <c r="C17" s="31" t="str">
        <f>INDEX(技能效果!C:C,MATCH(技能效果等级!B17,技能效果!B:B,0))</f>
        <v>常服曹焱兵普攻水晶</v>
      </c>
      <c r="D17" s="30" t="s">
        <v>1013</v>
      </c>
      <c r="E17" s="31">
        <v>4</v>
      </c>
      <c r="F17" s="31">
        <f>INDEX(技能效果!H:H,MATCH(技能效果等级!B17,技能效果!B:B,0))</f>
        <v>3001</v>
      </c>
      <c r="G17" s="31">
        <v>1</v>
      </c>
      <c r="H17" s="31">
        <v>1</v>
      </c>
      <c r="I17" s="31"/>
      <c r="J17" s="31"/>
      <c r="K17" s="31"/>
      <c r="L17" s="31"/>
      <c r="M17" s="31"/>
      <c r="N17" s="30" t="str">
        <f>IF(INDEX(技能效果!I:I,MATCH(技能效果等级!B17,技能效果!B:B,0))="","",INDEX(技能效果!I:I,MATCH(技能效果等级!B17,技能效果!B:B,0)))</f>
        <v/>
      </c>
      <c r="O17" s="31"/>
      <c r="P17" s="31"/>
      <c r="Q17" s="31"/>
      <c r="R17" s="31" t="str">
        <f>IF(INDEX(技能效果!J:J,MATCH(技能效果等级!B17,技能效果!B:B,0))="","",INDEX(技能效果!J:J,MATCH(技能效果等级!B17,技能效果!B:B,0)))</f>
        <v/>
      </c>
      <c r="S17" s="31"/>
      <c r="T17" s="31"/>
      <c r="U17" s="31"/>
      <c r="V17" s="30" t="s">
        <v>1329</v>
      </c>
      <c r="W17" s="31">
        <f t="shared" si="0"/>
        <v>2</v>
      </c>
    </row>
    <row r="18" spans="1:23" s="32" customFormat="1" ht="16.5" x14ac:dyDescent="0.2">
      <c r="A18" s="31">
        <v>15</v>
      </c>
      <c r="B18" s="31">
        <f>INDEX(技能效果!B:B,MATCH(技能效果等级!W18,技能效果!Y:Y,0))</f>
        <v>130600102</v>
      </c>
      <c r="C18" s="31" t="str">
        <f>INDEX(技能效果!C:C,MATCH(技能效果等级!B18,技能效果!B:B,0))</f>
        <v>常服曹焱兵普攻水晶</v>
      </c>
      <c r="D18" s="30" t="s">
        <v>1013</v>
      </c>
      <c r="E18" s="31">
        <v>5</v>
      </c>
      <c r="F18" s="31">
        <f>INDEX(技能效果!H:H,MATCH(技能效果等级!B18,技能效果!B:B,0))</f>
        <v>3001</v>
      </c>
      <c r="G18" s="31">
        <v>1</v>
      </c>
      <c r="H18" s="31">
        <v>1</v>
      </c>
      <c r="I18" s="31"/>
      <c r="J18" s="31"/>
      <c r="K18" s="31"/>
      <c r="L18" s="31"/>
      <c r="M18" s="31"/>
      <c r="N18" s="30" t="str">
        <f>IF(INDEX(技能效果!I:I,MATCH(技能效果等级!B18,技能效果!B:B,0))="","",INDEX(技能效果!I:I,MATCH(技能效果等级!B18,技能效果!B:B,0)))</f>
        <v/>
      </c>
      <c r="O18" s="31"/>
      <c r="P18" s="31"/>
      <c r="Q18" s="31"/>
      <c r="R18" s="31" t="str">
        <f>IF(INDEX(技能效果!J:J,MATCH(技能效果等级!B18,技能效果!B:B,0))="","",INDEX(技能效果!J:J,MATCH(技能效果等级!B18,技能效果!B:B,0)))</f>
        <v/>
      </c>
      <c r="S18" s="31"/>
      <c r="T18" s="31"/>
      <c r="U18" s="31"/>
      <c r="V18" s="30" t="s">
        <v>1329</v>
      </c>
      <c r="W18" s="31">
        <f t="shared" si="0"/>
        <v>2</v>
      </c>
    </row>
    <row r="19" spans="1:23" s="32" customFormat="1" ht="16.5" x14ac:dyDescent="0.2">
      <c r="A19" s="31">
        <v>16</v>
      </c>
      <c r="B19" s="31">
        <f>INDEX(技能效果!B:B,MATCH(技能效果等级!W19,技能效果!Y:Y,0))</f>
        <v>130600102</v>
      </c>
      <c r="C19" s="31" t="str">
        <f>INDEX(技能效果!C:C,MATCH(技能效果等级!B19,技能效果!B:B,0))</f>
        <v>常服曹焱兵普攻水晶</v>
      </c>
      <c r="D19" s="30" t="s">
        <v>1013</v>
      </c>
      <c r="E19" s="31">
        <v>6</v>
      </c>
      <c r="F19" s="31">
        <f>INDEX(技能效果!H:H,MATCH(技能效果等级!B19,技能效果!B:B,0))</f>
        <v>3001</v>
      </c>
      <c r="G19" s="31">
        <v>1</v>
      </c>
      <c r="H19" s="31">
        <v>1</v>
      </c>
      <c r="I19" s="31"/>
      <c r="J19" s="31"/>
      <c r="K19" s="31"/>
      <c r="L19" s="31"/>
      <c r="M19" s="31"/>
      <c r="N19" s="30" t="str">
        <f>IF(INDEX(技能效果!I:I,MATCH(技能效果等级!B19,技能效果!B:B,0))="","",INDEX(技能效果!I:I,MATCH(技能效果等级!B19,技能效果!B:B,0)))</f>
        <v/>
      </c>
      <c r="O19" s="31"/>
      <c r="P19" s="31"/>
      <c r="Q19" s="31"/>
      <c r="R19" s="31" t="str">
        <f>IF(INDEX(技能效果!J:J,MATCH(技能效果等级!B19,技能效果!B:B,0))="","",INDEX(技能效果!J:J,MATCH(技能效果等级!B19,技能效果!B:B,0)))</f>
        <v/>
      </c>
      <c r="S19" s="31"/>
      <c r="T19" s="31"/>
      <c r="U19" s="31"/>
      <c r="V19" s="30" t="s">
        <v>1329</v>
      </c>
      <c r="W19" s="31">
        <f t="shared" si="0"/>
        <v>2</v>
      </c>
    </row>
    <row r="20" spans="1:23" s="32" customFormat="1" ht="16.5" x14ac:dyDescent="0.2">
      <c r="A20" s="31">
        <v>17</v>
      </c>
      <c r="B20" s="31">
        <f>INDEX(技能效果!B:B,MATCH(技能效果等级!W20,技能效果!Y:Y,0))</f>
        <v>130600102</v>
      </c>
      <c r="C20" s="31" t="str">
        <f>INDEX(技能效果!C:C,MATCH(技能效果等级!B20,技能效果!B:B,0))</f>
        <v>常服曹焱兵普攻水晶</v>
      </c>
      <c r="D20" s="30" t="s">
        <v>1013</v>
      </c>
      <c r="E20" s="31">
        <v>7</v>
      </c>
      <c r="F20" s="31">
        <f>INDEX(技能效果!H:H,MATCH(技能效果等级!B20,技能效果!B:B,0))</f>
        <v>3001</v>
      </c>
      <c r="G20" s="31">
        <v>1</v>
      </c>
      <c r="H20" s="31">
        <v>1</v>
      </c>
      <c r="I20" s="31"/>
      <c r="J20" s="31"/>
      <c r="K20" s="31"/>
      <c r="L20" s="31"/>
      <c r="M20" s="31"/>
      <c r="N20" s="30" t="str">
        <f>IF(INDEX(技能效果!I:I,MATCH(技能效果等级!B20,技能效果!B:B,0))="","",INDEX(技能效果!I:I,MATCH(技能效果等级!B20,技能效果!B:B,0)))</f>
        <v/>
      </c>
      <c r="O20" s="31"/>
      <c r="P20" s="31"/>
      <c r="Q20" s="31"/>
      <c r="R20" s="31" t="str">
        <f>IF(INDEX(技能效果!J:J,MATCH(技能效果等级!B20,技能效果!B:B,0))="","",INDEX(技能效果!J:J,MATCH(技能效果等级!B20,技能效果!B:B,0)))</f>
        <v/>
      </c>
      <c r="S20" s="31"/>
      <c r="T20" s="31"/>
      <c r="U20" s="31"/>
      <c r="V20" s="30" t="s">
        <v>1329</v>
      </c>
      <c r="W20" s="31">
        <f t="shared" si="0"/>
        <v>2</v>
      </c>
    </row>
    <row r="21" spans="1:23" s="32" customFormat="1" ht="16.5" x14ac:dyDescent="0.2">
      <c r="A21" s="31">
        <v>18</v>
      </c>
      <c r="B21" s="31">
        <f>INDEX(技能效果!B:B,MATCH(技能效果等级!W21,技能效果!Y:Y,0))</f>
        <v>130600102</v>
      </c>
      <c r="C21" s="31" t="str">
        <f>INDEX(技能效果!C:C,MATCH(技能效果等级!B21,技能效果!B:B,0))</f>
        <v>常服曹焱兵普攻水晶</v>
      </c>
      <c r="D21" s="30" t="s">
        <v>1013</v>
      </c>
      <c r="E21" s="31">
        <v>8</v>
      </c>
      <c r="F21" s="31">
        <f>INDEX(技能效果!H:H,MATCH(技能效果等级!B21,技能效果!B:B,0))</f>
        <v>3001</v>
      </c>
      <c r="G21" s="31">
        <v>1</v>
      </c>
      <c r="H21" s="31">
        <v>1</v>
      </c>
      <c r="I21" s="31"/>
      <c r="J21" s="31"/>
      <c r="K21" s="31"/>
      <c r="L21" s="31"/>
      <c r="M21" s="31"/>
      <c r="N21" s="30" t="str">
        <f>IF(INDEX(技能效果!I:I,MATCH(技能效果等级!B21,技能效果!B:B,0))="","",INDEX(技能效果!I:I,MATCH(技能效果等级!B21,技能效果!B:B,0)))</f>
        <v/>
      </c>
      <c r="O21" s="31"/>
      <c r="P21" s="31"/>
      <c r="Q21" s="31"/>
      <c r="R21" s="31" t="str">
        <f>IF(INDEX(技能效果!J:J,MATCH(技能效果等级!B21,技能效果!B:B,0))="","",INDEX(技能效果!J:J,MATCH(技能效果等级!B21,技能效果!B:B,0)))</f>
        <v/>
      </c>
      <c r="S21" s="31"/>
      <c r="T21" s="31"/>
      <c r="U21" s="31"/>
      <c r="V21" s="30" t="s">
        <v>1329</v>
      </c>
      <c r="W21" s="31">
        <f t="shared" si="0"/>
        <v>2</v>
      </c>
    </row>
    <row r="22" spans="1:23" s="32" customFormat="1" ht="16.5" x14ac:dyDescent="0.2">
      <c r="A22" s="31">
        <v>19</v>
      </c>
      <c r="B22" s="31">
        <f>INDEX(技能效果!B:B,MATCH(技能效果等级!W22,技能效果!Y:Y,0))</f>
        <v>130600102</v>
      </c>
      <c r="C22" s="31" t="str">
        <f>INDEX(技能效果!C:C,MATCH(技能效果等级!B22,技能效果!B:B,0))</f>
        <v>常服曹焱兵普攻水晶</v>
      </c>
      <c r="D22" s="30" t="s">
        <v>1013</v>
      </c>
      <c r="E22" s="31">
        <v>9</v>
      </c>
      <c r="F22" s="31">
        <f>INDEX(技能效果!H:H,MATCH(技能效果等级!B22,技能效果!B:B,0))</f>
        <v>3001</v>
      </c>
      <c r="G22" s="31">
        <v>1</v>
      </c>
      <c r="H22" s="31">
        <v>1</v>
      </c>
      <c r="I22" s="31"/>
      <c r="J22" s="31"/>
      <c r="K22" s="31"/>
      <c r="L22" s="31"/>
      <c r="M22" s="31"/>
      <c r="N22" s="30" t="str">
        <f>IF(INDEX(技能效果!I:I,MATCH(技能效果等级!B22,技能效果!B:B,0))="","",INDEX(技能效果!I:I,MATCH(技能效果等级!B22,技能效果!B:B,0)))</f>
        <v/>
      </c>
      <c r="O22" s="31"/>
      <c r="P22" s="31"/>
      <c r="Q22" s="31"/>
      <c r="R22" s="31" t="str">
        <f>IF(INDEX(技能效果!J:J,MATCH(技能效果等级!B22,技能效果!B:B,0))="","",INDEX(技能效果!J:J,MATCH(技能效果等级!B22,技能效果!B:B,0)))</f>
        <v/>
      </c>
      <c r="S22" s="31"/>
      <c r="T22" s="31"/>
      <c r="U22" s="31"/>
      <c r="V22" s="30" t="s">
        <v>1329</v>
      </c>
      <c r="W22" s="31">
        <f t="shared" si="0"/>
        <v>2</v>
      </c>
    </row>
    <row r="23" spans="1:23" s="32" customFormat="1" ht="16.5" x14ac:dyDescent="0.2">
      <c r="A23" s="31">
        <v>20</v>
      </c>
      <c r="B23" s="31">
        <f>INDEX(技能效果!B:B,MATCH(技能效果等级!W23,技能效果!Y:Y,0))</f>
        <v>130600102</v>
      </c>
      <c r="C23" s="31" t="str">
        <f>INDEX(技能效果!C:C,MATCH(技能效果等级!B23,技能效果!B:B,0))</f>
        <v>常服曹焱兵普攻水晶</v>
      </c>
      <c r="D23" s="30" t="s">
        <v>1013</v>
      </c>
      <c r="E23" s="31">
        <v>10</v>
      </c>
      <c r="F23" s="31">
        <f>INDEX(技能效果!H:H,MATCH(技能效果等级!B23,技能效果!B:B,0))</f>
        <v>3001</v>
      </c>
      <c r="G23" s="31">
        <v>1</v>
      </c>
      <c r="H23" s="31">
        <v>1</v>
      </c>
      <c r="I23" s="31"/>
      <c r="J23" s="31"/>
      <c r="K23" s="31"/>
      <c r="L23" s="31"/>
      <c r="M23" s="31"/>
      <c r="N23" s="30" t="str">
        <f>IF(INDEX(技能效果!I:I,MATCH(技能效果等级!B23,技能效果!B:B,0))="","",INDEX(技能效果!I:I,MATCH(技能效果等级!B23,技能效果!B:B,0)))</f>
        <v/>
      </c>
      <c r="O23" s="31"/>
      <c r="P23" s="31"/>
      <c r="Q23" s="31"/>
      <c r="R23" s="31" t="str">
        <f>IF(INDEX(技能效果!J:J,MATCH(技能效果等级!B23,技能效果!B:B,0))="","",INDEX(技能效果!J:J,MATCH(技能效果等级!B23,技能效果!B:B,0)))</f>
        <v/>
      </c>
      <c r="S23" s="31"/>
      <c r="T23" s="31"/>
      <c r="U23" s="31"/>
      <c r="V23" s="30" t="s">
        <v>1329</v>
      </c>
      <c r="W23" s="31">
        <f t="shared" si="0"/>
        <v>2</v>
      </c>
    </row>
    <row r="24" spans="1:23" s="32" customFormat="1" ht="16.5" x14ac:dyDescent="0.2">
      <c r="A24" s="31">
        <v>21</v>
      </c>
      <c r="B24" s="31">
        <f>INDEX(技能效果!B:B,MATCH(技能效果等级!W24,技能效果!Y:Y,0))</f>
        <v>130600201</v>
      </c>
      <c r="C24" s="31" t="str">
        <f>INDEX(技能效果!C:C,MATCH(技能效果等级!B24,技能效果!B:B,0))</f>
        <v>曹玄亮普攻伤害</v>
      </c>
      <c r="D24" s="30" t="s">
        <v>1013</v>
      </c>
      <c r="E24" s="31">
        <v>1</v>
      </c>
      <c r="F24" s="31">
        <f>INDEX(技能效果!H:H,MATCH(技能效果等级!B24,技能效果!B:B,0))</f>
        <v>1001</v>
      </c>
      <c r="G24" s="31">
        <v>2.5</v>
      </c>
      <c r="H24" s="31"/>
      <c r="I24" s="31"/>
      <c r="J24" s="31"/>
      <c r="K24" s="31"/>
      <c r="L24" s="31"/>
      <c r="M24" s="31"/>
      <c r="N24" s="30" t="str">
        <f>IF(INDEX(技能效果!I:I,MATCH(技能效果等级!B24,技能效果!B:B,0))="","",INDEX(技能效果!I:I,MATCH(技能效果等级!B24,技能效果!B:B,0)))</f>
        <v/>
      </c>
      <c r="O24" s="31"/>
      <c r="P24" s="31"/>
      <c r="Q24" s="31"/>
      <c r="R24" s="31" t="str">
        <f>IF(INDEX(技能效果!J:J,MATCH(技能效果等级!B24,技能效果!B:B,0))="","",INDEX(技能效果!J:J,MATCH(技能效果等级!B24,技能效果!B:B,0)))</f>
        <v/>
      </c>
      <c r="S24" s="31"/>
      <c r="T24" s="31"/>
      <c r="U24" s="31"/>
      <c r="V24" s="30" t="s">
        <v>1329</v>
      </c>
      <c r="W24" s="31">
        <f t="shared" si="0"/>
        <v>3</v>
      </c>
    </row>
    <row r="25" spans="1:23" s="32" customFormat="1" ht="16.5" x14ac:dyDescent="0.2">
      <c r="A25" s="31">
        <v>22</v>
      </c>
      <c r="B25" s="31">
        <f>INDEX(技能效果!B:B,MATCH(技能效果等级!W25,技能效果!Y:Y,0))</f>
        <v>130600201</v>
      </c>
      <c r="C25" s="31" t="str">
        <f>INDEX(技能效果!C:C,MATCH(技能效果等级!B25,技能效果!B:B,0))</f>
        <v>曹玄亮普攻伤害</v>
      </c>
      <c r="D25" s="30" t="s">
        <v>1013</v>
      </c>
      <c r="E25" s="31">
        <v>2</v>
      </c>
      <c r="F25" s="31">
        <f>INDEX(技能效果!H:H,MATCH(技能效果等级!B25,技能效果!B:B,0))</f>
        <v>1001</v>
      </c>
      <c r="G25" s="31">
        <v>2.5</v>
      </c>
      <c r="H25" s="31"/>
      <c r="I25" s="31"/>
      <c r="J25" s="31"/>
      <c r="K25" s="31"/>
      <c r="L25" s="31"/>
      <c r="M25" s="31"/>
      <c r="N25" s="30" t="str">
        <f>IF(INDEX(技能效果!I:I,MATCH(技能效果等级!B25,技能效果!B:B,0))="","",INDEX(技能效果!I:I,MATCH(技能效果等级!B25,技能效果!B:B,0)))</f>
        <v/>
      </c>
      <c r="O25" s="31"/>
      <c r="P25" s="31"/>
      <c r="Q25" s="31"/>
      <c r="R25" s="31" t="str">
        <f>IF(INDEX(技能效果!J:J,MATCH(技能效果等级!B25,技能效果!B:B,0))="","",INDEX(技能效果!J:J,MATCH(技能效果等级!B25,技能效果!B:B,0)))</f>
        <v/>
      </c>
      <c r="S25" s="31"/>
      <c r="T25" s="31"/>
      <c r="U25" s="31"/>
      <c r="V25" s="30" t="s">
        <v>1329</v>
      </c>
      <c r="W25" s="31">
        <f t="shared" si="0"/>
        <v>3</v>
      </c>
    </row>
    <row r="26" spans="1:23" s="32" customFormat="1" ht="16.5" x14ac:dyDescent="0.2">
      <c r="A26" s="31">
        <v>23</v>
      </c>
      <c r="B26" s="31">
        <f>INDEX(技能效果!B:B,MATCH(技能效果等级!W26,技能效果!Y:Y,0))</f>
        <v>130600201</v>
      </c>
      <c r="C26" s="31" t="str">
        <f>INDEX(技能效果!C:C,MATCH(技能效果等级!B26,技能效果!B:B,0))</f>
        <v>曹玄亮普攻伤害</v>
      </c>
      <c r="D26" s="30" t="s">
        <v>1013</v>
      </c>
      <c r="E26" s="31">
        <v>3</v>
      </c>
      <c r="F26" s="31">
        <f>INDEX(技能效果!H:H,MATCH(技能效果等级!B26,技能效果!B:B,0))</f>
        <v>1001</v>
      </c>
      <c r="G26" s="31">
        <v>2.5</v>
      </c>
      <c r="H26" s="31"/>
      <c r="I26" s="31"/>
      <c r="J26" s="31"/>
      <c r="K26" s="31"/>
      <c r="L26" s="31"/>
      <c r="M26" s="31"/>
      <c r="N26" s="30" t="str">
        <f>IF(INDEX(技能效果!I:I,MATCH(技能效果等级!B26,技能效果!B:B,0))="","",INDEX(技能效果!I:I,MATCH(技能效果等级!B26,技能效果!B:B,0)))</f>
        <v/>
      </c>
      <c r="O26" s="31"/>
      <c r="P26" s="31"/>
      <c r="Q26" s="31"/>
      <c r="R26" s="31" t="str">
        <f>IF(INDEX(技能效果!J:J,MATCH(技能效果等级!B26,技能效果!B:B,0))="","",INDEX(技能效果!J:J,MATCH(技能效果等级!B26,技能效果!B:B,0)))</f>
        <v/>
      </c>
      <c r="S26" s="31"/>
      <c r="T26" s="31"/>
      <c r="U26" s="31"/>
      <c r="V26" s="30" t="s">
        <v>1329</v>
      </c>
      <c r="W26" s="31">
        <f t="shared" si="0"/>
        <v>3</v>
      </c>
    </row>
    <row r="27" spans="1:23" s="32" customFormat="1" ht="16.5" x14ac:dyDescent="0.2">
      <c r="A27" s="31">
        <v>24</v>
      </c>
      <c r="B27" s="31">
        <f>INDEX(技能效果!B:B,MATCH(技能效果等级!W27,技能效果!Y:Y,0))</f>
        <v>130600201</v>
      </c>
      <c r="C27" s="31" t="str">
        <f>INDEX(技能效果!C:C,MATCH(技能效果等级!B27,技能效果!B:B,0))</f>
        <v>曹玄亮普攻伤害</v>
      </c>
      <c r="D27" s="30" t="s">
        <v>1013</v>
      </c>
      <c r="E27" s="31">
        <v>4</v>
      </c>
      <c r="F27" s="31">
        <f>INDEX(技能效果!H:H,MATCH(技能效果等级!B27,技能效果!B:B,0))</f>
        <v>1001</v>
      </c>
      <c r="G27" s="31">
        <v>2.5</v>
      </c>
      <c r="H27" s="31"/>
      <c r="I27" s="31"/>
      <c r="J27" s="31"/>
      <c r="K27" s="31"/>
      <c r="L27" s="31"/>
      <c r="M27" s="31"/>
      <c r="N27" s="30" t="str">
        <f>IF(INDEX(技能效果!I:I,MATCH(技能效果等级!B27,技能效果!B:B,0))="","",INDEX(技能效果!I:I,MATCH(技能效果等级!B27,技能效果!B:B,0)))</f>
        <v/>
      </c>
      <c r="O27" s="31"/>
      <c r="P27" s="31"/>
      <c r="Q27" s="31"/>
      <c r="R27" s="31" t="str">
        <f>IF(INDEX(技能效果!J:J,MATCH(技能效果等级!B27,技能效果!B:B,0))="","",INDEX(技能效果!J:J,MATCH(技能效果等级!B27,技能效果!B:B,0)))</f>
        <v/>
      </c>
      <c r="S27" s="31"/>
      <c r="T27" s="31"/>
      <c r="U27" s="31"/>
      <c r="V27" s="30" t="s">
        <v>1329</v>
      </c>
      <c r="W27" s="31">
        <f t="shared" si="0"/>
        <v>3</v>
      </c>
    </row>
    <row r="28" spans="1:23" s="32" customFormat="1" ht="16.5" x14ac:dyDescent="0.2">
      <c r="A28" s="31">
        <v>25</v>
      </c>
      <c r="B28" s="31">
        <f>INDEX(技能效果!B:B,MATCH(技能效果等级!W28,技能效果!Y:Y,0))</f>
        <v>130600201</v>
      </c>
      <c r="C28" s="31" t="str">
        <f>INDEX(技能效果!C:C,MATCH(技能效果等级!B28,技能效果!B:B,0))</f>
        <v>曹玄亮普攻伤害</v>
      </c>
      <c r="D28" s="30" t="s">
        <v>1013</v>
      </c>
      <c r="E28" s="31">
        <v>5</v>
      </c>
      <c r="F28" s="31">
        <f>INDEX(技能效果!H:H,MATCH(技能效果等级!B28,技能效果!B:B,0))</f>
        <v>1001</v>
      </c>
      <c r="G28" s="31">
        <v>2.5</v>
      </c>
      <c r="H28" s="31"/>
      <c r="I28" s="31"/>
      <c r="J28" s="31"/>
      <c r="K28" s="31"/>
      <c r="L28" s="31"/>
      <c r="M28" s="31"/>
      <c r="N28" s="30" t="str">
        <f>IF(INDEX(技能效果!I:I,MATCH(技能效果等级!B28,技能效果!B:B,0))="","",INDEX(技能效果!I:I,MATCH(技能效果等级!B28,技能效果!B:B,0)))</f>
        <v/>
      </c>
      <c r="O28" s="31"/>
      <c r="P28" s="31"/>
      <c r="Q28" s="31"/>
      <c r="R28" s="31" t="str">
        <f>IF(INDEX(技能效果!J:J,MATCH(技能效果等级!B28,技能效果!B:B,0))="","",INDEX(技能效果!J:J,MATCH(技能效果等级!B28,技能效果!B:B,0)))</f>
        <v/>
      </c>
      <c r="S28" s="31"/>
      <c r="T28" s="31"/>
      <c r="U28" s="31"/>
      <c r="V28" s="30" t="s">
        <v>1329</v>
      </c>
      <c r="W28" s="31">
        <f t="shared" si="0"/>
        <v>3</v>
      </c>
    </row>
    <row r="29" spans="1:23" s="32" customFormat="1" ht="16.5" x14ac:dyDescent="0.2">
      <c r="A29" s="31">
        <v>26</v>
      </c>
      <c r="B29" s="31">
        <f>INDEX(技能效果!B:B,MATCH(技能效果等级!W29,技能效果!Y:Y,0))</f>
        <v>130600201</v>
      </c>
      <c r="C29" s="31" t="str">
        <f>INDEX(技能效果!C:C,MATCH(技能效果等级!B29,技能效果!B:B,0))</f>
        <v>曹玄亮普攻伤害</v>
      </c>
      <c r="D29" s="30" t="s">
        <v>1013</v>
      </c>
      <c r="E29" s="31">
        <v>6</v>
      </c>
      <c r="F29" s="31">
        <f>INDEX(技能效果!H:H,MATCH(技能效果等级!B29,技能效果!B:B,0))</f>
        <v>1001</v>
      </c>
      <c r="G29" s="31">
        <v>2.5</v>
      </c>
      <c r="H29" s="31"/>
      <c r="I29" s="31"/>
      <c r="J29" s="31"/>
      <c r="K29" s="31"/>
      <c r="L29" s="31"/>
      <c r="M29" s="31"/>
      <c r="N29" s="30" t="str">
        <f>IF(INDEX(技能效果!I:I,MATCH(技能效果等级!B29,技能效果!B:B,0))="","",INDEX(技能效果!I:I,MATCH(技能效果等级!B29,技能效果!B:B,0)))</f>
        <v/>
      </c>
      <c r="O29" s="31"/>
      <c r="P29" s="31"/>
      <c r="Q29" s="31"/>
      <c r="R29" s="31" t="str">
        <f>IF(INDEX(技能效果!J:J,MATCH(技能效果等级!B29,技能效果!B:B,0))="","",INDEX(技能效果!J:J,MATCH(技能效果等级!B29,技能效果!B:B,0)))</f>
        <v/>
      </c>
      <c r="S29" s="31"/>
      <c r="T29" s="31"/>
      <c r="U29" s="31"/>
      <c r="V29" s="30" t="s">
        <v>1329</v>
      </c>
      <c r="W29" s="31">
        <f t="shared" si="0"/>
        <v>3</v>
      </c>
    </row>
    <row r="30" spans="1:23" s="32" customFormat="1" ht="16.5" x14ac:dyDescent="0.2">
      <c r="A30" s="31">
        <v>27</v>
      </c>
      <c r="B30" s="31">
        <f>INDEX(技能效果!B:B,MATCH(技能效果等级!W30,技能效果!Y:Y,0))</f>
        <v>130600201</v>
      </c>
      <c r="C30" s="31" t="str">
        <f>INDEX(技能效果!C:C,MATCH(技能效果等级!B30,技能效果!B:B,0))</f>
        <v>曹玄亮普攻伤害</v>
      </c>
      <c r="D30" s="30" t="s">
        <v>1013</v>
      </c>
      <c r="E30" s="31">
        <v>7</v>
      </c>
      <c r="F30" s="31">
        <f>INDEX(技能效果!H:H,MATCH(技能效果等级!B30,技能效果!B:B,0))</f>
        <v>1001</v>
      </c>
      <c r="G30" s="31">
        <v>2.5</v>
      </c>
      <c r="H30" s="31"/>
      <c r="I30" s="31"/>
      <c r="J30" s="31"/>
      <c r="K30" s="31"/>
      <c r="L30" s="31"/>
      <c r="M30" s="31"/>
      <c r="N30" s="30" t="str">
        <f>IF(INDEX(技能效果!I:I,MATCH(技能效果等级!B30,技能效果!B:B,0))="","",INDEX(技能效果!I:I,MATCH(技能效果等级!B30,技能效果!B:B,0)))</f>
        <v/>
      </c>
      <c r="O30" s="31"/>
      <c r="P30" s="31"/>
      <c r="Q30" s="31"/>
      <c r="R30" s="31" t="str">
        <f>IF(INDEX(技能效果!J:J,MATCH(技能效果等级!B30,技能效果!B:B,0))="","",INDEX(技能效果!J:J,MATCH(技能效果等级!B30,技能效果!B:B,0)))</f>
        <v/>
      </c>
      <c r="S30" s="31"/>
      <c r="T30" s="31"/>
      <c r="U30" s="31"/>
      <c r="V30" s="30" t="s">
        <v>1329</v>
      </c>
      <c r="W30" s="31">
        <f t="shared" si="0"/>
        <v>3</v>
      </c>
    </row>
    <row r="31" spans="1:23" s="32" customFormat="1" ht="16.5" x14ac:dyDescent="0.2">
      <c r="A31" s="31">
        <v>28</v>
      </c>
      <c r="B31" s="31">
        <f>INDEX(技能效果!B:B,MATCH(技能效果等级!W31,技能效果!Y:Y,0))</f>
        <v>130600201</v>
      </c>
      <c r="C31" s="31" t="str">
        <f>INDEX(技能效果!C:C,MATCH(技能效果等级!B31,技能效果!B:B,0))</f>
        <v>曹玄亮普攻伤害</v>
      </c>
      <c r="D31" s="30" t="s">
        <v>1013</v>
      </c>
      <c r="E31" s="31">
        <v>8</v>
      </c>
      <c r="F31" s="31">
        <f>INDEX(技能效果!H:H,MATCH(技能效果等级!B31,技能效果!B:B,0))</f>
        <v>1001</v>
      </c>
      <c r="G31" s="31">
        <v>2.5</v>
      </c>
      <c r="H31" s="31"/>
      <c r="I31" s="31"/>
      <c r="J31" s="31"/>
      <c r="K31" s="31"/>
      <c r="L31" s="31"/>
      <c r="M31" s="31"/>
      <c r="N31" s="30" t="str">
        <f>IF(INDEX(技能效果!I:I,MATCH(技能效果等级!B31,技能效果!B:B,0))="","",INDEX(技能效果!I:I,MATCH(技能效果等级!B31,技能效果!B:B,0)))</f>
        <v/>
      </c>
      <c r="O31" s="31"/>
      <c r="P31" s="31"/>
      <c r="Q31" s="31"/>
      <c r="R31" s="31" t="str">
        <f>IF(INDEX(技能效果!J:J,MATCH(技能效果等级!B31,技能效果!B:B,0))="","",INDEX(技能效果!J:J,MATCH(技能效果等级!B31,技能效果!B:B,0)))</f>
        <v/>
      </c>
      <c r="S31" s="31"/>
      <c r="T31" s="31"/>
      <c r="U31" s="31"/>
      <c r="V31" s="30" t="s">
        <v>1329</v>
      </c>
      <c r="W31" s="31">
        <f t="shared" si="0"/>
        <v>3</v>
      </c>
    </row>
    <row r="32" spans="1:23" s="32" customFormat="1" ht="16.5" x14ac:dyDescent="0.2">
      <c r="A32" s="31">
        <v>29</v>
      </c>
      <c r="B32" s="31">
        <f>INDEX(技能效果!B:B,MATCH(技能效果等级!W32,技能效果!Y:Y,0))</f>
        <v>130600201</v>
      </c>
      <c r="C32" s="31" t="str">
        <f>INDEX(技能效果!C:C,MATCH(技能效果等级!B32,技能效果!B:B,0))</f>
        <v>曹玄亮普攻伤害</v>
      </c>
      <c r="D32" s="30" t="s">
        <v>1013</v>
      </c>
      <c r="E32" s="31">
        <v>9</v>
      </c>
      <c r="F32" s="31">
        <f>INDEX(技能效果!H:H,MATCH(技能效果等级!B32,技能效果!B:B,0))</f>
        <v>1001</v>
      </c>
      <c r="G32" s="31">
        <v>2.5</v>
      </c>
      <c r="H32" s="31"/>
      <c r="I32" s="31"/>
      <c r="J32" s="31"/>
      <c r="K32" s="31"/>
      <c r="L32" s="31"/>
      <c r="M32" s="31"/>
      <c r="N32" s="30" t="str">
        <f>IF(INDEX(技能效果!I:I,MATCH(技能效果等级!B32,技能效果!B:B,0))="","",INDEX(技能效果!I:I,MATCH(技能效果等级!B32,技能效果!B:B,0)))</f>
        <v/>
      </c>
      <c r="O32" s="31"/>
      <c r="P32" s="31"/>
      <c r="Q32" s="31"/>
      <c r="R32" s="31" t="str">
        <f>IF(INDEX(技能效果!J:J,MATCH(技能效果等级!B32,技能效果!B:B,0))="","",INDEX(技能效果!J:J,MATCH(技能效果等级!B32,技能效果!B:B,0)))</f>
        <v/>
      </c>
      <c r="S32" s="31"/>
      <c r="T32" s="31"/>
      <c r="U32" s="31"/>
      <c r="V32" s="30" t="s">
        <v>1329</v>
      </c>
      <c r="W32" s="31">
        <f t="shared" si="0"/>
        <v>3</v>
      </c>
    </row>
    <row r="33" spans="1:23" s="32" customFormat="1" ht="16.5" x14ac:dyDescent="0.2">
      <c r="A33" s="31">
        <v>30</v>
      </c>
      <c r="B33" s="31">
        <f>INDEX(技能效果!B:B,MATCH(技能效果等级!W33,技能效果!Y:Y,0))</f>
        <v>130600201</v>
      </c>
      <c r="C33" s="31" t="str">
        <f>INDEX(技能效果!C:C,MATCH(技能效果等级!B33,技能效果!B:B,0))</f>
        <v>曹玄亮普攻伤害</v>
      </c>
      <c r="D33" s="30" t="s">
        <v>1013</v>
      </c>
      <c r="E33" s="31">
        <v>10</v>
      </c>
      <c r="F33" s="31">
        <f>INDEX(技能效果!H:H,MATCH(技能效果等级!B33,技能效果!B:B,0))</f>
        <v>1001</v>
      </c>
      <c r="G33" s="31">
        <v>2.5</v>
      </c>
      <c r="H33" s="31"/>
      <c r="I33" s="31"/>
      <c r="J33" s="31"/>
      <c r="K33" s="31"/>
      <c r="L33" s="31"/>
      <c r="M33" s="31"/>
      <c r="N33" s="30" t="str">
        <f>IF(INDEX(技能效果!I:I,MATCH(技能效果等级!B33,技能效果!B:B,0))="","",INDEX(技能效果!I:I,MATCH(技能效果等级!B33,技能效果!B:B,0)))</f>
        <v/>
      </c>
      <c r="O33" s="31"/>
      <c r="P33" s="31"/>
      <c r="Q33" s="31"/>
      <c r="R33" s="31" t="str">
        <f>IF(INDEX(技能效果!J:J,MATCH(技能效果等级!B33,技能效果!B:B,0))="","",INDEX(技能效果!J:J,MATCH(技能效果等级!B33,技能效果!B:B,0)))</f>
        <v/>
      </c>
      <c r="S33" s="31"/>
      <c r="T33" s="31"/>
      <c r="U33" s="31"/>
      <c r="V33" s="30" t="s">
        <v>1329</v>
      </c>
      <c r="W33" s="31">
        <f t="shared" si="0"/>
        <v>3</v>
      </c>
    </row>
    <row r="34" spans="1:23" s="32" customFormat="1" ht="16.5" x14ac:dyDescent="0.2">
      <c r="A34" s="31">
        <v>31</v>
      </c>
      <c r="B34" s="31">
        <f>INDEX(技能效果!B:B,MATCH(技能效果等级!W34,技能效果!Y:Y,0))</f>
        <v>130600202</v>
      </c>
      <c r="C34" s="31" t="str">
        <f>INDEX(技能效果!C:C,MATCH(技能效果等级!B34,技能效果!B:B,0))</f>
        <v>曹玄亮普攻水晶</v>
      </c>
      <c r="D34" s="30" t="s">
        <v>1013</v>
      </c>
      <c r="E34" s="31">
        <v>1</v>
      </c>
      <c r="F34" s="31">
        <f>INDEX(技能效果!H:H,MATCH(技能效果等级!B34,技能效果!B:B,0))</f>
        <v>3001</v>
      </c>
      <c r="G34" s="31">
        <v>2</v>
      </c>
      <c r="H34" s="31">
        <v>1</v>
      </c>
      <c r="I34" s="31"/>
      <c r="J34" s="31"/>
      <c r="K34" s="31"/>
      <c r="L34" s="31"/>
      <c r="M34" s="31"/>
      <c r="N34" s="30" t="str">
        <f>IF(INDEX(技能效果!I:I,MATCH(技能效果等级!B34,技能效果!B:B,0))="","",INDEX(技能效果!I:I,MATCH(技能效果等级!B34,技能效果!B:B,0)))</f>
        <v/>
      </c>
      <c r="O34" s="31"/>
      <c r="P34" s="31"/>
      <c r="Q34" s="31"/>
      <c r="R34" s="31" t="str">
        <f>IF(INDEX(技能效果!J:J,MATCH(技能效果等级!B34,技能效果!B:B,0))="","",INDEX(技能效果!J:J,MATCH(技能效果等级!B34,技能效果!B:B,0)))</f>
        <v/>
      </c>
      <c r="S34" s="31"/>
      <c r="T34" s="31"/>
      <c r="U34" s="31"/>
      <c r="V34" s="30" t="s">
        <v>1329</v>
      </c>
      <c r="W34" s="31">
        <f t="shared" si="0"/>
        <v>4</v>
      </c>
    </row>
    <row r="35" spans="1:23" s="32" customFormat="1" ht="16.5" x14ac:dyDescent="0.2">
      <c r="A35" s="31">
        <v>32</v>
      </c>
      <c r="B35" s="31">
        <f>INDEX(技能效果!B:B,MATCH(技能效果等级!W35,技能效果!Y:Y,0))</f>
        <v>130600202</v>
      </c>
      <c r="C35" s="31" t="str">
        <f>INDEX(技能效果!C:C,MATCH(技能效果等级!B35,技能效果!B:B,0))</f>
        <v>曹玄亮普攻水晶</v>
      </c>
      <c r="D35" s="30" t="s">
        <v>1013</v>
      </c>
      <c r="E35" s="31">
        <v>2</v>
      </c>
      <c r="F35" s="31">
        <f>INDEX(技能效果!H:H,MATCH(技能效果等级!B35,技能效果!B:B,0))</f>
        <v>3001</v>
      </c>
      <c r="G35" s="31">
        <v>2</v>
      </c>
      <c r="H35" s="31">
        <v>1</v>
      </c>
      <c r="I35" s="31"/>
      <c r="J35" s="31"/>
      <c r="K35" s="31"/>
      <c r="L35" s="31"/>
      <c r="M35" s="31"/>
      <c r="N35" s="30" t="str">
        <f>IF(INDEX(技能效果!I:I,MATCH(技能效果等级!B35,技能效果!B:B,0))="","",INDEX(技能效果!I:I,MATCH(技能效果等级!B35,技能效果!B:B,0)))</f>
        <v/>
      </c>
      <c r="O35" s="31"/>
      <c r="P35" s="31"/>
      <c r="Q35" s="31"/>
      <c r="R35" s="31" t="str">
        <f>IF(INDEX(技能效果!J:J,MATCH(技能效果等级!B35,技能效果!B:B,0))="","",INDEX(技能效果!J:J,MATCH(技能效果等级!B35,技能效果!B:B,0)))</f>
        <v/>
      </c>
      <c r="S35" s="31"/>
      <c r="T35" s="31"/>
      <c r="U35" s="31"/>
      <c r="V35" s="30" t="s">
        <v>1329</v>
      </c>
      <c r="W35" s="31">
        <f t="shared" si="0"/>
        <v>4</v>
      </c>
    </row>
    <row r="36" spans="1:23" s="32" customFormat="1" ht="16.5" x14ac:dyDescent="0.2">
      <c r="A36" s="31">
        <v>33</v>
      </c>
      <c r="B36" s="31">
        <f>INDEX(技能效果!B:B,MATCH(技能效果等级!W36,技能效果!Y:Y,0))</f>
        <v>130600202</v>
      </c>
      <c r="C36" s="31" t="str">
        <f>INDEX(技能效果!C:C,MATCH(技能效果等级!B36,技能效果!B:B,0))</f>
        <v>曹玄亮普攻水晶</v>
      </c>
      <c r="D36" s="30" t="s">
        <v>1013</v>
      </c>
      <c r="E36" s="31">
        <v>3</v>
      </c>
      <c r="F36" s="31">
        <f>INDEX(技能效果!H:H,MATCH(技能效果等级!B36,技能效果!B:B,0))</f>
        <v>3001</v>
      </c>
      <c r="G36" s="31">
        <v>2</v>
      </c>
      <c r="H36" s="31">
        <v>1</v>
      </c>
      <c r="I36" s="31"/>
      <c r="J36" s="31"/>
      <c r="K36" s="31"/>
      <c r="L36" s="31"/>
      <c r="M36" s="31"/>
      <c r="N36" s="30" t="str">
        <f>IF(INDEX(技能效果!I:I,MATCH(技能效果等级!B36,技能效果!B:B,0))="","",INDEX(技能效果!I:I,MATCH(技能效果等级!B36,技能效果!B:B,0)))</f>
        <v/>
      </c>
      <c r="O36" s="31"/>
      <c r="P36" s="31"/>
      <c r="Q36" s="31"/>
      <c r="R36" s="31" t="str">
        <f>IF(INDEX(技能效果!J:J,MATCH(技能效果等级!B36,技能效果!B:B,0))="","",INDEX(技能效果!J:J,MATCH(技能效果等级!B36,技能效果!B:B,0)))</f>
        <v/>
      </c>
      <c r="S36" s="31"/>
      <c r="T36" s="31"/>
      <c r="U36" s="31"/>
      <c r="V36" s="30" t="s">
        <v>1329</v>
      </c>
      <c r="W36" s="31">
        <f t="shared" si="0"/>
        <v>4</v>
      </c>
    </row>
    <row r="37" spans="1:23" s="32" customFormat="1" ht="16.5" x14ac:dyDescent="0.2">
      <c r="A37" s="31">
        <v>34</v>
      </c>
      <c r="B37" s="31">
        <f>INDEX(技能效果!B:B,MATCH(技能效果等级!W37,技能效果!Y:Y,0))</f>
        <v>130600202</v>
      </c>
      <c r="C37" s="31" t="str">
        <f>INDEX(技能效果!C:C,MATCH(技能效果等级!B37,技能效果!B:B,0))</f>
        <v>曹玄亮普攻水晶</v>
      </c>
      <c r="D37" s="30" t="s">
        <v>1013</v>
      </c>
      <c r="E37" s="31">
        <v>4</v>
      </c>
      <c r="F37" s="31">
        <f>INDEX(技能效果!H:H,MATCH(技能效果等级!B37,技能效果!B:B,0))</f>
        <v>3001</v>
      </c>
      <c r="G37" s="31">
        <v>2</v>
      </c>
      <c r="H37" s="31">
        <v>1</v>
      </c>
      <c r="I37" s="31"/>
      <c r="J37" s="31"/>
      <c r="K37" s="31"/>
      <c r="L37" s="31"/>
      <c r="M37" s="31"/>
      <c r="N37" s="30" t="str">
        <f>IF(INDEX(技能效果!I:I,MATCH(技能效果等级!B37,技能效果!B:B,0))="","",INDEX(技能效果!I:I,MATCH(技能效果等级!B37,技能效果!B:B,0)))</f>
        <v/>
      </c>
      <c r="O37" s="31"/>
      <c r="P37" s="31"/>
      <c r="Q37" s="31"/>
      <c r="R37" s="31" t="str">
        <f>IF(INDEX(技能效果!J:J,MATCH(技能效果等级!B37,技能效果!B:B,0))="","",INDEX(技能效果!J:J,MATCH(技能效果等级!B37,技能效果!B:B,0)))</f>
        <v/>
      </c>
      <c r="S37" s="31"/>
      <c r="T37" s="31"/>
      <c r="U37" s="31"/>
      <c r="V37" s="30" t="s">
        <v>1329</v>
      </c>
      <c r="W37" s="31">
        <f t="shared" si="0"/>
        <v>4</v>
      </c>
    </row>
    <row r="38" spans="1:23" s="32" customFormat="1" ht="16.5" x14ac:dyDescent="0.2">
      <c r="A38" s="31">
        <v>35</v>
      </c>
      <c r="B38" s="31">
        <f>INDEX(技能效果!B:B,MATCH(技能效果等级!W38,技能效果!Y:Y,0))</f>
        <v>130600202</v>
      </c>
      <c r="C38" s="31" t="str">
        <f>INDEX(技能效果!C:C,MATCH(技能效果等级!B38,技能效果!B:B,0))</f>
        <v>曹玄亮普攻水晶</v>
      </c>
      <c r="D38" s="30" t="s">
        <v>1013</v>
      </c>
      <c r="E38" s="31">
        <v>5</v>
      </c>
      <c r="F38" s="31">
        <f>INDEX(技能效果!H:H,MATCH(技能效果等级!B38,技能效果!B:B,0))</f>
        <v>3001</v>
      </c>
      <c r="G38" s="31">
        <v>2</v>
      </c>
      <c r="H38" s="31">
        <v>1</v>
      </c>
      <c r="I38" s="31"/>
      <c r="J38" s="31"/>
      <c r="K38" s="31"/>
      <c r="L38" s="31"/>
      <c r="M38" s="31"/>
      <c r="N38" s="30" t="str">
        <f>IF(INDEX(技能效果!I:I,MATCH(技能效果等级!B38,技能效果!B:B,0))="","",INDEX(技能效果!I:I,MATCH(技能效果等级!B38,技能效果!B:B,0)))</f>
        <v/>
      </c>
      <c r="O38" s="31"/>
      <c r="P38" s="31"/>
      <c r="Q38" s="31"/>
      <c r="R38" s="31" t="str">
        <f>IF(INDEX(技能效果!J:J,MATCH(技能效果等级!B38,技能效果!B:B,0))="","",INDEX(技能效果!J:J,MATCH(技能效果等级!B38,技能效果!B:B,0)))</f>
        <v/>
      </c>
      <c r="S38" s="31"/>
      <c r="T38" s="31"/>
      <c r="U38" s="31"/>
      <c r="V38" s="30" t="s">
        <v>1329</v>
      </c>
      <c r="W38" s="31">
        <f t="shared" si="0"/>
        <v>4</v>
      </c>
    </row>
    <row r="39" spans="1:23" s="32" customFormat="1" ht="16.5" x14ac:dyDescent="0.2">
      <c r="A39" s="31">
        <v>36</v>
      </c>
      <c r="B39" s="31">
        <f>INDEX(技能效果!B:B,MATCH(技能效果等级!W39,技能效果!Y:Y,0))</f>
        <v>130600202</v>
      </c>
      <c r="C39" s="31" t="str">
        <f>INDEX(技能效果!C:C,MATCH(技能效果等级!B39,技能效果!B:B,0))</f>
        <v>曹玄亮普攻水晶</v>
      </c>
      <c r="D39" s="30" t="s">
        <v>1013</v>
      </c>
      <c r="E39" s="31">
        <v>6</v>
      </c>
      <c r="F39" s="31">
        <f>INDEX(技能效果!H:H,MATCH(技能效果等级!B39,技能效果!B:B,0))</f>
        <v>3001</v>
      </c>
      <c r="G39" s="31">
        <v>2</v>
      </c>
      <c r="H39" s="31">
        <v>1</v>
      </c>
      <c r="I39" s="31"/>
      <c r="J39" s="31"/>
      <c r="K39" s="31"/>
      <c r="L39" s="31"/>
      <c r="M39" s="31"/>
      <c r="N39" s="30" t="str">
        <f>IF(INDEX(技能效果!I:I,MATCH(技能效果等级!B39,技能效果!B:B,0))="","",INDEX(技能效果!I:I,MATCH(技能效果等级!B39,技能效果!B:B,0)))</f>
        <v/>
      </c>
      <c r="O39" s="31"/>
      <c r="P39" s="31"/>
      <c r="Q39" s="31"/>
      <c r="R39" s="31" t="str">
        <f>IF(INDEX(技能效果!J:J,MATCH(技能效果等级!B39,技能效果!B:B,0))="","",INDEX(技能效果!J:J,MATCH(技能效果等级!B39,技能效果!B:B,0)))</f>
        <v/>
      </c>
      <c r="S39" s="31"/>
      <c r="T39" s="31"/>
      <c r="U39" s="31"/>
      <c r="V39" s="30" t="s">
        <v>1329</v>
      </c>
      <c r="W39" s="31">
        <f t="shared" si="0"/>
        <v>4</v>
      </c>
    </row>
    <row r="40" spans="1:23" s="32" customFormat="1" ht="16.5" x14ac:dyDescent="0.2">
      <c r="A40" s="31">
        <v>37</v>
      </c>
      <c r="B40" s="31">
        <f>INDEX(技能效果!B:B,MATCH(技能效果等级!W40,技能效果!Y:Y,0))</f>
        <v>130600202</v>
      </c>
      <c r="C40" s="31" t="str">
        <f>INDEX(技能效果!C:C,MATCH(技能效果等级!B40,技能效果!B:B,0))</f>
        <v>曹玄亮普攻水晶</v>
      </c>
      <c r="D40" s="30" t="s">
        <v>1013</v>
      </c>
      <c r="E40" s="31">
        <v>7</v>
      </c>
      <c r="F40" s="31">
        <f>INDEX(技能效果!H:H,MATCH(技能效果等级!B40,技能效果!B:B,0))</f>
        <v>3001</v>
      </c>
      <c r="G40" s="31">
        <v>2</v>
      </c>
      <c r="H40" s="31">
        <v>1</v>
      </c>
      <c r="I40" s="31"/>
      <c r="J40" s="31"/>
      <c r="K40" s="31"/>
      <c r="L40" s="31"/>
      <c r="M40" s="31"/>
      <c r="N40" s="30" t="str">
        <f>IF(INDEX(技能效果!I:I,MATCH(技能效果等级!B40,技能效果!B:B,0))="","",INDEX(技能效果!I:I,MATCH(技能效果等级!B40,技能效果!B:B,0)))</f>
        <v/>
      </c>
      <c r="O40" s="31"/>
      <c r="P40" s="31"/>
      <c r="Q40" s="31"/>
      <c r="R40" s="31" t="str">
        <f>IF(INDEX(技能效果!J:J,MATCH(技能效果等级!B40,技能效果!B:B,0))="","",INDEX(技能效果!J:J,MATCH(技能效果等级!B40,技能效果!B:B,0)))</f>
        <v/>
      </c>
      <c r="S40" s="31"/>
      <c r="T40" s="31"/>
      <c r="U40" s="31"/>
      <c r="V40" s="30" t="s">
        <v>1329</v>
      </c>
      <c r="W40" s="31">
        <f t="shared" si="0"/>
        <v>4</v>
      </c>
    </row>
    <row r="41" spans="1:23" s="32" customFormat="1" ht="16.5" x14ac:dyDescent="0.2">
      <c r="A41" s="31">
        <v>38</v>
      </c>
      <c r="B41" s="31">
        <f>INDEX(技能效果!B:B,MATCH(技能效果等级!W41,技能效果!Y:Y,0))</f>
        <v>130600202</v>
      </c>
      <c r="C41" s="31" t="str">
        <f>INDEX(技能效果!C:C,MATCH(技能效果等级!B41,技能效果!B:B,0))</f>
        <v>曹玄亮普攻水晶</v>
      </c>
      <c r="D41" s="30" t="s">
        <v>1013</v>
      </c>
      <c r="E41" s="31">
        <v>8</v>
      </c>
      <c r="F41" s="31">
        <f>INDEX(技能效果!H:H,MATCH(技能效果等级!B41,技能效果!B:B,0))</f>
        <v>3001</v>
      </c>
      <c r="G41" s="31">
        <v>2</v>
      </c>
      <c r="H41" s="31">
        <v>1</v>
      </c>
      <c r="I41" s="31"/>
      <c r="J41" s="31"/>
      <c r="K41" s="31"/>
      <c r="L41" s="31"/>
      <c r="M41" s="31"/>
      <c r="N41" s="30" t="str">
        <f>IF(INDEX(技能效果!I:I,MATCH(技能效果等级!B41,技能效果!B:B,0))="","",INDEX(技能效果!I:I,MATCH(技能效果等级!B41,技能效果!B:B,0)))</f>
        <v/>
      </c>
      <c r="O41" s="31"/>
      <c r="P41" s="31"/>
      <c r="Q41" s="31"/>
      <c r="R41" s="31" t="str">
        <f>IF(INDEX(技能效果!J:J,MATCH(技能效果等级!B41,技能效果!B:B,0))="","",INDEX(技能效果!J:J,MATCH(技能效果等级!B41,技能效果!B:B,0)))</f>
        <v/>
      </c>
      <c r="S41" s="31"/>
      <c r="T41" s="31"/>
      <c r="U41" s="31"/>
      <c r="V41" s="30" t="s">
        <v>1329</v>
      </c>
      <c r="W41" s="31">
        <f t="shared" si="0"/>
        <v>4</v>
      </c>
    </row>
    <row r="42" spans="1:23" s="32" customFormat="1" ht="16.5" x14ac:dyDescent="0.2">
      <c r="A42" s="31">
        <v>39</v>
      </c>
      <c r="B42" s="31">
        <f>INDEX(技能效果!B:B,MATCH(技能效果等级!W42,技能效果!Y:Y,0))</f>
        <v>130600202</v>
      </c>
      <c r="C42" s="31" t="str">
        <f>INDEX(技能效果!C:C,MATCH(技能效果等级!B42,技能效果!B:B,0))</f>
        <v>曹玄亮普攻水晶</v>
      </c>
      <c r="D42" s="30" t="s">
        <v>1013</v>
      </c>
      <c r="E42" s="31">
        <v>9</v>
      </c>
      <c r="F42" s="31">
        <f>INDEX(技能效果!H:H,MATCH(技能效果等级!B42,技能效果!B:B,0))</f>
        <v>3001</v>
      </c>
      <c r="G42" s="31">
        <v>2</v>
      </c>
      <c r="H42" s="31">
        <v>1</v>
      </c>
      <c r="I42" s="31"/>
      <c r="J42" s="31"/>
      <c r="K42" s="31"/>
      <c r="L42" s="31"/>
      <c r="M42" s="31"/>
      <c r="N42" s="30" t="str">
        <f>IF(INDEX(技能效果!I:I,MATCH(技能效果等级!B42,技能效果!B:B,0))="","",INDEX(技能效果!I:I,MATCH(技能效果等级!B42,技能效果!B:B,0)))</f>
        <v/>
      </c>
      <c r="O42" s="31"/>
      <c r="P42" s="31"/>
      <c r="Q42" s="31"/>
      <c r="R42" s="31" t="str">
        <f>IF(INDEX(技能效果!J:J,MATCH(技能效果等级!B42,技能效果!B:B,0))="","",INDEX(技能效果!J:J,MATCH(技能效果等级!B42,技能效果!B:B,0)))</f>
        <v/>
      </c>
      <c r="S42" s="31"/>
      <c r="T42" s="31"/>
      <c r="U42" s="31"/>
      <c r="V42" s="30" t="s">
        <v>1329</v>
      </c>
      <c r="W42" s="31">
        <f t="shared" si="0"/>
        <v>4</v>
      </c>
    </row>
    <row r="43" spans="1:23" s="32" customFormat="1" ht="16.5" x14ac:dyDescent="0.2">
      <c r="A43" s="31">
        <v>40</v>
      </c>
      <c r="B43" s="31">
        <f>INDEX(技能效果!B:B,MATCH(技能效果等级!W43,技能效果!Y:Y,0))</f>
        <v>130600202</v>
      </c>
      <c r="C43" s="31" t="str">
        <f>INDEX(技能效果!C:C,MATCH(技能效果等级!B43,技能效果!B:B,0))</f>
        <v>曹玄亮普攻水晶</v>
      </c>
      <c r="D43" s="30" t="s">
        <v>1013</v>
      </c>
      <c r="E43" s="31">
        <v>10</v>
      </c>
      <c r="F43" s="31">
        <f>INDEX(技能效果!H:H,MATCH(技能效果等级!B43,技能效果!B:B,0))</f>
        <v>3001</v>
      </c>
      <c r="G43" s="31">
        <v>2</v>
      </c>
      <c r="H43" s="31">
        <v>1</v>
      </c>
      <c r="I43" s="31"/>
      <c r="J43" s="31"/>
      <c r="K43" s="31"/>
      <c r="L43" s="31"/>
      <c r="M43" s="31"/>
      <c r="N43" s="30" t="str">
        <f>IF(INDEX(技能效果!I:I,MATCH(技能效果等级!B43,技能效果!B:B,0))="","",INDEX(技能效果!I:I,MATCH(技能效果等级!B43,技能效果!B:B,0)))</f>
        <v/>
      </c>
      <c r="O43" s="31"/>
      <c r="P43" s="31"/>
      <c r="Q43" s="31"/>
      <c r="R43" s="31" t="str">
        <f>IF(INDEX(技能效果!J:J,MATCH(技能效果等级!B43,技能效果!B:B,0))="","",INDEX(技能效果!J:J,MATCH(技能效果等级!B43,技能效果!B:B,0)))</f>
        <v/>
      </c>
      <c r="S43" s="31"/>
      <c r="T43" s="31"/>
      <c r="U43" s="31"/>
      <c r="V43" s="30" t="s">
        <v>1329</v>
      </c>
      <c r="W43" s="31">
        <f t="shared" si="0"/>
        <v>4</v>
      </c>
    </row>
    <row r="44" spans="1:23" s="32" customFormat="1" ht="16.5" x14ac:dyDescent="0.2">
      <c r="A44" s="31">
        <v>41</v>
      </c>
      <c r="B44" s="31">
        <f>INDEX(技能效果!B:B,MATCH(技能效果等级!W44,技能效果!Y:Y,0))</f>
        <v>130600301</v>
      </c>
      <c r="C44" s="31" t="str">
        <f>INDEX(技能效果!C:C,MATCH(技能效果等级!B44,技能效果!B:B,0))</f>
        <v>战斗夏玲普攻伤害</v>
      </c>
      <c r="D44" s="30" t="s">
        <v>1013</v>
      </c>
      <c r="E44" s="31">
        <v>1</v>
      </c>
      <c r="F44" s="31">
        <f>INDEX(技能效果!H:H,MATCH(技能效果等级!B44,技能效果!B:B,0))</f>
        <v>1001</v>
      </c>
      <c r="G44" s="31">
        <v>2.5</v>
      </c>
      <c r="H44" s="31"/>
      <c r="I44" s="31"/>
      <c r="J44" s="31"/>
      <c r="K44" s="31"/>
      <c r="L44" s="31"/>
      <c r="M44" s="31"/>
      <c r="N44" s="30" t="str">
        <f>IF(INDEX(技能效果!I:I,MATCH(技能效果等级!B44,技能效果!B:B,0))="","",INDEX(技能效果!I:I,MATCH(技能效果等级!B44,技能效果!B:B,0)))</f>
        <v/>
      </c>
      <c r="O44" s="31"/>
      <c r="P44" s="31"/>
      <c r="Q44" s="31"/>
      <c r="R44" s="31" t="str">
        <f>IF(INDEX(技能效果!J:J,MATCH(技能效果等级!B44,技能效果!B:B,0))="","",INDEX(技能效果!J:J,MATCH(技能效果等级!B44,技能效果!B:B,0)))</f>
        <v/>
      </c>
      <c r="S44" s="31"/>
      <c r="T44" s="31"/>
      <c r="U44" s="31"/>
      <c r="V44" s="30" t="s">
        <v>1329</v>
      </c>
      <c r="W44" s="31">
        <f t="shared" si="0"/>
        <v>5</v>
      </c>
    </row>
    <row r="45" spans="1:23" s="32" customFormat="1" ht="16.5" x14ac:dyDescent="0.2">
      <c r="A45" s="31">
        <v>42</v>
      </c>
      <c r="B45" s="31">
        <f>INDEX(技能效果!B:B,MATCH(技能效果等级!W45,技能效果!Y:Y,0))</f>
        <v>130600301</v>
      </c>
      <c r="C45" s="31" t="str">
        <f>INDEX(技能效果!C:C,MATCH(技能效果等级!B45,技能效果!B:B,0))</f>
        <v>战斗夏玲普攻伤害</v>
      </c>
      <c r="D45" s="30" t="s">
        <v>1013</v>
      </c>
      <c r="E45" s="31">
        <v>2</v>
      </c>
      <c r="F45" s="31">
        <f>INDEX(技能效果!H:H,MATCH(技能效果等级!B45,技能效果!B:B,0))</f>
        <v>1001</v>
      </c>
      <c r="G45" s="31">
        <v>2.5</v>
      </c>
      <c r="H45" s="31"/>
      <c r="I45" s="31"/>
      <c r="J45" s="31"/>
      <c r="K45" s="31"/>
      <c r="L45" s="31"/>
      <c r="M45" s="31"/>
      <c r="N45" s="30" t="str">
        <f>IF(INDEX(技能效果!I:I,MATCH(技能效果等级!B45,技能效果!B:B,0))="","",INDEX(技能效果!I:I,MATCH(技能效果等级!B45,技能效果!B:B,0)))</f>
        <v/>
      </c>
      <c r="O45" s="31"/>
      <c r="P45" s="31"/>
      <c r="Q45" s="31"/>
      <c r="R45" s="31" t="str">
        <f>IF(INDEX(技能效果!J:J,MATCH(技能效果等级!B45,技能效果!B:B,0))="","",INDEX(技能效果!J:J,MATCH(技能效果等级!B45,技能效果!B:B,0)))</f>
        <v/>
      </c>
      <c r="S45" s="31"/>
      <c r="T45" s="31"/>
      <c r="U45" s="31"/>
      <c r="V45" s="30" t="s">
        <v>1329</v>
      </c>
      <c r="W45" s="31">
        <f t="shared" si="0"/>
        <v>5</v>
      </c>
    </row>
    <row r="46" spans="1:23" s="32" customFormat="1" ht="16.5" x14ac:dyDescent="0.2">
      <c r="A46" s="31">
        <v>43</v>
      </c>
      <c r="B46" s="31">
        <f>INDEX(技能效果!B:B,MATCH(技能效果等级!W46,技能效果!Y:Y,0))</f>
        <v>130600301</v>
      </c>
      <c r="C46" s="31" t="str">
        <f>INDEX(技能效果!C:C,MATCH(技能效果等级!B46,技能效果!B:B,0))</f>
        <v>战斗夏玲普攻伤害</v>
      </c>
      <c r="D46" s="30" t="s">
        <v>1013</v>
      </c>
      <c r="E46" s="31">
        <v>3</v>
      </c>
      <c r="F46" s="31">
        <f>INDEX(技能效果!H:H,MATCH(技能效果等级!B46,技能效果!B:B,0))</f>
        <v>1001</v>
      </c>
      <c r="G46" s="31">
        <v>2.5</v>
      </c>
      <c r="H46" s="31"/>
      <c r="I46" s="31"/>
      <c r="J46" s="31"/>
      <c r="K46" s="31"/>
      <c r="L46" s="31"/>
      <c r="M46" s="31"/>
      <c r="N46" s="30" t="str">
        <f>IF(INDEX(技能效果!I:I,MATCH(技能效果等级!B46,技能效果!B:B,0))="","",INDEX(技能效果!I:I,MATCH(技能效果等级!B46,技能效果!B:B,0)))</f>
        <v/>
      </c>
      <c r="O46" s="31"/>
      <c r="P46" s="31"/>
      <c r="Q46" s="31"/>
      <c r="R46" s="31" t="str">
        <f>IF(INDEX(技能效果!J:J,MATCH(技能效果等级!B46,技能效果!B:B,0))="","",INDEX(技能效果!J:J,MATCH(技能效果等级!B46,技能效果!B:B,0)))</f>
        <v/>
      </c>
      <c r="S46" s="31"/>
      <c r="T46" s="31"/>
      <c r="U46" s="31"/>
      <c r="V46" s="30" t="s">
        <v>1329</v>
      </c>
      <c r="W46" s="31">
        <f t="shared" si="0"/>
        <v>5</v>
      </c>
    </row>
    <row r="47" spans="1:23" s="32" customFormat="1" ht="16.5" x14ac:dyDescent="0.2">
      <c r="A47" s="31">
        <v>44</v>
      </c>
      <c r="B47" s="31">
        <f>INDEX(技能效果!B:B,MATCH(技能效果等级!W47,技能效果!Y:Y,0))</f>
        <v>130600301</v>
      </c>
      <c r="C47" s="31" t="str">
        <f>INDEX(技能效果!C:C,MATCH(技能效果等级!B47,技能效果!B:B,0))</f>
        <v>战斗夏玲普攻伤害</v>
      </c>
      <c r="D47" s="30" t="s">
        <v>1013</v>
      </c>
      <c r="E47" s="31">
        <v>4</v>
      </c>
      <c r="F47" s="31">
        <f>INDEX(技能效果!H:H,MATCH(技能效果等级!B47,技能效果!B:B,0))</f>
        <v>1001</v>
      </c>
      <c r="G47" s="31">
        <v>2.5</v>
      </c>
      <c r="H47" s="31"/>
      <c r="I47" s="31"/>
      <c r="J47" s="31"/>
      <c r="K47" s="31"/>
      <c r="L47" s="31"/>
      <c r="M47" s="31"/>
      <c r="N47" s="30" t="str">
        <f>IF(INDEX(技能效果!I:I,MATCH(技能效果等级!B47,技能效果!B:B,0))="","",INDEX(技能效果!I:I,MATCH(技能效果等级!B47,技能效果!B:B,0)))</f>
        <v/>
      </c>
      <c r="O47" s="31"/>
      <c r="P47" s="31"/>
      <c r="Q47" s="31"/>
      <c r="R47" s="31" t="str">
        <f>IF(INDEX(技能效果!J:J,MATCH(技能效果等级!B47,技能效果!B:B,0))="","",INDEX(技能效果!J:J,MATCH(技能效果等级!B47,技能效果!B:B,0)))</f>
        <v/>
      </c>
      <c r="S47" s="31"/>
      <c r="T47" s="31"/>
      <c r="U47" s="31"/>
      <c r="V47" s="30" t="s">
        <v>1329</v>
      </c>
      <c r="W47" s="31">
        <f t="shared" si="0"/>
        <v>5</v>
      </c>
    </row>
    <row r="48" spans="1:23" s="32" customFormat="1" ht="16.5" x14ac:dyDescent="0.2">
      <c r="A48" s="31">
        <v>45</v>
      </c>
      <c r="B48" s="31">
        <f>INDEX(技能效果!B:B,MATCH(技能效果等级!W48,技能效果!Y:Y,0))</f>
        <v>130600301</v>
      </c>
      <c r="C48" s="31" t="str">
        <f>INDEX(技能效果!C:C,MATCH(技能效果等级!B48,技能效果!B:B,0))</f>
        <v>战斗夏玲普攻伤害</v>
      </c>
      <c r="D48" s="30" t="s">
        <v>1013</v>
      </c>
      <c r="E48" s="31">
        <v>5</v>
      </c>
      <c r="F48" s="31">
        <f>INDEX(技能效果!H:H,MATCH(技能效果等级!B48,技能效果!B:B,0))</f>
        <v>1001</v>
      </c>
      <c r="G48" s="31">
        <v>2.5</v>
      </c>
      <c r="H48" s="31"/>
      <c r="I48" s="31"/>
      <c r="J48" s="31"/>
      <c r="K48" s="31"/>
      <c r="L48" s="31"/>
      <c r="M48" s="31"/>
      <c r="N48" s="30" t="str">
        <f>IF(INDEX(技能效果!I:I,MATCH(技能效果等级!B48,技能效果!B:B,0))="","",INDEX(技能效果!I:I,MATCH(技能效果等级!B48,技能效果!B:B,0)))</f>
        <v/>
      </c>
      <c r="O48" s="31"/>
      <c r="P48" s="31"/>
      <c r="Q48" s="31"/>
      <c r="R48" s="31" t="str">
        <f>IF(INDEX(技能效果!J:J,MATCH(技能效果等级!B48,技能效果!B:B,0))="","",INDEX(技能效果!J:J,MATCH(技能效果等级!B48,技能效果!B:B,0)))</f>
        <v/>
      </c>
      <c r="S48" s="31"/>
      <c r="T48" s="31"/>
      <c r="U48" s="31"/>
      <c r="V48" s="30" t="s">
        <v>1329</v>
      </c>
      <c r="W48" s="31">
        <f t="shared" si="0"/>
        <v>5</v>
      </c>
    </row>
    <row r="49" spans="1:23" s="32" customFormat="1" ht="16.5" x14ac:dyDescent="0.2">
      <c r="A49" s="31">
        <v>46</v>
      </c>
      <c r="B49" s="31">
        <f>INDEX(技能效果!B:B,MATCH(技能效果等级!W49,技能效果!Y:Y,0))</f>
        <v>130600301</v>
      </c>
      <c r="C49" s="31" t="str">
        <f>INDEX(技能效果!C:C,MATCH(技能效果等级!B49,技能效果!B:B,0))</f>
        <v>战斗夏玲普攻伤害</v>
      </c>
      <c r="D49" s="30" t="s">
        <v>1013</v>
      </c>
      <c r="E49" s="31">
        <v>6</v>
      </c>
      <c r="F49" s="31">
        <f>INDEX(技能效果!H:H,MATCH(技能效果等级!B49,技能效果!B:B,0))</f>
        <v>1001</v>
      </c>
      <c r="G49" s="31">
        <v>2.5</v>
      </c>
      <c r="H49" s="31"/>
      <c r="I49" s="31"/>
      <c r="J49" s="31"/>
      <c r="K49" s="31"/>
      <c r="L49" s="31"/>
      <c r="M49" s="31"/>
      <c r="N49" s="30" t="str">
        <f>IF(INDEX(技能效果!I:I,MATCH(技能效果等级!B49,技能效果!B:B,0))="","",INDEX(技能效果!I:I,MATCH(技能效果等级!B49,技能效果!B:B,0)))</f>
        <v/>
      </c>
      <c r="O49" s="31"/>
      <c r="P49" s="31"/>
      <c r="Q49" s="31"/>
      <c r="R49" s="31" t="str">
        <f>IF(INDEX(技能效果!J:J,MATCH(技能效果等级!B49,技能效果!B:B,0))="","",INDEX(技能效果!J:J,MATCH(技能效果等级!B49,技能效果!B:B,0)))</f>
        <v/>
      </c>
      <c r="S49" s="31"/>
      <c r="T49" s="31"/>
      <c r="U49" s="31"/>
      <c r="V49" s="30" t="s">
        <v>1329</v>
      </c>
      <c r="W49" s="31">
        <f t="shared" si="0"/>
        <v>5</v>
      </c>
    </row>
    <row r="50" spans="1:23" s="32" customFormat="1" ht="16.5" x14ac:dyDescent="0.2">
      <c r="A50" s="31">
        <v>47</v>
      </c>
      <c r="B50" s="31">
        <f>INDEX(技能效果!B:B,MATCH(技能效果等级!W50,技能效果!Y:Y,0))</f>
        <v>130600301</v>
      </c>
      <c r="C50" s="31" t="str">
        <f>INDEX(技能效果!C:C,MATCH(技能效果等级!B50,技能效果!B:B,0))</f>
        <v>战斗夏玲普攻伤害</v>
      </c>
      <c r="D50" s="30" t="s">
        <v>1013</v>
      </c>
      <c r="E50" s="31">
        <v>7</v>
      </c>
      <c r="F50" s="31">
        <f>INDEX(技能效果!H:H,MATCH(技能效果等级!B50,技能效果!B:B,0))</f>
        <v>1001</v>
      </c>
      <c r="G50" s="31">
        <v>2.5</v>
      </c>
      <c r="H50" s="31"/>
      <c r="I50" s="31"/>
      <c r="J50" s="31"/>
      <c r="K50" s="31"/>
      <c r="L50" s="31"/>
      <c r="M50" s="31"/>
      <c r="N50" s="30" t="str">
        <f>IF(INDEX(技能效果!I:I,MATCH(技能效果等级!B50,技能效果!B:B,0))="","",INDEX(技能效果!I:I,MATCH(技能效果等级!B50,技能效果!B:B,0)))</f>
        <v/>
      </c>
      <c r="O50" s="31"/>
      <c r="P50" s="31"/>
      <c r="Q50" s="31"/>
      <c r="R50" s="31" t="str">
        <f>IF(INDEX(技能效果!J:J,MATCH(技能效果等级!B50,技能效果!B:B,0))="","",INDEX(技能效果!J:J,MATCH(技能效果等级!B50,技能效果!B:B,0)))</f>
        <v/>
      </c>
      <c r="S50" s="31"/>
      <c r="T50" s="31"/>
      <c r="U50" s="31"/>
      <c r="V50" s="30" t="s">
        <v>1329</v>
      </c>
      <c r="W50" s="31">
        <f t="shared" si="0"/>
        <v>5</v>
      </c>
    </row>
    <row r="51" spans="1:23" s="32" customFormat="1" ht="16.5" x14ac:dyDescent="0.2">
      <c r="A51" s="31">
        <v>48</v>
      </c>
      <c r="B51" s="31">
        <f>INDEX(技能效果!B:B,MATCH(技能效果等级!W51,技能效果!Y:Y,0))</f>
        <v>130600301</v>
      </c>
      <c r="C51" s="31" t="str">
        <f>INDEX(技能效果!C:C,MATCH(技能效果等级!B51,技能效果!B:B,0))</f>
        <v>战斗夏玲普攻伤害</v>
      </c>
      <c r="D51" s="30" t="s">
        <v>1013</v>
      </c>
      <c r="E51" s="31">
        <v>8</v>
      </c>
      <c r="F51" s="31">
        <f>INDEX(技能效果!H:H,MATCH(技能效果等级!B51,技能效果!B:B,0))</f>
        <v>1001</v>
      </c>
      <c r="G51" s="31">
        <v>2.5</v>
      </c>
      <c r="H51" s="31"/>
      <c r="I51" s="31"/>
      <c r="J51" s="31"/>
      <c r="K51" s="31"/>
      <c r="L51" s="31"/>
      <c r="M51" s="31"/>
      <c r="N51" s="30" t="str">
        <f>IF(INDEX(技能效果!I:I,MATCH(技能效果等级!B51,技能效果!B:B,0))="","",INDEX(技能效果!I:I,MATCH(技能效果等级!B51,技能效果!B:B,0)))</f>
        <v/>
      </c>
      <c r="O51" s="31"/>
      <c r="P51" s="31"/>
      <c r="Q51" s="31"/>
      <c r="R51" s="31" t="str">
        <f>IF(INDEX(技能效果!J:J,MATCH(技能效果等级!B51,技能效果!B:B,0))="","",INDEX(技能效果!J:J,MATCH(技能效果等级!B51,技能效果!B:B,0)))</f>
        <v/>
      </c>
      <c r="S51" s="31"/>
      <c r="T51" s="31"/>
      <c r="U51" s="31"/>
      <c r="V51" s="30" t="s">
        <v>1329</v>
      </c>
      <c r="W51" s="31">
        <f t="shared" si="0"/>
        <v>5</v>
      </c>
    </row>
    <row r="52" spans="1:23" s="32" customFormat="1" ht="16.5" x14ac:dyDescent="0.2">
      <c r="A52" s="31">
        <v>49</v>
      </c>
      <c r="B52" s="31">
        <f>INDEX(技能效果!B:B,MATCH(技能效果等级!W52,技能效果!Y:Y,0))</f>
        <v>130600301</v>
      </c>
      <c r="C52" s="31" t="str">
        <f>INDEX(技能效果!C:C,MATCH(技能效果等级!B52,技能效果!B:B,0))</f>
        <v>战斗夏玲普攻伤害</v>
      </c>
      <c r="D52" s="30" t="s">
        <v>1013</v>
      </c>
      <c r="E52" s="31">
        <v>9</v>
      </c>
      <c r="F52" s="31">
        <f>INDEX(技能效果!H:H,MATCH(技能效果等级!B52,技能效果!B:B,0))</f>
        <v>1001</v>
      </c>
      <c r="G52" s="31">
        <v>2.5</v>
      </c>
      <c r="H52" s="31"/>
      <c r="I52" s="31"/>
      <c r="J52" s="31"/>
      <c r="K52" s="31"/>
      <c r="L52" s="31"/>
      <c r="M52" s="31"/>
      <c r="N52" s="30" t="str">
        <f>IF(INDEX(技能效果!I:I,MATCH(技能效果等级!B52,技能效果!B:B,0))="","",INDEX(技能效果!I:I,MATCH(技能效果等级!B52,技能效果!B:B,0)))</f>
        <v/>
      </c>
      <c r="O52" s="31"/>
      <c r="P52" s="31"/>
      <c r="Q52" s="31"/>
      <c r="R52" s="31" t="str">
        <f>IF(INDEX(技能效果!J:J,MATCH(技能效果等级!B52,技能效果!B:B,0))="","",INDEX(技能效果!J:J,MATCH(技能效果等级!B52,技能效果!B:B,0)))</f>
        <v/>
      </c>
      <c r="S52" s="31"/>
      <c r="T52" s="31"/>
      <c r="U52" s="31"/>
      <c r="V52" s="30" t="s">
        <v>1329</v>
      </c>
      <c r="W52" s="31">
        <f t="shared" si="0"/>
        <v>5</v>
      </c>
    </row>
    <row r="53" spans="1:23" s="32" customFormat="1" ht="16.5" x14ac:dyDescent="0.2">
      <c r="A53" s="31">
        <v>50</v>
      </c>
      <c r="B53" s="31">
        <f>INDEX(技能效果!B:B,MATCH(技能效果等级!W53,技能效果!Y:Y,0))</f>
        <v>130600301</v>
      </c>
      <c r="C53" s="31" t="str">
        <f>INDEX(技能效果!C:C,MATCH(技能效果等级!B53,技能效果!B:B,0))</f>
        <v>战斗夏玲普攻伤害</v>
      </c>
      <c r="D53" s="30" t="s">
        <v>1013</v>
      </c>
      <c r="E53" s="31">
        <v>10</v>
      </c>
      <c r="F53" s="31">
        <f>INDEX(技能效果!H:H,MATCH(技能效果等级!B53,技能效果!B:B,0))</f>
        <v>1001</v>
      </c>
      <c r="G53" s="31">
        <v>2.5</v>
      </c>
      <c r="H53" s="31"/>
      <c r="I53" s="31"/>
      <c r="J53" s="31"/>
      <c r="K53" s="31"/>
      <c r="L53" s="31"/>
      <c r="M53" s="31"/>
      <c r="N53" s="30" t="str">
        <f>IF(INDEX(技能效果!I:I,MATCH(技能效果等级!B53,技能效果!B:B,0))="","",INDEX(技能效果!I:I,MATCH(技能效果等级!B53,技能效果!B:B,0)))</f>
        <v/>
      </c>
      <c r="O53" s="31"/>
      <c r="P53" s="31"/>
      <c r="Q53" s="31"/>
      <c r="R53" s="31" t="str">
        <f>IF(INDEX(技能效果!J:J,MATCH(技能效果等级!B53,技能效果!B:B,0))="","",INDEX(技能效果!J:J,MATCH(技能效果等级!B53,技能效果!B:B,0)))</f>
        <v/>
      </c>
      <c r="S53" s="31"/>
      <c r="T53" s="31"/>
      <c r="U53" s="31"/>
      <c r="V53" s="30" t="s">
        <v>1329</v>
      </c>
      <c r="W53" s="31">
        <f t="shared" si="0"/>
        <v>5</v>
      </c>
    </row>
    <row r="54" spans="1:23" s="32" customFormat="1" ht="16.5" x14ac:dyDescent="0.2">
      <c r="A54" s="31">
        <v>51</v>
      </c>
      <c r="B54" s="31">
        <f>INDEX(技能效果!B:B,MATCH(技能效果等级!W54,技能效果!Y:Y,0))</f>
        <v>130600302</v>
      </c>
      <c r="C54" s="31" t="str">
        <f>INDEX(技能效果!C:C,MATCH(技能效果等级!B54,技能效果!B:B,0))</f>
        <v>战斗夏玲普攻水晶</v>
      </c>
      <c r="D54" s="30" t="s">
        <v>1013</v>
      </c>
      <c r="E54" s="31">
        <v>1</v>
      </c>
      <c r="F54" s="31">
        <f>INDEX(技能效果!H:H,MATCH(技能效果等级!B54,技能效果!B:B,0))</f>
        <v>3001</v>
      </c>
      <c r="G54" s="31">
        <v>3</v>
      </c>
      <c r="H54" s="31">
        <v>1</v>
      </c>
      <c r="I54" s="31"/>
      <c r="J54" s="31"/>
      <c r="K54" s="31"/>
      <c r="L54" s="31"/>
      <c r="M54" s="31"/>
      <c r="N54" s="30" t="str">
        <f>IF(INDEX(技能效果!I:I,MATCH(技能效果等级!B54,技能效果!B:B,0))="","",INDEX(技能效果!I:I,MATCH(技能效果等级!B54,技能效果!B:B,0)))</f>
        <v/>
      </c>
      <c r="O54" s="31"/>
      <c r="P54" s="31"/>
      <c r="Q54" s="31"/>
      <c r="R54" s="31" t="str">
        <f>IF(INDEX(技能效果!J:J,MATCH(技能效果等级!B54,技能效果!B:B,0))="","",INDEX(技能效果!J:J,MATCH(技能效果等级!B54,技能效果!B:B,0)))</f>
        <v/>
      </c>
      <c r="S54" s="31"/>
      <c r="T54" s="31"/>
      <c r="U54" s="31"/>
      <c r="V54" s="30" t="s">
        <v>1329</v>
      </c>
      <c r="W54" s="31">
        <f t="shared" si="0"/>
        <v>6</v>
      </c>
    </row>
    <row r="55" spans="1:23" s="32" customFormat="1" ht="16.5" x14ac:dyDescent="0.2">
      <c r="A55" s="31">
        <v>52</v>
      </c>
      <c r="B55" s="31">
        <f>INDEX(技能效果!B:B,MATCH(技能效果等级!W55,技能效果!Y:Y,0))</f>
        <v>130600302</v>
      </c>
      <c r="C55" s="31" t="str">
        <f>INDEX(技能效果!C:C,MATCH(技能效果等级!B55,技能效果!B:B,0))</f>
        <v>战斗夏玲普攻水晶</v>
      </c>
      <c r="D55" s="30" t="s">
        <v>1013</v>
      </c>
      <c r="E55" s="31">
        <v>2</v>
      </c>
      <c r="F55" s="31">
        <f>INDEX(技能效果!H:H,MATCH(技能效果等级!B55,技能效果!B:B,0))</f>
        <v>3001</v>
      </c>
      <c r="G55" s="31">
        <v>3</v>
      </c>
      <c r="H55" s="31">
        <v>1</v>
      </c>
      <c r="I55" s="31"/>
      <c r="J55" s="31"/>
      <c r="K55" s="31"/>
      <c r="L55" s="31"/>
      <c r="M55" s="31"/>
      <c r="N55" s="30" t="str">
        <f>IF(INDEX(技能效果!I:I,MATCH(技能效果等级!B55,技能效果!B:B,0))="","",INDEX(技能效果!I:I,MATCH(技能效果等级!B55,技能效果!B:B,0)))</f>
        <v/>
      </c>
      <c r="O55" s="31"/>
      <c r="P55" s="31"/>
      <c r="Q55" s="31"/>
      <c r="R55" s="31" t="str">
        <f>IF(INDEX(技能效果!J:J,MATCH(技能效果等级!B55,技能效果!B:B,0))="","",INDEX(技能效果!J:J,MATCH(技能效果等级!B55,技能效果!B:B,0)))</f>
        <v/>
      </c>
      <c r="S55" s="31"/>
      <c r="T55" s="31"/>
      <c r="U55" s="31"/>
      <c r="V55" s="30" t="s">
        <v>1329</v>
      </c>
      <c r="W55" s="31">
        <f t="shared" si="0"/>
        <v>6</v>
      </c>
    </row>
    <row r="56" spans="1:23" s="32" customFormat="1" ht="16.5" x14ac:dyDescent="0.2">
      <c r="A56" s="31">
        <v>53</v>
      </c>
      <c r="B56" s="31">
        <f>INDEX(技能效果!B:B,MATCH(技能效果等级!W56,技能效果!Y:Y,0))</f>
        <v>130600302</v>
      </c>
      <c r="C56" s="31" t="str">
        <f>INDEX(技能效果!C:C,MATCH(技能效果等级!B56,技能效果!B:B,0))</f>
        <v>战斗夏玲普攻水晶</v>
      </c>
      <c r="D56" s="30" t="s">
        <v>1013</v>
      </c>
      <c r="E56" s="31">
        <v>3</v>
      </c>
      <c r="F56" s="31">
        <f>INDEX(技能效果!H:H,MATCH(技能效果等级!B56,技能效果!B:B,0))</f>
        <v>3001</v>
      </c>
      <c r="G56" s="31">
        <v>3</v>
      </c>
      <c r="H56" s="31">
        <v>1</v>
      </c>
      <c r="I56" s="31"/>
      <c r="J56" s="31"/>
      <c r="K56" s="31"/>
      <c r="L56" s="31"/>
      <c r="M56" s="31"/>
      <c r="N56" s="30" t="str">
        <f>IF(INDEX(技能效果!I:I,MATCH(技能效果等级!B56,技能效果!B:B,0))="","",INDEX(技能效果!I:I,MATCH(技能效果等级!B56,技能效果!B:B,0)))</f>
        <v/>
      </c>
      <c r="O56" s="31"/>
      <c r="P56" s="31"/>
      <c r="Q56" s="31"/>
      <c r="R56" s="31" t="str">
        <f>IF(INDEX(技能效果!J:J,MATCH(技能效果等级!B56,技能效果!B:B,0))="","",INDEX(技能效果!J:J,MATCH(技能效果等级!B56,技能效果!B:B,0)))</f>
        <v/>
      </c>
      <c r="S56" s="31"/>
      <c r="T56" s="31"/>
      <c r="U56" s="31"/>
      <c r="V56" s="30" t="s">
        <v>1329</v>
      </c>
      <c r="W56" s="31">
        <f t="shared" si="0"/>
        <v>6</v>
      </c>
    </row>
    <row r="57" spans="1:23" s="32" customFormat="1" ht="16.5" x14ac:dyDescent="0.2">
      <c r="A57" s="31">
        <v>54</v>
      </c>
      <c r="B57" s="31">
        <f>INDEX(技能效果!B:B,MATCH(技能效果等级!W57,技能效果!Y:Y,0))</f>
        <v>130600302</v>
      </c>
      <c r="C57" s="31" t="str">
        <f>INDEX(技能效果!C:C,MATCH(技能效果等级!B57,技能效果!B:B,0))</f>
        <v>战斗夏玲普攻水晶</v>
      </c>
      <c r="D57" s="30" t="s">
        <v>1013</v>
      </c>
      <c r="E57" s="31">
        <v>4</v>
      </c>
      <c r="F57" s="31">
        <f>INDEX(技能效果!H:H,MATCH(技能效果等级!B57,技能效果!B:B,0))</f>
        <v>3001</v>
      </c>
      <c r="G57" s="31">
        <v>3</v>
      </c>
      <c r="H57" s="31">
        <v>1</v>
      </c>
      <c r="I57" s="31"/>
      <c r="J57" s="31"/>
      <c r="K57" s="31"/>
      <c r="L57" s="31"/>
      <c r="M57" s="31"/>
      <c r="N57" s="30" t="str">
        <f>IF(INDEX(技能效果!I:I,MATCH(技能效果等级!B57,技能效果!B:B,0))="","",INDEX(技能效果!I:I,MATCH(技能效果等级!B57,技能效果!B:B,0)))</f>
        <v/>
      </c>
      <c r="O57" s="31"/>
      <c r="P57" s="31"/>
      <c r="Q57" s="31"/>
      <c r="R57" s="31" t="str">
        <f>IF(INDEX(技能效果!J:J,MATCH(技能效果等级!B57,技能效果!B:B,0))="","",INDEX(技能效果!J:J,MATCH(技能效果等级!B57,技能效果!B:B,0)))</f>
        <v/>
      </c>
      <c r="S57" s="31"/>
      <c r="T57" s="31"/>
      <c r="U57" s="31"/>
      <c r="V57" s="30" t="s">
        <v>1329</v>
      </c>
      <c r="W57" s="31">
        <f t="shared" si="0"/>
        <v>6</v>
      </c>
    </row>
    <row r="58" spans="1:23" s="32" customFormat="1" ht="16.5" x14ac:dyDescent="0.2">
      <c r="A58" s="31">
        <v>55</v>
      </c>
      <c r="B58" s="31">
        <f>INDEX(技能效果!B:B,MATCH(技能效果等级!W58,技能效果!Y:Y,0))</f>
        <v>130600302</v>
      </c>
      <c r="C58" s="31" t="str">
        <f>INDEX(技能效果!C:C,MATCH(技能效果等级!B58,技能效果!B:B,0))</f>
        <v>战斗夏玲普攻水晶</v>
      </c>
      <c r="D58" s="30" t="s">
        <v>1013</v>
      </c>
      <c r="E58" s="31">
        <v>5</v>
      </c>
      <c r="F58" s="31">
        <f>INDEX(技能效果!H:H,MATCH(技能效果等级!B58,技能效果!B:B,0))</f>
        <v>3001</v>
      </c>
      <c r="G58" s="31">
        <v>3</v>
      </c>
      <c r="H58" s="31">
        <v>1</v>
      </c>
      <c r="I58" s="31"/>
      <c r="J58" s="31"/>
      <c r="K58" s="31"/>
      <c r="L58" s="31"/>
      <c r="M58" s="31"/>
      <c r="N58" s="30" t="str">
        <f>IF(INDEX(技能效果!I:I,MATCH(技能效果等级!B58,技能效果!B:B,0))="","",INDEX(技能效果!I:I,MATCH(技能效果等级!B58,技能效果!B:B,0)))</f>
        <v/>
      </c>
      <c r="O58" s="31"/>
      <c r="P58" s="31"/>
      <c r="Q58" s="31"/>
      <c r="R58" s="31" t="str">
        <f>IF(INDEX(技能效果!J:J,MATCH(技能效果等级!B58,技能效果!B:B,0))="","",INDEX(技能效果!J:J,MATCH(技能效果等级!B58,技能效果!B:B,0)))</f>
        <v/>
      </c>
      <c r="S58" s="31"/>
      <c r="T58" s="31"/>
      <c r="U58" s="31"/>
      <c r="V58" s="30" t="s">
        <v>1329</v>
      </c>
      <c r="W58" s="31">
        <f t="shared" si="0"/>
        <v>6</v>
      </c>
    </row>
    <row r="59" spans="1:23" s="32" customFormat="1" ht="16.5" x14ac:dyDescent="0.2">
      <c r="A59" s="31">
        <v>56</v>
      </c>
      <c r="B59" s="31">
        <f>INDEX(技能效果!B:B,MATCH(技能效果等级!W59,技能效果!Y:Y,0))</f>
        <v>130600302</v>
      </c>
      <c r="C59" s="31" t="str">
        <f>INDEX(技能效果!C:C,MATCH(技能效果等级!B59,技能效果!B:B,0))</f>
        <v>战斗夏玲普攻水晶</v>
      </c>
      <c r="D59" s="30" t="s">
        <v>1013</v>
      </c>
      <c r="E59" s="31">
        <v>6</v>
      </c>
      <c r="F59" s="31">
        <f>INDEX(技能效果!H:H,MATCH(技能效果等级!B59,技能效果!B:B,0))</f>
        <v>3001</v>
      </c>
      <c r="G59" s="31">
        <v>3</v>
      </c>
      <c r="H59" s="31">
        <v>1</v>
      </c>
      <c r="I59" s="31"/>
      <c r="J59" s="31"/>
      <c r="K59" s="31"/>
      <c r="L59" s="31"/>
      <c r="M59" s="31"/>
      <c r="N59" s="30" t="str">
        <f>IF(INDEX(技能效果!I:I,MATCH(技能效果等级!B59,技能效果!B:B,0))="","",INDEX(技能效果!I:I,MATCH(技能效果等级!B59,技能效果!B:B,0)))</f>
        <v/>
      </c>
      <c r="O59" s="31"/>
      <c r="P59" s="31"/>
      <c r="Q59" s="31"/>
      <c r="R59" s="31" t="str">
        <f>IF(INDEX(技能效果!J:J,MATCH(技能效果等级!B59,技能效果!B:B,0))="","",INDEX(技能效果!J:J,MATCH(技能效果等级!B59,技能效果!B:B,0)))</f>
        <v/>
      </c>
      <c r="S59" s="31"/>
      <c r="T59" s="31"/>
      <c r="U59" s="31"/>
      <c r="V59" s="30" t="s">
        <v>1329</v>
      </c>
      <c r="W59" s="31">
        <f t="shared" si="0"/>
        <v>6</v>
      </c>
    </row>
    <row r="60" spans="1:23" s="32" customFormat="1" ht="16.5" x14ac:dyDescent="0.2">
      <c r="A60" s="31">
        <v>57</v>
      </c>
      <c r="B60" s="31">
        <f>INDEX(技能效果!B:B,MATCH(技能效果等级!W60,技能效果!Y:Y,0))</f>
        <v>130600302</v>
      </c>
      <c r="C60" s="31" t="str">
        <f>INDEX(技能效果!C:C,MATCH(技能效果等级!B60,技能效果!B:B,0))</f>
        <v>战斗夏玲普攻水晶</v>
      </c>
      <c r="D60" s="30" t="s">
        <v>1013</v>
      </c>
      <c r="E60" s="31">
        <v>7</v>
      </c>
      <c r="F60" s="31">
        <f>INDEX(技能效果!H:H,MATCH(技能效果等级!B60,技能效果!B:B,0))</f>
        <v>3001</v>
      </c>
      <c r="G60" s="31">
        <v>3</v>
      </c>
      <c r="H60" s="31">
        <v>1</v>
      </c>
      <c r="I60" s="31"/>
      <c r="J60" s="31"/>
      <c r="K60" s="31"/>
      <c r="L60" s="31"/>
      <c r="M60" s="31"/>
      <c r="N60" s="30" t="str">
        <f>IF(INDEX(技能效果!I:I,MATCH(技能效果等级!B60,技能效果!B:B,0))="","",INDEX(技能效果!I:I,MATCH(技能效果等级!B60,技能效果!B:B,0)))</f>
        <v/>
      </c>
      <c r="O60" s="31"/>
      <c r="P60" s="31"/>
      <c r="Q60" s="31"/>
      <c r="R60" s="31" t="str">
        <f>IF(INDEX(技能效果!J:J,MATCH(技能效果等级!B60,技能效果!B:B,0))="","",INDEX(技能效果!J:J,MATCH(技能效果等级!B60,技能效果!B:B,0)))</f>
        <v/>
      </c>
      <c r="S60" s="31"/>
      <c r="T60" s="31"/>
      <c r="U60" s="31"/>
      <c r="V60" s="30" t="s">
        <v>1329</v>
      </c>
      <c r="W60" s="31">
        <f t="shared" si="0"/>
        <v>6</v>
      </c>
    </row>
    <row r="61" spans="1:23" s="32" customFormat="1" ht="16.5" x14ac:dyDescent="0.2">
      <c r="A61" s="31">
        <v>58</v>
      </c>
      <c r="B61" s="31">
        <f>INDEX(技能效果!B:B,MATCH(技能效果等级!W61,技能效果!Y:Y,0))</f>
        <v>130600302</v>
      </c>
      <c r="C61" s="31" t="str">
        <f>INDEX(技能效果!C:C,MATCH(技能效果等级!B61,技能效果!B:B,0))</f>
        <v>战斗夏玲普攻水晶</v>
      </c>
      <c r="D61" s="30" t="s">
        <v>1013</v>
      </c>
      <c r="E61" s="31">
        <v>8</v>
      </c>
      <c r="F61" s="31">
        <f>INDEX(技能效果!H:H,MATCH(技能效果等级!B61,技能效果!B:B,0))</f>
        <v>3001</v>
      </c>
      <c r="G61" s="31">
        <v>3</v>
      </c>
      <c r="H61" s="31">
        <v>1</v>
      </c>
      <c r="I61" s="31"/>
      <c r="J61" s="31"/>
      <c r="K61" s="31"/>
      <c r="L61" s="31"/>
      <c r="M61" s="31"/>
      <c r="N61" s="30" t="str">
        <f>IF(INDEX(技能效果!I:I,MATCH(技能效果等级!B61,技能效果!B:B,0))="","",INDEX(技能效果!I:I,MATCH(技能效果等级!B61,技能效果!B:B,0)))</f>
        <v/>
      </c>
      <c r="O61" s="31"/>
      <c r="P61" s="31"/>
      <c r="Q61" s="31"/>
      <c r="R61" s="31" t="str">
        <f>IF(INDEX(技能效果!J:J,MATCH(技能效果等级!B61,技能效果!B:B,0))="","",INDEX(技能效果!J:J,MATCH(技能效果等级!B61,技能效果!B:B,0)))</f>
        <v/>
      </c>
      <c r="S61" s="31"/>
      <c r="T61" s="31"/>
      <c r="U61" s="31"/>
      <c r="V61" s="30" t="s">
        <v>1329</v>
      </c>
      <c r="W61" s="31">
        <f t="shared" si="0"/>
        <v>6</v>
      </c>
    </row>
    <row r="62" spans="1:23" s="32" customFormat="1" ht="16.5" x14ac:dyDescent="0.2">
      <c r="A62" s="31">
        <v>59</v>
      </c>
      <c r="B62" s="31">
        <f>INDEX(技能效果!B:B,MATCH(技能效果等级!W62,技能效果!Y:Y,0))</f>
        <v>130600302</v>
      </c>
      <c r="C62" s="31" t="str">
        <f>INDEX(技能效果!C:C,MATCH(技能效果等级!B62,技能效果!B:B,0))</f>
        <v>战斗夏玲普攻水晶</v>
      </c>
      <c r="D62" s="30" t="s">
        <v>1013</v>
      </c>
      <c r="E62" s="31">
        <v>9</v>
      </c>
      <c r="F62" s="31">
        <f>INDEX(技能效果!H:H,MATCH(技能效果等级!B62,技能效果!B:B,0))</f>
        <v>3001</v>
      </c>
      <c r="G62" s="31">
        <v>3</v>
      </c>
      <c r="H62" s="31">
        <v>1</v>
      </c>
      <c r="I62" s="31"/>
      <c r="J62" s="31"/>
      <c r="K62" s="31"/>
      <c r="L62" s="31"/>
      <c r="M62" s="31"/>
      <c r="N62" s="30" t="str">
        <f>IF(INDEX(技能效果!I:I,MATCH(技能效果等级!B62,技能效果!B:B,0))="","",INDEX(技能效果!I:I,MATCH(技能效果等级!B62,技能效果!B:B,0)))</f>
        <v/>
      </c>
      <c r="O62" s="31"/>
      <c r="P62" s="31"/>
      <c r="Q62" s="31"/>
      <c r="R62" s="31" t="str">
        <f>IF(INDEX(技能效果!J:J,MATCH(技能效果等级!B62,技能效果!B:B,0))="","",INDEX(技能效果!J:J,MATCH(技能效果等级!B62,技能效果!B:B,0)))</f>
        <v/>
      </c>
      <c r="S62" s="31"/>
      <c r="T62" s="31"/>
      <c r="U62" s="31"/>
      <c r="V62" s="30" t="s">
        <v>1329</v>
      </c>
      <c r="W62" s="31">
        <f t="shared" si="0"/>
        <v>6</v>
      </c>
    </row>
    <row r="63" spans="1:23" s="32" customFormat="1" ht="16.5" x14ac:dyDescent="0.2">
      <c r="A63" s="31">
        <v>60</v>
      </c>
      <c r="B63" s="31">
        <f>INDEX(技能效果!B:B,MATCH(技能效果等级!W63,技能效果!Y:Y,0))</f>
        <v>130600302</v>
      </c>
      <c r="C63" s="31" t="str">
        <f>INDEX(技能效果!C:C,MATCH(技能效果等级!B63,技能效果!B:B,0))</f>
        <v>战斗夏玲普攻水晶</v>
      </c>
      <c r="D63" s="30" t="s">
        <v>1013</v>
      </c>
      <c r="E63" s="31">
        <v>10</v>
      </c>
      <c r="F63" s="31">
        <f>INDEX(技能效果!H:H,MATCH(技能效果等级!B63,技能效果!B:B,0))</f>
        <v>3001</v>
      </c>
      <c r="G63" s="31">
        <v>3</v>
      </c>
      <c r="H63" s="31">
        <v>1</v>
      </c>
      <c r="I63" s="31"/>
      <c r="J63" s="31"/>
      <c r="K63" s="31"/>
      <c r="L63" s="31"/>
      <c r="M63" s="31"/>
      <c r="N63" s="30" t="str">
        <f>IF(INDEX(技能效果!I:I,MATCH(技能效果等级!B63,技能效果!B:B,0))="","",INDEX(技能效果!I:I,MATCH(技能效果等级!B63,技能效果!B:B,0)))</f>
        <v/>
      </c>
      <c r="O63" s="31"/>
      <c r="P63" s="31"/>
      <c r="Q63" s="31"/>
      <c r="R63" s="31" t="str">
        <f>IF(INDEX(技能效果!J:J,MATCH(技能效果等级!B63,技能效果!B:B,0))="","",INDEX(技能效果!J:J,MATCH(技能效果等级!B63,技能效果!B:B,0)))</f>
        <v/>
      </c>
      <c r="S63" s="31"/>
      <c r="T63" s="31"/>
      <c r="U63" s="31"/>
      <c r="V63" s="30" t="s">
        <v>1329</v>
      </c>
      <c r="W63" s="31">
        <f t="shared" si="0"/>
        <v>6</v>
      </c>
    </row>
    <row r="64" spans="1:23" s="32" customFormat="1" ht="16.5" x14ac:dyDescent="0.2">
      <c r="A64" s="31">
        <v>61</v>
      </c>
      <c r="B64" s="31">
        <f>INDEX(技能效果!B:B,MATCH(技能效果等级!W64,技能效果!Y:Y,0))</f>
        <v>130600401</v>
      </c>
      <c r="C64" s="31" t="str">
        <f>INDEX(技能效果!C:C,MATCH(技能效果等级!B64,技能效果!B:B,0))</f>
        <v>项昆仑普攻伤害</v>
      </c>
      <c r="D64" s="30" t="s">
        <v>1013</v>
      </c>
      <c r="E64" s="31">
        <v>1</v>
      </c>
      <c r="F64" s="31">
        <f>INDEX(技能效果!H:H,MATCH(技能效果等级!B64,技能效果!B:B,0))</f>
        <v>1001</v>
      </c>
      <c r="G64" s="31">
        <v>2.5</v>
      </c>
      <c r="H64" s="31"/>
      <c r="I64" s="31"/>
      <c r="J64" s="31"/>
      <c r="K64" s="31"/>
      <c r="L64" s="31"/>
      <c r="M64" s="31"/>
      <c r="N64" s="30" t="str">
        <f>IF(INDEX(技能效果!I:I,MATCH(技能效果等级!B64,技能效果!B:B,0))="","",INDEX(技能效果!I:I,MATCH(技能效果等级!B64,技能效果!B:B,0)))</f>
        <v/>
      </c>
      <c r="O64" s="31"/>
      <c r="P64" s="31"/>
      <c r="Q64" s="31"/>
      <c r="R64" s="31" t="str">
        <f>IF(INDEX(技能效果!J:J,MATCH(技能效果等级!B64,技能效果!B:B,0))="","",INDEX(技能效果!J:J,MATCH(技能效果等级!B64,技能效果!B:B,0)))</f>
        <v/>
      </c>
      <c r="S64" s="31"/>
      <c r="T64" s="31"/>
      <c r="U64" s="31"/>
      <c r="V64" s="30" t="s">
        <v>1329</v>
      </c>
      <c r="W64" s="31">
        <f t="shared" si="0"/>
        <v>7</v>
      </c>
    </row>
    <row r="65" spans="1:23" s="32" customFormat="1" ht="16.5" x14ac:dyDescent="0.2">
      <c r="A65" s="31">
        <v>62</v>
      </c>
      <c r="B65" s="31">
        <f>INDEX(技能效果!B:B,MATCH(技能效果等级!W65,技能效果!Y:Y,0))</f>
        <v>130600401</v>
      </c>
      <c r="C65" s="31" t="str">
        <f>INDEX(技能效果!C:C,MATCH(技能效果等级!B65,技能效果!B:B,0))</f>
        <v>项昆仑普攻伤害</v>
      </c>
      <c r="D65" s="30" t="s">
        <v>1013</v>
      </c>
      <c r="E65" s="31">
        <v>2</v>
      </c>
      <c r="F65" s="31">
        <f>INDEX(技能效果!H:H,MATCH(技能效果等级!B65,技能效果!B:B,0))</f>
        <v>1001</v>
      </c>
      <c r="G65" s="31">
        <v>2.5</v>
      </c>
      <c r="H65" s="31"/>
      <c r="I65" s="31"/>
      <c r="J65" s="31"/>
      <c r="K65" s="31"/>
      <c r="L65" s="31"/>
      <c r="M65" s="31"/>
      <c r="N65" s="30" t="str">
        <f>IF(INDEX(技能效果!I:I,MATCH(技能效果等级!B65,技能效果!B:B,0))="","",INDEX(技能效果!I:I,MATCH(技能效果等级!B65,技能效果!B:B,0)))</f>
        <v/>
      </c>
      <c r="O65" s="31"/>
      <c r="P65" s="31"/>
      <c r="Q65" s="31"/>
      <c r="R65" s="31" t="str">
        <f>IF(INDEX(技能效果!J:J,MATCH(技能效果等级!B65,技能效果!B:B,0))="","",INDEX(技能效果!J:J,MATCH(技能效果等级!B65,技能效果!B:B,0)))</f>
        <v/>
      </c>
      <c r="S65" s="31"/>
      <c r="T65" s="31"/>
      <c r="U65" s="31"/>
      <c r="V65" s="30" t="s">
        <v>1329</v>
      </c>
      <c r="W65" s="31">
        <f t="shared" si="0"/>
        <v>7</v>
      </c>
    </row>
    <row r="66" spans="1:23" s="32" customFormat="1" ht="16.5" x14ac:dyDescent="0.2">
      <c r="A66" s="31">
        <v>63</v>
      </c>
      <c r="B66" s="31">
        <f>INDEX(技能效果!B:B,MATCH(技能效果等级!W66,技能效果!Y:Y,0))</f>
        <v>130600401</v>
      </c>
      <c r="C66" s="31" t="str">
        <f>INDEX(技能效果!C:C,MATCH(技能效果等级!B66,技能效果!B:B,0))</f>
        <v>项昆仑普攻伤害</v>
      </c>
      <c r="D66" s="30" t="s">
        <v>1013</v>
      </c>
      <c r="E66" s="31">
        <v>3</v>
      </c>
      <c r="F66" s="31">
        <f>INDEX(技能效果!H:H,MATCH(技能效果等级!B66,技能效果!B:B,0))</f>
        <v>1001</v>
      </c>
      <c r="G66" s="31">
        <v>2.5</v>
      </c>
      <c r="H66" s="31"/>
      <c r="I66" s="31"/>
      <c r="J66" s="31"/>
      <c r="K66" s="31"/>
      <c r="L66" s="31"/>
      <c r="M66" s="31"/>
      <c r="N66" s="30" t="str">
        <f>IF(INDEX(技能效果!I:I,MATCH(技能效果等级!B66,技能效果!B:B,0))="","",INDEX(技能效果!I:I,MATCH(技能效果等级!B66,技能效果!B:B,0)))</f>
        <v/>
      </c>
      <c r="O66" s="31"/>
      <c r="P66" s="31"/>
      <c r="Q66" s="31"/>
      <c r="R66" s="31" t="str">
        <f>IF(INDEX(技能效果!J:J,MATCH(技能效果等级!B66,技能效果!B:B,0))="","",INDEX(技能效果!J:J,MATCH(技能效果等级!B66,技能效果!B:B,0)))</f>
        <v/>
      </c>
      <c r="S66" s="31"/>
      <c r="T66" s="31"/>
      <c r="U66" s="31"/>
      <c r="V66" s="30" t="s">
        <v>1329</v>
      </c>
      <c r="W66" s="31">
        <f t="shared" si="0"/>
        <v>7</v>
      </c>
    </row>
    <row r="67" spans="1:23" s="32" customFormat="1" ht="16.5" x14ac:dyDescent="0.2">
      <c r="A67" s="31">
        <v>64</v>
      </c>
      <c r="B67" s="31">
        <f>INDEX(技能效果!B:B,MATCH(技能效果等级!W67,技能效果!Y:Y,0))</f>
        <v>130600401</v>
      </c>
      <c r="C67" s="31" t="str">
        <f>INDEX(技能效果!C:C,MATCH(技能效果等级!B67,技能效果!B:B,0))</f>
        <v>项昆仑普攻伤害</v>
      </c>
      <c r="D67" s="30" t="s">
        <v>1013</v>
      </c>
      <c r="E67" s="31">
        <v>4</v>
      </c>
      <c r="F67" s="31">
        <f>INDEX(技能效果!H:H,MATCH(技能效果等级!B67,技能效果!B:B,0))</f>
        <v>1001</v>
      </c>
      <c r="G67" s="31">
        <v>2.5</v>
      </c>
      <c r="H67" s="31"/>
      <c r="I67" s="31"/>
      <c r="J67" s="31"/>
      <c r="K67" s="31"/>
      <c r="L67" s="31"/>
      <c r="M67" s="31"/>
      <c r="N67" s="30" t="str">
        <f>IF(INDEX(技能效果!I:I,MATCH(技能效果等级!B67,技能效果!B:B,0))="","",INDEX(技能效果!I:I,MATCH(技能效果等级!B67,技能效果!B:B,0)))</f>
        <v/>
      </c>
      <c r="O67" s="31"/>
      <c r="P67" s="31"/>
      <c r="Q67" s="31"/>
      <c r="R67" s="31" t="str">
        <f>IF(INDEX(技能效果!J:J,MATCH(技能效果等级!B67,技能效果!B:B,0))="","",INDEX(技能效果!J:J,MATCH(技能效果等级!B67,技能效果!B:B,0)))</f>
        <v/>
      </c>
      <c r="S67" s="31"/>
      <c r="T67" s="31"/>
      <c r="U67" s="31"/>
      <c r="V67" s="30" t="s">
        <v>1329</v>
      </c>
      <c r="W67" s="31">
        <f t="shared" si="0"/>
        <v>7</v>
      </c>
    </row>
    <row r="68" spans="1:23" s="32" customFormat="1" ht="16.5" x14ac:dyDescent="0.2">
      <c r="A68" s="31">
        <v>65</v>
      </c>
      <c r="B68" s="31">
        <f>INDEX(技能效果!B:B,MATCH(技能效果等级!W68,技能效果!Y:Y,0))</f>
        <v>130600401</v>
      </c>
      <c r="C68" s="31" t="str">
        <f>INDEX(技能效果!C:C,MATCH(技能效果等级!B68,技能效果!B:B,0))</f>
        <v>项昆仑普攻伤害</v>
      </c>
      <c r="D68" s="30" t="s">
        <v>1013</v>
      </c>
      <c r="E68" s="31">
        <v>5</v>
      </c>
      <c r="F68" s="31">
        <f>INDEX(技能效果!H:H,MATCH(技能效果等级!B68,技能效果!B:B,0))</f>
        <v>1001</v>
      </c>
      <c r="G68" s="31">
        <v>2.5</v>
      </c>
      <c r="H68" s="31"/>
      <c r="I68" s="31"/>
      <c r="J68" s="31"/>
      <c r="K68" s="31"/>
      <c r="L68" s="31"/>
      <c r="M68" s="31"/>
      <c r="N68" s="30" t="str">
        <f>IF(INDEX(技能效果!I:I,MATCH(技能效果等级!B68,技能效果!B:B,0))="","",INDEX(技能效果!I:I,MATCH(技能效果等级!B68,技能效果!B:B,0)))</f>
        <v/>
      </c>
      <c r="O68" s="31"/>
      <c r="P68" s="31"/>
      <c r="Q68" s="31"/>
      <c r="R68" s="31" t="str">
        <f>IF(INDEX(技能效果!J:J,MATCH(技能效果等级!B68,技能效果!B:B,0))="","",INDEX(技能效果!J:J,MATCH(技能效果等级!B68,技能效果!B:B,0)))</f>
        <v/>
      </c>
      <c r="S68" s="31"/>
      <c r="T68" s="31"/>
      <c r="U68" s="31"/>
      <c r="V68" s="30" t="s">
        <v>1329</v>
      </c>
      <c r="W68" s="31">
        <f t="shared" si="0"/>
        <v>7</v>
      </c>
    </row>
    <row r="69" spans="1:23" s="32" customFormat="1" ht="16.5" x14ac:dyDescent="0.2">
      <c r="A69" s="31">
        <v>66</v>
      </c>
      <c r="B69" s="31">
        <f>INDEX(技能效果!B:B,MATCH(技能效果等级!W69,技能效果!Y:Y,0))</f>
        <v>130600401</v>
      </c>
      <c r="C69" s="31" t="str">
        <f>INDEX(技能效果!C:C,MATCH(技能效果等级!B69,技能效果!B:B,0))</f>
        <v>项昆仑普攻伤害</v>
      </c>
      <c r="D69" s="30" t="s">
        <v>1013</v>
      </c>
      <c r="E69" s="31">
        <v>6</v>
      </c>
      <c r="F69" s="31">
        <f>INDEX(技能效果!H:H,MATCH(技能效果等级!B69,技能效果!B:B,0))</f>
        <v>1001</v>
      </c>
      <c r="G69" s="31">
        <v>2.5</v>
      </c>
      <c r="H69" s="31"/>
      <c r="I69" s="31"/>
      <c r="J69" s="31"/>
      <c r="K69" s="31"/>
      <c r="L69" s="31"/>
      <c r="M69" s="31"/>
      <c r="N69" s="30" t="str">
        <f>IF(INDEX(技能效果!I:I,MATCH(技能效果等级!B69,技能效果!B:B,0))="","",INDEX(技能效果!I:I,MATCH(技能效果等级!B69,技能效果!B:B,0)))</f>
        <v/>
      </c>
      <c r="O69" s="31"/>
      <c r="P69" s="31"/>
      <c r="Q69" s="31"/>
      <c r="R69" s="31" t="str">
        <f>IF(INDEX(技能效果!J:J,MATCH(技能效果等级!B69,技能效果!B:B,0))="","",INDEX(技能效果!J:J,MATCH(技能效果等级!B69,技能效果!B:B,0)))</f>
        <v/>
      </c>
      <c r="S69" s="31"/>
      <c r="T69" s="31"/>
      <c r="U69" s="31"/>
      <c r="V69" s="30" t="s">
        <v>1329</v>
      </c>
      <c r="W69" s="31">
        <f t="shared" si="0"/>
        <v>7</v>
      </c>
    </row>
    <row r="70" spans="1:23" s="32" customFormat="1" ht="16.5" x14ac:dyDescent="0.2">
      <c r="A70" s="31">
        <v>67</v>
      </c>
      <c r="B70" s="31">
        <f>INDEX(技能效果!B:B,MATCH(技能效果等级!W70,技能效果!Y:Y,0))</f>
        <v>130600401</v>
      </c>
      <c r="C70" s="31" t="str">
        <f>INDEX(技能效果!C:C,MATCH(技能效果等级!B70,技能效果!B:B,0))</f>
        <v>项昆仑普攻伤害</v>
      </c>
      <c r="D70" s="30" t="s">
        <v>1013</v>
      </c>
      <c r="E70" s="31">
        <v>7</v>
      </c>
      <c r="F70" s="31">
        <f>INDEX(技能效果!H:H,MATCH(技能效果等级!B70,技能效果!B:B,0))</f>
        <v>1001</v>
      </c>
      <c r="G70" s="31">
        <v>2.5</v>
      </c>
      <c r="H70" s="31"/>
      <c r="I70" s="31"/>
      <c r="J70" s="31"/>
      <c r="K70" s="31"/>
      <c r="L70" s="31"/>
      <c r="M70" s="31"/>
      <c r="N70" s="30" t="str">
        <f>IF(INDEX(技能效果!I:I,MATCH(技能效果等级!B70,技能效果!B:B,0))="","",INDEX(技能效果!I:I,MATCH(技能效果等级!B70,技能效果!B:B,0)))</f>
        <v/>
      </c>
      <c r="O70" s="31"/>
      <c r="P70" s="31"/>
      <c r="Q70" s="31"/>
      <c r="R70" s="31" t="str">
        <f>IF(INDEX(技能效果!J:J,MATCH(技能效果等级!B70,技能效果!B:B,0))="","",INDEX(技能效果!J:J,MATCH(技能效果等级!B70,技能效果!B:B,0)))</f>
        <v/>
      </c>
      <c r="S70" s="31"/>
      <c r="T70" s="31"/>
      <c r="U70" s="31"/>
      <c r="V70" s="30" t="s">
        <v>1329</v>
      </c>
      <c r="W70" s="31">
        <f t="shared" si="0"/>
        <v>7</v>
      </c>
    </row>
    <row r="71" spans="1:23" s="32" customFormat="1" ht="16.5" x14ac:dyDescent="0.2">
      <c r="A71" s="31">
        <v>68</v>
      </c>
      <c r="B71" s="31">
        <f>INDEX(技能效果!B:B,MATCH(技能效果等级!W71,技能效果!Y:Y,0))</f>
        <v>130600401</v>
      </c>
      <c r="C71" s="31" t="str">
        <f>INDEX(技能效果!C:C,MATCH(技能效果等级!B71,技能效果!B:B,0))</f>
        <v>项昆仑普攻伤害</v>
      </c>
      <c r="D71" s="30" t="s">
        <v>1013</v>
      </c>
      <c r="E71" s="31">
        <v>8</v>
      </c>
      <c r="F71" s="31">
        <f>INDEX(技能效果!H:H,MATCH(技能效果等级!B71,技能效果!B:B,0))</f>
        <v>1001</v>
      </c>
      <c r="G71" s="31">
        <v>2.5</v>
      </c>
      <c r="H71" s="31"/>
      <c r="I71" s="31"/>
      <c r="J71" s="31"/>
      <c r="K71" s="31"/>
      <c r="L71" s="31"/>
      <c r="M71" s="31"/>
      <c r="N71" s="30" t="str">
        <f>IF(INDEX(技能效果!I:I,MATCH(技能效果等级!B71,技能效果!B:B,0))="","",INDEX(技能效果!I:I,MATCH(技能效果等级!B71,技能效果!B:B,0)))</f>
        <v/>
      </c>
      <c r="O71" s="31"/>
      <c r="P71" s="31"/>
      <c r="Q71" s="31"/>
      <c r="R71" s="31" t="str">
        <f>IF(INDEX(技能效果!J:J,MATCH(技能效果等级!B71,技能效果!B:B,0))="","",INDEX(技能效果!J:J,MATCH(技能效果等级!B71,技能效果!B:B,0)))</f>
        <v/>
      </c>
      <c r="S71" s="31"/>
      <c r="T71" s="31"/>
      <c r="U71" s="31"/>
      <c r="V71" s="30" t="s">
        <v>1329</v>
      </c>
      <c r="W71" s="31">
        <f t="shared" si="0"/>
        <v>7</v>
      </c>
    </row>
    <row r="72" spans="1:23" s="32" customFormat="1" ht="16.5" x14ac:dyDescent="0.2">
      <c r="A72" s="31">
        <v>69</v>
      </c>
      <c r="B72" s="31">
        <f>INDEX(技能效果!B:B,MATCH(技能效果等级!W72,技能效果!Y:Y,0))</f>
        <v>130600401</v>
      </c>
      <c r="C72" s="31" t="str">
        <f>INDEX(技能效果!C:C,MATCH(技能效果等级!B72,技能效果!B:B,0))</f>
        <v>项昆仑普攻伤害</v>
      </c>
      <c r="D72" s="30" t="s">
        <v>1013</v>
      </c>
      <c r="E72" s="31">
        <v>9</v>
      </c>
      <c r="F72" s="31">
        <f>INDEX(技能效果!H:H,MATCH(技能效果等级!B72,技能效果!B:B,0))</f>
        <v>1001</v>
      </c>
      <c r="G72" s="31">
        <v>2.5</v>
      </c>
      <c r="H72" s="31"/>
      <c r="I72" s="31"/>
      <c r="J72" s="31"/>
      <c r="K72" s="31"/>
      <c r="L72" s="31"/>
      <c r="M72" s="31"/>
      <c r="N72" s="30" t="str">
        <f>IF(INDEX(技能效果!I:I,MATCH(技能效果等级!B72,技能效果!B:B,0))="","",INDEX(技能效果!I:I,MATCH(技能效果等级!B72,技能效果!B:B,0)))</f>
        <v/>
      </c>
      <c r="O72" s="31"/>
      <c r="P72" s="31"/>
      <c r="Q72" s="31"/>
      <c r="R72" s="31" t="str">
        <f>IF(INDEX(技能效果!J:J,MATCH(技能效果等级!B72,技能效果!B:B,0))="","",INDEX(技能效果!J:J,MATCH(技能效果等级!B72,技能效果!B:B,0)))</f>
        <v/>
      </c>
      <c r="S72" s="31"/>
      <c r="T72" s="31"/>
      <c r="U72" s="31"/>
      <c r="V72" s="30" t="s">
        <v>1329</v>
      </c>
      <c r="W72" s="31">
        <f t="shared" si="0"/>
        <v>7</v>
      </c>
    </row>
    <row r="73" spans="1:23" s="32" customFormat="1" ht="16.5" x14ac:dyDescent="0.2">
      <c r="A73" s="31">
        <v>70</v>
      </c>
      <c r="B73" s="31">
        <f>INDEX(技能效果!B:B,MATCH(技能效果等级!W73,技能效果!Y:Y,0))</f>
        <v>130600401</v>
      </c>
      <c r="C73" s="31" t="str">
        <f>INDEX(技能效果!C:C,MATCH(技能效果等级!B73,技能效果!B:B,0))</f>
        <v>项昆仑普攻伤害</v>
      </c>
      <c r="D73" s="30" t="s">
        <v>1013</v>
      </c>
      <c r="E73" s="31">
        <v>10</v>
      </c>
      <c r="F73" s="31">
        <f>INDEX(技能效果!H:H,MATCH(技能效果等级!B73,技能效果!B:B,0))</f>
        <v>1001</v>
      </c>
      <c r="G73" s="31">
        <v>2.5</v>
      </c>
      <c r="H73" s="31"/>
      <c r="I73" s="31"/>
      <c r="J73" s="31"/>
      <c r="K73" s="31"/>
      <c r="L73" s="31"/>
      <c r="M73" s="31"/>
      <c r="N73" s="30" t="str">
        <f>IF(INDEX(技能效果!I:I,MATCH(技能效果等级!B73,技能效果!B:B,0))="","",INDEX(技能效果!I:I,MATCH(技能效果等级!B73,技能效果!B:B,0)))</f>
        <v/>
      </c>
      <c r="O73" s="31"/>
      <c r="P73" s="31"/>
      <c r="Q73" s="31"/>
      <c r="R73" s="31" t="str">
        <f>IF(INDEX(技能效果!J:J,MATCH(技能效果等级!B73,技能效果!B:B,0))="","",INDEX(技能效果!J:J,MATCH(技能效果等级!B73,技能效果!B:B,0)))</f>
        <v/>
      </c>
      <c r="S73" s="31"/>
      <c r="T73" s="31"/>
      <c r="U73" s="31"/>
      <c r="V73" s="30" t="s">
        <v>1329</v>
      </c>
      <c r="W73" s="31">
        <f t="shared" si="0"/>
        <v>7</v>
      </c>
    </row>
    <row r="74" spans="1:23" s="32" customFormat="1" ht="16.5" x14ac:dyDescent="0.2">
      <c r="A74" s="31">
        <v>71</v>
      </c>
      <c r="B74" s="31">
        <f>INDEX(技能效果!B:B,MATCH(技能效果等级!W74,技能效果!Y:Y,0))</f>
        <v>130600402</v>
      </c>
      <c r="C74" s="31" t="str">
        <f>INDEX(技能效果!C:C,MATCH(技能效果等级!B74,技能效果!B:B,0))</f>
        <v>项昆仑普攻水晶</v>
      </c>
      <c r="D74" s="30" t="s">
        <v>1013</v>
      </c>
      <c r="E74" s="31">
        <v>1</v>
      </c>
      <c r="F74" s="31">
        <f>INDEX(技能效果!H:H,MATCH(技能效果等级!B74,技能效果!B:B,0))</f>
        <v>3001</v>
      </c>
      <c r="G74" s="31">
        <v>2</v>
      </c>
      <c r="H74" s="31">
        <v>1</v>
      </c>
      <c r="I74" s="31"/>
      <c r="J74" s="31"/>
      <c r="K74" s="31"/>
      <c r="L74" s="31"/>
      <c r="M74" s="31"/>
      <c r="N74" s="30" t="str">
        <f>IF(INDEX(技能效果!I:I,MATCH(技能效果等级!B74,技能效果!B:B,0))="","",INDEX(技能效果!I:I,MATCH(技能效果等级!B74,技能效果!B:B,0)))</f>
        <v/>
      </c>
      <c r="O74" s="31"/>
      <c r="P74" s="31"/>
      <c r="Q74" s="31"/>
      <c r="R74" s="31" t="str">
        <f>IF(INDEX(技能效果!J:J,MATCH(技能效果等级!B74,技能效果!B:B,0))="","",INDEX(技能效果!J:J,MATCH(技能效果等级!B74,技能效果!B:B,0)))</f>
        <v/>
      </c>
      <c r="S74" s="31"/>
      <c r="T74" s="31"/>
      <c r="U74" s="31"/>
      <c r="V74" s="30" t="s">
        <v>1329</v>
      </c>
      <c r="W74" s="31">
        <f t="shared" si="0"/>
        <v>8</v>
      </c>
    </row>
    <row r="75" spans="1:23" s="32" customFormat="1" ht="16.5" x14ac:dyDescent="0.2">
      <c r="A75" s="31">
        <v>72</v>
      </c>
      <c r="B75" s="31">
        <f>INDEX(技能效果!B:B,MATCH(技能效果等级!W75,技能效果!Y:Y,0))</f>
        <v>130600402</v>
      </c>
      <c r="C75" s="31" t="str">
        <f>INDEX(技能效果!C:C,MATCH(技能效果等级!B75,技能效果!B:B,0))</f>
        <v>项昆仑普攻水晶</v>
      </c>
      <c r="D75" s="30" t="s">
        <v>1013</v>
      </c>
      <c r="E75" s="31">
        <v>2</v>
      </c>
      <c r="F75" s="31">
        <f>INDEX(技能效果!H:H,MATCH(技能效果等级!B75,技能效果!B:B,0))</f>
        <v>3001</v>
      </c>
      <c r="G75" s="31">
        <v>2</v>
      </c>
      <c r="H75" s="31">
        <v>1</v>
      </c>
      <c r="I75" s="31"/>
      <c r="J75" s="31"/>
      <c r="K75" s="31"/>
      <c r="L75" s="31"/>
      <c r="M75" s="31"/>
      <c r="N75" s="30" t="str">
        <f>IF(INDEX(技能效果!I:I,MATCH(技能效果等级!B75,技能效果!B:B,0))="","",INDEX(技能效果!I:I,MATCH(技能效果等级!B75,技能效果!B:B,0)))</f>
        <v/>
      </c>
      <c r="O75" s="31"/>
      <c r="P75" s="31"/>
      <c r="Q75" s="31"/>
      <c r="R75" s="31" t="str">
        <f>IF(INDEX(技能效果!J:J,MATCH(技能效果等级!B75,技能效果!B:B,0))="","",INDEX(技能效果!J:J,MATCH(技能效果等级!B75,技能效果!B:B,0)))</f>
        <v/>
      </c>
      <c r="S75" s="31"/>
      <c r="T75" s="31"/>
      <c r="U75" s="31"/>
      <c r="V75" s="30" t="s">
        <v>1329</v>
      </c>
      <c r="W75" s="31">
        <f t="shared" si="0"/>
        <v>8</v>
      </c>
    </row>
    <row r="76" spans="1:23" s="32" customFormat="1" ht="16.5" x14ac:dyDescent="0.2">
      <c r="A76" s="31">
        <v>73</v>
      </c>
      <c r="B76" s="31">
        <f>INDEX(技能效果!B:B,MATCH(技能效果等级!W76,技能效果!Y:Y,0))</f>
        <v>130600402</v>
      </c>
      <c r="C76" s="31" t="str">
        <f>INDEX(技能效果!C:C,MATCH(技能效果等级!B76,技能效果!B:B,0))</f>
        <v>项昆仑普攻水晶</v>
      </c>
      <c r="D76" s="30" t="s">
        <v>1013</v>
      </c>
      <c r="E76" s="31">
        <v>3</v>
      </c>
      <c r="F76" s="31">
        <f>INDEX(技能效果!H:H,MATCH(技能效果等级!B76,技能效果!B:B,0))</f>
        <v>3001</v>
      </c>
      <c r="G76" s="31">
        <v>2</v>
      </c>
      <c r="H76" s="31">
        <v>1</v>
      </c>
      <c r="I76" s="31"/>
      <c r="J76" s="31"/>
      <c r="K76" s="31"/>
      <c r="L76" s="31"/>
      <c r="M76" s="31"/>
      <c r="N76" s="30" t="str">
        <f>IF(INDEX(技能效果!I:I,MATCH(技能效果等级!B76,技能效果!B:B,0))="","",INDEX(技能效果!I:I,MATCH(技能效果等级!B76,技能效果!B:B,0)))</f>
        <v/>
      </c>
      <c r="O76" s="31"/>
      <c r="P76" s="31"/>
      <c r="Q76" s="31"/>
      <c r="R76" s="31" t="str">
        <f>IF(INDEX(技能效果!J:J,MATCH(技能效果等级!B76,技能效果!B:B,0))="","",INDEX(技能效果!J:J,MATCH(技能效果等级!B76,技能效果!B:B,0)))</f>
        <v/>
      </c>
      <c r="S76" s="31"/>
      <c r="T76" s="31"/>
      <c r="U76" s="31"/>
      <c r="V76" s="30" t="s">
        <v>1329</v>
      </c>
      <c r="W76" s="31">
        <f t="shared" si="0"/>
        <v>8</v>
      </c>
    </row>
    <row r="77" spans="1:23" s="32" customFormat="1" ht="16.5" x14ac:dyDescent="0.2">
      <c r="A77" s="31">
        <v>74</v>
      </c>
      <c r="B77" s="31">
        <f>INDEX(技能效果!B:B,MATCH(技能效果等级!W77,技能效果!Y:Y,0))</f>
        <v>130600402</v>
      </c>
      <c r="C77" s="31" t="str">
        <f>INDEX(技能效果!C:C,MATCH(技能效果等级!B77,技能效果!B:B,0))</f>
        <v>项昆仑普攻水晶</v>
      </c>
      <c r="D77" s="30" t="s">
        <v>1013</v>
      </c>
      <c r="E77" s="31">
        <v>4</v>
      </c>
      <c r="F77" s="31">
        <f>INDEX(技能效果!H:H,MATCH(技能效果等级!B77,技能效果!B:B,0))</f>
        <v>3001</v>
      </c>
      <c r="G77" s="31">
        <v>2</v>
      </c>
      <c r="H77" s="31">
        <v>1</v>
      </c>
      <c r="I77" s="31"/>
      <c r="J77" s="31"/>
      <c r="K77" s="31"/>
      <c r="L77" s="31"/>
      <c r="M77" s="31"/>
      <c r="N77" s="30" t="str">
        <f>IF(INDEX(技能效果!I:I,MATCH(技能效果等级!B77,技能效果!B:B,0))="","",INDEX(技能效果!I:I,MATCH(技能效果等级!B77,技能效果!B:B,0)))</f>
        <v/>
      </c>
      <c r="O77" s="31"/>
      <c r="P77" s="31"/>
      <c r="Q77" s="31"/>
      <c r="R77" s="31" t="str">
        <f>IF(INDEX(技能效果!J:J,MATCH(技能效果等级!B77,技能效果!B:B,0))="","",INDEX(技能效果!J:J,MATCH(技能效果等级!B77,技能效果!B:B,0)))</f>
        <v/>
      </c>
      <c r="S77" s="31"/>
      <c r="T77" s="31"/>
      <c r="U77" s="31"/>
      <c r="V77" s="30" t="s">
        <v>1329</v>
      </c>
      <c r="W77" s="31">
        <f t="shared" si="0"/>
        <v>8</v>
      </c>
    </row>
    <row r="78" spans="1:23" s="32" customFormat="1" ht="16.5" x14ac:dyDescent="0.2">
      <c r="A78" s="31">
        <v>75</v>
      </c>
      <c r="B78" s="31">
        <f>INDEX(技能效果!B:B,MATCH(技能效果等级!W78,技能效果!Y:Y,0))</f>
        <v>130600402</v>
      </c>
      <c r="C78" s="31" t="str">
        <f>INDEX(技能效果!C:C,MATCH(技能效果等级!B78,技能效果!B:B,0))</f>
        <v>项昆仑普攻水晶</v>
      </c>
      <c r="D78" s="30" t="s">
        <v>1013</v>
      </c>
      <c r="E78" s="31">
        <v>5</v>
      </c>
      <c r="F78" s="31">
        <f>INDEX(技能效果!H:H,MATCH(技能效果等级!B78,技能效果!B:B,0))</f>
        <v>3001</v>
      </c>
      <c r="G78" s="31">
        <v>2</v>
      </c>
      <c r="H78" s="31">
        <v>1</v>
      </c>
      <c r="I78" s="31"/>
      <c r="J78" s="31"/>
      <c r="K78" s="31"/>
      <c r="L78" s="31"/>
      <c r="M78" s="31"/>
      <c r="N78" s="30" t="str">
        <f>IF(INDEX(技能效果!I:I,MATCH(技能效果等级!B78,技能效果!B:B,0))="","",INDEX(技能效果!I:I,MATCH(技能效果等级!B78,技能效果!B:B,0)))</f>
        <v/>
      </c>
      <c r="O78" s="31"/>
      <c r="P78" s="31"/>
      <c r="Q78" s="31"/>
      <c r="R78" s="31" t="str">
        <f>IF(INDEX(技能效果!J:J,MATCH(技能效果等级!B78,技能效果!B:B,0))="","",INDEX(技能效果!J:J,MATCH(技能效果等级!B78,技能效果!B:B,0)))</f>
        <v/>
      </c>
      <c r="S78" s="31"/>
      <c r="T78" s="31"/>
      <c r="U78" s="31"/>
      <c r="V78" s="30" t="s">
        <v>1329</v>
      </c>
      <c r="W78" s="31">
        <f t="shared" si="0"/>
        <v>8</v>
      </c>
    </row>
    <row r="79" spans="1:23" s="32" customFormat="1" ht="16.5" x14ac:dyDescent="0.2">
      <c r="A79" s="31">
        <v>76</v>
      </c>
      <c r="B79" s="31">
        <f>INDEX(技能效果!B:B,MATCH(技能效果等级!W79,技能效果!Y:Y,0))</f>
        <v>130600402</v>
      </c>
      <c r="C79" s="31" t="str">
        <f>INDEX(技能效果!C:C,MATCH(技能效果等级!B79,技能效果!B:B,0))</f>
        <v>项昆仑普攻水晶</v>
      </c>
      <c r="D79" s="30" t="s">
        <v>1013</v>
      </c>
      <c r="E79" s="31">
        <v>6</v>
      </c>
      <c r="F79" s="31">
        <f>INDEX(技能效果!H:H,MATCH(技能效果等级!B79,技能效果!B:B,0))</f>
        <v>3001</v>
      </c>
      <c r="G79" s="31">
        <v>2</v>
      </c>
      <c r="H79" s="31">
        <v>1</v>
      </c>
      <c r="I79" s="31"/>
      <c r="J79" s="31"/>
      <c r="K79" s="31"/>
      <c r="L79" s="31"/>
      <c r="M79" s="31"/>
      <c r="N79" s="30" t="str">
        <f>IF(INDEX(技能效果!I:I,MATCH(技能效果等级!B79,技能效果!B:B,0))="","",INDEX(技能效果!I:I,MATCH(技能效果等级!B79,技能效果!B:B,0)))</f>
        <v/>
      </c>
      <c r="O79" s="31"/>
      <c r="P79" s="31"/>
      <c r="Q79" s="31"/>
      <c r="R79" s="31" t="str">
        <f>IF(INDEX(技能效果!J:J,MATCH(技能效果等级!B79,技能效果!B:B,0))="","",INDEX(技能效果!J:J,MATCH(技能效果等级!B79,技能效果!B:B,0)))</f>
        <v/>
      </c>
      <c r="S79" s="31"/>
      <c r="T79" s="31"/>
      <c r="U79" s="31"/>
      <c r="V79" s="30" t="s">
        <v>1329</v>
      </c>
      <c r="W79" s="31">
        <f t="shared" ref="W79:W142" si="1">W69+1</f>
        <v>8</v>
      </c>
    </row>
    <row r="80" spans="1:23" s="32" customFormat="1" ht="16.5" x14ac:dyDescent="0.2">
      <c r="A80" s="31">
        <v>77</v>
      </c>
      <c r="B80" s="31">
        <f>INDEX(技能效果!B:B,MATCH(技能效果等级!W80,技能效果!Y:Y,0))</f>
        <v>130600402</v>
      </c>
      <c r="C80" s="31" t="str">
        <f>INDEX(技能效果!C:C,MATCH(技能效果等级!B80,技能效果!B:B,0))</f>
        <v>项昆仑普攻水晶</v>
      </c>
      <c r="D80" s="30" t="s">
        <v>1013</v>
      </c>
      <c r="E80" s="31">
        <v>7</v>
      </c>
      <c r="F80" s="31">
        <f>INDEX(技能效果!H:H,MATCH(技能效果等级!B80,技能效果!B:B,0))</f>
        <v>3001</v>
      </c>
      <c r="G80" s="31">
        <v>2</v>
      </c>
      <c r="H80" s="31">
        <v>1</v>
      </c>
      <c r="I80" s="31"/>
      <c r="J80" s="31"/>
      <c r="K80" s="31"/>
      <c r="L80" s="31"/>
      <c r="M80" s="31"/>
      <c r="N80" s="30" t="str">
        <f>IF(INDEX(技能效果!I:I,MATCH(技能效果等级!B80,技能效果!B:B,0))="","",INDEX(技能效果!I:I,MATCH(技能效果等级!B80,技能效果!B:B,0)))</f>
        <v/>
      </c>
      <c r="O80" s="31"/>
      <c r="P80" s="31"/>
      <c r="Q80" s="31"/>
      <c r="R80" s="31" t="str">
        <f>IF(INDEX(技能效果!J:J,MATCH(技能效果等级!B80,技能效果!B:B,0))="","",INDEX(技能效果!J:J,MATCH(技能效果等级!B80,技能效果!B:B,0)))</f>
        <v/>
      </c>
      <c r="S80" s="31"/>
      <c r="T80" s="31"/>
      <c r="U80" s="31"/>
      <c r="V80" s="30" t="s">
        <v>1329</v>
      </c>
      <c r="W80" s="31">
        <f t="shared" si="1"/>
        <v>8</v>
      </c>
    </row>
    <row r="81" spans="1:23" s="32" customFormat="1" ht="16.5" x14ac:dyDescent="0.2">
      <c r="A81" s="31">
        <v>78</v>
      </c>
      <c r="B81" s="31">
        <f>INDEX(技能效果!B:B,MATCH(技能效果等级!W81,技能效果!Y:Y,0))</f>
        <v>130600402</v>
      </c>
      <c r="C81" s="31" t="str">
        <f>INDEX(技能效果!C:C,MATCH(技能效果等级!B81,技能效果!B:B,0))</f>
        <v>项昆仑普攻水晶</v>
      </c>
      <c r="D81" s="30" t="s">
        <v>1013</v>
      </c>
      <c r="E81" s="31">
        <v>8</v>
      </c>
      <c r="F81" s="31">
        <f>INDEX(技能效果!H:H,MATCH(技能效果等级!B81,技能效果!B:B,0))</f>
        <v>3001</v>
      </c>
      <c r="G81" s="31">
        <v>2</v>
      </c>
      <c r="H81" s="31">
        <v>1</v>
      </c>
      <c r="I81" s="31"/>
      <c r="J81" s="31"/>
      <c r="K81" s="31"/>
      <c r="L81" s="31"/>
      <c r="M81" s="31"/>
      <c r="N81" s="30" t="str">
        <f>IF(INDEX(技能效果!I:I,MATCH(技能效果等级!B81,技能效果!B:B,0))="","",INDEX(技能效果!I:I,MATCH(技能效果等级!B81,技能效果!B:B,0)))</f>
        <v/>
      </c>
      <c r="O81" s="31"/>
      <c r="P81" s="31"/>
      <c r="Q81" s="31"/>
      <c r="R81" s="31" t="str">
        <f>IF(INDEX(技能效果!J:J,MATCH(技能效果等级!B81,技能效果!B:B,0))="","",INDEX(技能效果!J:J,MATCH(技能效果等级!B81,技能效果!B:B,0)))</f>
        <v/>
      </c>
      <c r="S81" s="31"/>
      <c r="T81" s="31"/>
      <c r="U81" s="31"/>
      <c r="V81" s="30" t="s">
        <v>1329</v>
      </c>
      <c r="W81" s="31">
        <f t="shared" si="1"/>
        <v>8</v>
      </c>
    </row>
    <row r="82" spans="1:23" ht="16.5" x14ac:dyDescent="0.2">
      <c r="A82" s="31">
        <v>79</v>
      </c>
      <c r="B82" s="31">
        <f>INDEX(技能效果!B:B,MATCH(技能效果等级!W82,技能效果!Y:Y,0))</f>
        <v>130600402</v>
      </c>
      <c r="C82" s="31" t="str">
        <f>INDEX(技能效果!C:C,MATCH(技能效果等级!B82,技能效果!B:B,0))</f>
        <v>项昆仑普攻水晶</v>
      </c>
      <c r="D82" s="30" t="s">
        <v>1013</v>
      </c>
      <c r="E82" s="31">
        <v>9</v>
      </c>
      <c r="F82" s="31">
        <f>INDEX(技能效果!H:H,MATCH(技能效果等级!B82,技能效果!B:B,0))</f>
        <v>3001</v>
      </c>
      <c r="G82" s="31">
        <v>2</v>
      </c>
      <c r="H82" s="31">
        <v>1</v>
      </c>
      <c r="I82" s="31"/>
      <c r="J82" s="31"/>
      <c r="K82" s="31"/>
      <c r="L82" s="31"/>
      <c r="M82" s="31"/>
      <c r="N82" s="30" t="str">
        <f>IF(INDEX(技能效果!I:I,MATCH(技能效果等级!B82,技能效果!B:B,0))="","",INDEX(技能效果!I:I,MATCH(技能效果等级!B82,技能效果!B:B,0)))</f>
        <v/>
      </c>
      <c r="O82" s="31"/>
      <c r="P82" s="31"/>
      <c r="Q82" s="31"/>
      <c r="R82" s="31" t="str">
        <f>IF(INDEX(技能效果!J:J,MATCH(技能效果等级!B82,技能效果!B:B,0))="","",INDEX(技能效果!J:J,MATCH(技能效果等级!B82,技能效果!B:B,0)))</f>
        <v/>
      </c>
      <c r="S82" s="31"/>
      <c r="T82" s="31"/>
      <c r="U82" s="31"/>
      <c r="V82" s="30" t="s">
        <v>1329</v>
      </c>
      <c r="W82" s="31">
        <f t="shared" si="1"/>
        <v>8</v>
      </c>
    </row>
    <row r="83" spans="1:23" ht="16.5" x14ac:dyDescent="0.2">
      <c r="A83" s="31">
        <v>80</v>
      </c>
      <c r="B83" s="31">
        <f>INDEX(技能效果!B:B,MATCH(技能效果等级!W83,技能效果!Y:Y,0))</f>
        <v>130600402</v>
      </c>
      <c r="C83" s="31" t="str">
        <f>INDEX(技能效果!C:C,MATCH(技能效果等级!B83,技能效果!B:B,0))</f>
        <v>项昆仑普攻水晶</v>
      </c>
      <c r="D83" s="30" t="s">
        <v>1013</v>
      </c>
      <c r="E83" s="31">
        <v>10</v>
      </c>
      <c r="F83" s="31">
        <f>INDEX(技能效果!H:H,MATCH(技能效果等级!B83,技能效果!B:B,0))</f>
        <v>3001</v>
      </c>
      <c r="G83" s="31">
        <v>2</v>
      </c>
      <c r="H83" s="31">
        <v>1</v>
      </c>
      <c r="I83" s="31"/>
      <c r="J83" s="31"/>
      <c r="K83" s="31"/>
      <c r="L83" s="31"/>
      <c r="M83" s="31"/>
      <c r="N83" s="30" t="str">
        <f>IF(INDEX(技能效果!I:I,MATCH(技能效果等级!B83,技能效果!B:B,0))="","",INDEX(技能效果!I:I,MATCH(技能效果等级!B83,技能效果!B:B,0)))</f>
        <v/>
      </c>
      <c r="O83" s="31"/>
      <c r="P83" s="31"/>
      <c r="Q83" s="31"/>
      <c r="R83" s="31" t="str">
        <f>IF(INDEX(技能效果!J:J,MATCH(技能效果等级!B83,技能效果!B:B,0))="","",INDEX(技能效果!J:J,MATCH(技能效果等级!B83,技能效果!B:B,0)))</f>
        <v/>
      </c>
      <c r="S83" s="31"/>
      <c r="T83" s="31"/>
      <c r="U83" s="31"/>
      <c r="V83" s="30" t="s">
        <v>1329</v>
      </c>
      <c r="W83" s="31">
        <f t="shared" si="1"/>
        <v>8</v>
      </c>
    </row>
    <row r="84" spans="1:23" ht="16.5" x14ac:dyDescent="0.2">
      <c r="A84" s="31">
        <v>81</v>
      </c>
      <c r="B84" s="31">
        <f>INDEX(技能效果!B:B,MATCH(技能效果等级!W84,技能效果!Y:Y,0))</f>
        <v>130600501</v>
      </c>
      <c r="C84" s="31" t="str">
        <f>INDEX(技能效果!C:C,MATCH(技能效果等级!B84,技能效果!B:B,0))</f>
        <v>刘羽禅普攻伤害</v>
      </c>
      <c r="D84" s="30" t="s">
        <v>1013</v>
      </c>
      <c r="E84" s="31">
        <v>1</v>
      </c>
      <c r="F84" s="31">
        <f>INDEX(技能效果!H:H,MATCH(技能效果等级!B84,技能效果!B:B,0))</f>
        <v>1001</v>
      </c>
      <c r="G84" s="31">
        <v>2.5</v>
      </c>
      <c r="H84" s="31"/>
      <c r="I84" s="31"/>
      <c r="J84" s="31"/>
      <c r="K84" s="31"/>
      <c r="L84" s="31"/>
      <c r="M84" s="31"/>
      <c r="N84" s="30" t="str">
        <f>IF(INDEX(技能效果!I:I,MATCH(技能效果等级!B84,技能效果!B:B,0))="","",INDEX(技能效果!I:I,MATCH(技能效果等级!B84,技能效果!B:B,0)))</f>
        <v/>
      </c>
      <c r="O84" s="31"/>
      <c r="P84" s="31"/>
      <c r="Q84" s="31"/>
      <c r="R84" s="31" t="str">
        <f>IF(INDEX(技能效果!J:J,MATCH(技能效果等级!B84,技能效果!B:B,0))="","",INDEX(技能效果!J:J,MATCH(技能效果等级!B84,技能效果!B:B,0)))</f>
        <v/>
      </c>
      <c r="S84" s="31"/>
      <c r="T84" s="31"/>
      <c r="U84" s="31"/>
      <c r="V84" s="30" t="s">
        <v>1329</v>
      </c>
      <c r="W84" s="31">
        <f t="shared" si="1"/>
        <v>9</v>
      </c>
    </row>
    <row r="85" spans="1:23" ht="16.5" x14ac:dyDescent="0.2">
      <c r="A85" s="31">
        <v>82</v>
      </c>
      <c r="B85" s="31">
        <f>INDEX(技能效果!B:B,MATCH(技能效果等级!W85,技能效果!Y:Y,0))</f>
        <v>130600501</v>
      </c>
      <c r="C85" s="31" t="str">
        <f>INDEX(技能效果!C:C,MATCH(技能效果等级!B85,技能效果!B:B,0))</f>
        <v>刘羽禅普攻伤害</v>
      </c>
      <c r="D85" s="30" t="s">
        <v>1013</v>
      </c>
      <c r="E85" s="31">
        <v>2</v>
      </c>
      <c r="F85" s="31">
        <f>INDEX(技能效果!H:H,MATCH(技能效果等级!B85,技能效果!B:B,0))</f>
        <v>1001</v>
      </c>
      <c r="G85" s="31">
        <v>2.5</v>
      </c>
      <c r="H85" s="31"/>
      <c r="I85" s="31"/>
      <c r="J85" s="31"/>
      <c r="K85" s="31"/>
      <c r="L85" s="31"/>
      <c r="M85" s="31"/>
      <c r="N85" s="30" t="str">
        <f>IF(INDEX(技能效果!I:I,MATCH(技能效果等级!B85,技能效果!B:B,0))="","",INDEX(技能效果!I:I,MATCH(技能效果等级!B85,技能效果!B:B,0)))</f>
        <v/>
      </c>
      <c r="O85" s="31"/>
      <c r="P85" s="31"/>
      <c r="Q85" s="31"/>
      <c r="R85" s="31" t="str">
        <f>IF(INDEX(技能效果!J:J,MATCH(技能效果等级!B85,技能效果!B:B,0))="","",INDEX(技能效果!J:J,MATCH(技能效果等级!B85,技能效果!B:B,0)))</f>
        <v/>
      </c>
      <c r="S85" s="31"/>
      <c r="T85" s="31"/>
      <c r="U85" s="31"/>
      <c r="V85" s="30" t="s">
        <v>1329</v>
      </c>
      <c r="W85" s="31">
        <f t="shared" si="1"/>
        <v>9</v>
      </c>
    </row>
    <row r="86" spans="1:23" ht="16.5" x14ac:dyDescent="0.2">
      <c r="A86" s="31">
        <v>83</v>
      </c>
      <c r="B86" s="31">
        <f>INDEX(技能效果!B:B,MATCH(技能效果等级!W86,技能效果!Y:Y,0))</f>
        <v>130600501</v>
      </c>
      <c r="C86" s="31" t="str">
        <f>INDEX(技能效果!C:C,MATCH(技能效果等级!B86,技能效果!B:B,0))</f>
        <v>刘羽禅普攻伤害</v>
      </c>
      <c r="D86" s="30" t="s">
        <v>1013</v>
      </c>
      <c r="E86" s="31">
        <v>3</v>
      </c>
      <c r="F86" s="31">
        <f>INDEX(技能效果!H:H,MATCH(技能效果等级!B86,技能效果!B:B,0))</f>
        <v>1001</v>
      </c>
      <c r="G86" s="31">
        <v>2.5</v>
      </c>
      <c r="H86" s="31"/>
      <c r="I86" s="31"/>
      <c r="J86" s="31"/>
      <c r="K86" s="31"/>
      <c r="L86" s="31"/>
      <c r="M86" s="31"/>
      <c r="N86" s="30" t="str">
        <f>IF(INDEX(技能效果!I:I,MATCH(技能效果等级!B86,技能效果!B:B,0))="","",INDEX(技能效果!I:I,MATCH(技能效果等级!B86,技能效果!B:B,0)))</f>
        <v/>
      </c>
      <c r="O86" s="31"/>
      <c r="P86" s="31"/>
      <c r="Q86" s="31"/>
      <c r="R86" s="31" t="str">
        <f>IF(INDEX(技能效果!J:J,MATCH(技能效果等级!B86,技能效果!B:B,0))="","",INDEX(技能效果!J:J,MATCH(技能效果等级!B86,技能效果!B:B,0)))</f>
        <v/>
      </c>
      <c r="S86" s="31"/>
      <c r="T86" s="31"/>
      <c r="U86" s="31"/>
      <c r="V86" s="30" t="s">
        <v>1329</v>
      </c>
      <c r="W86" s="31">
        <f t="shared" si="1"/>
        <v>9</v>
      </c>
    </row>
    <row r="87" spans="1:23" ht="16.5" x14ac:dyDescent="0.2">
      <c r="A87" s="31">
        <v>84</v>
      </c>
      <c r="B87" s="31">
        <f>INDEX(技能效果!B:B,MATCH(技能效果等级!W87,技能效果!Y:Y,0))</f>
        <v>130600501</v>
      </c>
      <c r="C87" s="31" t="str">
        <f>INDEX(技能效果!C:C,MATCH(技能效果等级!B87,技能效果!B:B,0))</f>
        <v>刘羽禅普攻伤害</v>
      </c>
      <c r="D87" s="30" t="s">
        <v>1013</v>
      </c>
      <c r="E87" s="31">
        <v>4</v>
      </c>
      <c r="F87" s="31">
        <f>INDEX(技能效果!H:H,MATCH(技能效果等级!B87,技能效果!B:B,0))</f>
        <v>1001</v>
      </c>
      <c r="G87" s="31">
        <v>2.5</v>
      </c>
      <c r="H87" s="31"/>
      <c r="I87" s="31"/>
      <c r="J87" s="31"/>
      <c r="K87" s="31"/>
      <c r="L87" s="31"/>
      <c r="M87" s="31"/>
      <c r="N87" s="30" t="str">
        <f>IF(INDEX(技能效果!I:I,MATCH(技能效果等级!B87,技能效果!B:B,0))="","",INDEX(技能效果!I:I,MATCH(技能效果等级!B87,技能效果!B:B,0)))</f>
        <v/>
      </c>
      <c r="O87" s="31"/>
      <c r="P87" s="31"/>
      <c r="Q87" s="31"/>
      <c r="R87" s="31" t="str">
        <f>IF(INDEX(技能效果!J:J,MATCH(技能效果等级!B87,技能效果!B:B,0))="","",INDEX(技能效果!J:J,MATCH(技能效果等级!B87,技能效果!B:B,0)))</f>
        <v/>
      </c>
      <c r="S87" s="31"/>
      <c r="T87" s="31"/>
      <c r="U87" s="31"/>
      <c r="V87" s="30" t="s">
        <v>1329</v>
      </c>
      <c r="W87" s="31">
        <f t="shared" si="1"/>
        <v>9</v>
      </c>
    </row>
    <row r="88" spans="1:23" ht="16.5" x14ac:dyDescent="0.2">
      <c r="A88" s="31">
        <v>85</v>
      </c>
      <c r="B88" s="31">
        <f>INDEX(技能效果!B:B,MATCH(技能效果等级!W88,技能效果!Y:Y,0))</f>
        <v>130600501</v>
      </c>
      <c r="C88" s="31" t="str">
        <f>INDEX(技能效果!C:C,MATCH(技能效果等级!B88,技能效果!B:B,0))</f>
        <v>刘羽禅普攻伤害</v>
      </c>
      <c r="D88" s="30" t="s">
        <v>1013</v>
      </c>
      <c r="E88" s="31">
        <v>5</v>
      </c>
      <c r="F88" s="31">
        <f>INDEX(技能效果!H:H,MATCH(技能效果等级!B88,技能效果!B:B,0))</f>
        <v>1001</v>
      </c>
      <c r="G88" s="31">
        <v>2.5</v>
      </c>
      <c r="H88" s="31"/>
      <c r="I88" s="31"/>
      <c r="J88" s="31"/>
      <c r="K88" s="31"/>
      <c r="L88" s="31"/>
      <c r="M88" s="31"/>
      <c r="N88" s="30" t="str">
        <f>IF(INDEX(技能效果!I:I,MATCH(技能效果等级!B88,技能效果!B:B,0))="","",INDEX(技能效果!I:I,MATCH(技能效果等级!B88,技能效果!B:B,0)))</f>
        <v/>
      </c>
      <c r="O88" s="31"/>
      <c r="P88" s="31"/>
      <c r="Q88" s="31"/>
      <c r="R88" s="31" t="str">
        <f>IF(INDEX(技能效果!J:J,MATCH(技能效果等级!B88,技能效果!B:B,0))="","",INDEX(技能效果!J:J,MATCH(技能效果等级!B88,技能效果!B:B,0)))</f>
        <v/>
      </c>
      <c r="S88" s="31"/>
      <c r="T88" s="31"/>
      <c r="U88" s="31"/>
      <c r="V88" s="30" t="s">
        <v>1329</v>
      </c>
      <c r="W88" s="31">
        <f t="shared" si="1"/>
        <v>9</v>
      </c>
    </row>
    <row r="89" spans="1:23" ht="16.5" x14ac:dyDescent="0.2">
      <c r="A89" s="31">
        <v>86</v>
      </c>
      <c r="B89" s="31">
        <f>INDEX(技能效果!B:B,MATCH(技能效果等级!W89,技能效果!Y:Y,0))</f>
        <v>130600501</v>
      </c>
      <c r="C89" s="31" t="str">
        <f>INDEX(技能效果!C:C,MATCH(技能效果等级!B89,技能效果!B:B,0))</f>
        <v>刘羽禅普攻伤害</v>
      </c>
      <c r="D89" s="30" t="s">
        <v>1013</v>
      </c>
      <c r="E89" s="31">
        <v>6</v>
      </c>
      <c r="F89" s="31">
        <f>INDEX(技能效果!H:H,MATCH(技能效果等级!B89,技能效果!B:B,0))</f>
        <v>1001</v>
      </c>
      <c r="G89" s="31">
        <v>2.5</v>
      </c>
      <c r="H89" s="31"/>
      <c r="I89" s="31"/>
      <c r="J89" s="31"/>
      <c r="K89" s="31"/>
      <c r="L89" s="31"/>
      <c r="M89" s="31"/>
      <c r="N89" s="30" t="str">
        <f>IF(INDEX(技能效果!I:I,MATCH(技能效果等级!B89,技能效果!B:B,0))="","",INDEX(技能效果!I:I,MATCH(技能效果等级!B89,技能效果!B:B,0)))</f>
        <v/>
      </c>
      <c r="O89" s="31"/>
      <c r="P89" s="31"/>
      <c r="Q89" s="31"/>
      <c r="R89" s="31" t="str">
        <f>IF(INDEX(技能效果!J:J,MATCH(技能效果等级!B89,技能效果!B:B,0))="","",INDEX(技能效果!J:J,MATCH(技能效果等级!B89,技能效果!B:B,0)))</f>
        <v/>
      </c>
      <c r="S89" s="31"/>
      <c r="T89" s="31"/>
      <c r="U89" s="31"/>
      <c r="V89" s="30" t="s">
        <v>1329</v>
      </c>
      <c r="W89" s="31">
        <f t="shared" si="1"/>
        <v>9</v>
      </c>
    </row>
    <row r="90" spans="1:23" ht="16.5" x14ac:dyDescent="0.2">
      <c r="A90" s="31">
        <v>87</v>
      </c>
      <c r="B90" s="31">
        <f>INDEX(技能效果!B:B,MATCH(技能效果等级!W90,技能效果!Y:Y,0))</f>
        <v>130600501</v>
      </c>
      <c r="C90" s="31" t="str">
        <f>INDEX(技能效果!C:C,MATCH(技能效果等级!B90,技能效果!B:B,0))</f>
        <v>刘羽禅普攻伤害</v>
      </c>
      <c r="D90" s="30" t="s">
        <v>1013</v>
      </c>
      <c r="E90" s="31">
        <v>7</v>
      </c>
      <c r="F90" s="31">
        <f>INDEX(技能效果!H:H,MATCH(技能效果等级!B90,技能效果!B:B,0))</f>
        <v>1001</v>
      </c>
      <c r="G90" s="31">
        <v>2.5</v>
      </c>
      <c r="H90" s="31"/>
      <c r="I90" s="31"/>
      <c r="J90" s="31"/>
      <c r="K90" s="31"/>
      <c r="L90" s="31"/>
      <c r="M90" s="31"/>
      <c r="N90" s="30" t="str">
        <f>IF(INDEX(技能效果!I:I,MATCH(技能效果等级!B90,技能效果!B:B,0))="","",INDEX(技能效果!I:I,MATCH(技能效果等级!B90,技能效果!B:B,0)))</f>
        <v/>
      </c>
      <c r="O90" s="31"/>
      <c r="P90" s="31"/>
      <c r="Q90" s="31"/>
      <c r="R90" s="31" t="str">
        <f>IF(INDEX(技能效果!J:J,MATCH(技能效果等级!B90,技能效果!B:B,0))="","",INDEX(技能效果!J:J,MATCH(技能效果等级!B90,技能效果!B:B,0)))</f>
        <v/>
      </c>
      <c r="S90" s="31"/>
      <c r="T90" s="31"/>
      <c r="U90" s="31"/>
      <c r="V90" s="30" t="s">
        <v>1329</v>
      </c>
      <c r="W90" s="31">
        <f t="shared" si="1"/>
        <v>9</v>
      </c>
    </row>
    <row r="91" spans="1:23" ht="16.5" x14ac:dyDescent="0.2">
      <c r="A91" s="31">
        <v>88</v>
      </c>
      <c r="B91" s="31">
        <f>INDEX(技能效果!B:B,MATCH(技能效果等级!W91,技能效果!Y:Y,0))</f>
        <v>130600501</v>
      </c>
      <c r="C91" s="31" t="str">
        <f>INDEX(技能效果!C:C,MATCH(技能效果等级!B91,技能效果!B:B,0))</f>
        <v>刘羽禅普攻伤害</v>
      </c>
      <c r="D91" s="30" t="s">
        <v>1013</v>
      </c>
      <c r="E91" s="31">
        <v>8</v>
      </c>
      <c r="F91" s="31">
        <f>INDEX(技能效果!H:H,MATCH(技能效果等级!B91,技能效果!B:B,0))</f>
        <v>1001</v>
      </c>
      <c r="G91" s="31">
        <v>2.5</v>
      </c>
      <c r="H91" s="31"/>
      <c r="I91" s="31"/>
      <c r="J91" s="31"/>
      <c r="K91" s="31"/>
      <c r="L91" s="31"/>
      <c r="M91" s="31"/>
      <c r="N91" s="30" t="str">
        <f>IF(INDEX(技能效果!I:I,MATCH(技能效果等级!B91,技能效果!B:B,0))="","",INDEX(技能效果!I:I,MATCH(技能效果等级!B91,技能效果!B:B,0)))</f>
        <v/>
      </c>
      <c r="O91" s="31"/>
      <c r="P91" s="31"/>
      <c r="Q91" s="31"/>
      <c r="R91" s="31" t="str">
        <f>IF(INDEX(技能效果!J:J,MATCH(技能效果等级!B91,技能效果!B:B,0))="","",INDEX(技能效果!J:J,MATCH(技能效果等级!B91,技能效果!B:B,0)))</f>
        <v/>
      </c>
      <c r="S91" s="31"/>
      <c r="T91" s="31"/>
      <c r="U91" s="31"/>
      <c r="V91" s="30" t="s">
        <v>1329</v>
      </c>
      <c r="W91" s="31">
        <f t="shared" si="1"/>
        <v>9</v>
      </c>
    </row>
    <row r="92" spans="1:23" ht="16.5" x14ac:dyDescent="0.2">
      <c r="A92" s="31">
        <v>89</v>
      </c>
      <c r="B92" s="31">
        <f>INDEX(技能效果!B:B,MATCH(技能效果等级!W92,技能效果!Y:Y,0))</f>
        <v>130600501</v>
      </c>
      <c r="C92" s="31" t="str">
        <f>INDEX(技能效果!C:C,MATCH(技能效果等级!B92,技能效果!B:B,0))</f>
        <v>刘羽禅普攻伤害</v>
      </c>
      <c r="D92" s="30" t="s">
        <v>1013</v>
      </c>
      <c r="E92" s="31">
        <v>9</v>
      </c>
      <c r="F92" s="31">
        <f>INDEX(技能效果!H:H,MATCH(技能效果等级!B92,技能效果!B:B,0))</f>
        <v>1001</v>
      </c>
      <c r="G92" s="31">
        <v>2.5</v>
      </c>
      <c r="H92" s="31"/>
      <c r="I92" s="31"/>
      <c r="J92" s="31"/>
      <c r="K92" s="31"/>
      <c r="L92" s="31"/>
      <c r="M92" s="31"/>
      <c r="N92" s="30" t="str">
        <f>IF(INDEX(技能效果!I:I,MATCH(技能效果等级!B92,技能效果!B:B,0))="","",INDEX(技能效果!I:I,MATCH(技能效果等级!B92,技能效果!B:B,0)))</f>
        <v/>
      </c>
      <c r="O92" s="31"/>
      <c r="P92" s="31"/>
      <c r="Q92" s="31"/>
      <c r="R92" s="31" t="str">
        <f>IF(INDEX(技能效果!J:J,MATCH(技能效果等级!B92,技能效果!B:B,0))="","",INDEX(技能效果!J:J,MATCH(技能效果等级!B92,技能效果!B:B,0)))</f>
        <v/>
      </c>
      <c r="S92" s="31"/>
      <c r="T92" s="31"/>
      <c r="U92" s="31"/>
      <c r="V92" s="30" t="s">
        <v>1329</v>
      </c>
      <c r="W92" s="31">
        <f t="shared" si="1"/>
        <v>9</v>
      </c>
    </row>
    <row r="93" spans="1:23" ht="16.5" x14ac:dyDescent="0.2">
      <c r="A93" s="31">
        <v>90</v>
      </c>
      <c r="B93" s="31">
        <f>INDEX(技能效果!B:B,MATCH(技能效果等级!W93,技能效果!Y:Y,0))</f>
        <v>130600501</v>
      </c>
      <c r="C93" s="31" t="str">
        <f>INDEX(技能效果!C:C,MATCH(技能效果等级!B93,技能效果!B:B,0))</f>
        <v>刘羽禅普攻伤害</v>
      </c>
      <c r="D93" s="30" t="s">
        <v>1013</v>
      </c>
      <c r="E93" s="31">
        <v>10</v>
      </c>
      <c r="F93" s="31">
        <f>INDEX(技能效果!H:H,MATCH(技能效果等级!B93,技能效果!B:B,0))</f>
        <v>1001</v>
      </c>
      <c r="G93" s="31">
        <v>2.5</v>
      </c>
      <c r="H93" s="31"/>
      <c r="I93" s="31"/>
      <c r="J93" s="31"/>
      <c r="K93" s="31"/>
      <c r="L93" s="31"/>
      <c r="M93" s="31"/>
      <c r="N93" s="30" t="str">
        <f>IF(INDEX(技能效果!I:I,MATCH(技能效果等级!B93,技能效果!B:B,0))="","",INDEX(技能效果!I:I,MATCH(技能效果等级!B93,技能效果!B:B,0)))</f>
        <v/>
      </c>
      <c r="O93" s="31"/>
      <c r="P93" s="31"/>
      <c r="Q93" s="31"/>
      <c r="R93" s="31" t="str">
        <f>IF(INDEX(技能效果!J:J,MATCH(技能效果等级!B93,技能效果!B:B,0))="","",INDEX(技能效果!J:J,MATCH(技能效果等级!B93,技能效果!B:B,0)))</f>
        <v/>
      </c>
      <c r="S93" s="31"/>
      <c r="T93" s="31"/>
      <c r="U93" s="31"/>
      <c r="V93" s="30" t="s">
        <v>1329</v>
      </c>
      <c r="W93" s="31">
        <f t="shared" si="1"/>
        <v>9</v>
      </c>
    </row>
    <row r="94" spans="1:23" ht="16.5" x14ac:dyDescent="0.2">
      <c r="A94" s="31">
        <v>91</v>
      </c>
      <c r="B94" s="31">
        <f>INDEX(技能效果!B:B,MATCH(技能效果等级!W94,技能效果!Y:Y,0))</f>
        <v>130600502</v>
      </c>
      <c r="C94" s="31" t="str">
        <f>INDEX(技能效果!C:C,MATCH(技能效果等级!B94,技能效果!B:B,0))</f>
        <v>刘羽禅普攻水晶</v>
      </c>
      <c r="D94" s="30" t="s">
        <v>1013</v>
      </c>
      <c r="E94" s="31">
        <v>1</v>
      </c>
      <c r="F94" s="31">
        <f>INDEX(技能效果!H:H,MATCH(技能效果等级!B94,技能效果!B:B,0))</f>
        <v>3001</v>
      </c>
      <c r="G94" s="31">
        <v>1</v>
      </c>
      <c r="H94" s="31">
        <v>1</v>
      </c>
      <c r="I94" s="31"/>
      <c r="J94" s="31"/>
      <c r="K94" s="31"/>
      <c r="L94" s="31"/>
      <c r="M94" s="31"/>
      <c r="N94" s="30" t="str">
        <f>IF(INDEX(技能效果!I:I,MATCH(技能效果等级!B94,技能效果!B:B,0))="","",INDEX(技能效果!I:I,MATCH(技能效果等级!B94,技能效果!B:B,0)))</f>
        <v/>
      </c>
      <c r="O94" s="31"/>
      <c r="P94" s="31"/>
      <c r="Q94" s="31"/>
      <c r="R94" s="31" t="str">
        <f>IF(INDEX(技能效果!J:J,MATCH(技能效果等级!B94,技能效果!B:B,0))="","",INDEX(技能效果!J:J,MATCH(技能效果等级!B94,技能效果!B:B,0)))</f>
        <v/>
      </c>
      <c r="S94" s="31"/>
      <c r="T94" s="31"/>
      <c r="U94" s="31"/>
      <c r="V94" s="30" t="s">
        <v>1329</v>
      </c>
      <c r="W94" s="31">
        <f t="shared" si="1"/>
        <v>10</v>
      </c>
    </row>
    <row r="95" spans="1:23" ht="16.5" x14ac:dyDescent="0.2">
      <c r="A95" s="31">
        <v>92</v>
      </c>
      <c r="B95" s="31">
        <f>INDEX(技能效果!B:B,MATCH(技能效果等级!W95,技能效果!Y:Y,0))</f>
        <v>130600502</v>
      </c>
      <c r="C95" s="31" t="str">
        <f>INDEX(技能效果!C:C,MATCH(技能效果等级!B95,技能效果!B:B,0))</f>
        <v>刘羽禅普攻水晶</v>
      </c>
      <c r="D95" s="30" t="s">
        <v>1013</v>
      </c>
      <c r="E95" s="31">
        <v>2</v>
      </c>
      <c r="F95" s="31">
        <f>INDEX(技能效果!H:H,MATCH(技能效果等级!B95,技能效果!B:B,0))</f>
        <v>3001</v>
      </c>
      <c r="G95" s="31">
        <v>1</v>
      </c>
      <c r="H95" s="31">
        <v>1</v>
      </c>
      <c r="I95" s="31"/>
      <c r="J95" s="31"/>
      <c r="K95" s="31"/>
      <c r="L95" s="31"/>
      <c r="M95" s="31"/>
      <c r="N95" s="30" t="str">
        <f>IF(INDEX(技能效果!I:I,MATCH(技能效果等级!B95,技能效果!B:B,0))="","",INDEX(技能效果!I:I,MATCH(技能效果等级!B95,技能效果!B:B,0)))</f>
        <v/>
      </c>
      <c r="O95" s="31"/>
      <c r="P95" s="31"/>
      <c r="Q95" s="31"/>
      <c r="R95" s="31" t="str">
        <f>IF(INDEX(技能效果!J:J,MATCH(技能效果等级!B95,技能效果!B:B,0))="","",INDEX(技能效果!J:J,MATCH(技能效果等级!B95,技能效果!B:B,0)))</f>
        <v/>
      </c>
      <c r="S95" s="31"/>
      <c r="T95" s="31"/>
      <c r="U95" s="31"/>
      <c r="V95" s="30" t="s">
        <v>1329</v>
      </c>
      <c r="W95" s="31">
        <f t="shared" si="1"/>
        <v>10</v>
      </c>
    </row>
    <row r="96" spans="1:23" ht="16.5" x14ac:dyDescent="0.2">
      <c r="A96" s="31">
        <v>93</v>
      </c>
      <c r="B96" s="31">
        <f>INDEX(技能效果!B:B,MATCH(技能效果等级!W96,技能效果!Y:Y,0))</f>
        <v>130600502</v>
      </c>
      <c r="C96" s="31" t="str">
        <f>INDEX(技能效果!C:C,MATCH(技能效果等级!B96,技能效果!B:B,0))</f>
        <v>刘羽禅普攻水晶</v>
      </c>
      <c r="D96" s="30" t="s">
        <v>1013</v>
      </c>
      <c r="E96" s="31">
        <v>3</v>
      </c>
      <c r="F96" s="31">
        <f>INDEX(技能效果!H:H,MATCH(技能效果等级!B96,技能效果!B:B,0))</f>
        <v>3001</v>
      </c>
      <c r="G96" s="31">
        <v>1</v>
      </c>
      <c r="H96" s="31">
        <v>1</v>
      </c>
      <c r="I96" s="31"/>
      <c r="J96" s="31"/>
      <c r="K96" s="31"/>
      <c r="L96" s="31"/>
      <c r="M96" s="31"/>
      <c r="N96" s="30" t="str">
        <f>IF(INDEX(技能效果!I:I,MATCH(技能效果等级!B96,技能效果!B:B,0))="","",INDEX(技能效果!I:I,MATCH(技能效果等级!B96,技能效果!B:B,0)))</f>
        <v/>
      </c>
      <c r="O96" s="31"/>
      <c r="P96" s="31"/>
      <c r="Q96" s="31"/>
      <c r="R96" s="31" t="str">
        <f>IF(INDEX(技能效果!J:J,MATCH(技能效果等级!B96,技能效果!B:B,0))="","",INDEX(技能效果!J:J,MATCH(技能效果等级!B96,技能效果!B:B,0)))</f>
        <v/>
      </c>
      <c r="S96" s="31"/>
      <c r="T96" s="31"/>
      <c r="U96" s="31"/>
      <c r="V96" s="30" t="s">
        <v>1329</v>
      </c>
      <c r="W96" s="31">
        <f t="shared" si="1"/>
        <v>10</v>
      </c>
    </row>
    <row r="97" spans="1:23" ht="16.5" x14ac:dyDescent="0.2">
      <c r="A97" s="31">
        <v>94</v>
      </c>
      <c r="B97" s="31">
        <f>INDEX(技能效果!B:B,MATCH(技能效果等级!W97,技能效果!Y:Y,0))</f>
        <v>130600502</v>
      </c>
      <c r="C97" s="31" t="str">
        <f>INDEX(技能效果!C:C,MATCH(技能效果等级!B97,技能效果!B:B,0))</f>
        <v>刘羽禅普攻水晶</v>
      </c>
      <c r="D97" s="30" t="s">
        <v>1013</v>
      </c>
      <c r="E97" s="31">
        <v>4</v>
      </c>
      <c r="F97" s="31">
        <f>INDEX(技能效果!H:H,MATCH(技能效果等级!B97,技能效果!B:B,0))</f>
        <v>3001</v>
      </c>
      <c r="G97" s="31">
        <v>1</v>
      </c>
      <c r="H97" s="31">
        <v>1</v>
      </c>
      <c r="I97" s="31"/>
      <c r="J97" s="31"/>
      <c r="K97" s="31"/>
      <c r="L97" s="31"/>
      <c r="M97" s="31"/>
      <c r="N97" s="30" t="str">
        <f>IF(INDEX(技能效果!I:I,MATCH(技能效果等级!B97,技能效果!B:B,0))="","",INDEX(技能效果!I:I,MATCH(技能效果等级!B97,技能效果!B:B,0)))</f>
        <v/>
      </c>
      <c r="O97" s="31"/>
      <c r="P97" s="31"/>
      <c r="Q97" s="31"/>
      <c r="R97" s="31" t="str">
        <f>IF(INDEX(技能效果!J:J,MATCH(技能效果等级!B97,技能效果!B:B,0))="","",INDEX(技能效果!J:J,MATCH(技能效果等级!B97,技能效果!B:B,0)))</f>
        <v/>
      </c>
      <c r="S97" s="31"/>
      <c r="T97" s="31"/>
      <c r="U97" s="31"/>
      <c r="V97" s="30" t="s">
        <v>1329</v>
      </c>
      <c r="W97" s="31">
        <f t="shared" si="1"/>
        <v>10</v>
      </c>
    </row>
    <row r="98" spans="1:23" ht="16.5" x14ac:dyDescent="0.2">
      <c r="A98" s="31">
        <v>95</v>
      </c>
      <c r="B98" s="31">
        <f>INDEX(技能效果!B:B,MATCH(技能效果等级!W98,技能效果!Y:Y,0))</f>
        <v>130600502</v>
      </c>
      <c r="C98" s="31" t="str">
        <f>INDEX(技能效果!C:C,MATCH(技能效果等级!B98,技能效果!B:B,0))</f>
        <v>刘羽禅普攻水晶</v>
      </c>
      <c r="D98" s="30" t="s">
        <v>1013</v>
      </c>
      <c r="E98" s="31">
        <v>5</v>
      </c>
      <c r="F98" s="31">
        <f>INDEX(技能效果!H:H,MATCH(技能效果等级!B98,技能效果!B:B,0))</f>
        <v>3001</v>
      </c>
      <c r="G98" s="31">
        <v>1</v>
      </c>
      <c r="H98" s="31">
        <v>1</v>
      </c>
      <c r="I98" s="31"/>
      <c r="J98" s="31"/>
      <c r="K98" s="31"/>
      <c r="L98" s="31"/>
      <c r="M98" s="31"/>
      <c r="N98" s="30" t="str">
        <f>IF(INDEX(技能效果!I:I,MATCH(技能效果等级!B98,技能效果!B:B,0))="","",INDEX(技能效果!I:I,MATCH(技能效果等级!B98,技能效果!B:B,0)))</f>
        <v/>
      </c>
      <c r="O98" s="31"/>
      <c r="P98" s="31"/>
      <c r="Q98" s="31"/>
      <c r="R98" s="31" t="str">
        <f>IF(INDEX(技能效果!J:J,MATCH(技能效果等级!B98,技能效果!B:B,0))="","",INDEX(技能效果!J:J,MATCH(技能效果等级!B98,技能效果!B:B,0)))</f>
        <v/>
      </c>
      <c r="S98" s="31"/>
      <c r="T98" s="31"/>
      <c r="U98" s="31"/>
      <c r="V98" s="30" t="s">
        <v>1329</v>
      </c>
      <c r="W98" s="31">
        <f t="shared" si="1"/>
        <v>10</v>
      </c>
    </row>
    <row r="99" spans="1:23" ht="16.5" x14ac:dyDescent="0.2">
      <c r="A99" s="31">
        <v>96</v>
      </c>
      <c r="B99" s="31">
        <f>INDEX(技能效果!B:B,MATCH(技能效果等级!W99,技能效果!Y:Y,0))</f>
        <v>130600502</v>
      </c>
      <c r="C99" s="31" t="str">
        <f>INDEX(技能效果!C:C,MATCH(技能效果等级!B99,技能效果!B:B,0))</f>
        <v>刘羽禅普攻水晶</v>
      </c>
      <c r="D99" s="30" t="s">
        <v>1013</v>
      </c>
      <c r="E99" s="31">
        <v>6</v>
      </c>
      <c r="F99" s="31">
        <f>INDEX(技能效果!H:H,MATCH(技能效果等级!B99,技能效果!B:B,0))</f>
        <v>3001</v>
      </c>
      <c r="G99" s="31">
        <v>1</v>
      </c>
      <c r="H99" s="31">
        <v>1</v>
      </c>
      <c r="I99" s="31"/>
      <c r="J99" s="31"/>
      <c r="K99" s="31"/>
      <c r="L99" s="31"/>
      <c r="M99" s="31"/>
      <c r="N99" s="30" t="str">
        <f>IF(INDEX(技能效果!I:I,MATCH(技能效果等级!B99,技能效果!B:B,0))="","",INDEX(技能效果!I:I,MATCH(技能效果等级!B99,技能效果!B:B,0)))</f>
        <v/>
      </c>
      <c r="O99" s="31"/>
      <c r="P99" s="31"/>
      <c r="Q99" s="31"/>
      <c r="R99" s="31" t="str">
        <f>IF(INDEX(技能效果!J:J,MATCH(技能效果等级!B99,技能效果!B:B,0))="","",INDEX(技能效果!J:J,MATCH(技能效果等级!B99,技能效果!B:B,0)))</f>
        <v/>
      </c>
      <c r="S99" s="31"/>
      <c r="T99" s="31"/>
      <c r="U99" s="31"/>
      <c r="V99" s="30" t="s">
        <v>1329</v>
      </c>
      <c r="W99" s="31">
        <f t="shared" si="1"/>
        <v>10</v>
      </c>
    </row>
    <row r="100" spans="1:23" ht="16.5" x14ac:dyDescent="0.2">
      <c r="A100" s="31">
        <v>97</v>
      </c>
      <c r="B100" s="31">
        <f>INDEX(技能效果!B:B,MATCH(技能效果等级!W100,技能效果!Y:Y,0))</f>
        <v>130600502</v>
      </c>
      <c r="C100" s="31" t="str">
        <f>INDEX(技能效果!C:C,MATCH(技能效果等级!B100,技能效果!B:B,0))</f>
        <v>刘羽禅普攻水晶</v>
      </c>
      <c r="D100" s="30" t="s">
        <v>1013</v>
      </c>
      <c r="E100" s="31">
        <v>7</v>
      </c>
      <c r="F100" s="31">
        <f>INDEX(技能效果!H:H,MATCH(技能效果等级!B100,技能效果!B:B,0))</f>
        <v>3001</v>
      </c>
      <c r="G100" s="31">
        <v>1</v>
      </c>
      <c r="H100" s="31">
        <v>1</v>
      </c>
      <c r="I100" s="31"/>
      <c r="J100" s="31"/>
      <c r="K100" s="31"/>
      <c r="L100" s="31"/>
      <c r="M100" s="31"/>
      <c r="N100" s="30" t="str">
        <f>IF(INDEX(技能效果!I:I,MATCH(技能效果等级!B100,技能效果!B:B,0))="","",INDEX(技能效果!I:I,MATCH(技能效果等级!B100,技能效果!B:B,0)))</f>
        <v/>
      </c>
      <c r="O100" s="31"/>
      <c r="P100" s="31"/>
      <c r="Q100" s="31"/>
      <c r="R100" s="31" t="str">
        <f>IF(INDEX(技能效果!J:J,MATCH(技能效果等级!B100,技能效果!B:B,0))="","",INDEX(技能效果!J:J,MATCH(技能效果等级!B100,技能效果!B:B,0)))</f>
        <v/>
      </c>
      <c r="S100" s="31"/>
      <c r="T100" s="31"/>
      <c r="U100" s="31"/>
      <c r="V100" s="30" t="s">
        <v>1329</v>
      </c>
      <c r="W100" s="31">
        <f t="shared" si="1"/>
        <v>10</v>
      </c>
    </row>
    <row r="101" spans="1:23" ht="16.5" x14ac:dyDescent="0.2">
      <c r="A101" s="31">
        <v>98</v>
      </c>
      <c r="B101" s="31">
        <f>INDEX(技能效果!B:B,MATCH(技能效果等级!W101,技能效果!Y:Y,0))</f>
        <v>130600502</v>
      </c>
      <c r="C101" s="31" t="str">
        <f>INDEX(技能效果!C:C,MATCH(技能效果等级!B101,技能效果!B:B,0))</f>
        <v>刘羽禅普攻水晶</v>
      </c>
      <c r="D101" s="30" t="s">
        <v>1013</v>
      </c>
      <c r="E101" s="31">
        <v>8</v>
      </c>
      <c r="F101" s="31">
        <f>INDEX(技能效果!H:H,MATCH(技能效果等级!B101,技能效果!B:B,0))</f>
        <v>3001</v>
      </c>
      <c r="G101" s="31">
        <v>1</v>
      </c>
      <c r="H101" s="31">
        <v>1</v>
      </c>
      <c r="I101" s="31"/>
      <c r="J101" s="31"/>
      <c r="K101" s="31"/>
      <c r="L101" s="31"/>
      <c r="M101" s="31"/>
      <c r="N101" s="30" t="str">
        <f>IF(INDEX(技能效果!I:I,MATCH(技能效果等级!B101,技能效果!B:B,0))="","",INDEX(技能效果!I:I,MATCH(技能效果等级!B101,技能效果!B:B,0)))</f>
        <v/>
      </c>
      <c r="O101" s="31"/>
      <c r="P101" s="31"/>
      <c r="Q101" s="31"/>
      <c r="R101" s="31" t="str">
        <f>IF(INDEX(技能效果!J:J,MATCH(技能效果等级!B101,技能效果!B:B,0))="","",INDEX(技能效果!J:J,MATCH(技能效果等级!B101,技能效果!B:B,0)))</f>
        <v/>
      </c>
      <c r="S101" s="31"/>
      <c r="T101" s="31"/>
      <c r="U101" s="31"/>
      <c r="V101" s="30" t="s">
        <v>1329</v>
      </c>
      <c r="W101" s="31">
        <f t="shared" si="1"/>
        <v>10</v>
      </c>
    </row>
    <row r="102" spans="1:23" ht="16.5" x14ac:dyDescent="0.2">
      <c r="A102" s="31">
        <v>99</v>
      </c>
      <c r="B102" s="31">
        <f>INDEX(技能效果!B:B,MATCH(技能效果等级!W102,技能效果!Y:Y,0))</f>
        <v>130600502</v>
      </c>
      <c r="C102" s="31" t="str">
        <f>INDEX(技能效果!C:C,MATCH(技能效果等级!B102,技能效果!B:B,0))</f>
        <v>刘羽禅普攻水晶</v>
      </c>
      <c r="D102" s="30" t="s">
        <v>1013</v>
      </c>
      <c r="E102" s="31">
        <v>9</v>
      </c>
      <c r="F102" s="31">
        <f>INDEX(技能效果!H:H,MATCH(技能效果等级!B102,技能效果!B:B,0))</f>
        <v>3001</v>
      </c>
      <c r="G102" s="31">
        <v>1</v>
      </c>
      <c r="H102" s="31">
        <v>1</v>
      </c>
      <c r="I102" s="31"/>
      <c r="J102" s="31"/>
      <c r="K102" s="31"/>
      <c r="L102" s="31"/>
      <c r="M102" s="31"/>
      <c r="N102" s="30" t="str">
        <f>IF(INDEX(技能效果!I:I,MATCH(技能效果等级!B102,技能效果!B:B,0))="","",INDEX(技能效果!I:I,MATCH(技能效果等级!B102,技能效果!B:B,0)))</f>
        <v/>
      </c>
      <c r="O102" s="31"/>
      <c r="P102" s="31"/>
      <c r="Q102" s="31"/>
      <c r="R102" s="31" t="str">
        <f>IF(INDEX(技能效果!J:J,MATCH(技能效果等级!B102,技能效果!B:B,0))="","",INDEX(技能效果!J:J,MATCH(技能效果等级!B102,技能效果!B:B,0)))</f>
        <v/>
      </c>
      <c r="S102" s="31"/>
      <c r="T102" s="31"/>
      <c r="U102" s="31"/>
      <c r="V102" s="30" t="s">
        <v>1329</v>
      </c>
      <c r="W102" s="31">
        <f t="shared" si="1"/>
        <v>10</v>
      </c>
    </row>
    <row r="103" spans="1:23" ht="16.5" x14ac:dyDescent="0.2">
      <c r="A103" s="31">
        <v>100</v>
      </c>
      <c r="B103" s="31">
        <f>INDEX(技能效果!B:B,MATCH(技能效果等级!W103,技能效果!Y:Y,0))</f>
        <v>130600502</v>
      </c>
      <c r="C103" s="31" t="str">
        <f>INDEX(技能效果!C:C,MATCH(技能效果等级!B103,技能效果!B:B,0))</f>
        <v>刘羽禅普攻水晶</v>
      </c>
      <c r="D103" s="30" t="s">
        <v>1013</v>
      </c>
      <c r="E103" s="31">
        <v>10</v>
      </c>
      <c r="F103" s="31">
        <f>INDEX(技能效果!H:H,MATCH(技能效果等级!B103,技能效果!B:B,0))</f>
        <v>3001</v>
      </c>
      <c r="G103" s="31">
        <v>1</v>
      </c>
      <c r="H103" s="31">
        <v>1</v>
      </c>
      <c r="I103" s="31"/>
      <c r="J103" s="31"/>
      <c r="K103" s="31"/>
      <c r="L103" s="31"/>
      <c r="M103" s="31"/>
      <c r="N103" s="30" t="str">
        <f>IF(INDEX(技能效果!I:I,MATCH(技能效果等级!B103,技能效果!B:B,0))="","",INDEX(技能效果!I:I,MATCH(技能效果等级!B103,技能效果!B:B,0)))</f>
        <v/>
      </c>
      <c r="O103" s="31"/>
      <c r="P103" s="31"/>
      <c r="Q103" s="31"/>
      <c r="R103" s="31" t="str">
        <f>IF(INDEX(技能效果!J:J,MATCH(技能效果等级!B103,技能效果!B:B,0))="","",INDEX(技能效果!J:J,MATCH(技能效果等级!B103,技能效果!B:B,0)))</f>
        <v/>
      </c>
      <c r="S103" s="31"/>
      <c r="T103" s="31"/>
      <c r="U103" s="31"/>
      <c r="V103" s="30" t="s">
        <v>1329</v>
      </c>
      <c r="W103" s="31">
        <f t="shared" si="1"/>
        <v>10</v>
      </c>
    </row>
    <row r="104" spans="1:23" ht="16.5" x14ac:dyDescent="0.2">
      <c r="A104" s="31">
        <v>101</v>
      </c>
      <c r="B104" s="31">
        <f>INDEX(技能效果!B:B,MATCH(技能效果等级!W104,技能效果!Y:Y,0))</f>
        <v>130600601</v>
      </c>
      <c r="C104" s="31" t="str">
        <f>INDEX(技能效果!C:C,MATCH(技能效果等级!B104,技能效果!B:B,0))</f>
        <v>红莲缇娜普攻伤害</v>
      </c>
      <c r="D104" s="30" t="s">
        <v>1013</v>
      </c>
      <c r="E104" s="31">
        <v>1</v>
      </c>
      <c r="F104" s="31">
        <f>INDEX(技能效果!H:H,MATCH(技能效果等级!B104,技能效果!B:B,0))</f>
        <v>1001</v>
      </c>
      <c r="G104" s="31">
        <v>2.5</v>
      </c>
      <c r="H104" s="31"/>
      <c r="I104" s="31"/>
      <c r="J104" s="31"/>
      <c r="K104" s="31"/>
      <c r="L104" s="31"/>
      <c r="M104" s="31"/>
      <c r="N104" s="30" t="str">
        <f>IF(INDEX(技能效果!I:I,MATCH(技能效果等级!B104,技能效果!B:B,0))="","",INDEX(技能效果!I:I,MATCH(技能效果等级!B104,技能效果!B:B,0)))</f>
        <v/>
      </c>
      <c r="O104" s="31"/>
      <c r="P104" s="31"/>
      <c r="Q104" s="31"/>
      <c r="R104" s="31" t="str">
        <f>IF(INDEX(技能效果!J:J,MATCH(技能效果等级!B104,技能效果!B:B,0))="","",INDEX(技能效果!J:J,MATCH(技能效果等级!B104,技能效果!B:B,0)))</f>
        <v/>
      </c>
      <c r="S104" s="31"/>
      <c r="T104" s="31"/>
      <c r="U104" s="31"/>
      <c r="V104" s="30" t="s">
        <v>1329</v>
      </c>
      <c r="W104" s="31">
        <f t="shared" si="1"/>
        <v>11</v>
      </c>
    </row>
    <row r="105" spans="1:23" ht="16.5" x14ac:dyDescent="0.2">
      <c r="A105" s="31">
        <v>102</v>
      </c>
      <c r="B105" s="31">
        <f>INDEX(技能效果!B:B,MATCH(技能效果等级!W105,技能效果!Y:Y,0))</f>
        <v>130600601</v>
      </c>
      <c r="C105" s="31" t="str">
        <f>INDEX(技能效果!C:C,MATCH(技能效果等级!B105,技能效果!B:B,0))</f>
        <v>红莲缇娜普攻伤害</v>
      </c>
      <c r="D105" s="30" t="s">
        <v>1013</v>
      </c>
      <c r="E105" s="31">
        <v>2</v>
      </c>
      <c r="F105" s="31">
        <f>INDEX(技能效果!H:H,MATCH(技能效果等级!B105,技能效果!B:B,0))</f>
        <v>1001</v>
      </c>
      <c r="G105" s="31">
        <v>2.5</v>
      </c>
      <c r="H105" s="31"/>
      <c r="I105" s="31"/>
      <c r="J105" s="31"/>
      <c r="K105" s="31"/>
      <c r="L105" s="31"/>
      <c r="M105" s="31"/>
      <c r="N105" s="30" t="str">
        <f>IF(INDEX(技能效果!I:I,MATCH(技能效果等级!B105,技能效果!B:B,0))="","",INDEX(技能效果!I:I,MATCH(技能效果等级!B105,技能效果!B:B,0)))</f>
        <v/>
      </c>
      <c r="O105" s="31"/>
      <c r="P105" s="31"/>
      <c r="Q105" s="31"/>
      <c r="R105" s="31" t="str">
        <f>IF(INDEX(技能效果!J:J,MATCH(技能效果等级!B105,技能效果!B:B,0))="","",INDEX(技能效果!J:J,MATCH(技能效果等级!B105,技能效果!B:B,0)))</f>
        <v/>
      </c>
      <c r="S105" s="31"/>
      <c r="T105" s="31"/>
      <c r="U105" s="31"/>
      <c r="V105" s="30" t="s">
        <v>1329</v>
      </c>
      <c r="W105" s="31">
        <f t="shared" si="1"/>
        <v>11</v>
      </c>
    </row>
    <row r="106" spans="1:23" ht="16.5" x14ac:dyDescent="0.2">
      <c r="A106" s="31">
        <v>103</v>
      </c>
      <c r="B106" s="31">
        <f>INDEX(技能效果!B:B,MATCH(技能效果等级!W106,技能效果!Y:Y,0))</f>
        <v>130600601</v>
      </c>
      <c r="C106" s="31" t="str">
        <f>INDEX(技能效果!C:C,MATCH(技能效果等级!B106,技能效果!B:B,0))</f>
        <v>红莲缇娜普攻伤害</v>
      </c>
      <c r="D106" s="30" t="s">
        <v>1013</v>
      </c>
      <c r="E106" s="31">
        <v>3</v>
      </c>
      <c r="F106" s="31">
        <f>INDEX(技能效果!H:H,MATCH(技能效果等级!B106,技能效果!B:B,0))</f>
        <v>1001</v>
      </c>
      <c r="G106" s="31">
        <v>2.5</v>
      </c>
      <c r="H106" s="31"/>
      <c r="I106" s="31"/>
      <c r="J106" s="31"/>
      <c r="K106" s="31"/>
      <c r="L106" s="31"/>
      <c r="M106" s="31"/>
      <c r="N106" s="30" t="str">
        <f>IF(INDEX(技能效果!I:I,MATCH(技能效果等级!B106,技能效果!B:B,0))="","",INDEX(技能效果!I:I,MATCH(技能效果等级!B106,技能效果!B:B,0)))</f>
        <v/>
      </c>
      <c r="O106" s="31"/>
      <c r="P106" s="31"/>
      <c r="Q106" s="31"/>
      <c r="R106" s="31" t="str">
        <f>IF(INDEX(技能效果!J:J,MATCH(技能效果等级!B106,技能效果!B:B,0))="","",INDEX(技能效果!J:J,MATCH(技能效果等级!B106,技能效果!B:B,0)))</f>
        <v/>
      </c>
      <c r="S106" s="31"/>
      <c r="T106" s="31"/>
      <c r="U106" s="31"/>
      <c r="V106" s="30" t="s">
        <v>1329</v>
      </c>
      <c r="W106" s="31">
        <f t="shared" si="1"/>
        <v>11</v>
      </c>
    </row>
    <row r="107" spans="1:23" ht="16.5" x14ac:dyDescent="0.2">
      <c r="A107" s="31">
        <v>104</v>
      </c>
      <c r="B107" s="31">
        <f>INDEX(技能效果!B:B,MATCH(技能效果等级!W107,技能效果!Y:Y,0))</f>
        <v>130600601</v>
      </c>
      <c r="C107" s="31" t="str">
        <f>INDEX(技能效果!C:C,MATCH(技能效果等级!B107,技能效果!B:B,0))</f>
        <v>红莲缇娜普攻伤害</v>
      </c>
      <c r="D107" s="30" t="s">
        <v>1013</v>
      </c>
      <c r="E107" s="31">
        <v>4</v>
      </c>
      <c r="F107" s="31">
        <f>INDEX(技能效果!H:H,MATCH(技能效果等级!B107,技能效果!B:B,0))</f>
        <v>1001</v>
      </c>
      <c r="G107" s="31">
        <v>2.5</v>
      </c>
      <c r="H107" s="31"/>
      <c r="I107" s="31"/>
      <c r="J107" s="31"/>
      <c r="K107" s="31"/>
      <c r="L107" s="31"/>
      <c r="M107" s="31"/>
      <c r="N107" s="30" t="str">
        <f>IF(INDEX(技能效果!I:I,MATCH(技能效果等级!B107,技能效果!B:B,0))="","",INDEX(技能效果!I:I,MATCH(技能效果等级!B107,技能效果!B:B,0)))</f>
        <v/>
      </c>
      <c r="O107" s="31"/>
      <c r="P107" s="31"/>
      <c r="Q107" s="31"/>
      <c r="R107" s="31" t="str">
        <f>IF(INDEX(技能效果!J:J,MATCH(技能效果等级!B107,技能效果!B:B,0))="","",INDEX(技能效果!J:J,MATCH(技能效果等级!B107,技能效果!B:B,0)))</f>
        <v/>
      </c>
      <c r="S107" s="31"/>
      <c r="T107" s="31"/>
      <c r="U107" s="31"/>
      <c r="V107" s="30" t="s">
        <v>1329</v>
      </c>
      <c r="W107" s="31">
        <f t="shared" si="1"/>
        <v>11</v>
      </c>
    </row>
    <row r="108" spans="1:23" ht="16.5" x14ac:dyDescent="0.2">
      <c r="A108" s="31">
        <v>105</v>
      </c>
      <c r="B108" s="31">
        <f>INDEX(技能效果!B:B,MATCH(技能效果等级!W108,技能效果!Y:Y,0))</f>
        <v>130600601</v>
      </c>
      <c r="C108" s="31" t="str">
        <f>INDEX(技能效果!C:C,MATCH(技能效果等级!B108,技能效果!B:B,0))</f>
        <v>红莲缇娜普攻伤害</v>
      </c>
      <c r="D108" s="30" t="s">
        <v>1013</v>
      </c>
      <c r="E108" s="31">
        <v>5</v>
      </c>
      <c r="F108" s="31">
        <f>INDEX(技能效果!H:H,MATCH(技能效果等级!B108,技能效果!B:B,0))</f>
        <v>1001</v>
      </c>
      <c r="G108" s="31">
        <v>2.5</v>
      </c>
      <c r="H108" s="31"/>
      <c r="I108" s="31"/>
      <c r="J108" s="31"/>
      <c r="K108" s="31"/>
      <c r="L108" s="31"/>
      <c r="M108" s="31"/>
      <c r="N108" s="30" t="str">
        <f>IF(INDEX(技能效果!I:I,MATCH(技能效果等级!B108,技能效果!B:B,0))="","",INDEX(技能效果!I:I,MATCH(技能效果等级!B108,技能效果!B:B,0)))</f>
        <v/>
      </c>
      <c r="O108" s="31"/>
      <c r="P108" s="31"/>
      <c r="Q108" s="31"/>
      <c r="R108" s="31" t="str">
        <f>IF(INDEX(技能效果!J:J,MATCH(技能效果等级!B108,技能效果!B:B,0))="","",INDEX(技能效果!J:J,MATCH(技能效果等级!B108,技能效果!B:B,0)))</f>
        <v/>
      </c>
      <c r="S108" s="31"/>
      <c r="T108" s="31"/>
      <c r="U108" s="31"/>
      <c r="V108" s="30" t="s">
        <v>1329</v>
      </c>
      <c r="W108" s="31">
        <f t="shared" si="1"/>
        <v>11</v>
      </c>
    </row>
    <row r="109" spans="1:23" ht="16.5" x14ac:dyDescent="0.2">
      <c r="A109" s="31">
        <v>106</v>
      </c>
      <c r="B109" s="31">
        <f>INDEX(技能效果!B:B,MATCH(技能效果等级!W109,技能效果!Y:Y,0))</f>
        <v>130600601</v>
      </c>
      <c r="C109" s="31" t="str">
        <f>INDEX(技能效果!C:C,MATCH(技能效果等级!B109,技能效果!B:B,0))</f>
        <v>红莲缇娜普攻伤害</v>
      </c>
      <c r="D109" s="30" t="s">
        <v>1013</v>
      </c>
      <c r="E109" s="31">
        <v>6</v>
      </c>
      <c r="F109" s="31">
        <f>INDEX(技能效果!H:H,MATCH(技能效果等级!B109,技能效果!B:B,0))</f>
        <v>1001</v>
      </c>
      <c r="G109" s="31">
        <v>2.5</v>
      </c>
      <c r="H109" s="31"/>
      <c r="I109" s="31"/>
      <c r="J109" s="31"/>
      <c r="K109" s="31"/>
      <c r="L109" s="31"/>
      <c r="M109" s="31"/>
      <c r="N109" s="30" t="str">
        <f>IF(INDEX(技能效果!I:I,MATCH(技能效果等级!B109,技能效果!B:B,0))="","",INDEX(技能效果!I:I,MATCH(技能效果等级!B109,技能效果!B:B,0)))</f>
        <v/>
      </c>
      <c r="O109" s="31"/>
      <c r="P109" s="31"/>
      <c r="Q109" s="31"/>
      <c r="R109" s="31" t="str">
        <f>IF(INDEX(技能效果!J:J,MATCH(技能效果等级!B109,技能效果!B:B,0))="","",INDEX(技能效果!J:J,MATCH(技能效果等级!B109,技能效果!B:B,0)))</f>
        <v/>
      </c>
      <c r="S109" s="31"/>
      <c r="T109" s="31"/>
      <c r="U109" s="31"/>
      <c r="V109" s="30" t="s">
        <v>1329</v>
      </c>
      <c r="W109" s="31">
        <f t="shared" si="1"/>
        <v>11</v>
      </c>
    </row>
    <row r="110" spans="1:23" ht="16.5" x14ac:dyDescent="0.2">
      <c r="A110" s="31">
        <v>107</v>
      </c>
      <c r="B110" s="31">
        <f>INDEX(技能效果!B:B,MATCH(技能效果等级!W110,技能效果!Y:Y,0))</f>
        <v>130600601</v>
      </c>
      <c r="C110" s="31" t="str">
        <f>INDEX(技能效果!C:C,MATCH(技能效果等级!B110,技能效果!B:B,0))</f>
        <v>红莲缇娜普攻伤害</v>
      </c>
      <c r="D110" s="30" t="s">
        <v>1013</v>
      </c>
      <c r="E110" s="31">
        <v>7</v>
      </c>
      <c r="F110" s="31">
        <f>INDEX(技能效果!H:H,MATCH(技能效果等级!B110,技能效果!B:B,0))</f>
        <v>1001</v>
      </c>
      <c r="G110" s="31">
        <v>2.5</v>
      </c>
      <c r="H110" s="31"/>
      <c r="I110" s="31"/>
      <c r="J110" s="31"/>
      <c r="K110" s="31"/>
      <c r="L110" s="31"/>
      <c r="M110" s="31"/>
      <c r="N110" s="30" t="str">
        <f>IF(INDEX(技能效果!I:I,MATCH(技能效果等级!B110,技能效果!B:B,0))="","",INDEX(技能效果!I:I,MATCH(技能效果等级!B110,技能效果!B:B,0)))</f>
        <v/>
      </c>
      <c r="O110" s="31"/>
      <c r="P110" s="31"/>
      <c r="Q110" s="31"/>
      <c r="R110" s="31" t="str">
        <f>IF(INDEX(技能效果!J:J,MATCH(技能效果等级!B110,技能效果!B:B,0))="","",INDEX(技能效果!J:J,MATCH(技能效果等级!B110,技能效果!B:B,0)))</f>
        <v/>
      </c>
      <c r="S110" s="31"/>
      <c r="T110" s="31"/>
      <c r="U110" s="31"/>
      <c r="V110" s="30" t="s">
        <v>1329</v>
      </c>
      <c r="W110" s="31">
        <f t="shared" si="1"/>
        <v>11</v>
      </c>
    </row>
    <row r="111" spans="1:23" ht="16.5" x14ac:dyDescent="0.2">
      <c r="A111" s="31">
        <v>108</v>
      </c>
      <c r="B111" s="31">
        <f>INDEX(技能效果!B:B,MATCH(技能效果等级!W111,技能效果!Y:Y,0))</f>
        <v>130600601</v>
      </c>
      <c r="C111" s="31" t="str">
        <f>INDEX(技能效果!C:C,MATCH(技能效果等级!B111,技能效果!B:B,0))</f>
        <v>红莲缇娜普攻伤害</v>
      </c>
      <c r="D111" s="30" t="s">
        <v>1013</v>
      </c>
      <c r="E111" s="31">
        <v>8</v>
      </c>
      <c r="F111" s="31">
        <f>INDEX(技能效果!H:H,MATCH(技能效果等级!B111,技能效果!B:B,0))</f>
        <v>1001</v>
      </c>
      <c r="G111" s="31">
        <v>2.5</v>
      </c>
      <c r="H111" s="31"/>
      <c r="I111" s="31"/>
      <c r="J111" s="31"/>
      <c r="K111" s="31"/>
      <c r="L111" s="31"/>
      <c r="M111" s="31"/>
      <c r="N111" s="30" t="str">
        <f>IF(INDEX(技能效果!I:I,MATCH(技能效果等级!B111,技能效果!B:B,0))="","",INDEX(技能效果!I:I,MATCH(技能效果等级!B111,技能效果!B:B,0)))</f>
        <v/>
      </c>
      <c r="O111" s="31"/>
      <c r="P111" s="31"/>
      <c r="Q111" s="31"/>
      <c r="R111" s="31" t="str">
        <f>IF(INDEX(技能效果!J:J,MATCH(技能效果等级!B111,技能效果!B:B,0))="","",INDEX(技能效果!J:J,MATCH(技能效果等级!B111,技能效果!B:B,0)))</f>
        <v/>
      </c>
      <c r="S111" s="31"/>
      <c r="T111" s="31"/>
      <c r="U111" s="31"/>
      <c r="V111" s="30" t="s">
        <v>1329</v>
      </c>
      <c r="W111" s="31">
        <f t="shared" si="1"/>
        <v>11</v>
      </c>
    </row>
    <row r="112" spans="1:23" ht="16.5" x14ac:dyDescent="0.2">
      <c r="A112" s="31">
        <v>109</v>
      </c>
      <c r="B112" s="31">
        <f>INDEX(技能效果!B:B,MATCH(技能效果等级!W112,技能效果!Y:Y,0))</f>
        <v>130600601</v>
      </c>
      <c r="C112" s="31" t="str">
        <f>INDEX(技能效果!C:C,MATCH(技能效果等级!B112,技能效果!B:B,0))</f>
        <v>红莲缇娜普攻伤害</v>
      </c>
      <c r="D112" s="30" t="s">
        <v>1013</v>
      </c>
      <c r="E112" s="31">
        <v>9</v>
      </c>
      <c r="F112" s="31">
        <f>INDEX(技能效果!H:H,MATCH(技能效果等级!B112,技能效果!B:B,0))</f>
        <v>1001</v>
      </c>
      <c r="G112" s="31">
        <v>2.5</v>
      </c>
      <c r="H112" s="31"/>
      <c r="I112" s="31"/>
      <c r="J112" s="31"/>
      <c r="K112" s="31"/>
      <c r="L112" s="31"/>
      <c r="M112" s="31"/>
      <c r="N112" s="30" t="str">
        <f>IF(INDEX(技能效果!I:I,MATCH(技能效果等级!B112,技能效果!B:B,0))="","",INDEX(技能效果!I:I,MATCH(技能效果等级!B112,技能效果!B:B,0)))</f>
        <v/>
      </c>
      <c r="O112" s="31"/>
      <c r="P112" s="31"/>
      <c r="Q112" s="31"/>
      <c r="R112" s="31" t="str">
        <f>IF(INDEX(技能效果!J:J,MATCH(技能效果等级!B112,技能效果!B:B,0))="","",INDEX(技能效果!J:J,MATCH(技能效果等级!B112,技能效果!B:B,0)))</f>
        <v/>
      </c>
      <c r="S112" s="31"/>
      <c r="T112" s="31"/>
      <c r="U112" s="31"/>
      <c r="V112" s="30" t="s">
        <v>1329</v>
      </c>
      <c r="W112" s="31">
        <f t="shared" si="1"/>
        <v>11</v>
      </c>
    </row>
    <row r="113" spans="1:23" ht="16.5" x14ac:dyDescent="0.2">
      <c r="A113" s="31">
        <v>110</v>
      </c>
      <c r="B113" s="31">
        <f>INDEX(技能效果!B:B,MATCH(技能效果等级!W113,技能效果!Y:Y,0))</f>
        <v>130600601</v>
      </c>
      <c r="C113" s="31" t="str">
        <f>INDEX(技能效果!C:C,MATCH(技能效果等级!B113,技能效果!B:B,0))</f>
        <v>红莲缇娜普攻伤害</v>
      </c>
      <c r="D113" s="30" t="s">
        <v>1013</v>
      </c>
      <c r="E113" s="31">
        <v>10</v>
      </c>
      <c r="F113" s="31">
        <f>INDEX(技能效果!H:H,MATCH(技能效果等级!B113,技能效果!B:B,0))</f>
        <v>1001</v>
      </c>
      <c r="G113" s="31">
        <v>2.5</v>
      </c>
      <c r="H113" s="31"/>
      <c r="I113" s="31"/>
      <c r="J113" s="31"/>
      <c r="K113" s="31"/>
      <c r="L113" s="31"/>
      <c r="M113" s="31"/>
      <c r="N113" s="30" t="str">
        <f>IF(INDEX(技能效果!I:I,MATCH(技能效果等级!B113,技能效果!B:B,0))="","",INDEX(技能效果!I:I,MATCH(技能效果等级!B113,技能效果!B:B,0)))</f>
        <v/>
      </c>
      <c r="O113" s="31"/>
      <c r="P113" s="31"/>
      <c r="Q113" s="31"/>
      <c r="R113" s="31" t="str">
        <f>IF(INDEX(技能效果!J:J,MATCH(技能效果等级!B113,技能效果!B:B,0))="","",INDEX(技能效果!J:J,MATCH(技能效果等级!B113,技能效果!B:B,0)))</f>
        <v/>
      </c>
      <c r="S113" s="31"/>
      <c r="T113" s="31"/>
      <c r="U113" s="31"/>
      <c r="V113" s="30" t="s">
        <v>1329</v>
      </c>
      <c r="W113" s="31">
        <f t="shared" si="1"/>
        <v>11</v>
      </c>
    </row>
    <row r="114" spans="1:23" ht="16.5" x14ac:dyDescent="0.2">
      <c r="A114" s="31">
        <v>111</v>
      </c>
      <c r="B114" s="31">
        <f>INDEX(技能效果!B:B,MATCH(技能效果等级!W114,技能效果!Y:Y,0))</f>
        <v>130600602</v>
      </c>
      <c r="C114" s="31" t="str">
        <f>INDEX(技能效果!C:C,MATCH(技能效果等级!B114,技能效果!B:B,0))</f>
        <v>红莲缇娜普攻水晶</v>
      </c>
      <c r="D114" s="30" t="s">
        <v>1013</v>
      </c>
      <c r="E114" s="31">
        <v>1</v>
      </c>
      <c r="F114" s="31">
        <f>INDEX(技能效果!H:H,MATCH(技能效果等级!B114,技能效果!B:B,0))</f>
        <v>3001</v>
      </c>
      <c r="G114" s="31">
        <v>1</v>
      </c>
      <c r="H114" s="31">
        <v>1</v>
      </c>
      <c r="I114" s="31"/>
      <c r="J114" s="31"/>
      <c r="K114" s="31"/>
      <c r="L114" s="31"/>
      <c r="M114" s="31"/>
      <c r="N114" s="30" t="str">
        <f>IF(INDEX(技能效果!I:I,MATCH(技能效果等级!B114,技能效果!B:B,0))="","",INDEX(技能效果!I:I,MATCH(技能效果等级!B114,技能效果!B:B,0)))</f>
        <v/>
      </c>
      <c r="O114" s="31"/>
      <c r="P114" s="31"/>
      <c r="Q114" s="31"/>
      <c r="R114" s="31" t="str">
        <f>IF(INDEX(技能效果!J:J,MATCH(技能效果等级!B114,技能效果!B:B,0))="","",INDEX(技能效果!J:J,MATCH(技能效果等级!B114,技能效果!B:B,0)))</f>
        <v/>
      </c>
      <c r="S114" s="31"/>
      <c r="T114" s="31"/>
      <c r="U114" s="31"/>
      <c r="V114" s="30" t="s">
        <v>1329</v>
      </c>
      <c r="W114" s="31">
        <f t="shared" si="1"/>
        <v>12</v>
      </c>
    </row>
    <row r="115" spans="1:23" ht="16.5" x14ac:dyDescent="0.2">
      <c r="A115" s="31">
        <v>112</v>
      </c>
      <c r="B115" s="31">
        <f>INDEX(技能效果!B:B,MATCH(技能效果等级!W115,技能效果!Y:Y,0))</f>
        <v>130600602</v>
      </c>
      <c r="C115" s="31" t="str">
        <f>INDEX(技能效果!C:C,MATCH(技能效果等级!B115,技能效果!B:B,0))</f>
        <v>红莲缇娜普攻水晶</v>
      </c>
      <c r="D115" s="30" t="s">
        <v>1013</v>
      </c>
      <c r="E115" s="31">
        <v>2</v>
      </c>
      <c r="F115" s="31">
        <f>INDEX(技能效果!H:H,MATCH(技能效果等级!B115,技能效果!B:B,0))</f>
        <v>3001</v>
      </c>
      <c r="G115" s="31">
        <v>1</v>
      </c>
      <c r="H115" s="31">
        <v>1</v>
      </c>
      <c r="I115" s="31"/>
      <c r="J115" s="31"/>
      <c r="K115" s="31"/>
      <c r="L115" s="31"/>
      <c r="M115" s="31"/>
      <c r="N115" s="30" t="str">
        <f>IF(INDEX(技能效果!I:I,MATCH(技能效果等级!B115,技能效果!B:B,0))="","",INDEX(技能效果!I:I,MATCH(技能效果等级!B115,技能效果!B:B,0)))</f>
        <v/>
      </c>
      <c r="O115" s="31"/>
      <c r="P115" s="31"/>
      <c r="Q115" s="31"/>
      <c r="R115" s="31" t="str">
        <f>IF(INDEX(技能效果!J:J,MATCH(技能效果等级!B115,技能效果!B:B,0))="","",INDEX(技能效果!J:J,MATCH(技能效果等级!B115,技能效果!B:B,0)))</f>
        <v/>
      </c>
      <c r="S115" s="31"/>
      <c r="T115" s="31"/>
      <c r="U115" s="31"/>
      <c r="V115" s="30" t="s">
        <v>1329</v>
      </c>
      <c r="W115" s="31">
        <f t="shared" si="1"/>
        <v>12</v>
      </c>
    </row>
    <row r="116" spans="1:23" ht="16.5" x14ac:dyDescent="0.2">
      <c r="A116" s="31">
        <v>113</v>
      </c>
      <c r="B116" s="31">
        <f>INDEX(技能效果!B:B,MATCH(技能效果等级!W116,技能效果!Y:Y,0))</f>
        <v>130600602</v>
      </c>
      <c r="C116" s="31" t="str">
        <f>INDEX(技能效果!C:C,MATCH(技能效果等级!B116,技能效果!B:B,0))</f>
        <v>红莲缇娜普攻水晶</v>
      </c>
      <c r="D116" s="30" t="s">
        <v>1013</v>
      </c>
      <c r="E116" s="31">
        <v>3</v>
      </c>
      <c r="F116" s="31">
        <f>INDEX(技能效果!H:H,MATCH(技能效果等级!B116,技能效果!B:B,0))</f>
        <v>3001</v>
      </c>
      <c r="G116" s="31">
        <v>1</v>
      </c>
      <c r="H116" s="31">
        <v>1</v>
      </c>
      <c r="I116" s="31"/>
      <c r="J116" s="31"/>
      <c r="K116" s="31"/>
      <c r="L116" s="31"/>
      <c r="M116" s="31"/>
      <c r="N116" s="30" t="str">
        <f>IF(INDEX(技能效果!I:I,MATCH(技能效果等级!B116,技能效果!B:B,0))="","",INDEX(技能效果!I:I,MATCH(技能效果等级!B116,技能效果!B:B,0)))</f>
        <v/>
      </c>
      <c r="O116" s="31"/>
      <c r="P116" s="31"/>
      <c r="Q116" s="31"/>
      <c r="R116" s="31" t="str">
        <f>IF(INDEX(技能效果!J:J,MATCH(技能效果等级!B116,技能效果!B:B,0))="","",INDEX(技能效果!J:J,MATCH(技能效果等级!B116,技能效果!B:B,0)))</f>
        <v/>
      </c>
      <c r="S116" s="31"/>
      <c r="T116" s="31"/>
      <c r="U116" s="31"/>
      <c r="V116" s="30" t="s">
        <v>1329</v>
      </c>
      <c r="W116" s="31">
        <f t="shared" si="1"/>
        <v>12</v>
      </c>
    </row>
    <row r="117" spans="1:23" ht="16.5" x14ac:dyDescent="0.2">
      <c r="A117" s="31">
        <v>114</v>
      </c>
      <c r="B117" s="31">
        <f>INDEX(技能效果!B:B,MATCH(技能效果等级!W117,技能效果!Y:Y,0))</f>
        <v>130600602</v>
      </c>
      <c r="C117" s="31" t="str">
        <f>INDEX(技能效果!C:C,MATCH(技能效果等级!B117,技能效果!B:B,0))</f>
        <v>红莲缇娜普攻水晶</v>
      </c>
      <c r="D117" s="30" t="s">
        <v>1013</v>
      </c>
      <c r="E117" s="31">
        <v>4</v>
      </c>
      <c r="F117" s="31">
        <f>INDEX(技能效果!H:H,MATCH(技能效果等级!B117,技能效果!B:B,0))</f>
        <v>3001</v>
      </c>
      <c r="G117" s="31">
        <v>1</v>
      </c>
      <c r="H117" s="31">
        <v>1</v>
      </c>
      <c r="I117" s="31"/>
      <c r="J117" s="31"/>
      <c r="K117" s="31"/>
      <c r="L117" s="31"/>
      <c r="M117" s="31"/>
      <c r="N117" s="30" t="str">
        <f>IF(INDEX(技能效果!I:I,MATCH(技能效果等级!B117,技能效果!B:B,0))="","",INDEX(技能效果!I:I,MATCH(技能效果等级!B117,技能效果!B:B,0)))</f>
        <v/>
      </c>
      <c r="O117" s="31"/>
      <c r="P117" s="31"/>
      <c r="Q117" s="31"/>
      <c r="R117" s="31" t="str">
        <f>IF(INDEX(技能效果!J:J,MATCH(技能效果等级!B117,技能效果!B:B,0))="","",INDEX(技能效果!J:J,MATCH(技能效果等级!B117,技能效果!B:B,0)))</f>
        <v/>
      </c>
      <c r="S117" s="31"/>
      <c r="T117" s="31"/>
      <c r="U117" s="31"/>
      <c r="V117" s="30" t="s">
        <v>1329</v>
      </c>
      <c r="W117" s="31">
        <f t="shared" si="1"/>
        <v>12</v>
      </c>
    </row>
    <row r="118" spans="1:23" ht="16.5" x14ac:dyDescent="0.2">
      <c r="A118" s="31">
        <v>115</v>
      </c>
      <c r="B118" s="31">
        <f>INDEX(技能效果!B:B,MATCH(技能效果等级!W118,技能效果!Y:Y,0))</f>
        <v>130600602</v>
      </c>
      <c r="C118" s="31" t="str">
        <f>INDEX(技能效果!C:C,MATCH(技能效果等级!B118,技能效果!B:B,0))</f>
        <v>红莲缇娜普攻水晶</v>
      </c>
      <c r="D118" s="30" t="s">
        <v>1013</v>
      </c>
      <c r="E118" s="31">
        <v>5</v>
      </c>
      <c r="F118" s="31">
        <f>INDEX(技能效果!H:H,MATCH(技能效果等级!B118,技能效果!B:B,0))</f>
        <v>3001</v>
      </c>
      <c r="G118" s="31">
        <v>1</v>
      </c>
      <c r="H118" s="31">
        <v>1</v>
      </c>
      <c r="I118" s="31"/>
      <c r="J118" s="31"/>
      <c r="K118" s="31"/>
      <c r="L118" s="31"/>
      <c r="M118" s="31"/>
      <c r="N118" s="30" t="str">
        <f>IF(INDEX(技能效果!I:I,MATCH(技能效果等级!B118,技能效果!B:B,0))="","",INDEX(技能效果!I:I,MATCH(技能效果等级!B118,技能效果!B:B,0)))</f>
        <v/>
      </c>
      <c r="O118" s="31"/>
      <c r="P118" s="31"/>
      <c r="Q118" s="31"/>
      <c r="R118" s="31" t="str">
        <f>IF(INDEX(技能效果!J:J,MATCH(技能效果等级!B118,技能效果!B:B,0))="","",INDEX(技能效果!J:J,MATCH(技能效果等级!B118,技能效果!B:B,0)))</f>
        <v/>
      </c>
      <c r="S118" s="31"/>
      <c r="T118" s="31"/>
      <c r="U118" s="31"/>
      <c r="V118" s="30" t="s">
        <v>1329</v>
      </c>
      <c r="W118" s="31">
        <f t="shared" si="1"/>
        <v>12</v>
      </c>
    </row>
    <row r="119" spans="1:23" ht="16.5" x14ac:dyDescent="0.2">
      <c r="A119" s="31">
        <v>116</v>
      </c>
      <c r="B119" s="31">
        <f>INDEX(技能效果!B:B,MATCH(技能效果等级!W119,技能效果!Y:Y,0))</f>
        <v>130600602</v>
      </c>
      <c r="C119" s="31" t="str">
        <f>INDEX(技能效果!C:C,MATCH(技能效果等级!B119,技能效果!B:B,0))</f>
        <v>红莲缇娜普攻水晶</v>
      </c>
      <c r="D119" s="30" t="s">
        <v>1013</v>
      </c>
      <c r="E119" s="31">
        <v>6</v>
      </c>
      <c r="F119" s="31">
        <f>INDEX(技能效果!H:H,MATCH(技能效果等级!B119,技能效果!B:B,0))</f>
        <v>3001</v>
      </c>
      <c r="G119" s="31">
        <v>1</v>
      </c>
      <c r="H119" s="31">
        <v>1</v>
      </c>
      <c r="I119" s="31"/>
      <c r="J119" s="31"/>
      <c r="K119" s="31"/>
      <c r="L119" s="31"/>
      <c r="M119" s="31"/>
      <c r="N119" s="30" t="str">
        <f>IF(INDEX(技能效果!I:I,MATCH(技能效果等级!B119,技能效果!B:B,0))="","",INDEX(技能效果!I:I,MATCH(技能效果等级!B119,技能效果!B:B,0)))</f>
        <v/>
      </c>
      <c r="O119" s="31"/>
      <c r="P119" s="31"/>
      <c r="Q119" s="31"/>
      <c r="R119" s="31" t="str">
        <f>IF(INDEX(技能效果!J:J,MATCH(技能效果等级!B119,技能效果!B:B,0))="","",INDEX(技能效果!J:J,MATCH(技能效果等级!B119,技能效果!B:B,0)))</f>
        <v/>
      </c>
      <c r="S119" s="31"/>
      <c r="T119" s="31"/>
      <c r="U119" s="31"/>
      <c r="V119" s="30" t="s">
        <v>1329</v>
      </c>
      <c r="W119" s="31">
        <f t="shared" si="1"/>
        <v>12</v>
      </c>
    </row>
    <row r="120" spans="1:23" ht="16.5" x14ac:dyDescent="0.2">
      <c r="A120" s="31">
        <v>117</v>
      </c>
      <c r="B120" s="31">
        <f>INDEX(技能效果!B:B,MATCH(技能效果等级!W120,技能效果!Y:Y,0))</f>
        <v>130600602</v>
      </c>
      <c r="C120" s="31" t="str">
        <f>INDEX(技能效果!C:C,MATCH(技能效果等级!B120,技能效果!B:B,0))</f>
        <v>红莲缇娜普攻水晶</v>
      </c>
      <c r="D120" s="30" t="s">
        <v>1013</v>
      </c>
      <c r="E120" s="31">
        <v>7</v>
      </c>
      <c r="F120" s="31">
        <f>INDEX(技能效果!H:H,MATCH(技能效果等级!B120,技能效果!B:B,0))</f>
        <v>3001</v>
      </c>
      <c r="G120" s="31">
        <v>1</v>
      </c>
      <c r="H120" s="31">
        <v>1</v>
      </c>
      <c r="I120" s="31"/>
      <c r="J120" s="31"/>
      <c r="K120" s="31"/>
      <c r="L120" s="31"/>
      <c r="M120" s="31"/>
      <c r="N120" s="30" t="str">
        <f>IF(INDEX(技能效果!I:I,MATCH(技能效果等级!B120,技能效果!B:B,0))="","",INDEX(技能效果!I:I,MATCH(技能效果等级!B120,技能效果!B:B,0)))</f>
        <v/>
      </c>
      <c r="O120" s="31"/>
      <c r="P120" s="31"/>
      <c r="Q120" s="31"/>
      <c r="R120" s="31" t="str">
        <f>IF(INDEX(技能效果!J:J,MATCH(技能效果等级!B120,技能效果!B:B,0))="","",INDEX(技能效果!J:J,MATCH(技能效果等级!B120,技能效果!B:B,0)))</f>
        <v/>
      </c>
      <c r="S120" s="31"/>
      <c r="T120" s="31"/>
      <c r="U120" s="31"/>
      <c r="V120" s="30" t="s">
        <v>1329</v>
      </c>
      <c r="W120" s="31">
        <f t="shared" si="1"/>
        <v>12</v>
      </c>
    </row>
    <row r="121" spans="1:23" ht="16.5" x14ac:dyDescent="0.2">
      <c r="A121" s="31">
        <v>118</v>
      </c>
      <c r="B121" s="31">
        <f>INDEX(技能效果!B:B,MATCH(技能效果等级!W121,技能效果!Y:Y,0))</f>
        <v>130600602</v>
      </c>
      <c r="C121" s="31" t="str">
        <f>INDEX(技能效果!C:C,MATCH(技能效果等级!B121,技能效果!B:B,0))</f>
        <v>红莲缇娜普攻水晶</v>
      </c>
      <c r="D121" s="30" t="s">
        <v>1013</v>
      </c>
      <c r="E121" s="31">
        <v>8</v>
      </c>
      <c r="F121" s="31">
        <f>INDEX(技能效果!H:H,MATCH(技能效果等级!B121,技能效果!B:B,0))</f>
        <v>3001</v>
      </c>
      <c r="G121" s="31">
        <v>1</v>
      </c>
      <c r="H121" s="31">
        <v>1</v>
      </c>
      <c r="I121" s="31"/>
      <c r="J121" s="31"/>
      <c r="K121" s="31"/>
      <c r="L121" s="31"/>
      <c r="M121" s="31"/>
      <c r="N121" s="30" t="str">
        <f>IF(INDEX(技能效果!I:I,MATCH(技能效果等级!B121,技能效果!B:B,0))="","",INDEX(技能效果!I:I,MATCH(技能效果等级!B121,技能效果!B:B,0)))</f>
        <v/>
      </c>
      <c r="O121" s="31"/>
      <c r="P121" s="31"/>
      <c r="Q121" s="31"/>
      <c r="R121" s="31" t="str">
        <f>IF(INDEX(技能效果!J:J,MATCH(技能效果等级!B121,技能效果!B:B,0))="","",INDEX(技能效果!J:J,MATCH(技能效果等级!B121,技能效果!B:B,0)))</f>
        <v/>
      </c>
      <c r="S121" s="31"/>
      <c r="T121" s="31"/>
      <c r="U121" s="31"/>
      <c r="V121" s="30" t="s">
        <v>1329</v>
      </c>
      <c r="W121" s="31">
        <f t="shared" si="1"/>
        <v>12</v>
      </c>
    </row>
    <row r="122" spans="1:23" ht="16.5" x14ac:dyDescent="0.2">
      <c r="A122" s="31">
        <v>119</v>
      </c>
      <c r="B122" s="31">
        <f>INDEX(技能效果!B:B,MATCH(技能效果等级!W122,技能效果!Y:Y,0))</f>
        <v>130600602</v>
      </c>
      <c r="C122" s="31" t="str">
        <f>INDEX(技能效果!C:C,MATCH(技能效果等级!B122,技能效果!B:B,0))</f>
        <v>红莲缇娜普攻水晶</v>
      </c>
      <c r="D122" s="30" t="s">
        <v>1013</v>
      </c>
      <c r="E122" s="31">
        <v>9</v>
      </c>
      <c r="F122" s="31">
        <f>INDEX(技能效果!H:H,MATCH(技能效果等级!B122,技能效果!B:B,0))</f>
        <v>3001</v>
      </c>
      <c r="G122" s="31">
        <v>1</v>
      </c>
      <c r="H122" s="31">
        <v>1</v>
      </c>
      <c r="I122" s="31"/>
      <c r="J122" s="31"/>
      <c r="K122" s="31"/>
      <c r="L122" s="31"/>
      <c r="M122" s="31"/>
      <c r="N122" s="30" t="str">
        <f>IF(INDEX(技能效果!I:I,MATCH(技能效果等级!B122,技能效果!B:B,0))="","",INDEX(技能效果!I:I,MATCH(技能效果等级!B122,技能效果!B:B,0)))</f>
        <v/>
      </c>
      <c r="O122" s="31"/>
      <c r="P122" s="31"/>
      <c r="Q122" s="31"/>
      <c r="R122" s="31" t="str">
        <f>IF(INDEX(技能效果!J:J,MATCH(技能效果等级!B122,技能效果!B:B,0))="","",INDEX(技能效果!J:J,MATCH(技能效果等级!B122,技能效果!B:B,0)))</f>
        <v/>
      </c>
      <c r="S122" s="31"/>
      <c r="T122" s="31"/>
      <c r="U122" s="31"/>
      <c r="V122" s="30" t="s">
        <v>1329</v>
      </c>
      <c r="W122" s="31">
        <f t="shared" si="1"/>
        <v>12</v>
      </c>
    </row>
    <row r="123" spans="1:23" ht="16.5" x14ac:dyDescent="0.2">
      <c r="A123" s="31">
        <v>120</v>
      </c>
      <c r="B123" s="31">
        <f>INDEX(技能效果!B:B,MATCH(技能效果等级!W123,技能效果!Y:Y,0))</f>
        <v>130600602</v>
      </c>
      <c r="C123" s="31" t="str">
        <f>INDEX(技能效果!C:C,MATCH(技能效果等级!B123,技能效果!B:B,0))</f>
        <v>红莲缇娜普攻水晶</v>
      </c>
      <c r="D123" s="30" t="s">
        <v>1013</v>
      </c>
      <c r="E123" s="31">
        <v>10</v>
      </c>
      <c r="F123" s="31">
        <f>INDEX(技能效果!H:H,MATCH(技能效果等级!B123,技能效果!B:B,0))</f>
        <v>3001</v>
      </c>
      <c r="G123" s="31">
        <v>1</v>
      </c>
      <c r="H123" s="31">
        <v>1</v>
      </c>
      <c r="I123" s="31"/>
      <c r="J123" s="31"/>
      <c r="K123" s="31"/>
      <c r="L123" s="31"/>
      <c r="M123" s="31"/>
      <c r="N123" s="30" t="str">
        <f>IF(INDEX(技能效果!I:I,MATCH(技能效果等级!B123,技能效果!B:B,0))="","",INDEX(技能效果!I:I,MATCH(技能效果等级!B123,技能效果!B:B,0)))</f>
        <v/>
      </c>
      <c r="O123" s="31"/>
      <c r="P123" s="31"/>
      <c r="Q123" s="31"/>
      <c r="R123" s="31" t="str">
        <f>IF(INDEX(技能效果!J:J,MATCH(技能效果等级!B123,技能效果!B:B,0))="","",INDEX(技能效果!J:J,MATCH(技能效果等级!B123,技能效果!B:B,0)))</f>
        <v/>
      </c>
      <c r="S123" s="31"/>
      <c r="T123" s="31"/>
      <c r="U123" s="31"/>
      <c r="V123" s="30" t="s">
        <v>1329</v>
      </c>
      <c r="W123" s="31">
        <f t="shared" si="1"/>
        <v>12</v>
      </c>
    </row>
    <row r="124" spans="1:23" ht="16.5" x14ac:dyDescent="0.2">
      <c r="A124" s="31">
        <v>121</v>
      </c>
      <c r="B124" s="31">
        <f>INDEX(技能效果!B:B,MATCH(技能效果等级!W124,技能效果!Y:Y,0))</f>
        <v>130600701</v>
      </c>
      <c r="C124" s="31" t="str">
        <f>INDEX(技能效果!C:C,MATCH(技能效果等级!B124,技能效果!B:B,0))</f>
        <v>战斗曹焱兵普攻伤害</v>
      </c>
      <c r="D124" s="30" t="s">
        <v>1013</v>
      </c>
      <c r="E124" s="31">
        <v>1</v>
      </c>
      <c r="F124" s="31">
        <f>INDEX(技能效果!H:H,MATCH(技能效果等级!B124,技能效果!B:B,0))</f>
        <v>1001</v>
      </c>
      <c r="G124" s="31">
        <v>2.5</v>
      </c>
      <c r="H124" s="31"/>
      <c r="I124" s="31"/>
      <c r="J124" s="31"/>
      <c r="K124" s="31"/>
      <c r="L124" s="31"/>
      <c r="M124" s="31"/>
      <c r="N124" s="30" t="str">
        <f>IF(INDEX(技能效果!I:I,MATCH(技能效果等级!B124,技能效果!B:B,0))="","",INDEX(技能效果!I:I,MATCH(技能效果等级!B124,技能效果!B:B,0)))</f>
        <v/>
      </c>
      <c r="O124" s="31"/>
      <c r="P124" s="31"/>
      <c r="Q124" s="31"/>
      <c r="R124" s="31" t="str">
        <f>IF(INDEX(技能效果!J:J,MATCH(技能效果等级!B124,技能效果!B:B,0))="","",INDEX(技能效果!J:J,MATCH(技能效果等级!B124,技能效果!B:B,0)))</f>
        <v/>
      </c>
      <c r="S124" s="31"/>
      <c r="T124" s="31"/>
      <c r="U124" s="31"/>
      <c r="V124" s="30" t="s">
        <v>1329</v>
      </c>
      <c r="W124" s="31">
        <f t="shared" si="1"/>
        <v>13</v>
      </c>
    </row>
    <row r="125" spans="1:23" ht="16.5" x14ac:dyDescent="0.2">
      <c r="A125" s="31">
        <v>122</v>
      </c>
      <c r="B125" s="31">
        <f>INDEX(技能效果!B:B,MATCH(技能效果等级!W125,技能效果!Y:Y,0))</f>
        <v>130600701</v>
      </c>
      <c r="C125" s="31" t="str">
        <f>INDEX(技能效果!C:C,MATCH(技能效果等级!B125,技能效果!B:B,0))</f>
        <v>战斗曹焱兵普攻伤害</v>
      </c>
      <c r="D125" s="30" t="s">
        <v>1013</v>
      </c>
      <c r="E125" s="31">
        <v>2</v>
      </c>
      <c r="F125" s="31">
        <f>INDEX(技能效果!H:H,MATCH(技能效果等级!B125,技能效果!B:B,0))</f>
        <v>1001</v>
      </c>
      <c r="G125" s="31">
        <v>2.5</v>
      </c>
      <c r="H125" s="31"/>
      <c r="I125" s="31"/>
      <c r="J125" s="31"/>
      <c r="K125" s="31"/>
      <c r="L125" s="31"/>
      <c r="M125" s="31"/>
      <c r="N125" s="30" t="str">
        <f>IF(INDEX(技能效果!I:I,MATCH(技能效果等级!B125,技能效果!B:B,0))="","",INDEX(技能效果!I:I,MATCH(技能效果等级!B125,技能效果!B:B,0)))</f>
        <v/>
      </c>
      <c r="O125" s="31"/>
      <c r="P125" s="31"/>
      <c r="Q125" s="31"/>
      <c r="R125" s="31" t="str">
        <f>IF(INDEX(技能效果!J:J,MATCH(技能效果等级!B125,技能效果!B:B,0))="","",INDEX(技能效果!J:J,MATCH(技能效果等级!B125,技能效果!B:B,0)))</f>
        <v/>
      </c>
      <c r="S125" s="31"/>
      <c r="T125" s="31"/>
      <c r="U125" s="31"/>
      <c r="V125" s="30" t="s">
        <v>1329</v>
      </c>
      <c r="W125" s="31">
        <f t="shared" si="1"/>
        <v>13</v>
      </c>
    </row>
    <row r="126" spans="1:23" ht="16.5" x14ac:dyDescent="0.2">
      <c r="A126" s="31">
        <v>123</v>
      </c>
      <c r="B126" s="31">
        <f>INDEX(技能效果!B:B,MATCH(技能效果等级!W126,技能效果!Y:Y,0))</f>
        <v>130600701</v>
      </c>
      <c r="C126" s="31" t="str">
        <f>INDEX(技能效果!C:C,MATCH(技能效果等级!B126,技能效果!B:B,0))</f>
        <v>战斗曹焱兵普攻伤害</v>
      </c>
      <c r="D126" s="30" t="s">
        <v>1013</v>
      </c>
      <c r="E126" s="31">
        <v>3</v>
      </c>
      <c r="F126" s="31">
        <f>INDEX(技能效果!H:H,MATCH(技能效果等级!B126,技能效果!B:B,0))</f>
        <v>1001</v>
      </c>
      <c r="G126" s="31">
        <v>2.5</v>
      </c>
      <c r="H126" s="31"/>
      <c r="I126" s="31"/>
      <c r="J126" s="31"/>
      <c r="K126" s="31"/>
      <c r="L126" s="31"/>
      <c r="M126" s="31"/>
      <c r="N126" s="30" t="str">
        <f>IF(INDEX(技能效果!I:I,MATCH(技能效果等级!B126,技能效果!B:B,0))="","",INDEX(技能效果!I:I,MATCH(技能效果等级!B126,技能效果!B:B,0)))</f>
        <v/>
      </c>
      <c r="O126" s="31"/>
      <c r="P126" s="31"/>
      <c r="Q126" s="31"/>
      <c r="R126" s="31" t="str">
        <f>IF(INDEX(技能效果!J:J,MATCH(技能效果等级!B126,技能效果!B:B,0))="","",INDEX(技能效果!J:J,MATCH(技能效果等级!B126,技能效果!B:B,0)))</f>
        <v/>
      </c>
      <c r="S126" s="31"/>
      <c r="T126" s="31"/>
      <c r="U126" s="31"/>
      <c r="V126" s="30" t="s">
        <v>1329</v>
      </c>
      <c r="W126" s="31">
        <f t="shared" si="1"/>
        <v>13</v>
      </c>
    </row>
    <row r="127" spans="1:23" ht="16.5" x14ac:dyDescent="0.2">
      <c r="A127" s="31">
        <v>124</v>
      </c>
      <c r="B127" s="31">
        <f>INDEX(技能效果!B:B,MATCH(技能效果等级!W127,技能效果!Y:Y,0))</f>
        <v>130600701</v>
      </c>
      <c r="C127" s="31" t="str">
        <f>INDEX(技能效果!C:C,MATCH(技能效果等级!B127,技能效果!B:B,0))</f>
        <v>战斗曹焱兵普攻伤害</v>
      </c>
      <c r="D127" s="30" t="s">
        <v>1013</v>
      </c>
      <c r="E127" s="31">
        <v>4</v>
      </c>
      <c r="F127" s="31">
        <f>INDEX(技能效果!H:H,MATCH(技能效果等级!B127,技能效果!B:B,0))</f>
        <v>1001</v>
      </c>
      <c r="G127" s="31">
        <v>2.5</v>
      </c>
      <c r="H127" s="31"/>
      <c r="I127" s="31"/>
      <c r="J127" s="31"/>
      <c r="K127" s="31"/>
      <c r="L127" s="31"/>
      <c r="M127" s="31"/>
      <c r="N127" s="30" t="str">
        <f>IF(INDEX(技能效果!I:I,MATCH(技能效果等级!B127,技能效果!B:B,0))="","",INDEX(技能效果!I:I,MATCH(技能效果等级!B127,技能效果!B:B,0)))</f>
        <v/>
      </c>
      <c r="O127" s="31"/>
      <c r="P127" s="31"/>
      <c r="Q127" s="31"/>
      <c r="R127" s="31" t="str">
        <f>IF(INDEX(技能效果!J:J,MATCH(技能效果等级!B127,技能效果!B:B,0))="","",INDEX(技能效果!J:J,MATCH(技能效果等级!B127,技能效果!B:B,0)))</f>
        <v/>
      </c>
      <c r="S127" s="31"/>
      <c r="T127" s="31"/>
      <c r="U127" s="31"/>
      <c r="V127" s="30" t="s">
        <v>1329</v>
      </c>
      <c r="W127" s="31">
        <f t="shared" si="1"/>
        <v>13</v>
      </c>
    </row>
    <row r="128" spans="1:23" ht="16.5" x14ac:dyDescent="0.2">
      <c r="A128" s="31">
        <v>125</v>
      </c>
      <c r="B128" s="31">
        <f>INDEX(技能效果!B:B,MATCH(技能效果等级!W128,技能效果!Y:Y,0))</f>
        <v>130600701</v>
      </c>
      <c r="C128" s="31" t="str">
        <f>INDEX(技能效果!C:C,MATCH(技能效果等级!B128,技能效果!B:B,0))</f>
        <v>战斗曹焱兵普攻伤害</v>
      </c>
      <c r="D128" s="30" t="s">
        <v>1013</v>
      </c>
      <c r="E128" s="31">
        <v>5</v>
      </c>
      <c r="F128" s="31">
        <f>INDEX(技能效果!H:H,MATCH(技能效果等级!B128,技能效果!B:B,0))</f>
        <v>1001</v>
      </c>
      <c r="G128" s="31">
        <v>2.5</v>
      </c>
      <c r="H128" s="31"/>
      <c r="I128" s="31"/>
      <c r="J128" s="31"/>
      <c r="K128" s="31"/>
      <c r="L128" s="31"/>
      <c r="M128" s="31"/>
      <c r="N128" s="30" t="str">
        <f>IF(INDEX(技能效果!I:I,MATCH(技能效果等级!B128,技能效果!B:B,0))="","",INDEX(技能效果!I:I,MATCH(技能效果等级!B128,技能效果!B:B,0)))</f>
        <v/>
      </c>
      <c r="O128" s="31"/>
      <c r="P128" s="31"/>
      <c r="Q128" s="31"/>
      <c r="R128" s="31" t="str">
        <f>IF(INDEX(技能效果!J:J,MATCH(技能效果等级!B128,技能效果!B:B,0))="","",INDEX(技能效果!J:J,MATCH(技能效果等级!B128,技能效果!B:B,0)))</f>
        <v/>
      </c>
      <c r="S128" s="31"/>
      <c r="T128" s="31"/>
      <c r="U128" s="31"/>
      <c r="V128" s="30" t="s">
        <v>1329</v>
      </c>
      <c r="W128" s="31">
        <f t="shared" si="1"/>
        <v>13</v>
      </c>
    </row>
    <row r="129" spans="1:23" ht="16.5" x14ac:dyDescent="0.2">
      <c r="A129" s="31">
        <v>126</v>
      </c>
      <c r="B129" s="31">
        <f>INDEX(技能效果!B:B,MATCH(技能效果等级!W129,技能效果!Y:Y,0))</f>
        <v>130600701</v>
      </c>
      <c r="C129" s="31" t="str">
        <f>INDEX(技能效果!C:C,MATCH(技能效果等级!B129,技能效果!B:B,0))</f>
        <v>战斗曹焱兵普攻伤害</v>
      </c>
      <c r="D129" s="30" t="s">
        <v>1013</v>
      </c>
      <c r="E129" s="31">
        <v>6</v>
      </c>
      <c r="F129" s="31">
        <f>INDEX(技能效果!H:H,MATCH(技能效果等级!B129,技能效果!B:B,0))</f>
        <v>1001</v>
      </c>
      <c r="G129" s="31">
        <v>2.5</v>
      </c>
      <c r="H129" s="31"/>
      <c r="I129" s="31"/>
      <c r="J129" s="31"/>
      <c r="K129" s="31"/>
      <c r="L129" s="31"/>
      <c r="M129" s="31"/>
      <c r="N129" s="30" t="str">
        <f>IF(INDEX(技能效果!I:I,MATCH(技能效果等级!B129,技能效果!B:B,0))="","",INDEX(技能效果!I:I,MATCH(技能效果等级!B129,技能效果!B:B,0)))</f>
        <v/>
      </c>
      <c r="O129" s="31"/>
      <c r="P129" s="31"/>
      <c r="Q129" s="31"/>
      <c r="R129" s="31" t="str">
        <f>IF(INDEX(技能效果!J:J,MATCH(技能效果等级!B129,技能效果!B:B,0))="","",INDEX(技能效果!J:J,MATCH(技能效果等级!B129,技能效果!B:B,0)))</f>
        <v/>
      </c>
      <c r="S129" s="31"/>
      <c r="T129" s="31"/>
      <c r="U129" s="31"/>
      <c r="V129" s="30" t="s">
        <v>1329</v>
      </c>
      <c r="W129" s="31">
        <f t="shared" si="1"/>
        <v>13</v>
      </c>
    </row>
    <row r="130" spans="1:23" ht="16.5" x14ac:dyDescent="0.2">
      <c r="A130" s="31">
        <v>127</v>
      </c>
      <c r="B130" s="31">
        <f>INDEX(技能效果!B:B,MATCH(技能效果等级!W130,技能效果!Y:Y,0))</f>
        <v>130600701</v>
      </c>
      <c r="C130" s="31" t="str">
        <f>INDEX(技能效果!C:C,MATCH(技能效果等级!B130,技能效果!B:B,0))</f>
        <v>战斗曹焱兵普攻伤害</v>
      </c>
      <c r="D130" s="30" t="s">
        <v>1013</v>
      </c>
      <c r="E130" s="31">
        <v>7</v>
      </c>
      <c r="F130" s="31">
        <f>INDEX(技能效果!H:H,MATCH(技能效果等级!B130,技能效果!B:B,0))</f>
        <v>1001</v>
      </c>
      <c r="G130" s="31">
        <v>2.5</v>
      </c>
      <c r="H130" s="31"/>
      <c r="I130" s="31"/>
      <c r="J130" s="31"/>
      <c r="K130" s="31"/>
      <c r="L130" s="31"/>
      <c r="M130" s="31"/>
      <c r="N130" s="30" t="str">
        <f>IF(INDEX(技能效果!I:I,MATCH(技能效果等级!B130,技能效果!B:B,0))="","",INDEX(技能效果!I:I,MATCH(技能效果等级!B130,技能效果!B:B,0)))</f>
        <v/>
      </c>
      <c r="O130" s="31"/>
      <c r="P130" s="31"/>
      <c r="Q130" s="31"/>
      <c r="R130" s="31" t="str">
        <f>IF(INDEX(技能效果!J:J,MATCH(技能效果等级!B130,技能效果!B:B,0))="","",INDEX(技能效果!J:J,MATCH(技能效果等级!B130,技能效果!B:B,0)))</f>
        <v/>
      </c>
      <c r="S130" s="31"/>
      <c r="T130" s="31"/>
      <c r="U130" s="31"/>
      <c r="V130" s="30" t="s">
        <v>1329</v>
      </c>
      <c r="W130" s="31">
        <f t="shared" si="1"/>
        <v>13</v>
      </c>
    </row>
    <row r="131" spans="1:23" ht="16.5" x14ac:dyDescent="0.2">
      <c r="A131" s="31">
        <v>128</v>
      </c>
      <c r="B131" s="31">
        <f>INDEX(技能效果!B:B,MATCH(技能效果等级!W131,技能效果!Y:Y,0))</f>
        <v>130600701</v>
      </c>
      <c r="C131" s="31" t="str">
        <f>INDEX(技能效果!C:C,MATCH(技能效果等级!B131,技能效果!B:B,0))</f>
        <v>战斗曹焱兵普攻伤害</v>
      </c>
      <c r="D131" s="30" t="s">
        <v>1013</v>
      </c>
      <c r="E131" s="31">
        <v>8</v>
      </c>
      <c r="F131" s="31">
        <f>INDEX(技能效果!H:H,MATCH(技能效果等级!B131,技能效果!B:B,0))</f>
        <v>1001</v>
      </c>
      <c r="G131" s="31">
        <v>2.5</v>
      </c>
      <c r="H131" s="31"/>
      <c r="I131" s="31"/>
      <c r="J131" s="31"/>
      <c r="K131" s="31"/>
      <c r="L131" s="31"/>
      <c r="M131" s="31"/>
      <c r="N131" s="30" t="str">
        <f>IF(INDEX(技能效果!I:I,MATCH(技能效果等级!B131,技能效果!B:B,0))="","",INDEX(技能效果!I:I,MATCH(技能效果等级!B131,技能效果!B:B,0)))</f>
        <v/>
      </c>
      <c r="O131" s="31"/>
      <c r="P131" s="31"/>
      <c r="Q131" s="31"/>
      <c r="R131" s="31" t="str">
        <f>IF(INDEX(技能效果!J:J,MATCH(技能效果等级!B131,技能效果!B:B,0))="","",INDEX(技能效果!J:J,MATCH(技能效果等级!B131,技能效果!B:B,0)))</f>
        <v/>
      </c>
      <c r="S131" s="31"/>
      <c r="T131" s="31"/>
      <c r="U131" s="31"/>
      <c r="V131" s="30" t="s">
        <v>1329</v>
      </c>
      <c r="W131" s="31">
        <f t="shared" si="1"/>
        <v>13</v>
      </c>
    </row>
    <row r="132" spans="1:23" ht="16.5" x14ac:dyDescent="0.2">
      <c r="A132" s="31">
        <v>129</v>
      </c>
      <c r="B132" s="31">
        <f>INDEX(技能效果!B:B,MATCH(技能效果等级!W132,技能效果!Y:Y,0))</f>
        <v>130600701</v>
      </c>
      <c r="C132" s="31" t="str">
        <f>INDEX(技能效果!C:C,MATCH(技能效果等级!B132,技能效果!B:B,0))</f>
        <v>战斗曹焱兵普攻伤害</v>
      </c>
      <c r="D132" s="30" t="s">
        <v>1013</v>
      </c>
      <c r="E132" s="31">
        <v>9</v>
      </c>
      <c r="F132" s="31">
        <f>INDEX(技能效果!H:H,MATCH(技能效果等级!B132,技能效果!B:B,0))</f>
        <v>1001</v>
      </c>
      <c r="G132" s="31">
        <v>2.5</v>
      </c>
      <c r="H132" s="31"/>
      <c r="I132" s="31"/>
      <c r="J132" s="31"/>
      <c r="K132" s="31"/>
      <c r="L132" s="31"/>
      <c r="M132" s="31"/>
      <c r="N132" s="30" t="str">
        <f>IF(INDEX(技能效果!I:I,MATCH(技能效果等级!B132,技能效果!B:B,0))="","",INDEX(技能效果!I:I,MATCH(技能效果等级!B132,技能效果!B:B,0)))</f>
        <v/>
      </c>
      <c r="O132" s="31"/>
      <c r="P132" s="31"/>
      <c r="Q132" s="31"/>
      <c r="R132" s="31" t="str">
        <f>IF(INDEX(技能效果!J:J,MATCH(技能效果等级!B132,技能效果!B:B,0))="","",INDEX(技能效果!J:J,MATCH(技能效果等级!B132,技能效果!B:B,0)))</f>
        <v/>
      </c>
      <c r="S132" s="31"/>
      <c r="T132" s="31"/>
      <c r="U132" s="31"/>
      <c r="V132" s="30" t="s">
        <v>1329</v>
      </c>
      <c r="W132" s="31">
        <f t="shared" si="1"/>
        <v>13</v>
      </c>
    </row>
    <row r="133" spans="1:23" ht="16.5" x14ac:dyDescent="0.2">
      <c r="A133" s="31">
        <v>130</v>
      </c>
      <c r="B133" s="31">
        <f>INDEX(技能效果!B:B,MATCH(技能效果等级!W133,技能效果!Y:Y,0))</f>
        <v>130600701</v>
      </c>
      <c r="C133" s="31" t="str">
        <f>INDEX(技能效果!C:C,MATCH(技能效果等级!B133,技能效果!B:B,0))</f>
        <v>战斗曹焱兵普攻伤害</v>
      </c>
      <c r="D133" s="30" t="s">
        <v>1013</v>
      </c>
      <c r="E133" s="31">
        <v>10</v>
      </c>
      <c r="F133" s="31">
        <f>INDEX(技能效果!H:H,MATCH(技能效果等级!B133,技能效果!B:B,0))</f>
        <v>1001</v>
      </c>
      <c r="G133" s="31">
        <v>2.5</v>
      </c>
      <c r="H133" s="31"/>
      <c r="I133" s="31"/>
      <c r="J133" s="31"/>
      <c r="K133" s="31"/>
      <c r="L133" s="31"/>
      <c r="M133" s="31"/>
      <c r="N133" s="30" t="str">
        <f>IF(INDEX(技能效果!I:I,MATCH(技能效果等级!B133,技能效果!B:B,0))="","",INDEX(技能效果!I:I,MATCH(技能效果等级!B133,技能效果!B:B,0)))</f>
        <v/>
      </c>
      <c r="O133" s="31"/>
      <c r="P133" s="31"/>
      <c r="Q133" s="31"/>
      <c r="R133" s="31" t="str">
        <f>IF(INDEX(技能效果!J:J,MATCH(技能效果等级!B133,技能效果!B:B,0))="","",INDEX(技能效果!J:J,MATCH(技能效果等级!B133,技能效果!B:B,0)))</f>
        <v/>
      </c>
      <c r="S133" s="31"/>
      <c r="T133" s="31"/>
      <c r="U133" s="31"/>
      <c r="V133" s="30" t="s">
        <v>1329</v>
      </c>
      <c r="W133" s="31">
        <f t="shared" si="1"/>
        <v>13</v>
      </c>
    </row>
    <row r="134" spans="1:23" ht="16.5" x14ac:dyDescent="0.2">
      <c r="A134" s="31">
        <v>131</v>
      </c>
      <c r="B134" s="31">
        <f>INDEX(技能效果!B:B,MATCH(技能效果等级!W134,技能效果!Y:Y,0))</f>
        <v>130600702</v>
      </c>
      <c r="C134" s="31" t="str">
        <f>INDEX(技能效果!C:C,MATCH(技能效果等级!B134,技能效果!B:B,0))</f>
        <v>战斗曹焱兵普攻水晶</v>
      </c>
      <c r="D134" s="30" t="s">
        <v>1013</v>
      </c>
      <c r="E134" s="31">
        <v>1</v>
      </c>
      <c r="F134" s="31">
        <f>INDEX(技能效果!H:H,MATCH(技能效果等级!B134,技能效果!B:B,0))</f>
        <v>3001</v>
      </c>
      <c r="G134" s="31">
        <v>1</v>
      </c>
      <c r="H134" s="31">
        <v>1</v>
      </c>
      <c r="I134" s="31"/>
      <c r="J134" s="31"/>
      <c r="K134" s="31"/>
      <c r="L134" s="31"/>
      <c r="M134" s="31"/>
      <c r="N134" s="30" t="str">
        <f>IF(INDEX(技能效果!I:I,MATCH(技能效果等级!B134,技能效果!B:B,0))="","",INDEX(技能效果!I:I,MATCH(技能效果等级!B134,技能效果!B:B,0)))</f>
        <v/>
      </c>
      <c r="O134" s="31"/>
      <c r="P134" s="31"/>
      <c r="Q134" s="31"/>
      <c r="R134" s="31" t="str">
        <f>IF(INDEX(技能效果!J:J,MATCH(技能效果等级!B134,技能效果!B:B,0))="","",INDEX(技能效果!J:J,MATCH(技能效果等级!B134,技能效果!B:B,0)))</f>
        <v/>
      </c>
      <c r="S134" s="31"/>
      <c r="T134" s="31"/>
      <c r="U134" s="31"/>
      <c r="V134" s="30" t="s">
        <v>1329</v>
      </c>
      <c r="W134" s="31">
        <f t="shared" si="1"/>
        <v>14</v>
      </c>
    </row>
    <row r="135" spans="1:23" ht="16.5" x14ac:dyDescent="0.2">
      <c r="A135" s="31">
        <v>132</v>
      </c>
      <c r="B135" s="31">
        <f>INDEX(技能效果!B:B,MATCH(技能效果等级!W135,技能效果!Y:Y,0))</f>
        <v>130600702</v>
      </c>
      <c r="C135" s="31" t="str">
        <f>INDEX(技能效果!C:C,MATCH(技能效果等级!B135,技能效果!B:B,0))</f>
        <v>战斗曹焱兵普攻水晶</v>
      </c>
      <c r="D135" s="30" t="s">
        <v>1013</v>
      </c>
      <c r="E135" s="31">
        <v>2</v>
      </c>
      <c r="F135" s="31">
        <f>INDEX(技能效果!H:H,MATCH(技能效果等级!B135,技能效果!B:B,0))</f>
        <v>3001</v>
      </c>
      <c r="G135" s="31">
        <v>1</v>
      </c>
      <c r="H135" s="31">
        <v>1</v>
      </c>
      <c r="I135" s="31"/>
      <c r="J135" s="31"/>
      <c r="K135" s="31"/>
      <c r="L135" s="31"/>
      <c r="M135" s="31"/>
      <c r="N135" s="30" t="str">
        <f>IF(INDEX(技能效果!I:I,MATCH(技能效果等级!B135,技能效果!B:B,0))="","",INDEX(技能效果!I:I,MATCH(技能效果等级!B135,技能效果!B:B,0)))</f>
        <v/>
      </c>
      <c r="O135" s="31"/>
      <c r="P135" s="31"/>
      <c r="Q135" s="31"/>
      <c r="R135" s="31" t="str">
        <f>IF(INDEX(技能效果!J:J,MATCH(技能效果等级!B135,技能效果!B:B,0))="","",INDEX(技能效果!J:J,MATCH(技能效果等级!B135,技能效果!B:B,0)))</f>
        <v/>
      </c>
      <c r="S135" s="31"/>
      <c r="T135" s="31"/>
      <c r="U135" s="31"/>
      <c r="V135" s="30" t="s">
        <v>1329</v>
      </c>
      <c r="W135" s="31">
        <f t="shared" si="1"/>
        <v>14</v>
      </c>
    </row>
    <row r="136" spans="1:23" ht="16.5" x14ac:dyDescent="0.2">
      <c r="A136" s="31">
        <v>133</v>
      </c>
      <c r="B136" s="31">
        <f>INDEX(技能效果!B:B,MATCH(技能效果等级!W136,技能效果!Y:Y,0))</f>
        <v>130600702</v>
      </c>
      <c r="C136" s="31" t="str">
        <f>INDEX(技能效果!C:C,MATCH(技能效果等级!B136,技能效果!B:B,0))</f>
        <v>战斗曹焱兵普攻水晶</v>
      </c>
      <c r="D136" s="30" t="s">
        <v>1013</v>
      </c>
      <c r="E136" s="31">
        <v>3</v>
      </c>
      <c r="F136" s="31">
        <f>INDEX(技能效果!H:H,MATCH(技能效果等级!B136,技能效果!B:B,0))</f>
        <v>3001</v>
      </c>
      <c r="G136" s="31">
        <v>1</v>
      </c>
      <c r="H136" s="31">
        <v>1</v>
      </c>
      <c r="I136" s="31"/>
      <c r="J136" s="31"/>
      <c r="K136" s="31"/>
      <c r="L136" s="31"/>
      <c r="M136" s="31"/>
      <c r="N136" s="30" t="str">
        <f>IF(INDEX(技能效果!I:I,MATCH(技能效果等级!B136,技能效果!B:B,0))="","",INDEX(技能效果!I:I,MATCH(技能效果等级!B136,技能效果!B:B,0)))</f>
        <v/>
      </c>
      <c r="O136" s="31"/>
      <c r="P136" s="31"/>
      <c r="Q136" s="31"/>
      <c r="R136" s="31" t="str">
        <f>IF(INDEX(技能效果!J:J,MATCH(技能效果等级!B136,技能效果!B:B,0))="","",INDEX(技能效果!J:J,MATCH(技能效果等级!B136,技能效果!B:B,0)))</f>
        <v/>
      </c>
      <c r="S136" s="31"/>
      <c r="T136" s="31"/>
      <c r="U136" s="31"/>
      <c r="V136" s="30" t="s">
        <v>1329</v>
      </c>
      <c r="W136" s="31">
        <f t="shared" si="1"/>
        <v>14</v>
      </c>
    </row>
    <row r="137" spans="1:23" ht="16.5" x14ac:dyDescent="0.2">
      <c r="A137" s="31">
        <v>134</v>
      </c>
      <c r="B137" s="31">
        <f>INDEX(技能效果!B:B,MATCH(技能效果等级!W137,技能效果!Y:Y,0))</f>
        <v>130600702</v>
      </c>
      <c r="C137" s="31" t="str">
        <f>INDEX(技能效果!C:C,MATCH(技能效果等级!B137,技能效果!B:B,0))</f>
        <v>战斗曹焱兵普攻水晶</v>
      </c>
      <c r="D137" s="30" t="s">
        <v>1013</v>
      </c>
      <c r="E137" s="31">
        <v>4</v>
      </c>
      <c r="F137" s="31">
        <f>INDEX(技能效果!H:H,MATCH(技能效果等级!B137,技能效果!B:B,0))</f>
        <v>3001</v>
      </c>
      <c r="G137" s="31">
        <v>1</v>
      </c>
      <c r="H137" s="31">
        <v>1</v>
      </c>
      <c r="I137" s="31"/>
      <c r="J137" s="31"/>
      <c r="K137" s="31"/>
      <c r="L137" s="31"/>
      <c r="M137" s="31"/>
      <c r="N137" s="30" t="str">
        <f>IF(INDEX(技能效果!I:I,MATCH(技能效果等级!B137,技能效果!B:B,0))="","",INDEX(技能效果!I:I,MATCH(技能效果等级!B137,技能效果!B:B,0)))</f>
        <v/>
      </c>
      <c r="O137" s="31"/>
      <c r="P137" s="31"/>
      <c r="Q137" s="31"/>
      <c r="R137" s="31" t="str">
        <f>IF(INDEX(技能效果!J:J,MATCH(技能效果等级!B137,技能效果!B:B,0))="","",INDEX(技能效果!J:J,MATCH(技能效果等级!B137,技能效果!B:B,0)))</f>
        <v/>
      </c>
      <c r="S137" s="31"/>
      <c r="T137" s="31"/>
      <c r="U137" s="31"/>
      <c r="V137" s="30" t="s">
        <v>1329</v>
      </c>
      <c r="W137" s="31">
        <f t="shared" si="1"/>
        <v>14</v>
      </c>
    </row>
    <row r="138" spans="1:23" ht="16.5" x14ac:dyDescent="0.2">
      <c r="A138" s="31">
        <v>135</v>
      </c>
      <c r="B138" s="31">
        <f>INDEX(技能效果!B:B,MATCH(技能效果等级!W138,技能效果!Y:Y,0))</f>
        <v>130600702</v>
      </c>
      <c r="C138" s="31" t="str">
        <f>INDEX(技能效果!C:C,MATCH(技能效果等级!B138,技能效果!B:B,0))</f>
        <v>战斗曹焱兵普攻水晶</v>
      </c>
      <c r="D138" s="30" t="s">
        <v>1013</v>
      </c>
      <c r="E138" s="31">
        <v>5</v>
      </c>
      <c r="F138" s="31">
        <f>INDEX(技能效果!H:H,MATCH(技能效果等级!B138,技能效果!B:B,0))</f>
        <v>3001</v>
      </c>
      <c r="G138" s="31">
        <v>1</v>
      </c>
      <c r="H138" s="31">
        <v>1</v>
      </c>
      <c r="I138" s="31"/>
      <c r="J138" s="31"/>
      <c r="K138" s="31"/>
      <c r="L138" s="31"/>
      <c r="M138" s="31"/>
      <c r="N138" s="30" t="str">
        <f>IF(INDEX(技能效果!I:I,MATCH(技能效果等级!B138,技能效果!B:B,0))="","",INDEX(技能效果!I:I,MATCH(技能效果等级!B138,技能效果!B:B,0)))</f>
        <v/>
      </c>
      <c r="O138" s="31"/>
      <c r="P138" s="31"/>
      <c r="Q138" s="31"/>
      <c r="R138" s="31" t="str">
        <f>IF(INDEX(技能效果!J:J,MATCH(技能效果等级!B138,技能效果!B:B,0))="","",INDEX(技能效果!J:J,MATCH(技能效果等级!B138,技能效果!B:B,0)))</f>
        <v/>
      </c>
      <c r="S138" s="31"/>
      <c r="T138" s="31"/>
      <c r="U138" s="31"/>
      <c r="V138" s="30" t="s">
        <v>1329</v>
      </c>
      <c r="W138" s="31">
        <f t="shared" si="1"/>
        <v>14</v>
      </c>
    </row>
    <row r="139" spans="1:23" ht="16.5" x14ac:dyDescent="0.2">
      <c r="A139" s="31">
        <v>136</v>
      </c>
      <c r="B139" s="31">
        <f>INDEX(技能效果!B:B,MATCH(技能效果等级!W139,技能效果!Y:Y,0))</f>
        <v>130600702</v>
      </c>
      <c r="C139" s="31" t="str">
        <f>INDEX(技能效果!C:C,MATCH(技能效果等级!B139,技能效果!B:B,0))</f>
        <v>战斗曹焱兵普攻水晶</v>
      </c>
      <c r="D139" s="30" t="s">
        <v>1013</v>
      </c>
      <c r="E139" s="31">
        <v>6</v>
      </c>
      <c r="F139" s="31">
        <f>INDEX(技能效果!H:H,MATCH(技能效果等级!B139,技能效果!B:B,0))</f>
        <v>3001</v>
      </c>
      <c r="G139" s="31">
        <v>1</v>
      </c>
      <c r="H139" s="31">
        <v>1</v>
      </c>
      <c r="I139" s="31"/>
      <c r="J139" s="31"/>
      <c r="K139" s="31"/>
      <c r="L139" s="31"/>
      <c r="M139" s="31"/>
      <c r="N139" s="30" t="str">
        <f>IF(INDEX(技能效果!I:I,MATCH(技能效果等级!B139,技能效果!B:B,0))="","",INDEX(技能效果!I:I,MATCH(技能效果等级!B139,技能效果!B:B,0)))</f>
        <v/>
      </c>
      <c r="O139" s="31"/>
      <c r="P139" s="31"/>
      <c r="Q139" s="31"/>
      <c r="R139" s="31" t="str">
        <f>IF(INDEX(技能效果!J:J,MATCH(技能效果等级!B139,技能效果!B:B,0))="","",INDEX(技能效果!J:J,MATCH(技能效果等级!B139,技能效果!B:B,0)))</f>
        <v/>
      </c>
      <c r="S139" s="31"/>
      <c r="T139" s="31"/>
      <c r="U139" s="31"/>
      <c r="V139" s="30" t="s">
        <v>1329</v>
      </c>
      <c r="W139" s="31">
        <f t="shared" si="1"/>
        <v>14</v>
      </c>
    </row>
    <row r="140" spans="1:23" ht="16.5" x14ac:dyDescent="0.2">
      <c r="A140" s="31">
        <v>137</v>
      </c>
      <c r="B140" s="31">
        <f>INDEX(技能效果!B:B,MATCH(技能效果等级!W140,技能效果!Y:Y,0))</f>
        <v>130600702</v>
      </c>
      <c r="C140" s="31" t="str">
        <f>INDEX(技能效果!C:C,MATCH(技能效果等级!B140,技能效果!B:B,0))</f>
        <v>战斗曹焱兵普攻水晶</v>
      </c>
      <c r="D140" s="30" t="s">
        <v>1013</v>
      </c>
      <c r="E140" s="31">
        <v>7</v>
      </c>
      <c r="F140" s="31">
        <f>INDEX(技能效果!H:H,MATCH(技能效果等级!B140,技能效果!B:B,0))</f>
        <v>3001</v>
      </c>
      <c r="G140" s="31">
        <v>1</v>
      </c>
      <c r="H140" s="31">
        <v>1</v>
      </c>
      <c r="I140" s="31"/>
      <c r="J140" s="31"/>
      <c r="K140" s="31"/>
      <c r="L140" s="31"/>
      <c r="M140" s="31"/>
      <c r="N140" s="30" t="str">
        <f>IF(INDEX(技能效果!I:I,MATCH(技能效果等级!B140,技能效果!B:B,0))="","",INDEX(技能效果!I:I,MATCH(技能效果等级!B140,技能效果!B:B,0)))</f>
        <v/>
      </c>
      <c r="O140" s="31"/>
      <c r="P140" s="31"/>
      <c r="Q140" s="31"/>
      <c r="R140" s="31" t="str">
        <f>IF(INDEX(技能效果!J:J,MATCH(技能效果等级!B140,技能效果!B:B,0))="","",INDEX(技能效果!J:J,MATCH(技能效果等级!B140,技能效果!B:B,0)))</f>
        <v/>
      </c>
      <c r="S140" s="31"/>
      <c r="T140" s="31"/>
      <c r="U140" s="31"/>
      <c r="V140" s="30" t="s">
        <v>1329</v>
      </c>
      <c r="W140" s="31">
        <f t="shared" si="1"/>
        <v>14</v>
      </c>
    </row>
    <row r="141" spans="1:23" ht="16.5" x14ac:dyDescent="0.2">
      <c r="A141" s="31">
        <v>138</v>
      </c>
      <c r="B141" s="31">
        <f>INDEX(技能效果!B:B,MATCH(技能效果等级!W141,技能效果!Y:Y,0))</f>
        <v>130600702</v>
      </c>
      <c r="C141" s="31" t="str">
        <f>INDEX(技能效果!C:C,MATCH(技能效果等级!B141,技能效果!B:B,0))</f>
        <v>战斗曹焱兵普攻水晶</v>
      </c>
      <c r="D141" s="30" t="s">
        <v>1013</v>
      </c>
      <c r="E141" s="31">
        <v>8</v>
      </c>
      <c r="F141" s="31">
        <f>INDEX(技能效果!H:H,MATCH(技能效果等级!B141,技能效果!B:B,0))</f>
        <v>3001</v>
      </c>
      <c r="G141" s="31">
        <v>1</v>
      </c>
      <c r="H141" s="31">
        <v>1</v>
      </c>
      <c r="I141" s="31"/>
      <c r="J141" s="31"/>
      <c r="K141" s="31"/>
      <c r="L141" s="31"/>
      <c r="M141" s="31"/>
      <c r="N141" s="30" t="str">
        <f>IF(INDEX(技能效果!I:I,MATCH(技能效果等级!B141,技能效果!B:B,0))="","",INDEX(技能效果!I:I,MATCH(技能效果等级!B141,技能效果!B:B,0)))</f>
        <v/>
      </c>
      <c r="O141" s="31"/>
      <c r="P141" s="31"/>
      <c r="Q141" s="31"/>
      <c r="R141" s="31" t="str">
        <f>IF(INDEX(技能效果!J:J,MATCH(技能效果等级!B141,技能效果!B:B,0))="","",INDEX(技能效果!J:J,MATCH(技能效果等级!B141,技能效果!B:B,0)))</f>
        <v/>
      </c>
      <c r="S141" s="31"/>
      <c r="T141" s="31"/>
      <c r="U141" s="31"/>
      <c r="V141" s="30" t="s">
        <v>1329</v>
      </c>
      <c r="W141" s="31">
        <f t="shared" si="1"/>
        <v>14</v>
      </c>
    </row>
    <row r="142" spans="1:23" ht="16.5" x14ac:dyDescent="0.2">
      <c r="A142" s="31">
        <v>139</v>
      </c>
      <c r="B142" s="31">
        <f>INDEX(技能效果!B:B,MATCH(技能效果等级!W142,技能效果!Y:Y,0))</f>
        <v>130600702</v>
      </c>
      <c r="C142" s="31" t="str">
        <f>INDEX(技能效果!C:C,MATCH(技能效果等级!B142,技能效果!B:B,0))</f>
        <v>战斗曹焱兵普攻水晶</v>
      </c>
      <c r="D142" s="30" t="s">
        <v>1013</v>
      </c>
      <c r="E142" s="31">
        <v>9</v>
      </c>
      <c r="F142" s="31">
        <f>INDEX(技能效果!H:H,MATCH(技能效果等级!B142,技能效果!B:B,0))</f>
        <v>3001</v>
      </c>
      <c r="G142" s="31">
        <v>1</v>
      </c>
      <c r="H142" s="31">
        <v>1</v>
      </c>
      <c r="I142" s="31"/>
      <c r="J142" s="31"/>
      <c r="K142" s="31"/>
      <c r="L142" s="31"/>
      <c r="M142" s="31"/>
      <c r="N142" s="30" t="str">
        <f>IF(INDEX(技能效果!I:I,MATCH(技能效果等级!B142,技能效果!B:B,0))="","",INDEX(技能效果!I:I,MATCH(技能效果等级!B142,技能效果!B:B,0)))</f>
        <v/>
      </c>
      <c r="O142" s="31"/>
      <c r="P142" s="31"/>
      <c r="Q142" s="31"/>
      <c r="R142" s="31" t="str">
        <f>IF(INDEX(技能效果!J:J,MATCH(技能效果等级!B142,技能效果!B:B,0))="","",INDEX(技能效果!J:J,MATCH(技能效果等级!B142,技能效果!B:B,0)))</f>
        <v/>
      </c>
      <c r="S142" s="31"/>
      <c r="T142" s="31"/>
      <c r="U142" s="31"/>
      <c r="V142" s="30" t="s">
        <v>1329</v>
      </c>
      <c r="W142" s="31">
        <f t="shared" si="1"/>
        <v>14</v>
      </c>
    </row>
    <row r="143" spans="1:23" ht="16.5" x14ac:dyDescent="0.2">
      <c r="A143" s="31">
        <v>140</v>
      </c>
      <c r="B143" s="31">
        <f>INDEX(技能效果!B:B,MATCH(技能效果等级!W143,技能效果!Y:Y,0))</f>
        <v>130600702</v>
      </c>
      <c r="C143" s="31" t="str">
        <f>INDEX(技能效果!C:C,MATCH(技能效果等级!B143,技能效果!B:B,0))</f>
        <v>战斗曹焱兵普攻水晶</v>
      </c>
      <c r="D143" s="30" t="s">
        <v>1013</v>
      </c>
      <c r="E143" s="31">
        <v>10</v>
      </c>
      <c r="F143" s="31">
        <f>INDEX(技能效果!H:H,MATCH(技能效果等级!B143,技能效果!B:B,0))</f>
        <v>3001</v>
      </c>
      <c r="G143" s="31">
        <v>1</v>
      </c>
      <c r="H143" s="31">
        <v>1</v>
      </c>
      <c r="I143" s="31"/>
      <c r="J143" s="31"/>
      <c r="K143" s="31"/>
      <c r="L143" s="31"/>
      <c r="M143" s="31"/>
      <c r="N143" s="30" t="str">
        <f>IF(INDEX(技能效果!I:I,MATCH(技能效果等级!B143,技能效果!B:B,0))="","",INDEX(技能效果!I:I,MATCH(技能效果等级!B143,技能效果!B:B,0)))</f>
        <v/>
      </c>
      <c r="O143" s="31"/>
      <c r="P143" s="31"/>
      <c r="Q143" s="31"/>
      <c r="R143" s="31" t="str">
        <f>IF(INDEX(技能效果!J:J,MATCH(技能效果等级!B143,技能效果!B:B,0))="","",INDEX(技能效果!J:J,MATCH(技能效果等级!B143,技能效果!B:B,0)))</f>
        <v/>
      </c>
      <c r="S143" s="31"/>
      <c r="T143" s="31"/>
      <c r="U143" s="31"/>
      <c r="V143" s="30" t="s">
        <v>1329</v>
      </c>
      <c r="W143" s="31">
        <f t="shared" ref="W143:W206" si="2">W133+1</f>
        <v>14</v>
      </c>
    </row>
    <row r="144" spans="1:23" ht="16.5" x14ac:dyDescent="0.2">
      <c r="A144" s="31">
        <v>141</v>
      </c>
      <c r="B144" s="31">
        <f>INDEX(技能效果!B:B,MATCH(技能效果等级!W144,技能效果!Y:Y,0))</f>
        <v>130600801</v>
      </c>
      <c r="C144" s="31" t="str">
        <f>INDEX(技能效果!C:C,MATCH(技能效果等级!B144,技能效果!B:B,0))</f>
        <v>黑尔坎普普攻伤害</v>
      </c>
      <c r="D144" s="30" t="s">
        <v>1013</v>
      </c>
      <c r="E144" s="31">
        <v>1</v>
      </c>
      <c r="F144" s="31">
        <f>INDEX(技能效果!H:H,MATCH(技能效果等级!B144,技能效果!B:B,0))</f>
        <v>1001</v>
      </c>
      <c r="G144" s="31">
        <v>2.5</v>
      </c>
      <c r="H144" s="31"/>
      <c r="I144" s="31"/>
      <c r="J144" s="31"/>
      <c r="K144" s="31"/>
      <c r="L144" s="31"/>
      <c r="M144" s="31"/>
      <c r="N144" s="30" t="str">
        <f>IF(INDEX(技能效果!I:I,MATCH(技能效果等级!B144,技能效果!B:B,0))="","",INDEX(技能效果!I:I,MATCH(技能效果等级!B144,技能效果!B:B,0)))</f>
        <v/>
      </c>
      <c r="O144" s="31"/>
      <c r="P144" s="31"/>
      <c r="Q144" s="31"/>
      <c r="R144" s="31" t="str">
        <f>IF(INDEX(技能效果!J:J,MATCH(技能效果等级!B144,技能效果!B:B,0))="","",INDEX(技能效果!J:J,MATCH(技能效果等级!B144,技能效果!B:B,0)))</f>
        <v/>
      </c>
      <c r="S144" s="31"/>
      <c r="T144" s="31"/>
      <c r="U144" s="31"/>
      <c r="V144" s="30" t="s">
        <v>1329</v>
      </c>
      <c r="W144" s="31">
        <f t="shared" si="2"/>
        <v>15</v>
      </c>
    </row>
    <row r="145" spans="1:23" ht="16.5" x14ac:dyDescent="0.2">
      <c r="A145" s="31">
        <v>142</v>
      </c>
      <c r="B145" s="31">
        <f>INDEX(技能效果!B:B,MATCH(技能效果等级!W145,技能效果!Y:Y,0))</f>
        <v>130600801</v>
      </c>
      <c r="C145" s="31" t="str">
        <f>INDEX(技能效果!C:C,MATCH(技能效果等级!B145,技能效果!B:B,0))</f>
        <v>黑尔坎普普攻伤害</v>
      </c>
      <c r="D145" s="30" t="s">
        <v>1013</v>
      </c>
      <c r="E145" s="31">
        <v>2</v>
      </c>
      <c r="F145" s="31">
        <f>INDEX(技能效果!H:H,MATCH(技能效果等级!B145,技能效果!B:B,0))</f>
        <v>1001</v>
      </c>
      <c r="G145" s="31">
        <v>2.5</v>
      </c>
      <c r="H145" s="31"/>
      <c r="I145" s="31"/>
      <c r="J145" s="31"/>
      <c r="K145" s="31"/>
      <c r="L145" s="31"/>
      <c r="M145" s="31"/>
      <c r="N145" s="30" t="str">
        <f>IF(INDEX(技能效果!I:I,MATCH(技能效果等级!B145,技能效果!B:B,0))="","",INDEX(技能效果!I:I,MATCH(技能效果等级!B145,技能效果!B:B,0)))</f>
        <v/>
      </c>
      <c r="O145" s="31"/>
      <c r="P145" s="31"/>
      <c r="Q145" s="31"/>
      <c r="R145" s="31" t="str">
        <f>IF(INDEX(技能效果!J:J,MATCH(技能效果等级!B145,技能效果!B:B,0))="","",INDEX(技能效果!J:J,MATCH(技能效果等级!B145,技能效果!B:B,0)))</f>
        <v/>
      </c>
      <c r="S145" s="31"/>
      <c r="T145" s="31"/>
      <c r="U145" s="31"/>
      <c r="V145" s="30" t="s">
        <v>1329</v>
      </c>
      <c r="W145" s="31">
        <f t="shared" si="2"/>
        <v>15</v>
      </c>
    </row>
    <row r="146" spans="1:23" ht="16.5" x14ac:dyDescent="0.2">
      <c r="A146" s="31">
        <v>143</v>
      </c>
      <c r="B146" s="31">
        <f>INDEX(技能效果!B:B,MATCH(技能效果等级!W146,技能效果!Y:Y,0))</f>
        <v>130600801</v>
      </c>
      <c r="C146" s="31" t="str">
        <f>INDEX(技能效果!C:C,MATCH(技能效果等级!B146,技能效果!B:B,0))</f>
        <v>黑尔坎普普攻伤害</v>
      </c>
      <c r="D146" s="30" t="s">
        <v>1013</v>
      </c>
      <c r="E146" s="31">
        <v>3</v>
      </c>
      <c r="F146" s="31">
        <f>INDEX(技能效果!H:H,MATCH(技能效果等级!B146,技能效果!B:B,0))</f>
        <v>1001</v>
      </c>
      <c r="G146" s="31">
        <v>2.5</v>
      </c>
      <c r="H146" s="31"/>
      <c r="I146" s="31"/>
      <c r="J146" s="31"/>
      <c r="K146" s="31"/>
      <c r="L146" s="31"/>
      <c r="M146" s="31"/>
      <c r="N146" s="30" t="str">
        <f>IF(INDEX(技能效果!I:I,MATCH(技能效果等级!B146,技能效果!B:B,0))="","",INDEX(技能效果!I:I,MATCH(技能效果等级!B146,技能效果!B:B,0)))</f>
        <v/>
      </c>
      <c r="O146" s="31"/>
      <c r="P146" s="31"/>
      <c r="Q146" s="31"/>
      <c r="R146" s="31" t="str">
        <f>IF(INDEX(技能效果!J:J,MATCH(技能效果等级!B146,技能效果!B:B,0))="","",INDEX(技能效果!J:J,MATCH(技能效果等级!B146,技能效果!B:B,0)))</f>
        <v/>
      </c>
      <c r="S146" s="31"/>
      <c r="T146" s="31"/>
      <c r="U146" s="31"/>
      <c r="V146" s="30" t="s">
        <v>1329</v>
      </c>
      <c r="W146" s="31">
        <f t="shared" si="2"/>
        <v>15</v>
      </c>
    </row>
    <row r="147" spans="1:23" ht="16.5" x14ac:dyDescent="0.2">
      <c r="A147" s="31">
        <v>144</v>
      </c>
      <c r="B147" s="31">
        <f>INDEX(技能效果!B:B,MATCH(技能效果等级!W147,技能效果!Y:Y,0))</f>
        <v>130600801</v>
      </c>
      <c r="C147" s="31" t="str">
        <f>INDEX(技能效果!C:C,MATCH(技能效果等级!B147,技能效果!B:B,0))</f>
        <v>黑尔坎普普攻伤害</v>
      </c>
      <c r="D147" s="30" t="s">
        <v>1013</v>
      </c>
      <c r="E147" s="31">
        <v>4</v>
      </c>
      <c r="F147" s="31">
        <f>INDEX(技能效果!H:H,MATCH(技能效果等级!B147,技能效果!B:B,0))</f>
        <v>1001</v>
      </c>
      <c r="G147" s="31">
        <v>2.5</v>
      </c>
      <c r="H147" s="31"/>
      <c r="I147" s="31"/>
      <c r="J147" s="30"/>
      <c r="K147" s="31"/>
      <c r="L147" s="31"/>
      <c r="M147" s="31"/>
      <c r="N147" s="30" t="str">
        <f>IF(INDEX(技能效果!I:I,MATCH(技能效果等级!B147,技能效果!B:B,0))="","",INDEX(技能效果!I:I,MATCH(技能效果等级!B147,技能效果!B:B,0)))</f>
        <v/>
      </c>
      <c r="O147" s="31"/>
      <c r="P147" s="31"/>
      <c r="Q147" s="31"/>
      <c r="R147" s="31" t="str">
        <f>IF(INDEX(技能效果!J:J,MATCH(技能效果等级!B147,技能效果!B:B,0))="","",INDEX(技能效果!J:J,MATCH(技能效果等级!B147,技能效果!B:B,0)))</f>
        <v/>
      </c>
      <c r="S147" s="31"/>
      <c r="T147" s="31"/>
      <c r="U147" s="31"/>
      <c r="V147" s="30" t="s">
        <v>1329</v>
      </c>
      <c r="W147" s="31">
        <f t="shared" si="2"/>
        <v>15</v>
      </c>
    </row>
    <row r="148" spans="1:23" ht="16.5" x14ac:dyDescent="0.2">
      <c r="A148" s="31">
        <v>145</v>
      </c>
      <c r="B148" s="31">
        <f>INDEX(技能效果!B:B,MATCH(技能效果等级!W148,技能效果!Y:Y,0))</f>
        <v>130600801</v>
      </c>
      <c r="C148" s="31" t="str">
        <f>INDEX(技能效果!C:C,MATCH(技能效果等级!B148,技能效果!B:B,0))</f>
        <v>黑尔坎普普攻伤害</v>
      </c>
      <c r="D148" s="30" t="s">
        <v>1013</v>
      </c>
      <c r="E148" s="31">
        <v>5</v>
      </c>
      <c r="F148" s="31">
        <f>INDEX(技能效果!H:H,MATCH(技能效果等级!B148,技能效果!B:B,0))</f>
        <v>1001</v>
      </c>
      <c r="G148" s="31">
        <v>2.5</v>
      </c>
      <c r="H148" s="31"/>
      <c r="I148" s="31"/>
      <c r="J148" s="30"/>
      <c r="K148" s="31"/>
      <c r="L148" s="31"/>
      <c r="M148" s="31"/>
      <c r="N148" s="30" t="str">
        <f>IF(INDEX(技能效果!I:I,MATCH(技能效果等级!B148,技能效果!B:B,0))="","",INDEX(技能效果!I:I,MATCH(技能效果等级!B148,技能效果!B:B,0)))</f>
        <v/>
      </c>
      <c r="O148" s="31"/>
      <c r="P148" s="31"/>
      <c r="Q148" s="31"/>
      <c r="R148" s="31" t="str">
        <f>IF(INDEX(技能效果!J:J,MATCH(技能效果等级!B148,技能效果!B:B,0))="","",INDEX(技能效果!J:J,MATCH(技能效果等级!B148,技能效果!B:B,0)))</f>
        <v/>
      </c>
      <c r="S148" s="31"/>
      <c r="T148" s="31"/>
      <c r="U148" s="31"/>
      <c r="V148" s="30" t="s">
        <v>1329</v>
      </c>
      <c r="W148" s="31">
        <f t="shared" si="2"/>
        <v>15</v>
      </c>
    </row>
    <row r="149" spans="1:23" ht="16.5" x14ac:dyDescent="0.2">
      <c r="A149" s="31">
        <v>146</v>
      </c>
      <c r="B149" s="31">
        <f>INDEX(技能效果!B:B,MATCH(技能效果等级!W149,技能效果!Y:Y,0))</f>
        <v>130600801</v>
      </c>
      <c r="C149" s="31" t="str">
        <f>INDEX(技能效果!C:C,MATCH(技能效果等级!B149,技能效果!B:B,0))</f>
        <v>黑尔坎普普攻伤害</v>
      </c>
      <c r="D149" s="30" t="s">
        <v>1013</v>
      </c>
      <c r="E149" s="31">
        <v>6</v>
      </c>
      <c r="F149" s="31">
        <f>INDEX(技能效果!H:H,MATCH(技能效果等级!B149,技能效果!B:B,0))</f>
        <v>1001</v>
      </c>
      <c r="G149" s="31">
        <v>2.5</v>
      </c>
      <c r="H149" s="31"/>
      <c r="I149" s="31"/>
      <c r="J149" s="30"/>
      <c r="K149" s="31"/>
      <c r="L149" s="31"/>
      <c r="M149" s="31"/>
      <c r="N149" s="30" t="str">
        <f>IF(INDEX(技能效果!I:I,MATCH(技能效果等级!B149,技能效果!B:B,0))="","",INDEX(技能效果!I:I,MATCH(技能效果等级!B149,技能效果!B:B,0)))</f>
        <v/>
      </c>
      <c r="O149" s="31"/>
      <c r="P149" s="31"/>
      <c r="Q149" s="31"/>
      <c r="R149" s="31" t="str">
        <f>IF(INDEX(技能效果!J:J,MATCH(技能效果等级!B149,技能效果!B:B,0))="","",INDEX(技能效果!J:J,MATCH(技能效果等级!B149,技能效果!B:B,0)))</f>
        <v/>
      </c>
      <c r="S149" s="31"/>
      <c r="T149" s="31"/>
      <c r="U149" s="31"/>
      <c r="V149" s="30" t="s">
        <v>1329</v>
      </c>
      <c r="W149" s="31">
        <f t="shared" si="2"/>
        <v>15</v>
      </c>
    </row>
    <row r="150" spans="1:23" ht="16.5" x14ac:dyDescent="0.2">
      <c r="A150" s="31">
        <v>147</v>
      </c>
      <c r="B150" s="31">
        <f>INDEX(技能效果!B:B,MATCH(技能效果等级!W150,技能效果!Y:Y,0))</f>
        <v>130600801</v>
      </c>
      <c r="C150" s="31" t="str">
        <f>INDEX(技能效果!C:C,MATCH(技能效果等级!B150,技能效果!B:B,0))</f>
        <v>黑尔坎普普攻伤害</v>
      </c>
      <c r="D150" s="30" t="s">
        <v>1013</v>
      </c>
      <c r="E150" s="31">
        <v>7</v>
      </c>
      <c r="F150" s="31">
        <f>INDEX(技能效果!H:H,MATCH(技能效果等级!B150,技能效果!B:B,0))</f>
        <v>1001</v>
      </c>
      <c r="G150" s="31">
        <v>2.5</v>
      </c>
      <c r="H150" s="31"/>
      <c r="I150" s="31"/>
      <c r="J150" s="30"/>
      <c r="K150" s="31"/>
      <c r="L150" s="31"/>
      <c r="M150" s="31"/>
      <c r="N150" s="30" t="str">
        <f>IF(INDEX(技能效果!I:I,MATCH(技能效果等级!B150,技能效果!B:B,0))="","",INDEX(技能效果!I:I,MATCH(技能效果等级!B150,技能效果!B:B,0)))</f>
        <v/>
      </c>
      <c r="O150" s="31"/>
      <c r="P150" s="31"/>
      <c r="Q150" s="31"/>
      <c r="R150" s="31" t="str">
        <f>IF(INDEX(技能效果!J:J,MATCH(技能效果等级!B150,技能效果!B:B,0))="","",INDEX(技能效果!J:J,MATCH(技能效果等级!B150,技能效果!B:B,0)))</f>
        <v/>
      </c>
      <c r="S150" s="31"/>
      <c r="T150" s="31"/>
      <c r="U150" s="31"/>
      <c r="V150" s="30" t="s">
        <v>1329</v>
      </c>
      <c r="W150" s="31">
        <f t="shared" si="2"/>
        <v>15</v>
      </c>
    </row>
    <row r="151" spans="1:23" ht="16.5" x14ac:dyDescent="0.2">
      <c r="A151" s="31">
        <v>148</v>
      </c>
      <c r="B151" s="31">
        <f>INDEX(技能效果!B:B,MATCH(技能效果等级!W151,技能效果!Y:Y,0))</f>
        <v>130600801</v>
      </c>
      <c r="C151" s="31" t="str">
        <f>INDEX(技能效果!C:C,MATCH(技能效果等级!B151,技能效果!B:B,0))</f>
        <v>黑尔坎普普攻伤害</v>
      </c>
      <c r="D151" s="30" t="s">
        <v>1013</v>
      </c>
      <c r="E151" s="31">
        <v>8</v>
      </c>
      <c r="F151" s="31">
        <f>INDEX(技能效果!H:H,MATCH(技能效果等级!B151,技能效果!B:B,0))</f>
        <v>1001</v>
      </c>
      <c r="G151" s="31">
        <v>2.5</v>
      </c>
      <c r="H151" s="31"/>
      <c r="I151" s="31"/>
      <c r="J151" s="30"/>
      <c r="K151" s="31"/>
      <c r="L151" s="31"/>
      <c r="M151" s="31"/>
      <c r="N151" s="30" t="str">
        <f>IF(INDEX(技能效果!I:I,MATCH(技能效果等级!B151,技能效果!B:B,0))="","",INDEX(技能效果!I:I,MATCH(技能效果等级!B151,技能效果!B:B,0)))</f>
        <v/>
      </c>
      <c r="O151" s="31"/>
      <c r="P151" s="31"/>
      <c r="Q151" s="31"/>
      <c r="R151" s="31" t="str">
        <f>IF(INDEX(技能效果!J:J,MATCH(技能效果等级!B151,技能效果!B:B,0))="","",INDEX(技能效果!J:J,MATCH(技能效果等级!B151,技能效果!B:B,0)))</f>
        <v/>
      </c>
      <c r="S151" s="31"/>
      <c r="T151" s="31"/>
      <c r="U151" s="31"/>
      <c r="V151" s="30" t="s">
        <v>1329</v>
      </c>
      <c r="W151" s="31">
        <f t="shared" si="2"/>
        <v>15</v>
      </c>
    </row>
    <row r="152" spans="1:23" ht="16.5" x14ac:dyDescent="0.2">
      <c r="A152" s="31">
        <v>149</v>
      </c>
      <c r="B152" s="31">
        <f>INDEX(技能效果!B:B,MATCH(技能效果等级!W152,技能效果!Y:Y,0))</f>
        <v>130600801</v>
      </c>
      <c r="C152" s="31" t="str">
        <f>INDEX(技能效果!C:C,MATCH(技能效果等级!B152,技能效果!B:B,0))</f>
        <v>黑尔坎普普攻伤害</v>
      </c>
      <c r="D152" s="30" t="s">
        <v>1013</v>
      </c>
      <c r="E152" s="31">
        <v>9</v>
      </c>
      <c r="F152" s="31">
        <f>INDEX(技能效果!H:H,MATCH(技能效果等级!B152,技能效果!B:B,0))</f>
        <v>1001</v>
      </c>
      <c r="G152" s="31">
        <v>2.5</v>
      </c>
      <c r="H152" s="31"/>
      <c r="I152" s="31"/>
      <c r="J152" s="31"/>
      <c r="K152" s="31"/>
      <c r="L152" s="31"/>
      <c r="M152" s="31"/>
      <c r="N152" s="30" t="str">
        <f>IF(INDEX(技能效果!I:I,MATCH(技能效果等级!B152,技能效果!B:B,0))="","",INDEX(技能效果!I:I,MATCH(技能效果等级!B152,技能效果!B:B,0)))</f>
        <v/>
      </c>
      <c r="O152" s="31"/>
      <c r="P152" s="31"/>
      <c r="Q152" s="31"/>
      <c r="R152" s="31" t="str">
        <f>IF(INDEX(技能效果!J:J,MATCH(技能效果等级!B152,技能效果!B:B,0))="","",INDEX(技能效果!J:J,MATCH(技能效果等级!B152,技能效果!B:B,0)))</f>
        <v/>
      </c>
      <c r="S152" s="31"/>
      <c r="T152" s="31"/>
      <c r="U152" s="31"/>
      <c r="V152" s="30" t="s">
        <v>1329</v>
      </c>
      <c r="W152" s="31">
        <f t="shared" si="2"/>
        <v>15</v>
      </c>
    </row>
    <row r="153" spans="1:23" ht="16.5" x14ac:dyDescent="0.2">
      <c r="A153" s="31">
        <v>150</v>
      </c>
      <c r="B153" s="31">
        <f>INDEX(技能效果!B:B,MATCH(技能效果等级!W153,技能效果!Y:Y,0))</f>
        <v>130600801</v>
      </c>
      <c r="C153" s="31" t="str">
        <f>INDEX(技能效果!C:C,MATCH(技能效果等级!B153,技能效果!B:B,0))</f>
        <v>黑尔坎普普攻伤害</v>
      </c>
      <c r="D153" s="30" t="s">
        <v>1013</v>
      </c>
      <c r="E153" s="31">
        <v>10</v>
      </c>
      <c r="F153" s="31">
        <f>INDEX(技能效果!H:H,MATCH(技能效果等级!B153,技能效果!B:B,0))</f>
        <v>1001</v>
      </c>
      <c r="G153" s="31">
        <v>2.5</v>
      </c>
      <c r="H153" s="31"/>
      <c r="I153" s="31"/>
      <c r="J153" s="31"/>
      <c r="K153" s="31"/>
      <c r="L153" s="31"/>
      <c r="M153" s="31"/>
      <c r="N153" s="30" t="str">
        <f>IF(INDEX(技能效果!I:I,MATCH(技能效果等级!B153,技能效果!B:B,0))="","",INDEX(技能效果!I:I,MATCH(技能效果等级!B153,技能效果!B:B,0)))</f>
        <v/>
      </c>
      <c r="O153" s="31"/>
      <c r="P153" s="31"/>
      <c r="Q153" s="31"/>
      <c r="R153" s="31" t="str">
        <f>IF(INDEX(技能效果!J:J,MATCH(技能效果等级!B153,技能效果!B:B,0))="","",INDEX(技能效果!J:J,MATCH(技能效果等级!B153,技能效果!B:B,0)))</f>
        <v/>
      </c>
      <c r="S153" s="31"/>
      <c r="T153" s="31"/>
      <c r="U153" s="31"/>
      <c r="V153" s="30" t="s">
        <v>1329</v>
      </c>
      <c r="W153" s="31">
        <f t="shared" si="2"/>
        <v>15</v>
      </c>
    </row>
    <row r="154" spans="1:23" ht="16.5" x14ac:dyDescent="0.2">
      <c r="A154" s="31">
        <v>151</v>
      </c>
      <c r="B154" s="31">
        <f>INDEX(技能效果!B:B,MATCH(技能效果等级!W154,技能效果!Y:Y,0))</f>
        <v>130600802</v>
      </c>
      <c r="C154" s="31" t="str">
        <f>INDEX(技能效果!C:C,MATCH(技能效果等级!B154,技能效果!B:B,0))</f>
        <v>黑尔坎普普攻水晶</v>
      </c>
      <c r="D154" s="30" t="s">
        <v>1013</v>
      </c>
      <c r="E154" s="31">
        <v>1</v>
      </c>
      <c r="F154" s="31">
        <f>INDEX(技能效果!H:H,MATCH(技能效果等级!B154,技能效果!B:B,0))</f>
        <v>3001</v>
      </c>
      <c r="G154" s="31">
        <v>3</v>
      </c>
      <c r="H154" s="31">
        <v>1</v>
      </c>
      <c r="I154" s="31"/>
      <c r="J154" s="31"/>
      <c r="K154" s="31"/>
      <c r="L154" s="31"/>
      <c r="M154" s="31"/>
      <c r="N154" s="30" t="str">
        <f>IF(INDEX(技能效果!I:I,MATCH(技能效果等级!B154,技能效果!B:B,0))="","",INDEX(技能效果!I:I,MATCH(技能效果等级!B154,技能效果!B:B,0)))</f>
        <v/>
      </c>
      <c r="O154" s="31"/>
      <c r="P154" s="31"/>
      <c r="Q154" s="31"/>
      <c r="R154" s="31" t="str">
        <f>IF(INDEX(技能效果!J:J,MATCH(技能效果等级!B154,技能效果!B:B,0))="","",INDEX(技能效果!J:J,MATCH(技能效果等级!B154,技能效果!B:B,0)))</f>
        <v/>
      </c>
      <c r="S154" s="31"/>
      <c r="T154" s="31"/>
      <c r="U154" s="31"/>
      <c r="V154" s="30" t="s">
        <v>1329</v>
      </c>
      <c r="W154" s="31">
        <f t="shared" si="2"/>
        <v>16</v>
      </c>
    </row>
    <row r="155" spans="1:23" ht="16.5" x14ac:dyDescent="0.2">
      <c r="A155" s="31">
        <v>152</v>
      </c>
      <c r="B155" s="31">
        <f>INDEX(技能效果!B:B,MATCH(技能效果等级!W155,技能效果!Y:Y,0))</f>
        <v>130600802</v>
      </c>
      <c r="C155" s="31" t="str">
        <f>INDEX(技能效果!C:C,MATCH(技能效果等级!B155,技能效果!B:B,0))</f>
        <v>黑尔坎普普攻水晶</v>
      </c>
      <c r="D155" s="30" t="s">
        <v>1013</v>
      </c>
      <c r="E155" s="31">
        <v>2</v>
      </c>
      <c r="F155" s="31">
        <f>INDEX(技能效果!H:H,MATCH(技能效果等级!B155,技能效果!B:B,0))</f>
        <v>3001</v>
      </c>
      <c r="G155" s="31">
        <v>3</v>
      </c>
      <c r="H155" s="31">
        <v>1</v>
      </c>
      <c r="I155" s="31"/>
      <c r="J155" s="31"/>
      <c r="K155" s="31"/>
      <c r="L155" s="31"/>
      <c r="M155" s="31"/>
      <c r="N155" s="30" t="str">
        <f>IF(INDEX(技能效果!I:I,MATCH(技能效果等级!B155,技能效果!B:B,0))="","",INDEX(技能效果!I:I,MATCH(技能效果等级!B155,技能效果!B:B,0)))</f>
        <v/>
      </c>
      <c r="O155" s="31"/>
      <c r="P155" s="31"/>
      <c r="Q155" s="31"/>
      <c r="R155" s="31" t="str">
        <f>IF(INDEX(技能效果!J:J,MATCH(技能效果等级!B155,技能效果!B:B,0))="","",INDEX(技能效果!J:J,MATCH(技能效果等级!B155,技能效果!B:B,0)))</f>
        <v/>
      </c>
      <c r="S155" s="31"/>
      <c r="T155" s="31"/>
      <c r="U155" s="31"/>
      <c r="V155" s="30" t="s">
        <v>1329</v>
      </c>
      <c r="W155" s="31">
        <f t="shared" si="2"/>
        <v>16</v>
      </c>
    </row>
    <row r="156" spans="1:23" ht="16.5" x14ac:dyDescent="0.2">
      <c r="A156" s="31">
        <v>153</v>
      </c>
      <c r="B156" s="31">
        <f>INDEX(技能效果!B:B,MATCH(技能效果等级!W156,技能效果!Y:Y,0))</f>
        <v>130600802</v>
      </c>
      <c r="C156" s="31" t="str">
        <f>INDEX(技能效果!C:C,MATCH(技能效果等级!B156,技能效果!B:B,0))</f>
        <v>黑尔坎普普攻水晶</v>
      </c>
      <c r="D156" s="30" t="s">
        <v>1013</v>
      </c>
      <c r="E156" s="31">
        <v>3</v>
      </c>
      <c r="F156" s="31">
        <f>INDEX(技能效果!H:H,MATCH(技能效果等级!B156,技能效果!B:B,0))</f>
        <v>3001</v>
      </c>
      <c r="G156" s="31">
        <v>3</v>
      </c>
      <c r="H156" s="31">
        <v>1</v>
      </c>
      <c r="I156" s="31"/>
      <c r="J156" s="31"/>
      <c r="K156" s="31"/>
      <c r="L156" s="31"/>
      <c r="M156" s="31"/>
      <c r="N156" s="30" t="str">
        <f>IF(INDEX(技能效果!I:I,MATCH(技能效果等级!B156,技能效果!B:B,0))="","",INDEX(技能效果!I:I,MATCH(技能效果等级!B156,技能效果!B:B,0)))</f>
        <v/>
      </c>
      <c r="O156" s="31"/>
      <c r="P156" s="31"/>
      <c r="Q156" s="31"/>
      <c r="R156" s="31" t="str">
        <f>IF(INDEX(技能效果!J:J,MATCH(技能效果等级!B156,技能效果!B:B,0))="","",INDEX(技能效果!J:J,MATCH(技能效果等级!B156,技能效果!B:B,0)))</f>
        <v/>
      </c>
      <c r="S156" s="31"/>
      <c r="T156" s="31"/>
      <c r="U156" s="31"/>
      <c r="V156" s="30" t="s">
        <v>1329</v>
      </c>
      <c r="W156" s="31">
        <f t="shared" si="2"/>
        <v>16</v>
      </c>
    </row>
    <row r="157" spans="1:23" ht="16.5" x14ac:dyDescent="0.2">
      <c r="A157" s="31">
        <v>154</v>
      </c>
      <c r="B157" s="31">
        <f>INDEX(技能效果!B:B,MATCH(技能效果等级!W157,技能效果!Y:Y,0))</f>
        <v>130600802</v>
      </c>
      <c r="C157" s="31" t="str">
        <f>INDEX(技能效果!C:C,MATCH(技能效果等级!B157,技能效果!B:B,0))</f>
        <v>黑尔坎普普攻水晶</v>
      </c>
      <c r="D157" s="30" t="s">
        <v>1013</v>
      </c>
      <c r="E157" s="31">
        <v>4</v>
      </c>
      <c r="F157" s="31">
        <f>INDEX(技能效果!H:H,MATCH(技能效果等级!B157,技能效果!B:B,0))</f>
        <v>3001</v>
      </c>
      <c r="G157" s="31">
        <v>3</v>
      </c>
      <c r="H157" s="31">
        <v>1</v>
      </c>
      <c r="I157" s="31"/>
      <c r="J157" s="31"/>
      <c r="K157" s="31"/>
      <c r="L157" s="31"/>
      <c r="M157" s="31"/>
      <c r="N157" s="30" t="str">
        <f>IF(INDEX(技能效果!I:I,MATCH(技能效果等级!B157,技能效果!B:B,0))="","",INDEX(技能效果!I:I,MATCH(技能效果等级!B157,技能效果!B:B,0)))</f>
        <v/>
      </c>
      <c r="O157" s="31"/>
      <c r="P157" s="31"/>
      <c r="Q157" s="31"/>
      <c r="R157" s="31" t="str">
        <f>IF(INDEX(技能效果!J:J,MATCH(技能效果等级!B157,技能效果!B:B,0))="","",INDEX(技能效果!J:J,MATCH(技能效果等级!B157,技能效果!B:B,0)))</f>
        <v/>
      </c>
      <c r="S157" s="31"/>
      <c r="T157" s="31"/>
      <c r="U157" s="31"/>
      <c r="V157" s="30" t="s">
        <v>1329</v>
      </c>
      <c r="W157" s="31">
        <f t="shared" si="2"/>
        <v>16</v>
      </c>
    </row>
    <row r="158" spans="1:23" ht="16.5" x14ac:dyDescent="0.2">
      <c r="A158" s="31">
        <v>155</v>
      </c>
      <c r="B158" s="31">
        <f>INDEX(技能效果!B:B,MATCH(技能效果等级!W158,技能效果!Y:Y,0))</f>
        <v>130600802</v>
      </c>
      <c r="C158" s="31" t="str">
        <f>INDEX(技能效果!C:C,MATCH(技能效果等级!B158,技能效果!B:B,0))</f>
        <v>黑尔坎普普攻水晶</v>
      </c>
      <c r="D158" s="30" t="s">
        <v>1013</v>
      </c>
      <c r="E158" s="31">
        <v>5</v>
      </c>
      <c r="F158" s="31">
        <f>INDEX(技能效果!H:H,MATCH(技能效果等级!B158,技能效果!B:B,0))</f>
        <v>3001</v>
      </c>
      <c r="G158" s="31">
        <v>3</v>
      </c>
      <c r="H158" s="31">
        <v>1</v>
      </c>
      <c r="I158" s="31"/>
      <c r="J158" s="31"/>
      <c r="K158" s="31"/>
      <c r="L158" s="31"/>
      <c r="M158" s="31"/>
      <c r="N158" s="30" t="str">
        <f>IF(INDEX(技能效果!I:I,MATCH(技能效果等级!B158,技能效果!B:B,0))="","",INDEX(技能效果!I:I,MATCH(技能效果等级!B158,技能效果!B:B,0)))</f>
        <v/>
      </c>
      <c r="O158" s="31"/>
      <c r="P158" s="31"/>
      <c r="Q158" s="31"/>
      <c r="R158" s="31" t="str">
        <f>IF(INDEX(技能效果!J:J,MATCH(技能效果等级!B158,技能效果!B:B,0))="","",INDEX(技能效果!J:J,MATCH(技能效果等级!B158,技能效果!B:B,0)))</f>
        <v/>
      </c>
      <c r="S158" s="31"/>
      <c r="T158" s="31"/>
      <c r="U158" s="31"/>
      <c r="V158" s="30" t="s">
        <v>1329</v>
      </c>
      <c r="W158" s="31">
        <f t="shared" si="2"/>
        <v>16</v>
      </c>
    </row>
    <row r="159" spans="1:23" ht="16.5" x14ac:dyDescent="0.2">
      <c r="A159" s="31">
        <v>156</v>
      </c>
      <c r="B159" s="31">
        <f>INDEX(技能效果!B:B,MATCH(技能效果等级!W159,技能效果!Y:Y,0))</f>
        <v>130600802</v>
      </c>
      <c r="C159" s="31" t="str">
        <f>INDEX(技能效果!C:C,MATCH(技能效果等级!B159,技能效果!B:B,0))</f>
        <v>黑尔坎普普攻水晶</v>
      </c>
      <c r="D159" s="30" t="s">
        <v>1013</v>
      </c>
      <c r="E159" s="31">
        <v>6</v>
      </c>
      <c r="F159" s="31">
        <f>INDEX(技能效果!H:H,MATCH(技能效果等级!B159,技能效果!B:B,0))</f>
        <v>3001</v>
      </c>
      <c r="G159" s="31">
        <v>3</v>
      </c>
      <c r="H159" s="31">
        <v>1</v>
      </c>
      <c r="I159" s="31"/>
      <c r="J159" s="31"/>
      <c r="K159" s="31"/>
      <c r="L159" s="31"/>
      <c r="M159" s="31"/>
      <c r="N159" s="30" t="str">
        <f>IF(INDEX(技能效果!I:I,MATCH(技能效果等级!B159,技能效果!B:B,0))="","",INDEX(技能效果!I:I,MATCH(技能效果等级!B159,技能效果!B:B,0)))</f>
        <v/>
      </c>
      <c r="O159" s="31"/>
      <c r="P159" s="31"/>
      <c r="Q159" s="31"/>
      <c r="R159" s="31" t="str">
        <f>IF(INDEX(技能效果!J:J,MATCH(技能效果等级!B159,技能效果!B:B,0))="","",INDEX(技能效果!J:J,MATCH(技能效果等级!B159,技能效果!B:B,0)))</f>
        <v/>
      </c>
      <c r="S159" s="31"/>
      <c r="T159" s="31"/>
      <c r="U159" s="31"/>
      <c r="V159" s="30" t="s">
        <v>1329</v>
      </c>
      <c r="W159" s="31">
        <f t="shared" si="2"/>
        <v>16</v>
      </c>
    </row>
    <row r="160" spans="1:23" ht="16.5" x14ac:dyDescent="0.2">
      <c r="A160" s="31">
        <v>157</v>
      </c>
      <c r="B160" s="31">
        <f>INDEX(技能效果!B:B,MATCH(技能效果等级!W160,技能效果!Y:Y,0))</f>
        <v>130600802</v>
      </c>
      <c r="C160" s="31" t="str">
        <f>INDEX(技能效果!C:C,MATCH(技能效果等级!B160,技能效果!B:B,0))</f>
        <v>黑尔坎普普攻水晶</v>
      </c>
      <c r="D160" s="30" t="s">
        <v>1013</v>
      </c>
      <c r="E160" s="31">
        <v>7</v>
      </c>
      <c r="F160" s="31">
        <f>INDEX(技能效果!H:H,MATCH(技能效果等级!B160,技能效果!B:B,0))</f>
        <v>3001</v>
      </c>
      <c r="G160" s="31">
        <v>3</v>
      </c>
      <c r="H160" s="31">
        <v>1</v>
      </c>
      <c r="I160" s="31"/>
      <c r="J160" s="31"/>
      <c r="K160" s="31"/>
      <c r="L160" s="31"/>
      <c r="M160" s="31"/>
      <c r="N160" s="30" t="str">
        <f>IF(INDEX(技能效果!I:I,MATCH(技能效果等级!B160,技能效果!B:B,0))="","",INDEX(技能效果!I:I,MATCH(技能效果等级!B160,技能效果!B:B,0)))</f>
        <v/>
      </c>
      <c r="O160" s="31"/>
      <c r="P160" s="31"/>
      <c r="Q160" s="31"/>
      <c r="R160" s="31" t="str">
        <f>IF(INDEX(技能效果!J:J,MATCH(技能效果等级!B160,技能效果!B:B,0))="","",INDEX(技能效果!J:J,MATCH(技能效果等级!B160,技能效果!B:B,0)))</f>
        <v/>
      </c>
      <c r="S160" s="31"/>
      <c r="T160" s="31"/>
      <c r="U160" s="31"/>
      <c r="V160" s="30" t="s">
        <v>1329</v>
      </c>
      <c r="W160" s="31">
        <f t="shared" si="2"/>
        <v>16</v>
      </c>
    </row>
    <row r="161" spans="1:23" ht="16.5" x14ac:dyDescent="0.2">
      <c r="A161" s="31">
        <v>158</v>
      </c>
      <c r="B161" s="31">
        <f>INDEX(技能效果!B:B,MATCH(技能效果等级!W161,技能效果!Y:Y,0))</f>
        <v>130600802</v>
      </c>
      <c r="C161" s="31" t="str">
        <f>INDEX(技能效果!C:C,MATCH(技能效果等级!B161,技能效果!B:B,0))</f>
        <v>黑尔坎普普攻水晶</v>
      </c>
      <c r="D161" s="30" t="s">
        <v>1013</v>
      </c>
      <c r="E161" s="31">
        <v>8</v>
      </c>
      <c r="F161" s="31">
        <f>INDEX(技能效果!H:H,MATCH(技能效果等级!B161,技能效果!B:B,0))</f>
        <v>3001</v>
      </c>
      <c r="G161" s="31">
        <v>3</v>
      </c>
      <c r="H161" s="31">
        <v>1</v>
      </c>
      <c r="I161" s="31"/>
      <c r="J161" s="31"/>
      <c r="K161" s="31"/>
      <c r="L161" s="31"/>
      <c r="M161" s="31"/>
      <c r="N161" s="30" t="str">
        <f>IF(INDEX(技能效果!I:I,MATCH(技能效果等级!B161,技能效果!B:B,0))="","",INDEX(技能效果!I:I,MATCH(技能效果等级!B161,技能效果!B:B,0)))</f>
        <v/>
      </c>
      <c r="O161" s="31"/>
      <c r="P161" s="31"/>
      <c r="Q161" s="31"/>
      <c r="R161" s="31" t="str">
        <f>IF(INDEX(技能效果!J:J,MATCH(技能效果等级!B161,技能效果!B:B,0))="","",INDEX(技能效果!J:J,MATCH(技能效果等级!B161,技能效果!B:B,0)))</f>
        <v/>
      </c>
      <c r="S161" s="31"/>
      <c r="T161" s="31"/>
      <c r="U161" s="31"/>
      <c r="V161" s="30" t="s">
        <v>1329</v>
      </c>
      <c r="W161" s="31">
        <f t="shared" si="2"/>
        <v>16</v>
      </c>
    </row>
    <row r="162" spans="1:23" ht="16.5" x14ac:dyDescent="0.2">
      <c r="A162" s="31">
        <v>159</v>
      </c>
      <c r="B162" s="31">
        <f>INDEX(技能效果!B:B,MATCH(技能效果等级!W162,技能效果!Y:Y,0))</f>
        <v>130600802</v>
      </c>
      <c r="C162" s="31" t="str">
        <f>INDEX(技能效果!C:C,MATCH(技能效果等级!B162,技能效果!B:B,0))</f>
        <v>黑尔坎普普攻水晶</v>
      </c>
      <c r="D162" s="30" t="s">
        <v>1013</v>
      </c>
      <c r="E162" s="31">
        <v>9</v>
      </c>
      <c r="F162" s="31">
        <f>INDEX(技能效果!H:H,MATCH(技能效果等级!B162,技能效果!B:B,0))</f>
        <v>3001</v>
      </c>
      <c r="G162" s="31">
        <v>3</v>
      </c>
      <c r="H162" s="31">
        <v>1</v>
      </c>
      <c r="I162" s="31"/>
      <c r="J162" s="31"/>
      <c r="K162" s="31"/>
      <c r="L162" s="31"/>
      <c r="M162" s="31"/>
      <c r="N162" s="30" t="str">
        <f>IF(INDEX(技能效果!I:I,MATCH(技能效果等级!B162,技能效果!B:B,0))="","",INDEX(技能效果!I:I,MATCH(技能效果等级!B162,技能效果!B:B,0)))</f>
        <v/>
      </c>
      <c r="O162" s="31"/>
      <c r="P162" s="31"/>
      <c r="Q162" s="31"/>
      <c r="R162" s="31" t="str">
        <f>IF(INDEX(技能效果!J:J,MATCH(技能效果等级!B162,技能效果!B:B,0))="","",INDEX(技能效果!J:J,MATCH(技能效果等级!B162,技能效果!B:B,0)))</f>
        <v/>
      </c>
      <c r="S162" s="31"/>
      <c r="T162" s="31"/>
      <c r="U162" s="31"/>
      <c r="V162" s="30" t="s">
        <v>1329</v>
      </c>
      <c r="W162" s="31">
        <f t="shared" si="2"/>
        <v>16</v>
      </c>
    </row>
    <row r="163" spans="1:23" ht="16.5" x14ac:dyDescent="0.2">
      <c r="A163" s="31">
        <v>160</v>
      </c>
      <c r="B163" s="31">
        <f>INDEX(技能效果!B:B,MATCH(技能效果等级!W163,技能效果!Y:Y,0))</f>
        <v>130600802</v>
      </c>
      <c r="C163" s="31" t="str">
        <f>INDEX(技能效果!C:C,MATCH(技能效果等级!B163,技能效果!B:B,0))</f>
        <v>黑尔坎普普攻水晶</v>
      </c>
      <c r="D163" s="30" t="s">
        <v>1013</v>
      </c>
      <c r="E163" s="31">
        <v>10</v>
      </c>
      <c r="F163" s="31">
        <f>INDEX(技能效果!H:H,MATCH(技能效果等级!B163,技能效果!B:B,0))</f>
        <v>3001</v>
      </c>
      <c r="G163" s="31">
        <v>3</v>
      </c>
      <c r="H163" s="31">
        <v>1</v>
      </c>
      <c r="I163" s="31"/>
      <c r="J163" s="31"/>
      <c r="K163" s="31"/>
      <c r="L163" s="31"/>
      <c r="M163" s="31"/>
      <c r="N163" s="30" t="str">
        <f>IF(INDEX(技能效果!I:I,MATCH(技能效果等级!B163,技能效果!B:B,0))="","",INDEX(技能效果!I:I,MATCH(技能效果等级!B163,技能效果!B:B,0)))</f>
        <v/>
      </c>
      <c r="O163" s="31"/>
      <c r="P163" s="31"/>
      <c r="Q163" s="31"/>
      <c r="R163" s="31" t="str">
        <f>IF(INDEX(技能效果!J:J,MATCH(技能效果等级!B163,技能效果!B:B,0))="","",INDEX(技能效果!J:J,MATCH(技能效果等级!B163,技能效果!B:B,0)))</f>
        <v/>
      </c>
      <c r="S163" s="31"/>
      <c r="T163" s="31"/>
      <c r="U163" s="31"/>
      <c r="V163" s="30" t="s">
        <v>1329</v>
      </c>
      <c r="W163" s="31">
        <f t="shared" si="2"/>
        <v>16</v>
      </c>
    </row>
    <row r="164" spans="1:23" ht="16.5" x14ac:dyDescent="0.2">
      <c r="A164" s="31">
        <v>161</v>
      </c>
      <c r="B164" s="31">
        <f>INDEX(技能效果!B:B,MATCH(技能效果等级!W164,技能效果!Y:Y,0))</f>
        <v>130600901</v>
      </c>
      <c r="C164" s="31" t="str">
        <f>INDEX(技能效果!C:C,MATCH(技能效果等级!B164,技能效果!B:B,0))</f>
        <v>北落师门普攻伤害</v>
      </c>
      <c r="D164" s="30" t="s">
        <v>1013</v>
      </c>
      <c r="E164" s="31">
        <v>1</v>
      </c>
      <c r="F164" s="31">
        <f>INDEX(技能效果!H:H,MATCH(技能效果等级!B164,技能效果!B:B,0))</f>
        <v>1001</v>
      </c>
      <c r="G164" s="31">
        <v>2.5</v>
      </c>
      <c r="H164" s="31"/>
      <c r="I164" s="31"/>
      <c r="J164" s="31"/>
      <c r="K164" s="31"/>
      <c r="L164" s="31"/>
      <c r="M164" s="31"/>
      <c r="N164" s="30" t="str">
        <f>IF(INDEX(技能效果!I:I,MATCH(技能效果等级!B164,技能效果!B:B,0))="","",INDEX(技能效果!I:I,MATCH(技能效果等级!B164,技能效果!B:B,0)))</f>
        <v/>
      </c>
      <c r="O164" s="31"/>
      <c r="P164" s="31"/>
      <c r="Q164" s="31"/>
      <c r="R164" s="31" t="str">
        <f>IF(INDEX(技能效果!J:J,MATCH(技能效果等级!B164,技能效果!B:B,0))="","",INDEX(技能效果!J:J,MATCH(技能效果等级!B164,技能效果!B:B,0)))</f>
        <v/>
      </c>
      <c r="S164" s="31"/>
      <c r="T164" s="31"/>
      <c r="U164" s="31"/>
      <c r="V164" s="30" t="s">
        <v>1329</v>
      </c>
      <c r="W164" s="31">
        <f t="shared" si="2"/>
        <v>17</v>
      </c>
    </row>
    <row r="165" spans="1:23" ht="16.5" x14ac:dyDescent="0.2">
      <c r="A165" s="31">
        <v>162</v>
      </c>
      <c r="B165" s="31">
        <f>INDEX(技能效果!B:B,MATCH(技能效果等级!W165,技能效果!Y:Y,0))</f>
        <v>130600901</v>
      </c>
      <c r="C165" s="31" t="str">
        <f>INDEX(技能效果!C:C,MATCH(技能效果等级!B165,技能效果!B:B,0))</f>
        <v>北落师门普攻伤害</v>
      </c>
      <c r="D165" s="30" t="s">
        <v>1013</v>
      </c>
      <c r="E165" s="31">
        <v>2</v>
      </c>
      <c r="F165" s="31">
        <f>INDEX(技能效果!H:H,MATCH(技能效果等级!B165,技能效果!B:B,0))</f>
        <v>1001</v>
      </c>
      <c r="G165" s="31">
        <v>2.5</v>
      </c>
      <c r="H165" s="31"/>
      <c r="I165" s="31"/>
      <c r="J165" s="31"/>
      <c r="K165" s="31"/>
      <c r="L165" s="31"/>
      <c r="M165" s="31"/>
      <c r="N165" s="30" t="str">
        <f>IF(INDEX(技能效果!I:I,MATCH(技能效果等级!B165,技能效果!B:B,0))="","",INDEX(技能效果!I:I,MATCH(技能效果等级!B165,技能效果!B:B,0)))</f>
        <v/>
      </c>
      <c r="O165" s="31"/>
      <c r="P165" s="31"/>
      <c r="Q165" s="31"/>
      <c r="R165" s="31" t="str">
        <f>IF(INDEX(技能效果!J:J,MATCH(技能效果等级!B165,技能效果!B:B,0))="","",INDEX(技能效果!J:J,MATCH(技能效果等级!B165,技能效果!B:B,0)))</f>
        <v/>
      </c>
      <c r="S165" s="31"/>
      <c r="T165" s="31"/>
      <c r="U165" s="31"/>
      <c r="V165" s="30" t="s">
        <v>1329</v>
      </c>
      <c r="W165" s="31">
        <f t="shared" si="2"/>
        <v>17</v>
      </c>
    </row>
    <row r="166" spans="1:23" ht="16.5" x14ac:dyDescent="0.2">
      <c r="A166" s="31">
        <v>163</v>
      </c>
      <c r="B166" s="31">
        <f>INDEX(技能效果!B:B,MATCH(技能效果等级!W166,技能效果!Y:Y,0))</f>
        <v>130600901</v>
      </c>
      <c r="C166" s="31" t="str">
        <f>INDEX(技能效果!C:C,MATCH(技能效果等级!B166,技能效果!B:B,0))</f>
        <v>北落师门普攻伤害</v>
      </c>
      <c r="D166" s="30" t="s">
        <v>1013</v>
      </c>
      <c r="E166" s="31">
        <v>3</v>
      </c>
      <c r="F166" s="31">
        <f>INDEX(技能效果!H:H,MATCH(技能效果等级!B166,技能效果!B:B,0))</f>
        <v>1001</v>
      </c>
      <c r="G166" s="31">
        <v>2.5</v>
      </c>
      <c r="H166" s="31"/>
      <c r="I166" s="31"/>
      <c r="J166" s="31"/>
      <c r="K166" s="31"/>
      <c r="L166" s="31"/>
      <c r="M166" s="31"/>
      <c r="N166" s="30" t="str">
        <f>IF(INDEX(技能效果!I:I,MATCH(技能效果等级!B166,技能效果!B:B,0))="","",INDEX(技能效果!I:I,MATCH(技能效果等级!B166,技能效果!B:B,0)))</f>
        <v/>
      </c>
      <c r="O166" s="31"/>
      <c r="P166" s="31"/>
      <c r="Q166" s="31"/>
      <c r="R166" s="31" t="str">
        <f>IF(INDEX(技能效果!J:J,MATCH(技能效果等级!B166,技能效果!B:B,0))="","",INDEX(技能效果!J:J,MATCH(技能效果等级!B166,技能效果!B:B,0)))</f>
        <v/>
      </c>
      <c r="S166" s="31"/>
      <c r="T166" s="31"/>
      <c r="U166" s="31"/>
      <c r="V166" s="30" t="s">
        <v>1329</v>
      </c>
      <c r="W166" s="31">
        <f t="shared" si="2"/>
        <v>17</v>
      </c>
    </row>
    <row r="167" spans="1:23" ht="16.5" x14ac:dyDescent="0.2">
      <c r="A167" s="31">
        <v>164</v>
      </c>
      <c r="B167" s="31">
        <f>INDEX(技能效果!B:B,MATCH(技能效果等级!W167,技能效果!Y:Y,0))</f>
        <v>130600901</v>
      </c>
      <c r="C167" s="31" t="str">
        <f>INDEX(技能效果!C:C,MATCH(技能效果等级!B167,技能效果!B:B,0))</f>
        <v>北落师门普攻伤害</v>
      </c>
      <c r="D167" s="30" t="s">
        <v>1013</v>
      </c>
      <c r="E167" s="31">
        <v>4</v>
      </c>
      <c r="F167" s="31">
        <f>INDEX(技能效果!H:H,MATCH(技能效果等级!B167,技能效果!B:B,0))</f>
        <v>1001</v>
      </c>
      <c r="G167" s="31">
        <v>2.5</v>
      </c>
      <c r="H167" s="31"/>
      <c r="I167" s="31"/>
      <c r="J167" s="31"/>
      <c r="K167" s="31"/>
      <c r="L167" s="31"/>
      <c r="M167" s="31"/>
      <c r="N167" s="30" t="str">
        <f>IF(INDEX(技能效果!I:I,MATCH(技能效果等级!B167,技能效果!B:B,0))="","",INDEX(技能效果!I:I,MATCH(技能效果等级!B167,技能效果!B:B,0)))</f>
        <v/>
      </c>
      <c r="O167" s="31"/>
      <c r="P167" s="31"/>
      <c r="Q167" s="31"/>
      <c r="R167" s="31" t="str">
        <f>IF(INDEX(技能效果!J:J,MATCH(技能效果等级!B167,技能效果!B:B,0))="","",INDEX(技能效果!J:J,MATCH(技能效果等级!B167,技能效果!B:B,0)))</f>
        <v/>
      </c>
      <c r="S167" s="31"/>
      <c r="T167" s="31"/>
      <c r="U167" s="31"/>
      <c r="V167" s="30" t="s">
        <v>1329</v>
      </c>
      <c r="W167" s="31">
        <f t="shared" si="2"/>
        <v>17</v>
      </c>
    </row>
    <row r="168" spans="1:23" ht="16.5" x14ac:dyDescent="0.2">
      <c r="A168" s="31">
        <v>165</v>
      </c>
      <c r="B168" s="31">
        <f>INDEX(技能效果!B:B,MATCH(技能效果等级!W168,技能效果!Y:Y,0))</f>
        <v>130600901</v>
      </c>
      <c r="C168" s="31" t="str">
        <f>INDEX(技能效果!C:C,MATCH(技能效果等级!B168,技能效果!B:B,0))</f>
        <v>北落师门普攻伤害</v>
      </c>
      <c r="D168" s="30" t="s">
        <v>1013</v>
      </c>
      <c r="E168" s="31">
        <v>5</v>
      </c>
      <c r="F168" s="31">
        <f>INDEX(技能效果!H:H,MATCH(技能效果等级!B168,技能效果!B:B,0))</f>
        <v>1001</v>
      </c>
      <c r="G168" s="31">
        <v>2.5</v>
      </c>
      <c r="H168" s="31"/>
      <c r="I168" s="31"/>
      <c r="J168" s="31"/>
      <c r="K168" s="31"/>
      <c r="L168" s="31"/>
      <c r="M168" s="31"/>
      <c r="N168" s="30" t="str">
        <f>IF(INDEX(技能效果!I:I,MATCH(技能效果等级!B168,技能效果!B:B,0))="","",INDEX(技能效果!I:I,MATCH(技能效果等级!B168,技能效果!B:B,0)))</f>
        <v/>
      </c>
      <c r="O168" s="31"/>
      <c r="P168" s="31"/>
      <c r="Q168" s="31"/>
      <c r="R168" s="31" t="str">
        <f>IF(INDEX(技能效果!J:J,MATCH(技能效果等级!B168,技能效果!B:B,0))="","",INDEX(技能效果!J:J,MATCH(技能效果等级!B168,技能效果!B:B,0)))</f>
        <v/>
      </c>
      <c r="S168" s="31"/>
      <c r="T168" s="31"/>
      <c r="U168" s="31"/>
      <c r="V168" s="30" t="s">
        <v>1329</v>
      </c>
      <c r="W168" s="31">
        <f t="shared" si="2"/>
        <v>17</v>
      </c>
    </row>
    <row r="169" spans="1:23" ht="16.5" x14ac:dyDescent="0.2">
      <c r="A169" s="31">
        <v>166</v>
      </c>
      <c r="B169" s="31">
        <f>INDEX(技能效果!B:B,MATCH(技能效果等级!W169,技能效果!Y:Y,0))</f>
        <v>130600901</v>
      </c>
      <c r="C169" s="31" t="str">
        <f>INDEX(技能效果!C:C,MATCH(技能效果等级!B169,技能效果!B:B,0))</f>
        <v>北落师门普攻伤害</v>
      </c>
      <c r="D169" s="30" t="s">
        <v>1013</v>
      </c>
      <c r="E169" s="31">
        <v>6</v>
      </c>
      <c r="F169" s="31">
        <f>INDEX(技能效果!H:H,MATCH(技能效果等级!B169,技能效果!B:B,0))</f>
        <v>1001</v>
      </c>
      <c r="G169" s="31">
        <v>2.5</v>
      </c>
      <c r="H169" s="31"/>
      <c r="I169" s="31"/>
      <c r="J169" s="31"/>
      <c r="K169" s="31"/>
      <c r="L169" s="31"/>
      <c r="M169" s="31"/>
      <c r="N169" s="30" t="str">
        <f>IF(INDEX(技能效果!I:I,MATCH(技能效果等级!B169,技能效果!B:B,0))="","",INDEX(技能效果!I:I,MATCH(技能效果等级!B169,技能效果!B:B,0)))</f>
        <v/>
      </c>
      <c r="O169" s="31"/>
      <c r="P169" s="31"/>
      <c r="Q169" s="31"/>
      <c r="R169" s="31" t="str">
        <f>IF(INDEX(技能效果!J:J,MATCH(技能效果等级!B169,技能效果!B:B,0))="","",INDEX(技能效果!J:J,MATCH(技能效果等级!B169,技能效果!B:B,0)))</f>
        <v/>
      </c>
      <c r="S169" s="31"/>
      <c r="T169" s="31"/>
      <c r="U169" s="31"/>
      <c r="V169" s="30" t="s">
        <v>1329</v>
      </c>
      <c r="W169" s="31">
        <f t="shared" si="2"/>
        <v>17</v>
      </c>
    </row>
    <row r="170" spans="1:23" ht="16.5" x14ac:dyDescent="0.2">
      <c r="A170" s="31">
        <v>167</v>
      </c>
      <c r="B170" s="31">
        <f>INDEX(技能效果!B:B,MATCH(技能效果等级!W170,技能效果!Y:Y,0))</f>
        <v>130600901</v>
      </c>
      <c r="C170" s="31" t="str">
        <f>INDEX(技能效果!C:C,MATCH(技能效果等级!B170,技能效果!B:B,0))</f>
        <v>北落师门普攻伤害</v>
      </c>
      <c r="D170" s="30" t="s">
        <v>1013</v>
      </c>
      <c r="E170" s="31">
        <v>7</v>
      </c>
      <c r="F170" s="31">
        <f>INDEX(技能效果!H:H,MATCH(技能效果等级!B170,技能效果!B:B,0))</f>
        <v>1001</v>
      </c>
      <c r="G170" s="31">
        <v>2.5</v>
      </c>
      <c r="H170" s="31"/>
      <c r="I170" s="31"/>
      <c r="J170" s="31"/>
      <c r="K170" s="31"/>
      <c r="L170" s="31"/>
      <c r="M170" s="31"/>
      <c r="N170" s="30" t="str">
        <f>IF(INDEX(技能效果!I:I,MATCH(技能效果等级!B170,技能效果!B:B,0))="","",INDEX(技能效果!I:I,MATCH(技能效果等级!B170,技能效果!B:B,0)))</f>
        <v/>
      </c>
      <c r="O170" s="31"/>
      <c r="P170" s="31"/>
      <c r="Q170" s="31"/>
      <c r="R170" s="31" t="str">
        <f>IF(INDEX(技能效果!J:J,MATCH(技能效果等级!B170,技能效果!B:B,0))="","",INDEX(技能效果!J:J,MATCH(技能效果等级!B170,技能效果!B:B,0)))</f>
        <v/>
      </c>
      <c r="S170" s="31"/>
      <c r="T170" s="31"/>
      <c r="U170" s="31"/>
      <c r="V170" s="30" t="s">
        <v>1329</v>
      </c>
      <c r="W170" s="31">
        <f t="shared" si="2"/>
        <v>17</v>
      </c>
    </row>
    <row r="171" spans="1:23" ht="16.5" x14ac:dyDescent="0.2">
      <c r="A171" s="31">
        <v>168</v>
      </c>
      <c r="B171" s="31">
        <f>INDEX(技能效果!B:B,MATCH(技能效果等级!W171,技能效果!Y:Y,0))</f>
        <v>130600901</v>
      </c>
      <c r="C171" s="31" t="str">
        <f>INDEX(技能效果!C:C,MATCH(技能效果等级!B171,技能效果!B:B,0))</f>
        <v>北落师门普攻伤害</v>
      </c>
      <c r="D171" s="30" t="s">
        <v>1013</v>
      </c>
      <c r="E171" s="31">
        <v>8</v>
      </c>
      <c r="F171" s="31">
        <f>INDEX(技能效果!H:H,MATCH(技能效果等级!B171,技能效果!B:B,0))</f>
        <v>1001</v>
      </c>
      <c r="G171" s="31">
        <v>2.5</v>
      </c>
      <c r="H171" s="31"/>
      <c r="I171" s="31"/>
      <c r="J171" s="31"/>
      <c r="K171" s="31"/>
      <c r="L171" s="31"/>
      <c r="M171" s="31"/>
      <c r="N171" s="30" t="str">
        <f>IF(INDEX(技能效果!I:I,MATCH(技能效果等级!B171,技能效果!B:B,0))="","",INDEX(技能效果!I:I,MATCH(技能效果等级!B171,技能效果!B:B,0)))</f>
        <v/>
      </c>
      <c r="O171" s="31"/>
      <c r="P171" s="31"/>
      <c r="Q171" s="31"/>
      <c r="R171" s="31" t="str">
        <f>IF(INDEX(技能效果!J:J,MATCH(技能效果等级!B171,技能效果!B:B,0))="","",INDEX(技能效果!J:J,MATCH(技能效果等级!B171,技能效果!B:B,0)))</f>
        <v/>
      </c>
      <c r="S171" s="31"/>
      <c r="T171" s="31"/>
      <c r="U171" s="31"/>
      <c r="V171" s="30" t="s">
        <v>1329</v>
      </c>
      <c r="W171" s="31">
        <f t="shared" si="2"/>
        <v>17</v>
      </c>
    </row>
    <row r="172" spans="1:23" ht="16.5" x14ac:dyDescent="0.2">
      <c r="A172" s="31">
        <v>169</v>
      </c>
      <c r="B172" s="31">
        <f>INDEX(技能效果!B:B,MATCH(技能效果等级!W172,技能效果!Y:Y,0))</f>
        <v>130600901</v>
      </c>
      <c r="C172" s="31" t="str">
        <f>INDEX(技能效果!C:C,MATCH(技能效果等级!B172,技能效果!B:B,0))</f>
        <v>北落师门普攻伤害</v>
      </c>
      <c r="D172" s="30" t="s">
        <v>1013</v>
      </c>
      <c r="E172" s="31">
        <v>9</v>
      </c>
      <c r="F172" s="31">
        <f>INDEX(技能效果!H:H,MATCH(技能效果等级!B172,技能效果!B:B,0))</f>
        <v>1001</v>
      </c>
      <c r="G172" s="31">
        <v>2.5</v>
      </c>
      <c r="H172" s="31"/>
      <c r="I172" s="31"/>
      <c r="J172" s="31"/>
      <c r="K172" s="31"/>
      <c r="L172" s="31"/>
      <c r="M172" s="31"/>
      <c r="N172" s="30" t="str">
        <f>IF(INDEX(技能效果!I:I,MATCH(技能效果等级!B172,技能效果!B:B,0))="","",INDEX(技能效果!I:I,MATCH(技能效果等级!B172,技能效果!B:B,0)))</f>
        <v/>
      </c>
      <c r="O172" s="31"/>
      <c r="P172" s="31"/>
      <c r="Q172" s="31"/>
      <c r="R172" s="31" t="str">
        <f>IF(INDEX(技能效果!J:J,MATCH(技能效果等级!B172,技能效果!B:B,0))="","",INDEX(技能效果!J:J,MATCH(技能效果等级!B172,技能效果!B:B,0)))</f>
        <v/>
      </c>
      <c r="S172" s="31"/>
      <c r="T172" s="31"/>
      <c r="U172" s="31"/>
      <c r="V172" s="30" t="s">
        <v>1329</v>
      </c>
      <c r="W172" s="31">
        <f t="shared" si="2"/>
        <v>17</v>
      </c>
    </row>
    <row r="173" spans="1:23" ht="16.5" x14ac:dyDescent="0.2">
      <c r="A173" s="31">
        <v>170</v>
      </c>
      <c r="B173" s="31">
        <f>INDEX(技能效果!B:B,MATCH(技能效果等级!W173,技能效果!Y:Y,0))</f>
        <v>130600901</v>
      </c>
      <c r="C173" s="31" t="str">
        <f>INDEX(技能效果!C:C,MATCH(技能效果等级!B173,技能效果!B:B,0))</f>
        <v>北落师门普攻伤害</v>
      </c>
      <c r="D173" s="30" t="s">
        <v>1013</v>
      </c>
      <c r="E173" s="31">
        <v>10</v>
      </c>
      <c r="F173" s="31">
        <f>INDEX(技能效果!H:H,MATCH(技能效果等级!B173,技能效果!B:B,0))</f>
        <v>1001</v>
      </c>
      <c r="G173" s="31">
        <v>2.5</v>
      </c>
      <c r="H173" s="31"/>
      <c r="I173" s="31"/>
      <c r="J173" s="31"/>
      <c r="K173" s="31"/>
      <c r="L173" s="31"/>
      <c r="M173" s="31"/>
      <c r="N173" s="30" t="str">
        <f>IF(INDEX(技能效果!I:I,MATCH(技能效果等级!B173,技能效果!B:B,0))="","",INDEX(技能效果!I:I,MATCH(技能效果等级!B173,技能效果!B:B,0)))</f>
        <v/>
      </c>
      <c r="O173" s="31"/>
      <c r="P173" s="31"/>
      <c r="Q173" s="31"/>
      <c r="R173" s="31" t="str">
        <f>IF(INDEX(技能效果!J:J,MATCH(技能效果等级!B173,技能效果!B:B,0))="","",INDEX(技能效果!J:J,MATCH(技能效果等级!B173,技能效果!B:B,0)))</f>
        <v/>
      </c>
      <c r="S173" s="31"/>
      <c r="T173" s="31"/>
      <c r="U173" s="31"/>
      <c r="V173" s="30" t="s">
        <v>1329</v>
      </c>
      <c r="W173" s="31">
        <f t="shared" si="2"/>
        <v>17</v>
      </c>
    </row>
    <row r="174" spans="1:23" ht="16.5" x14ac:dyDescent="0.2">
      <c r="A174" s="31">
        <v>171</v>
      </c>
      <c r="B174" s="31">
        <f>INDEX(技能效果!B:B,MATCH(技能效果等级!W174,技能效果!Y:Y,0))</f>
        <v>130600902</v>
      </c>
      <c r="C174" s="31" t="str">
        <f>INDEX(技能效果!C:C,MATCH(技能效果等级!B174,技能效果!B:B,0))</f>
        <v>北落师门普攻水晶</v>
      </c>
      <c r="D174" s="30" t="s">
        <v>1013</v>
      </c>
      <c r="E174" s="31">
        <v>1</v>
      </c>
      <c r="F174" s="31">
        <f>INDEX(技能效果!H:H,MATCH(技能效果等级!B174,技能效果!B:B,0))</f>
        <v>3001</v>
      </c>
      <c r="G174" s="31">
        <v>1</v>
      </c>
      <c r="H174" s="31">
        <v>1</v>
      </c>
      <c r="I174" s="31"/>
      <c r="J174" s="31"/>
      <c r="K174" s="31"/>
      <c r="L174" s="31"/>
      <c r="M174" s="31"/>
      <c r="N174" s="30" t="str">
        <f>IF(INDEX(技能效果!I:I,MATCH(技能效果等级!B174,技能效果!B:B,0))="","",INDEX(技能效果!I:I,MATCH(技能效果等级!B174,技能效果!B:B,0)))</f>
        <v/>
      </c>
      <c r="O174" s="31"/>
      <c r="P174" s="31"/>
      <c r="Q174" s="31"/>
      <c r="R174" s="31" t="str">
        <f>IF(INDEX(技能效果!J:J,MATCH(技能效果等级!B174,技能效果!B:B,0))="","",INDEX(技能效果!J:J,MATCH(技能效果等级!B174,技能效果!B:B,0)))</f>
        <v/>
      </c>
      <c r="S174" s="31"/>
      <c r="T174" s="31"/>
      <c r="U174" s="31"/>
      <c r="V174" s="30" t="s">
        <v>1329</v>
      </c>
      <c r="W174" s="31">
        <f t="shared" si="2"/>
        <v>18</v>
      </c>
    </row>
    <row r="175" spans="1:23" ht="16.5" x14ac:dyDescent="0.2">
      <c r="A175" s="31">
        <v>172</v>
      </c>
      <c r="B175" s="31">
        <f>INDEX(技能效果!B:B,MATCH(技能效果等级!W175,技能效果!Y:Y,0))</f>
        <v>130600902</v>
      </c>
      <c r="C175" s="31" t="str">
        <f>INDEX(技能效果!C:C,MATCH(技能效果等级!B175,技能效果!B:B,0))</f>
        <v>北落师门普攻水晶</v>
      </c>
      <c r="D175" s="30" t="s">
        <v>1013</v>
      </c>
      <c r="E175" s="31">
        <v>2</v>
      </c>
      <c r="F175" s="31">
        <f>INDEX(技能效果!H:H,MATCH(技能效果等级!B175,技能效果!B:B,0))</f>
        <v>3001</v>
      </c>
      <c r="G175" s="31">
        <v>1</v>
      </c>
      <c r="H175" s="31">
        <v>1</v>
      </c>
      <c r="I175" s="31"/>
      <c r="J175" s="31"/>
      <c r="K175" s="31"/>
      <c r="L175" s="31"/>
      <c r="M175" s="31"/>
      <c r="N175" s="30" t="str">
        <f>IF(INDEX(技能效果!I:I,MATCH(技能效果等级!B175,技能效果!B:B,0))="","",INDEX(技能效果!I:I,MATCH(技能效果等级!B175,技能效果!B:B,0)))</f>
        <v/>
      </c>
      <c r="O175" s="31"/>
      <c r="P175" s="31"/>
      <c r="Q175" s="31"/>
      <c r="R175" s="31" t="str">
        <f>IF(INDEX(技能效果!J:J,MATCH(技能效果等级!B175,技能效果!B:B,0))="","",INDEX(技能效果!J:J,MATCH(技能效果等级!B175,技能效果!B:B,0)))</f>
        <v/>
      </c>
      <c r="S175" s="31"/>
      <c r="T175" s="31"/>
      <c r="U175" s="31"/>
      <c r="V175" s="30" t="s">
        <v>1329</v>
      </c>
      <c r="W175" s="31">
        <f t="shared" si="2"/>
        <v>18</v>
      </c>
    </row>
    <row r="176" spans="1:23" ht="16.5" x14ac:dyDescent="0.2">
      <c r="A176" s="31">
        <v>173</v>
      </c>
      <c r="B176" s="31">
        <f>INDEX(技能效果!B:B,MATCH(技能效果等级!W176,技能效果!Y:Y,0))</f>
        <v>130600902</v>
      </c>
      <c r="C176" s="31" t="str">
        <f>INDEX(技能效果!C:C,MATCH(技能效果等级!B176,技能效果!B:B,0))</f>
        <v>北落师门普攻水晶</v>
      </c>
      <c r="D176" s="30" t="s">
        <v>1013</v>
      </c>
      <c r="E176" s="31">
        <v>3</v>
      </c>
      <c r="F176" s="31">
        <f>INDEX(技能效果!H:H,MATCH(技能效果等级!B176,技能效果!B:B,0))</f>
        <v>3001</v>
      </c>
      <c r="G176" s="31">
        <v>1</v>
      </c>
      <c r="H176" s="31">
        <v>1</v>
      </c>
      <c r="I176" s="31"/>
      <c r="J176" s="31"/>
      <c r="K176" s="31"/>
      <c r="L176" s="31"/>
      <c r="M176" s="31"/>
      <c r="N176" s="30" t="str">
        <f>IF(INDEX(技能效果!I:I,MATCH(技能效果等级!B176,技能效果!B:B,0))="","",INDEX(技能效果!I:I,MATCH(技能效果等级!B176,技能效果!B:B,0)))</f>
        <v/>
      </c>
      <c r="O176" s="31"/>
      <c r="P176" s="31"/>
      <c r="Q176" s="31"/>
      <c r="R176" s="31" t="str">
        <f>IF(INDEX(技能效果!J:J,MATCH(技能效果等级!B176,技能效果!B:B,0))="","",INDEX(技能效果!J:J,MATCH(技能效果等级!B176,技能效果!B:B,0)))</f>
        <v/>
      </c>
      <c r="S176" s="31"/>
      <c r="T176" s="31"/>
      <c r="U176" s="31"/>
      <c r="V176" s="30" t="s">
        <v>1329</v>
      </c>
      <c r="W176" s="31">
        <f t="shared" si="2"/>
        <v>18</v>
      </c>
    </row>
    <row r="177" spans="1:23" ht="16.5" x14ac:dyDescent="0.2">
      <c r="A177" s="31">
        <v>174</v>
      </c>
      <c r="B177" s="31">
        <f>INDEX(技能效果!B:B,MATCH(技能效果等级!W177,技能效果!Y:Y,0))</f>
        <v>130600902</v>
      </c>
      <c r="C177" s="31" t="str">
        <f>INDEX(技能效果!C:C,MATCH(技能效果等级!B177,技能效果!B:B,0))</f>
        <v>北落师门普攻水晶</v>
      </c>
      <c r="D177" s="30" t="s">
        <v>1013</v>
      </c>
      <c r="E177" s="31">
        <v>4</v>
      </c>
      <c r="F177" s="31">
        <f>INDEX(技能效果!H:H,MATCH(技能效果等级!B177,技能效果!B:B,0))</f>
        <v>3001</v>
      </c>
      <c r="G177" s="31">
        <v>1</v>
      </c>
      <c r="H177" s="31">
        <v>1</v>
      </c>
      <c r="I177" s="31"/>
      <c r="J177" s="31"/>
      <c r="K177" s="31"/>
      <c r="L177" s="31"/>
      <c r="M177" s="31"/>
      <c r="N177" s="30" t="str">
        <f>IF(INDEX(技能效果!I:I,MATCH(技能效果等级!B177,技能效果!B:B,0))="","",INDEX(技能效果!I:I,MATCH(技能效果等级!B177,技能效果!B:B,0)))</f>
        <v/>
      </c>
      <c r="O177" s="31"/>
      <c r="P177" s="31"/>
      <c r="Q177" s="31"/>
      <c r="R177" s="31" t="str">
        <f>IF(INDEX(技能效果!J:J,MATCH(技能效果等级!B177,技能效果!B:B,0))="","",INDEX(技能效果!J:J,MATCH(技能效果等级!B177,技能效果!B:B,0)))</f>
        <v/>
      </c>
      <c r="S177" s="31"/>
      <c r="T177" s="31"/>
      <c r="U177" s="31"/>
      <c r="V177" s="30" t="s">
        <v>1329</v>
      </c>
      <c r="W177" s="31">
        <f t="shared" si="2"/>
        <v>18</v>
      </c>
    </row>
    <row r="178" spans="1:23" ht="16.5" x14ac:dyDescent="0.2">
      <c r="A178" s="31">
        <v>175</v>
      </c>
      <c r="B178" s="31">
        <f>INDEX(技能效果!B:B,MATCH(技能效果等级!W178,技能效果!Y:Y,0))</f>
        <v>130600902</v>
      </c>
      <c r="C178" s="31" t="str">
        <f>INDEX(技能效果!C:C,MATCH(技能效果等级!B178,技能效果!B:B,0))</f>
        <v>北落师门普攻水晶</v>
      </c>
      <c r="D178" s="30" t="s">
        <v>1013</v>
      </c>
      <c r="E178" s="31">
        <v>5</v>
      </c>
      <c r="F178" s="31">
        <f>INDEX(技能效果!H:H,MATCH(技能效果等级!B178,技能效果!B:B,0))</f>
        <v>3001</v>
      </c>
      <c r="G178" s="31">
        <v>1</v>
      </c>
      <c r="H178" s="31">
        <v>1</v>
      </c>
      <c r="I178" s="31"/>
      <c r="J178" s="31"/>
      <c r="K178" s="31"/>
      <c r="L178" s="31"/>
      <c r="M178" s="31"/>
      <c r="N178" s="30" t="str">
        <f>IF(INDEX(技能效果!I:I,MATCH(技能效果等级!B178,技能效果!B:B,0))="","",INDEX(技能效果!I:I,MATCH(技能效果等级!B178,技能效果!B:B,0)))</f>
        <v/>
      </c>
      <c r="O178" s="31"/>
      <c r="P178" s="31"/>
      <c r="Q178" s="31"/>
      <c r="R178" s="31" t="str">
        <f>IF(INDEX(技能效果!J:J,MATCH(技能效果等级!B178,技能效果!B:B,0))="","",INDEX(技能效果!J:J,MATCH(技能效果等级!B178,技能效果!B:B,0)))</f>
        <v/>
      </c>
      <c r="S178" s="31"/>
      <c r="T178" s="31"/>
      <c r="U178" s="31"/>
      <c r="V178" s="30" t="s">
        <v>1329</v>
      </c>
      <c r="W178" s="31">
        <f t="shared" si="2"/>
        <v>18</v>
      </c>
    </row>
    <row r="179" spans="1:23" ht="16.5" x14ac:dyDescent="0.2">
      <c r="A179" s="31">
        <v>176</v>
      </c>
      <c r="B179" s="31">
        <f>INDEX(技能效果!B:B,MATCH(技能效果等级!W179,技能效果!Y:Y,0))</f>
        <v>130600902</v>
      </c>
      <c r="C179" s="31" t="str">
        <f>INDEX(技能效果!C:C,MATCH(技能效果等级!B179,技能效果!B:B,0))</f>
        <v>北落师门普攻水晶</v>
      </c>
      <c r="D179" s="30" t="s">
        <v>1013</v>
      </c>
      <c r="E179" s="31">
        <v>6</v>
      </c>
      <c r="F179" s="31">
        <f>INDEX(技能效果!H:H,MATCH(技能效果等级!B179,技能效果!B:B,0))</f>
        <v>3001</v>
      </c>
      <c r="G179" s="31">
        <v>1</v>
      </c>
      <c r="H179" s="31">
        <v>1</v>
      </c>
      <c r="I179" s="31"/>
      <c r="J179" s="31"/>
      <c r="K179" s="31"/>
      <c r="L179" s="31"/>
      <c r="M179" s="31"/>
      <c r="N179" s="30" t="str">
        <f>IF(INDEX(技能效果!I:I,MATCH(技能效果等级!B179,技能效果!B:B,0))="","",INDEX(技能效果!I:I,MATCH(技能效果等级!B179,技能效果!B:B,0)))</f>
        <v/>
      </c>
      <c r="O179" s="31"/>
      <c r="P179" s="31"/>
      <c r="Q179" s="31"/>
      <c r="R179" s="31" t="str">
        <f>IF(INDEX(技能效果!J:J,MATCH(技能效果等级!B179,技能效果!B:B,0))="","",INDEX(技能效果!J:J,MATCH(技能效果等级!B179,技能效果!B:B,0)))</f>
        <v/>
      </c>
      <c r="S179" s="31"/>
      <c r="T179" s="31"/>
      <c r="U179" s="31"/>
      <c r="V179" s="30" t="s">
        <v>1329</v>
      </c>
      <c r="W179" s="31">
        <f t="shared" si="2"/>
        <v>18</v>
      </c>
    </row>
    <row r="180" spans="1:23" ht="16.5" x14ac:dyDescent="0.2">
      <c r="A180" s="31">
        <v>177</v>
      </c>
      <c r="B180" s="31">
        <f>INDEX(技能效果!B:B,MATCH(技能效果等级!W180,技能效果!Y:Y,0))</f>
        <v>130600902</v>
      </c>
      <c r="C180" s="31" t="str">
        <f>INDEX(技能效果!C:C,MATCH(技能效果等级!B180,技能效果!B:B,0))</f>
        <v>北落师门普攻水晶</v>
      </c>
      <c r="D180" s="30" t="s">
        <v>1013</v>
      </c>
      <c r="E180" s="31">
        <v>7</v>
      </c>
      <c r="F180" s="31">
        <f>INDEX(技能效果!H:H,MATCH(技能效果等级!B180,技能效果!B:B,0))</f>
        <v>3001</v>
      </c>
      <c r="G180" s="31">
        <v>1</v>
      </c>
      <c r="H180" s="31">
        <v>1</v>
      </c>
      <c r="I180" s="31"/>
      <c r="J180" s="31"/>
      <c r="K180" s="31"/>
      <c r="L180" s="31"/>
      <c r="M180" s="31"/>
      <c r="N180" s="30" t="str">
        <f>IF(INDEX(技能效果!I:I,MATCH(技能效果等级!B180,技能效果!B:B,0))="","",INDEX(技能效果!I:I,MATCH(技能效果等级!B180,技能效果!B:B,0)))</f>
        <v/>
      </c>
      <c r="O180" s="31"/>
      <c r="P180" s="31"/>
      <c r="Q180" s="31"/>
      <c r="R180" s="31" t="str">
        <f>IF(INDEX(技能效果!J:J,MATCH(技能效果等级!B180,技能效果!B:B,0))="","",INDEX(技能效果!J:J,MATCH(技能效果等级!B180,技能效果!B:B,0)))</f>
        <v/>
      </c>
      <c r="S180" s="31"/>
      <c r="T180" s="31"/>
      <c r="U180" s="31"/>
      <c r="V180" s="30" t="s">
        <v>1329</v>
      </c>
      <c r="W180" s="31">
        <f t="shared" si="2"/>
        <v>18</v>
      </c>
    </row>
    <row r="181" spans="1:23" ht="16.5" x14ac:dyDescent="0.2">
      <c r="A181" s="31">
        <v>178</v>
      </c>
      <c r="B181" s="31">
        <f>INDEX(技能效果!B:B,MATCH(技能效果等级!W181,技能效果!Y:Y,0))</f>
        <v>130600902</v>
      </c>
      <c r="C181" s="31" t="str">
        <f>INDEX(技能效果!C:C,MATCH(技能效果等级!B181,技能效果!B:B,0))</f>
        <v>北落师门普攻水晶</v>
      </c>
      <c r="D181" s="30" t="s">
        <v>1013</v>
      </c>
      <c r="E181" s="31">
        <v>8</v>
      </c>
      <c r="F181" s="31">
        <f>INDEX(技能效果!H:H,MATCH(技能效果等级!B181,技能效果!B:B,0))</f>
        <v>3001</v>
      </c>
      <c r="G181" s="31">
        <v>1</v>
      </c>
      <c r="H181" s="31">
        <v>1</v>
      </c>
      <c r="I181" s="31"/>
      <c r="J181" s="31"/>
      <c r="K181" s="31"/>
      <c r="L181" s="31"/>
      <c r="M181" s="31"/>
      <c r="N181" s="30" t="str">
        <f>IF(INDEX(技能效果!I:I,MATCH(技能效果等级!B181,技能效果!B:B,0))="","",INDEX(技能效果!I:I,MATCH(技能效果等级!B181,技能效果!B:B,0)))</f>
        <v/>
      </c>
      <c r="O181" s="31"/>
      <c r="P181" s="31"/>
      <c r="Q181" s="31"/>
      <c r="R181" s="31" t="str">
        <f>IF(INDEX(技能效果!J:J,MATCH(技能效果等级!B181,技能效果!B:B,0))="","",INDEX(技能效果!J:J,MATCH(技能效果等级!B181,技能效果!B:B,0)))</f>
        <v/>
      </c>
      <c r="S181" s="31"/>
      <c r="T181" s="31"/>
      <c r="U181" s="31"/>
      <c r="V181" s="30" t="s">
        <v>1329</v>
      </c>
      <c r="W181" s="31">
        <f t="shared" si="2"/>
        <v>18</v>
      </c>
    </row>
    <row r="182" spans="1:23" ht="16.5" x14ac:dyDescent="0.2">
      <c r="A182" s="31">
        <v>179</v>
      </c>
      <c r="B182" s="31">
        <f>INDEX(技能效果!B:B,MATCH(技能效果等级!W182,技能效果!Y:Y,0))</f>
        <v>130600902</v>
      </c>
      <c r="C182" s="31" t="str">
        <f>INDEX(技能效果!C:C,MATCH(技能效果等级!B182,技能效果!B:B,0))</f>
        <v>北落师门普攻水晶</v>
      </c>
      <c r="D182" s="30" t="s">
        <v>1013</v>
      </c>
      <c r="E182" s="31">
        <v>9</v>
      </c>
      <c r="F182" s="31">
        <f>INDEX(技能效果!H:H,MATCH(技能效果等级!B182,技能效果!B:B,0))</f>
        <v>3001</v>
      </c>
      <c r="G182" s="31">
        <v>1</v>
      </c>
      <c r="H182" s="31">
        <v>1</v>
      </c>
      <c r="I182" s="31"/>
      <c r="J182" s="31"/>
      <c r="K182" s="31"/>
      <c r="L182" s="31"/>
      <c r="M182" s="31"/>
      <c r="N182" s="30" t="str">
        <f>IF(INDEX(技能效果!I:I,MATCH(技能效果等级!B182,技能效果!B:B,0))="","",INDEX(技能效果!I:I,MATCH(技能效果等级!B182,技能效果!B:B,0)))</f>
        <v/>
      </c>
      <c r="O182" s="31"/>
      <c r="P182" s="31"/>
      <c r="Q182" s="31"/>
      <c r="R182" s="31" t="str">
        <f>IF(INDEX(技能效果!J:J,MATCH(技能效果等级!B182,技能效果!B:B,0))="","",INDEX(技能效果!J:J,MATCH(技能效果等级!B182,技能效果!B:B,0)))</f>
        <v/>
      </c>
      <c r="S182" s="31"/>
      <c r="T182" s="31"/>
      <c r="U182" s="31"/>
      <c r="V182" s="30" t="s">
        <v>1329</v>
      </c>
      <c r="W182" s="31">
        <f t="shared" si="2"/>
        <v>18</v>
      </c>
    </row>
    <row r="183" spans="1:23" ht="16.5" x14ac:dyDescent="0.2">
      <c r="A183" s="31">
        <v>180</v>
      </c>
      <c r="B183" s="31">
        <f>INDEX(技能效果!B:B,MATCH(技能效果等级!W183,技能效果!Y:Y,0))</f>
        <v>130600902</v>
      </c>
      <c r="C183" s="31" t="str">
        <f>INDEX(技能效果!C:C,MATCH(技能效果等级!B183,技能效果!B:B,0))</f>
        <v>北落师门普攻水晶</v>
      </c>
      <c r="D183" s="30" t="s">
        <v>1013</v>
      </c>
      <c r="E183" s="31">
        <v>10</v>
      </c>
      <c r="F183" s="31">
        <f>INDEX(技能效果!H:H,MATCH(技能效果等级!B183,技能效果!B:B,0))</f>
        <v>3001</v>
      </c>
      <c r="G183" s="31">
        <v>1</v>
      </c>
      <c r="H183" s="31">
        <v>1</v>
      </c>
      <c r="I183" s="31"/>
      <c r="J183" s="31"/>
      <c r="K183" s="31"/>
      <c r="L183" s="31"/>
      <c r="M183" s="31"/>
      <c r="N183" s="30" t="str">
        <f>IF(INDEX(技能效果!I:I,MATCH(技能效果等级!B183,技能效果!B:B,0))="","",INDEX(技能效果!I:I,MATCH(技能效果等级!B183,技能效果!B:B,0)))</f>
        <v/>
      </c>
      <c r="O183" s="31"/>
      <c r="P183" s="31"/>
      <c r="Q183" s="31"/>
      <c r="R183" s="31" t="str">
        <f>IF(INDEX(技能效果!J:J,MATCH(技能效果等级!B183,技能效果!B:B,0))="","",INDEX(技能效果!J:J,MATCH(技能效果等级!B183,技能效果!B:B,0)))</f>
        <v/>
      </c>
      <c r="S183" s="31"/>
      <c r="T183" s="31"/>
      <c r="U183" s="31"/>
      <c r="V183" s="30" t="s">
        <v>1329</v>
      </c>
      <c r="W183" s="31">
        <f t="shared" si="2"/>
        <v>18</v>
      </c>
    </row>
    <row r="184" spans="1:23" ht="16.5" x14ac:dyDescent="0.2">
      <c r="A184" s="31">
        <v>181</v>
      </c>
      <c r="B184" s="31">
        <f>INDEX(技能效果!B:B,MATCH(技能效果等级!W184,技能效果!Y:Y,0))</f>
        <v>130601001</v>
      </c>
      <c r="C184" s="31" t="str">
        <f>INDEX(技能效果!C:C,MATCH(技能效果等级!B184,技能效果!B:B,0))</f>
        <v>盖文普攻伤害</v>
      </c>
      <c r="D184" s="30" t="s">
        <v>1013</v>
      </c>
      <c r="E184" s="31">
        <v>1</v>
      </c>
      <c r="F184" s="31">
        <f>INDEX(技能效果!H:H,MATCH(技能效果等级!B184,技能效果!B:B,0))</f>
        <v>1001</v>
      </c>
      <c r="G184" s="31">
        <v>2.5</v>
      </c>
      <c r="H184" s="31"/>
      <c r="I184" s="31"/>
      <c r="J184" s="31"/>
      <c r="K184" s="31"/>
      <c r="L184" s="31"/>
      <c r="M184" s="31"/>
      <c r="N184" s="30" t="str">
        <f>IF(INDEX(技能效果!I:I,MATCH(技能效果等级!B184,技能效果!B:B,0))="","",INDEX(技能效果!I:I,MATCH(技能效果等级!B184,技能效果!B:B,0)))</f>
        <v/>
      </c>
      <c r="O184" s="31"/>
      <c r="P184" s="31"/>
      <c r="Q184" s="31"/>
      <c r="R184" s="31" t="str">
        <f>IF(INDEX(技能效果!J:J,MATCH(技能效果等级!B184,技能效果!B:B,0))="","",INDEX(技能效果!J:J,MATCH(技能效果等级!B184,技能效果!B:B,0)))</f>
        <v/>
      </c>
      <c r="S184" s="31"/>
      <c r="T184" s="31"/>
      <c r="U184" s="31"/>
      <c r="V184" s="30" t="s">
        <v>1329</v>
      </c>
      <c r="W184" s="31">
        <f t="shared" si="2"/>
        <v>19</v>
      </c>
    </row>
    <row r="185" spans="1:23" ht="16.5" x14ac:dyDescent="0.2">
      <c r="A185" s="31">
        <v>182</v>
      </c>
      <c r="B185" s="31">
        <f>INDEX(技能效果!B:B,MATCH(技能效果等级!W185,技能效果!Y:Y,0))</f>
        <v>130601001</v>
      </c>
      <c r="C185" s="31" t="str">
        <f>INDEX(技能效果!C:C,MATCH(技能效果等级!B185,技能效果!B:B,0))</f>
        <v>盖文普攻伤害</v>
      </c>
      <c r="D185" s="30" t="s">
        <v>1013</v>
      </c>
      <c r="E185" s="31">
        <v>2</v>
      </c>
      <c r="F185" s="31">
        <f>INDEX(技能效果!H:H,MATCH(技能效果等级!B185,技能效果!B:B,0))</f>
        <v>1001</v>
      </c>
      <c r="G185" s="31">
        <v>2.5</v>
      </c>
      <c r="H185" s="31"/>
      <c r="I185" s="31"/>
      <c r="J185" s="31"/>
      <c r="K185" s="31"/>
      <c r="L185" s="31"/>
      <c r="M185" s="31"/>
      <c r="N185" s="30" t="str">
        <f>IF(INDEX(技能效果!I:I,MATCH(技能效果等级!B185,技能效果!B:B,0))="","",INDEX(技能效果!I:I,MATCH(技能效果等级!B185,技能效果!B:B,0)))</f>
        <v/>
      </c>
      <c r="O185" s="31"/>
      <c r="P185" s="31"/>
      <c r="Q185" s="31"/>
      <c r="R185" s="31" t="str">
        <f>IF(INDEX(技能效果!J:J,MATCH(技能效果等级!B185,技能效果!B:B,0))="","",INDEX(技能效果!J:J,MATCH(技能效果等级!B185,技能效果!B:B,0)))</f>
        <v/>
      </c>
      <c r="S185" s="31"/>
      <c r="T185" s="31"/>
      <c r="U185" s="31"/>
      <c r="V185" s="30" t="s">
        <v>1329</v>
      </c>
      <c r="W185" s="31">
        <f t="shared" si="2"/>
        <v>19</v>
      </c>
    </row>
    <row r="186" spans="1:23" ht="16.5" x14ac:dyDescent="0.2">
      <c r="A186" s="31">
        <v>183</v>
      </c>
      <c r="B186" s="31">
        <f>INDEX(技能效果!B:B,MATCH(技能效果等级!W186,技能效果!Y:Y,0))</f>
        <v>130601001</v>
      </c>
      <c r="C186" s="31" t="str">
        <f>INDEX(技能效果!C:C,MATCH(技能效果等级!B186,技能效果!B:B,0))</f>
        <v>盖文普攻伤害</v>
      </c>
      <c r="D186" s="30" t="s">
        <v>1013</v>
      </c>
      <c r="E186" s="31">
        <v>3</v>
      </c>
      <c r="F186" s="31">
        <f>INDEX(技能效果!H:H,MATCH(技能效果等级!B186,技能效果!B:B,0))</f>
        <v>1001</v>
      </c>
      <c r="G186" s="31">
        <v>2.5</v>
      </c>
      <c r="H186" s="31"/>
      <c r="I186" s="31"/>
      <c r="J186" s="31"/>
      <c r="K186" s="31"/>
      <c r="L186" s="31"/>
      <c r="M186" s="31"/>
      <c r="N186" s="30" t="str">
        <f>IF(INDEX(技能效果!I:I,MATCH(技能效果等级!B186,技能效果!B:B,0))="","",INDEX(技能效果!I:I,MATCH(技能效果等级!B186,技能效果!B:B,0)))</f>
        <v/>
      </c>
      <c r="O186" s="31"/>
      <c r="P186" s="31"/>
      <c r="Q186" s="31"/>
      <c r="R186" s="31" t="str">
        <f>IF(INDEX(技能效果!J:J,MATCH(技能效果等级!B186,技能效果!B:B,0))="","",INDEX(技能效果!J:J,MATCH(技能效果等级!B186,技能效果!B:B,0)))</f>
        <v/>
      </c>
      <c r="S186" s="31"/>
      <c r="T186" s="31"/>
      <c r="U186" s="31"/>
      <c r="V186" s="30" t="s">
        <v>1329</v>
      </c>
      <c r="W186" s="31">
        <f t="shared" si="2"/>
        <v>19</v>
      </c>
    </row>
    <row r="187" spans="1:23" ht="16.5" x14ac:dyDescent="0.2">
      <c r="A187" s="31">
        <v>184</v>
      </c>
      <c r="B187" s="31">
        <f>INDEX(技能效果!B:B,MATCH(技能效果等级!W187,技能效果!Y:Y,0))</f>
        <v>130601001</v>
      </c>
      <c r="C187" s="31" t="str">
        <f>INDEX(技能效果!C:C,MATCH(技能效果等级!B187,技能效果!B:B,0))</f>
        <v>盖文普攻伤害</v>
      </c>
      <c r="D187" s="30" t="s">
        <v>1013</v>
      </c>
      <c r="E187" s="31">
        <v>4</v>
      </c>
      <c r="F187" s="31">
        <f>INDEX(技能效果!H:H,MATCH(技能效果等级!B187,技能效果!B:B,0))</f>
        <v>1001</v>
      </c>
      <c r="G187" s="31">
        <v>2.5</v>
      </c>
      <c r="H187" s="31"/>
      <c r="I187" s="31"/>
      <c r="J187" s="31"/>
      <c r="K187" s="31"/>
      <c r="L187" s="31"/>
      <c r="M187" s="31"/>
      <c r="N187" s="30" t="str">
        <f>IF(INDEX(技能效果!I:I,MATCH(技能效果等级!B187,技能效果!B:B,0))="","",INDEX(技能效果!I:I,MATCH(技能效果等级!B187,技能效果!B:B,0)))</f>
        <v/>
      </c>
      <c r="O187" s="31"/>
      <c r="P187" s="31"/>
      <c r="Q187" s="31"/>
      <c r="R187" s="31" t="str">
        <f>IF(INDEX(技能效果!J:J,MATCH(技能效果等级!B187,技能效果!B:B,0))="","",INDEX(技能效果!J:J,MATCH(技能效果等级!B187,技能效果!B:B,0)))</f>
        <v/>
      </c>
      <c r="S187" s="31"/>
      <c r="T187" s="31"/>
      <c r="U187" s="31"/>
      <c r="V187" s="30" t="s">
        <v>1329</v>
      </c>
      <c r="W187" s="31">
        <f t="shared" si="2"/>
        <v>19</v>
      </c>
    </row>
    <row r="188" spans="1:23" ht="16.5" x14ac:dyDescent="0.2">
      <c r="A188" s="31">
        <v>185</v>
      </c>
      <c r="B188" s="31">
        <f>INDEX(技能效果!B:B,MATCH(技能效果等级!W188,技能效果!Y:Y,0))</f>
        <v>130601001</v>
      </c>
      <c r="C188" s="31" t="str">
        <f>INDEX(技能效果!C:C,MATCH(技能效果等级!B188,技能效果!B:B,0))</f>
        <v>盖文普攻伤害</v>
      </c>
      <c r="D188" s="30" t="s">
        <v>1013</v>
      </c>
      <c r="E188" s="31">
        <v>5</v>
      </c>
      <c r="F188" s="31">
        <f>INDEX(技能效果!H:H,MATCH(技能效果等级!B188,技能效果!B:B,0))</f>
        <v>1001</v>
      </c>
      <c r="G188" s="31">
        <v>2.5</v>
      </c>
      <c r="H188" s="31"/>
      <c r="I188" s="31"/>
      <c r="J188" s="31"/>
      <c r="K188" s="31"/>
      <c r="L188" s="31"/>
      <c r="M188" s="31"/>
      <c r="N188" s="30" t="str">
        <f>IF(INDEX(技能效果!I:I,MATCH(技能效果等级!B188,技能效果!B:B,0))="","",INDEX(技能效果!I:I,MATCH(技能效果等级!B188,技能效果!B:B,0)))</f>
        <v/>
      </c>
      <c r="O188" s="31"/>
      <c r="P188" s="31"/>
      <c r="Q188" s="31"/>
      <c r="R188" s="31" t="str">
        <f>IF(INDEX(技能效果!J:J,MATCH(技能效果等级!B188,技能效果!B:B,0))="","",INDEX(技能效果!J:J,MATCH(技能效果等级!B188,技能效果!B:B,0)))</f>
        <v/>
      </c>
      <c r="S188" s="31"/>
      <c r="T188" s="31"/>
      <c r="U188" s="31"/>
      <c r="V188" s="30" t="s">
        <v>1329</v>
      </c>
      <c r="W188" s="31">
        <f t="shared" si="2"/>
        <v>19</v>
      </c>
    </row>
    <row r="189" spans="1:23" ht="16.5" x14ac:dyDescent="0.2">
      <c r="A189" s="31">
        <v>186</v>
      </c>
      <c r="B189" s="31">
        <f>INDEX(技能效果!B:B,MATCH(技能效果等级!W189,技能效果!Y:Y,0))</f>
        <v>130601001</v>
      </c>
      <c r="C189" s="31" t="str">
        <f>INDEX(技能效果!C:C,MATCH(技能效果等级!B189,技能效果!B:B,0))</f>
        <v>盖文普攻伤害</v>
      </c>
      <c r="D189" s="30" t="s">
        <v>1013</v>
      </c>
      <c r="E189" s="31">
        <v>6</v>
      </c>
      <c r="F189" s="31">
        <f>INDEX(技能效果!H:H,MATCH(技能效果等级!B189,技能效果!B:B,0))</f>
        <v>1001</v>
      </c>
      <c r="G189" s="31">
        <v>2.5</v>
      </c>
      <c r="H189" s="31"/>
      <c r="I189" s="31"/>
      <c r="J189" s="31"/>
      <c r="K189" s="31"/>
      <c r="L189" s="31"/>
      <c r="M189" s="31"/>
      <c r="N189" s="30" t="str">
        <f>IF(INDEX(技能效果!I:I,MATCH(技能效果等级!B189,技能效果!B:B,0))="","",INDEX(技能效果!I:I,MATCH(技能效果等级!B189,技能效果!B:B,0)))</f>
        <v/>
      </c>
      <c r="O189" s="31"/>
      <c r="P189" s="31"/>
      <c r="Q189" s="31"/>
      <c r="R189" s="31" t="str">
        <f>IF(INDEX(技能效果!J:J,MATCH(技能效果等级!B189,技能效果!B:B,0))="","",INDEX(技能效果!J:J,MATCH(技能效果等级!B189,技能效果!B:B,0)))</f>
        <v/>
      </c>
      <c r="S189" s="31"/>
      <c r="T189" s="31"/>
      <c r="U189" s="31"/>
      <c r="V189" s="30" t="s">
        <v>1329</v>
      </c>
      <c r="W189" s="31">
        <f t="shared" si="2"/>
        <v>19</v>
      </c>
    </row>
    <row r="190" spans="1:23" ht="16.5" x14ac:dyDescent="0.2">
      <c r="A190" s="31">
        <v>187</v>
      </c>
      <c r="B190" s="31">
        <f>INDEX(技能效果!B:B,MATCH(技能效果等级!W190,技能效果!Y:Y,0))</f>
        <v>130601001</v>
      </c>
      <c r="C190" s="31" t="str">
        <f>INDEX(技能效果!C:C,MATCH(技能效果等级!B190,技能效果!B:B,0))</f>
        <v>盖文普攻伤害</v>
      </c>
      <c r="D190" s="30" t="s">
        <v>1013</v>
      </c>
      <c r="E190" s="31">
        <v>7</v>
      </c>
      <c r="F190" s="31">
        <f>INDEX(技能效果!H:H,MATCH(技能效果等级!B190,技能效果!B:B,0))</f>
        <v>1001</v>
      </c>
      <c r="G190" s="31">
        <v>2.5</v>
      </c>
      <c r="H190" s="31"/>
      <c r="I190" s="31"/>
      <c r="J190" s="31"/>
      <c r="K190" s="31"/>
      <c r="L190" s="31"/>
      <c r="M190" s="31"/>
      <c r="N190" s="30" t="str">
        <f>IF(INDEX(技能效果!I:I,MATCH(技能效果等级!B190,技能效果!B:B,0))="","",INDEX(技能效果!I:I,MATCH(技能效果等级!B190,技能效果!B:B,0)))</f>
        <v/>
      </c>
      <c r="O190" s="31"/>
      <c r="P190" s="31"/>
      <c r="Q190" s="31"/>
      <c r="R190" s="31" t="str">
        <f>IF(INDEX(技能效果!J:J,MATCH(技能效果等级!B190,技能效果!B:B,0))="","",INDEX(技能效果!J:J,MATCH(技能效果等级!B190,技能效果!B:B,0)))</f>
        <v/>
      </c>
      <c r="S190" s="31"/>
      <c r="T190" s="31"/>
      <c r="U190" s="31"/>
      <c r="V190" s="30" t="s">
        <v>1329</v>
      </c>
      <c r="W190" s="31">
        <f t="shared" si="2"/>
        <v>19</v>
      </c>
    </row>
    <row r="191" spans="1:23" ht="16.5" x14ac:dyDescent="0.2">
      <c r="A191" s="31">
        <v>188</v>
      </c>
      <c r="B191" s="31">
        <f>INDEX(技能效果!B:B,MATCH(技能效果等级!W191,技能效果!Y:Y,0))</f>
        <v>130601001</v>
      </c>
      <c r="C191" s="31" t="str">
        <f>INDEX(技能效果!C:C,MATCH(技能效果等级!B191,技能效果!B:B,0))</f>
        <v>盖文普攻伤害</v>
      </c>
      <c r="D191" s="30" t="s">
        <v>1013</v>
      </c>
      <c r="E191" s="31">
        <v>8</v>
      </c>
      <c r="F191" s="31">
        <f>INDEX(技能效果!H:H,MATCH(技能效果等级!B191,技能效果!B:B,0))</f>
        <v>1001</v>
      </c>
      <c r="G191" s="31">
        <v>2.5</v>
      </c>
      <c r="H191" s="31"/>
      <c r="I191" s="31"/>
      <c r="J191" s="31"/>
      <c r="K191" s="31"/>
      <c r="L191" s="31"/>
      <c r="M191" s="31"/>
      <c r="N191" s="30" t="str">
        <f>IF(INDEX(技能效果!I:I,MATCH(技能效果等级!B191,技能效果!B:B,0))="","",INDEX(技能效果!I:I,MATCH(技能效果等级!B191,技能效果!B:B,0)))</f>
        <v/>
      </c>
      <c r="O191" s="31"/>
      <c r="P191" s="31"/>
      <c r="Q191" s="31"/>
      <c r="R191" s="31" t="str">
        <f>IF(INDEX(技能效果!J:J,MATCH(技能效果等级!B191,技能效果!B:B,0))="","",INDEX(技能效果!J:J,MATCH(技能效果等级!B191,技能效果!B:B,0)))</f>
        <v/>
      </c>
      <c r="S191" s="31"/>
      <c r="T191" s="31"/>
      <c r="U191" s="31"/>
      <c r="V191" s="30" t="s">
        <v>1329</v>
      </c>
      <c r="W191" s="31">
        <f t="shared" si="2"/>
        <v>19</v>
      </c>
    </row>
    <row r="192" spans="1:23" ht="16.5" x14ac:dyDescent="0.2">
      <c r="A192" s="31">
        <v>189</v>
      </c>
      <c r="B192" s="31">
        <f>INDEX(技能效果!B:B,MATCH(技能效果等级!W192,技能效果!Y:Y,0))</f>
        <v>130601001</v>
      </c>
      <c r="C192" s="31" t="str">
        <f>INDEX(技能效果!C:C,MATCH(技能效果等级!B192,技能效果!B:B,0))</f>
        <v>盖文普攻伤害</v>
      </c>
      <c r="D192" s="30" t="s">
        <v>1013</v>
      </c>
      <c r="E192" s="31">
        <v>9</v>
      </c>
      <c r="F192" s="31">
        <f>INDEX(技能效果!H:H,MATCH(技能效果等级!B192,技能效果!B:B,0))</f>
        <v>1001</v>
      </c>
      <c r="G192" s="31">
        <v>2.5</v>
      </c>
      <c r="H192" s="31"/>
      <c r="I192" s="31"/>
      <c r="J192" s="31"/>
      <c r="K192" s="31"/>
      <c r="L192" s="31"/>
      <c r="M192" s="31"/>
      <c r="N192" s="30" t="str">
        <f>IF(INDEX(技能效果!I:I,MATCH(技能效果等级!B192,技能效果!B:B,0))="","",INDEX(技能效果!I:I,MATCH(技能效果等级!B192,技能效果!B:B,0)))</f>
        <v/>
      </c>
      <c r="O192" s="31"/>
      <c r="P192" s="31"/>
      <c r="Q192" s="31"/>
      <c r="R192" s="31" t="str">
        <f>IF(INDEX(技能效果!J:J,MATCH(技能效果等级!B192,技能效果!B:B,0))="","",INDEX(技能效果!J:J,MATCH(技能效果等级!B192,技能效果!B:B,0)))</f>
        <v/>
      </c>
      <c r="S192" s="31"/>
      <c r="T192" s="31"/>
      <c r="U192" s="31"/>
      <c r="V192" s="30" t="s">
        <v>1329</v>
      </c>
      <c r="W192" s="31">
        <f t="shared" si="2"/>
        <v>19</v>
      </c>
    </row>
    <row r="193" spans="1:23" ht="16.5" x14ac:dyDescent="0.2">
      <c r="A193" s="31">
        <v>190</v>
      </c>
      <c r="B193" s="31">
        <f>INDEX(技能效果!B:B,MATCH(技能效果等级!W193,技能效果!Y:Y,0))</f>
        <v>130601001</v>
      </c>
      <c r="C193" s="31" t="str">
        <f>INDEX(技能效果!C:C,MATCH(技能效果等级!B193,技能效果!B:B,0))</f>
        <v>盖文普攻伤害</v>
      </c>
      <c r="D193" s="30" t="s">
        <v>1013</v>
      </c>
      <c r="E193" s="31">
        <v>10</v>
      </c>
      <c r="F193" s="31">
        <f>INDEX(技能效果!H:H,MATCH(技能效果等级!B193,技能效果!B:B,0))</f>
        <v>1001</v>
      </c>
      <c r="G193" s="31">
        <v>2.5</v>
      </c>
      <c r="H193" s="31"/>
      <c r="I193" s="31"/>
      <c r="J193" s="31"/>
      <c r="K193" s="31"/>
      <c r="L193" s="31"/>
      <c r="M193" s="31"/>
      <c r="N193" s="30" t="str">
        <f>IF(INDEX(技能效果!I:I,MATCH(技能效果等级!B193,技能效果!B:B,0))="","",INDEX(技能效果!I:I,MATCH(技能效果等级!B193,技能效果!B:B,0)))</f>
        <v/>
      </c>
      <c r="O193" s="31"/>
      <c r="P193" s="31"/>
      <c r="Q193" s="31"/>
      <c r="R193" s="31" t="str">
        <f>IF(INDEX(技能效果!J:J,MATCH(技能效果等级!B193,技能效果!B:B,0))="","",INDEX(技能效果!J:J,MATCH(技能效果等级!B193,技能效果!B:B,0)))</f>
        <v/>
      </c>
      <c r="S193" s="31"/>
      <c r="T193" s="31"/>
      <c r="U193" s="31"/>
      <c r="V193" s="30" t="s">
        <v>1329</v>
      </c>
      <c r="W193" s="31">
        <f t="shared" si="2"/>
        <v>19</v>
      </c>
    </row>
    <row r="194" spans="1:23" ht="16.5" x14ac:dyDescent="0.2">
      <c r="A194" s="31">
        <v>191</v>
      </c>
      <c r="B194" s="31">
        <f>INDEX(技能效果!B:B,MATCH(技能效果等级!W194,技能效果!Y:Y,0))</f>
        <v>130601002</v>
      </c>
      <c r="C194" s="31" t="str">
        <f>INDEX(技能效果!C:C,MATCH(技能效果等级!B194,技能效果!B:B,0))</f>
        <v>盖文普攻水晶</v>
      </c>
      <c r="D194" s="30" t="s">
        <v>1013</v>
      </c>
      <c r="E194" s="31">
        <v>1</v>
      </c>
      <c r="F194" s="31">
        <f>INDEX(技能效果!H:H,MATCH(技能效果等级!B194,技能效果!B:B,0))</f>
        <v>3001</v>
      </c>
      <c r="G194" s="31">
        <v>3</v>
      </c>
      <c r="H194" s="31">
        <v>1</v>
      </c>
      <c r="I194" s="31"/>
      <c r="J194" s="31"/>
      <c r="K194" s="31"/>
      <c r="L194" s="31"/>
      <c r="M194" s="31"/>
      <c r="N194" s="30" t="str">
        <f>IF(INDEX(技能效果!I:I,MATCH(技能效果等级!B194,技能效果!B:B,0))="","",INDEX(技能效果!I:I,MATCH(技能效果等级!B194,技能效果!B:B,0)))</f>
        <v/>
      </c>
      <c r="O194" s="31"/>
      <c r="P194" s="31"/>
      <c r="Q194" s="31"/>
      <c r="R194" s="31" t="str">
        <f>IF(INDEX(技能效果!J:J,MATCH(技能效果等级!B194,技能效果!B:B,0))="","",INDEX(技能效果!J:J,MATCH(技能效果等级!B194,技能效果!B:B,0)))</f>
        <v/>
      </c>
      <c r="S194" s="31"/>
      <c r="T194" s="31"/>
      <c r="U194" s="31"/>
      <c r="V194" s="30" t="s">
        <v>1329</v>
      </c>
      <c r="W194" s="31">
        <f t="shared" si="2"/>
        <v>20</v>
      </c>
    </row>
    <row r="195" spans="1:23" ht="16.5" x14ac:dyDescent="0.2">
      <c r="A195" s="31">
        <v>192</v>
      </c>
      <c r="B195" s="31">
        <f>INDEX(技能效果!B:B,MATCH(技能效果等级!W195,技能效果!Y:Y,0))</f>
        <v>130601002</v>
      </c>
      <c r="C195" s="31" t="str">
        <f>INDEX(技能效果!C:C,MATCH(技能效果等级!B195,技能效果!B:B,0))</f>
        <v>盖文普攻水晶</v>
      </c>
      <c r="D195" s="30" t="s">
        <v>1013</v>
      </c>
      <c r="E195" s="31">
        <v>2</v>
      </c>
      <c r="F195" s="31">
        <f>INDEX(技能效果!H:H,MATCH(技能效果等级!B195,技能效果!B:B,0))</f>
        <v>3001</v>
      </c>
      <c r="G195" s="31">
        <v>3</v>
      </c>
      <c r="H195" s="31">
        <v>1</v>
      </c>
      <c r="I195" s="31"/>
      <c r="J195" s="31"/>
      <c r="K195" s="31"/>
      <c r="L195" s="31"/>
      <c r="M195" s="31"/>
      <c r="N195" s="30" t="str">
        <f>IF(INDEX(技能效果!I:I,MATCH(技能效果等级!B195,技能效果!B:B,0))="","",INDEX(技能效果!I:I,MATCH(技能效果等级!B195,技能效果!B:B,0)))</f>
        <v/>
      </c>
      <c r="O195" s="31"/>
      <c r="P195" s="31"/>
      <c r="Q195" s="31"/>
      <c r="R195" s="31" t="str">
        <f>IF(INDEX(技能效果!J:J,MATCH(技能效果等级!B195,技能效果!B:B,0))="","",INDEX(技能效果!J:J,MATCH(技能效果等级!B195,技能效果!B:B,0)))</f>
        <v/>
      </c>
      <c r="S195" s="31"/>
      <c r="T195" s="31"/>
      <c r="U195" s="31"/>
      <c r="V195" s="30" t="s">
        <v>1329</v>
      </c>
      <c r="W195" s="31">
        <f t="shared" si="2"/>
        <v>20</v>
      </c>
    </row>
    <row r="196" spans="1:23" ht="16.5" x14ac:dyDescent="0.2">
      <c r="A196" s="31">
        <v>193</v>
      </c>
      <c r="B196" s="31">
        <f>INDEX(技能效果!B:B,MATCH(技能效果等级!W196,技能效果!Y:Y,0))</f>
        <v>130601002</v>
      </c>
      <c r="C196" s="31" t="str">
        <f>INDEX(技能效果!C:C,MATCH(技能效果等级!B196,技能效果!B:B,0))</f>
        <v>盖文普攻水晶</v>
      </c>
      <c r="D196" s="30" t="s">
        <v>1013</v>
      </c>
      <c r="E196" s="31">
        <v>3</v>
      </c>
      <c r="F196" s="31">
        <f>INDEX(技能效果!H:H,MATCH(技能效果等级!B196,技能效果!B:B,0))</f>
        <v>3001</v>
      </c>
      <c r="G196" s="31">
        <v>3</v>
      </c>
      <c r="H196" s="31">
        <v>1</v>
      </c>
      <c r="I196" s="31"/>
      <c r="J196" s="31"/>
      <c r="K196" s="31"/>
      <c r="L196" s="31"/>
      <c r="M196" s="31"/>
      <c r="N196" s="30" t="str">
        <f>IF(INDEX(技能效果!I:I,MATCH(技能效果等级!B196,技能效果!B:B,0))="","",INDEX(技能效果!I:I,MATCH(技能效果等级!B196,技能效果!B:B,0)))</f>
        <v/>
      </c>
      <c r="O196" s="31"/>
      <c r="P196" s="31"/>
      <c r="Q196" s="31"/>
      <c r="R196" s="31" t="str">
        <f>IF(INDEX(技能效果!J:J,MATCH(技能效果等级!B196,技能效果!B:B,0))="","",INDEX(技能效果!J:J,MATCH(技能效果等级!B196,技能效果!B:B,0)))</f>
        <v/>
      </c>
      <c r="S196" s="31"/>
      <c r="T196" s="31"/>
      <c r="U196" s="31"/>
      <c r="V196" s="30" t="s">
        <v>1329</v>
      </c>
      <c r="W196" s="31">
        <f t="shared" si="2"/>
        <v>20</v>
      </c>
    </row>
    <row r="197" spans="1:23" ht="16.5" x14ac:dyDescent="0.2">
      <c r="A197" s="31">
        <v>194</v>
      </c>
      <c r="B197" s="31">
        <f>INDEX(技能效果!B:B,MATCH(技能效果等级!W197,技能效果!Y:Y,0))</f>
        <v>130601002</v>
      </c>
      <c r="C197" s="31" t="str">
        <f>INDEX(技能效果!C:C,MATCH(技能效果等级!B197,技能效果!B:B,0))</f>
        <v>盖文普攻水晶</v>
      </c>
      <c r="D197" s="30" t="s">
        <v>1013</v>
      </c>
      <c r="E197" s="31">
        <v>4</v>
      </c>
      <c r="F197" s="31">
        <f>INDEX(技能效果!H:H,MATCH(技能效果等级!B197,技能效果!B:B,0))</f>
        <v>3001</v>
      </c>
      <c r="G197" s="31">
        <v>3</v>
      </c>
      <c r="H197" s="31">
        <v>1</v>
      </c>
      <c r="I197" s="31"/>
      <c r="J197" s="31"/>
      <c r="K197" s="31"/>
      <c r="L197" s="31"/>
      <c r="M197" s="31"/>
      <c r="N197" s="30" t="str">
        <f>IF(INDEX(技能效果!I:I,MATCH(技能效果等级!B197,技能效果!B:B,0))="","",INDEX(技能效果!I:I,MATCH(技能效果等级!B197,技能效果!B:B,0)))</f>
        <v/>
      </c>
      <c r="O197" s="31"/>
      <c r="P197" s="31"/>
      <c r="Q197" s="31"/>
      <c r="R197" s="31" t="str">
        <f>IF(INDEX(技能效果!J:J,MATCH(技能效果等级!B197,技能效果!B:B,0))="","",INDEX(技能效果!J:J,MATCH(技能效果等级!B197,技能效果!B:B,0)))</f>
        <v/>
      </c>
      <c r="S197" s="31"/>
      <c r="T197" s="31"/>
      <c r="U197" s="31"/>
      <c r="V197" s="30" t="s">
        <v>1329</v>
      </c>
      <c r="W197" s="31">
        <f t="shared" si="2"/>
        <v>20</v>
      </c>
    </row>
    <row r="198" spans="1:23" ht="16.5" x14ac:dyDescent="0.2">
      <c r="A198" s="31">
        <v>195</v>
      </c>
      <c r="B198" s="31">
        <f>INDEX(技能效果!B:B,MATCH(技能效果等级!W198,技能效果!Y:Y,0))</f>
        <v>130601002</v>
      </c>
      <c r="C198" s="31" t="str">
        <f>INDEX(技能效果!C:C,MATCH(技能效果等级!B198,技能效果!B:B,0))</f>
        <v>盖文普攻水晶</v>
      </c>
      <c r="D198" s="30" t="s">
        <v>1013</v>
      </c>
      <c r="E198" s="31">
        <v>5</v>
      </c>
      <c r="F198" s="31">
        <f>INDEX(技能效果!H:H,MATCH(技能效果等级!B198,技能效果!B:B,0))</f>
        <v>3001</v>
      </c>
      <c r="G198" s="31">
        <v>3</v>
      </c>
      <c r="H198" s="31">
        <v>1</v>
      </c>
      <c r="I198" s="31"/>
      <c r="J198" s="31"/>
      <c r="K198" s="31"/>
      <c r="L198" s="31"/>
      <c r="M198" s="31"/>
      <c r="N198" s="30" t="str">
        <f>IF(INDEX(技能效果!I:I,MATCH(技能效果等级!B198,技能效果!B:B,0))="","",INDEX(技能效果!I:I,MATCH(技能效果等级!B198,技能效果!B:B,0)))</f>
        <v/>
      </c>
      <c r="O198" s="31"/>
      <c r="P198" s="31"/>
      <c r="Q198" s="31"/>
      <c r="R198" s="31" t="str">
        <f>IF(INDEX(技能效果!J:J,MATCH(技能效果等级!B198,技能效果!B:B,0))="","",INDEX(技能效果!J:J,MATCH(技能效果等级!B198,技能效果!B:B,0)))</f>
        <v/>
      </c>
      <c r="S198" s="31"/>
      <c r="T198" s="31"/>
      <c r="U198" s="31"/>
      <c r="V198" s="30" t="s">
        <v>1329</v>
      </c>
      <c r="W198" s="31">
        <f t="shared" si="2"/>
        <v>20</v>
      </c>
    </row>
    <row r="199" spans="1:23" ht="16.5" x14ac:dyDescent="0.2">
      <c r="A199" s="31">
        <v>196</v>
      </c>
      <c r="B199" s="31">
        <f>INDEX(技能效果!B:B,MATCH(技能效果等级!W199,技能效果!Y:Y,0))</f>
        <v>130601002</v>
      </c>
      <c r="C199" s="31" t="str">
        <f>INDEX(技能效果!C:C,MATCH(技能效果等级!B199,技能效果!B:B,0))</f>
        <v>盖文普攻水晶</v>
      </c>
      <c r="D199" s="30" t="s">
        <v>1013</v>
      </c>
      <c r="E199" s="31">
        <v>6</v>
      </c>
      <c r="F199" s="31">
        <f>INDEX(技能效果!H:H,MATCH(技能效果等级!B199,技能效果!B:B,0))</f>
        <v>3001</v>
      </c>
      <c r="G199" s="31">
        <v>3</v>
      </c>
      <c r="H199" s="31">
        <v>1</v>
      </c>
      <c r="I199" s="31"/>
      <c r="J199" s="31"/>
      <c r="K199" s="31"/>
      <c r="L199" s="31"/>
      <c r="M199" s="31"/>
      <c r="N199" s="30" t="str">
        <f>IF(INDEX(技能效果!I:I,MATCH(技能效果等级!B199,技能效果!B:B,0))="","",INDEX(技能效果!I:I,MATCH(技能效果等级!B199,技能效果!B:B,0)))</f>
        <v/>
      </c>
      <c r="O199" s="31"/>
      <c r="P199" s="31"/>
      <c r="Q199" s="31"/>
      <c r="R199" s="31" t="str">
        <f>IF(INDEX(技能效果!J:J,MATCH(技能效果等级!B199,技能效果!B:B,0))="","",INDEX(技能效果!J:J,MATCH(技能效果等级!B199,技能效果!B:B,0)))</f>
        <v/>
      </c>
      <c r="S199" s="31"/>
      <c r="T199" s="31"/>
      <c r="U199" s="31"/>
      <c r="V199" s="30" t="s">
        <v>1329</v>
      </c>
      <c r="W199" s="31">
        <f t="shared" si="2"/>
        <v>20</v>
      </c>
    </row>
    <row r="200" spans="1:23" ht="16.5" x14ac:dyDescent="0.2">
      <c r="A200" s="31">
        <v>197</v>
      </c>
      <c r="B200" s="31">
        <f>INDEX(技能效果!B:B,MATCH(技能效果等级!W200,技能效果!Y:Y,0))</f>
        <v>130601002</v>
      </c>
      <c r="C200" s="31" t="str">
        <f>INDEX(技能效果!C:C,MATCH(技能效果等级!B200,技能效果!B:B,0))</f>
        <v>盖文普攻水晶</v>
      </c>
      <c r="D200" s="30" t="s">
        <v>1013</v>
      </c>
      <c r="E200" s="31">
        <v>7</v>
      </c>
      <c r="F200" s="31">
        <f>INDEX(技能效果!H:H,MATCH(技能效果等级!B200,技能效果!B:B,0))</f>
        <v>3001</v>
      </c>
      <c r="G200" s="31">
        <v>3</v>
      </c>
      <c r="H200" s="31">
        <v>1</v>
      </c>
      <c r="I200" s="31"/>
      <c r="J200" s="31"/>
      <c r="K200" s="31"/>
      <c r="L200" s="31"/>
      <c r="M200" s="31"/>
      <c r="N200" s="30" t="str">
        <f>IF(INDEX(技能效果!I:I,MATCH(技能效果等级!B200,技能效果!B:B,0))="","",INDEX(技能效果!I:I,MATCH(技能效果等级!B200,技能效果!B:B,0)))</f>
        <v/>
      </c>
      <c r="O200" s="31"/>
      <c r="P200" s="31"/>
      <c r="Q200" s="31"/>
      <c r="R200" s="31" t="str">
        <f>IF(INDEX(技能效果!J:J,MATCH(技能效果等级!B200,技能效果!B:B,0))="","",INDEX(技能效果!J:J,MATCH(技能效果等级!B200,技能效果!B:B,0)))</f>
        <v/>
      </c>
      <c r="S200" s="31"/>
      <c r="T200" s="31"/>
      <c r="U200" s="31"/>
      <c r="V200" s="30" t="s">
        <v>1329</v>
      </c>
      <c r="W200" s="31">
        <f t="shared" si="2"/>
        <v>20</v>
      </c>
    </row>
    <row r="201" spans="1:23" ht="16.5" x14ac:dyDescent="0.2">
      <c r="A201" s="31">
        <v>198</v>
      </c>
      <c r="B201" s="31">
        <f>INDEX(技能效果!B:B,MATCH(技能效果等级!W201,技能效果!Y:Y,0))</f>
        <v>130601002</v>
      </c>
      <c r="C201" s="31" t="str">
        <f>INDEX(技能效果!C:C,MATCH(技能效果等级!B201,技能效果!B:B,0))</f>
        <v>盖文普攻水晶</v>
      </c>
      <c r="D201" s="30" t="s">
        <v>1013</v>
      </c>
      <c r="E201" s="31">
        <v>8</v>
      </c>
      <c r="F201" s="31">
        <f>INDEX(技能效果!H:H,MATCH(技能效果等级!B201,技能效果!B:B,0))</f>
        <v>3001</v>
      </c>
      <c r="G201" s="31">
        <v>3</v>
      </c>
      <c r="H201" s="31">
        <v>1</v>
      </c>
      <c r="I201" s="31"/>
      <c r="J201" s="31"/>
      <c r="K201" s="31"/>
      <c r="L201" s="31"/>
      <c r="M201" s="31"/>
      <c r="N201" s="30" t="str">
        <f>IF(INDEX(技能效果!I:I,MATCH(技能效果等级!B201,技能效果!B:B,0))="","",INDEX(技能效果!I:I,MATCH(技能效果等级!B201,技能效果!B:B,0)))</f>
        <v/>
      </c>
      <c r="O201" s="31"/>
      <c r="P201" s="31"/>
      <c r="Q201" s="31"/>
      <c r="R201" s="31" t="str">
        <f>IF(INDEX(技能效果!J:J,MATCH(技能效果等级!B201,技能效果!B:B,0))="","",INDEX(技能效果!J:J,MATCH(技能效果等级!B201,技能效果!B:B,0)))</f>
        <v/>
      </c>
      <c r="S201" s="31"/>
      <c r="T201" s="31"/>
      <c r="U201" s="31"/>
      <c r="V201" s="30" t="s">
        <v>1329</v>
      </c>
      <c r="W201" s="31">
        <f t="shared" si="2"/>
        <v>20</v>
      </c>
    </row>
    <row r="202" spans="1:23" ht="16.5" x14ac:dyDescent="0.2">
      <c r="A202" s="31">
        <v>199</v>
      </c>
      <c r="B202" s="31">
        <f>INDEX(技能效果!B:B,MATCH(技能效果等级!W202,技能效果!Y:Y,0))</f>
        <v>130601002</v>
      </c>
      <c r="C202" s="31" t="str">
        <f>INDEX(技能效果!C:C,MATCH(技能效果等级!B202,技能效果!B:B,0))</f>
        <v>盖文普攻水晶</v>
      </c>
      <c r="D202" s="30" t="s">
        <v>1013</v>
      </c>
      <c r="E202" s="31">
        <v>9</v>
      </c>
      <c r="F202" s="31">
        <f>INDEX(技能效果!H:H,MATCH(技能效果等级!B202,技能效果!B:B,0))</f>
        <v>3001</v>
      </c>
      <c r="G202" s="31">
        <v>3</v>
      </c>
      <c r="H202" s="31">
        <v>1</v>
      </c>
      <c r="I202" s="31"/>
      <c r="J202" s="31"/>
      <c r="K202" s="31"/>
      <c r="L202" s="31"/>
      <c r="M202" s="31"/>
      <c r="N202" s="30" t="str">
        <f>IF(INDEX(技能效果!I:I,MATCH(技能效果等级!B202,技能效果!B:B,0))="","",INDEX(技能效果!I:I,MATCH(技能效果等级!B202,技能效果!B:B,0)))</f>
        <v/>
      </c>
      <c r="O202" s="31"/>
      <c r="P202" s="31"/>
      <c r="Q202" s="31"/>
      <c r="R202" s="31" t="str">
        <f>IF(INDEX(技能效果!J:J,MATCH(技能效果等级!B202,技能效果!B:B,0))="","",INDEX(技能效果!J:J,MATCH(技能效果等级!B202,技能效果!B:B,0)))</f>
        <v/>
      </c>
      <c r="S202" s="31"/>
      <c r="T202" s="31"/>
      <c r="U202" s="31"/>
      <c r="V202" s="30" t="s">
        <v>1329</v>
      </c>
      <c r="W202" s="31">
        <f t="shared" si="2"/>
        <v>20</v>
      </c>
    </row>
    <row r="203" spans="1:23" ht="16.5" x14ac:dyDescent="0.2">
      <c r="A203" s="31">
        <v>200</v>
      </c>
      <c r="B203" s="31">
        <f>INDEX(技能效果!B:B,MATCH(技能效果等级!W203,技能效果!Y:Y,0))</f>
        <v>130601002</v>
      </c>
      <c r="C203" s="31" t="str">
        <f>INDEX(技能效果!C:C,MATCH(技能效果等级!B203,技能效果!B:B,0))</f>
        <v>盖文普攻水晶</v>
      </c>
      <c r="D203" s="30" t="s">
        <v>1013</v>
      </c>
      <c r="E203" s="31">
        <v>10</v>
      </c>
      <c r="F203" s="31">
        <f>INDEX(技能效果!H:H,MATCH(技能效果等级!B203,技能效果!B:B,0))</f>
        <v>3001</v>
      </c>
      <c r="G203" s="31">
        <v>3</v>
      </c>
      <c r="H203" s="31">
        <v>1</v>
      </c>
      <c r="I203" s="31"/>
      <c r="J203" s="31"/>
      <c r="K203" s="31"/>
      <c r="L203" s="31"/>
      <c r="M203" s="31"/>
      <c r="N203" s="30" t="str">
        <f>IF(INDEX(技能效果!I:I,MATCH(技能效果等级!B203,技能效果!B:B,0))="","",INDEX(技能效果!I:I,MATCH(技能效果等级!B203,技能效果!B:B,0)))</f>
        <v/>
      </c>
      <c r="O203" s="31"/>
      <c r="P203" s="31"/>
      <c r="Q203" s="31"/>
      <c r="R203" s="31" t="str">
        <f>IF(INDEX(技能效果!J:J,MATCH(技能效果等级!B203,技能效果!B:B,0))="","",INDEX(技能效果!J:J,MATCH(技能效果等级!B203,技能效果!B:B,0)))</f>
        <v/>
      </c>
      <c r="S203" s="31"/>
      <c r="T203" s="31"/>
      <c r="U203" s="31"/>
      <c r="V203" s="30" t="s">
        <v>1329</v>
      </c>
      <c r="W203" s="31">
        <f t="shared" si="2"/>
        <v>20</v>
      </c>
    </row>
    <row r="204" spans="1:23" ht="16.5" x14ac:dyDescent="0.2">
      <c r="A204" s="31">
        <v>201</v>
      </c>
      <c r="B204" s="31">
        <f>INDEX(技能效果!B:B,MATCH(技能效果等级!W204,技能效果!Y:Y,0))</f>
        <v>130601101</v>
      </c>
      <c r="C204" s="31" t="str">
        <f>INDEX(技能效果!C:C,MATCH(技能效果等级!B204,技能效果!B:B,0))</f>
        <v>阎风吒普攻伤害</v>
      </c>
      <c r="D204" s="30" t="s">
        <v>1013</v>
      </c>
      <c r="E204" s="31">
        <v>1</v>
      </c>
      <c r="F204" s="31">
        <f>INDEX(技能效果!H:H,MATCH(技能效果等级!B204,技能效果!B:B,0))</f>
        <v>1001</v>
      </c>
      <c r="G204" s="31">
        <v>2.5</v>
      </c>
      <c r="H204" s="31"/>
      <c r="I204" s="31"/>
      <c r="J204" s="31"/>
      <c r="K204" s="31"/>
      <c r="L204" s="31"/>
      <c r="M204" s="31"/>
      <c r="N204" s="30" t="str">
        <f>IF(INDEX(技能效果!I:I,MATCH(技能效果等级!B204,技能效果!B:B,0))="","",INDEX(技能效果!I:I,MATCH(技能效果等级!B204,技能效果!B:B,0)))</f>
        <v/>
      </c>
      <c r="O204" s="31"/>
      <c r="P204" s="31"/>
      <c r="Q204" s="31"/>
      <c r="R204" s="31" t="str">
        <f>IF(INDEX(技能效果!J:J,MATCH(技能效果等级!B204,技能效果!B:B,0))="","",INDEX(技能效果!J:J,MATCH(技能效果等级!B204,技能效果!B:B,0)))</f>
        <v/>
      </c>
      <c r="S204" s="31"/>
      <c r="T204" s="31"/>
      <c r="U204" s="31"/>
      <c r="V204" s="30" t="s">
        <v>1329</v>
      </c>
      <c r="W204" s="31">
        <f t="shared" si="2"/>
        <v>21</v>
      </c>
    </row>
    <row r="205" spans="1:23" ht="16.5" x14ac:dyDescent="0.2">
      <c r="A205" s="31">
        <v>202</v>
      </c>
      <c r="B205" s="31">
        <f>INDEX(技能效果!B:B,MATCH(技能效果等级!W205,技能效果!Y:Y,0))</f>
        <v>130601101</v>
      </c>
      <c r="C205" s="31" t="str">
        <f>INDEX(技能效果!C:C,MATCH(技能效果等级!B205,技能效果!B:B,0))</f>
        <v>阎风吒普攻伤害</v>
      </c>
      <c r="D205" s="30" t="s">
        <v>1013</v>
      </c>
      <c r="E205" s="31">
        <v>2</v>
      </c>
      <c r="F205" s="31">
        <f>INDEX(技能效果!H:H,MATCH(技能效果等级!B205,技能效果!B:B,0))</f>
        <v>1001</v>
      </c>
      <c r="G205" s="31">
        <v>2.5</v>
      </c>
      <c r="H205" s="31"/>
      <c r="I205" s="31"/>
      <c r="J205" s="31"/>
      <c r="K205" s="31"/>
      <c r="L205" s="31"/>
      <c r="M205" s="31"/>
      <c r="N205" s="30" t="str">
        <f>IF(INDEX(技能效果!I:I,MATCH(技能效果等级!B205,技能效果!B:B,0))="","",INDEX(技能效果!I:I,MATCH(技能效果等级!B205,技能效果!B:B,0)))</f>
        <v/>
      </c>
      <c r="O205" s="31"/>
      <c r="P205" s="31"/>
      <c r="Q205" s="31"/>
      <c r="R205" s="31" t="str">
        <f>IF(INDEX(技能效果!J:J,MATCH(技能效果等级!B205,技能效果!B:B,0))="","",INDEX(技能效果!J:J,MATCH(技能效果等级!B205,技能效果!B:B,0)))</f>
        <v/>
      </c>
      <c r="S205" s="31"/>
      <c r="T205" s="31"/>
      <c r="U205" s="31"/>
      <c r="V205" s="30" t="s">
        <v>1329</v>
      </c>
      <c r="W205" s="31">
        <f t="shared" si="2"/>
        <v>21</v>
      </c>
    </row>
    <row r="206" spans="1:23" ht="16.5" x14ac:dyDescent="0.2">
      <c r="A206" s="31">
        <v>203</v>
      </c>
      <c r="B206" s="31">
        <f>INDEX(技能效果!B:B,MATCH(技能效果等级!W206,技能效果!Y:Y,0))</f>
        <v>130601101</v>
      </c>
      <c r="C206" s="31" t="str">
        <f>INDEX(技能效果!C:C,MATCH(技能效果等级!B206,技能效果!B:B,0))</f>
        <v>阎风吒普攻伤害</v>
      </c>
      <c r="D206" s="30" t="s">
        <v>1013</v>
      </c>
      <c r="E206" s="31">
        <v>3</v>
      </c>
      <c r="F206" s="31">
        <f>INDEX(技能效果!H:H,MATCH(技能效果等级!B206,技能效果!B:B,0))</f>
        <v>1001</v>
      </c>
      <c r="G206" s="31">
        <v>2.5</v>
      </c>
      <c r="H206" s="31"/>
      <c r="I206" s="31"/>
      <c r="J206" s="31"/>
      <c r="K206" s="31"/>
      <c r="L206" s="31"/>
      <c r="M206" s="31"/>
      <c r="N206" s="30" t="str">
        <f>IF(INDEX(技能效果!I:I,MATCH(技能效果等级!B206,技能效果!B:B,0))="","",INDEX(技能效果!I:I,MATCH(技能效果等级!B206,技能效果!B:B,0)))</f>
        <v/>
      </c>
      <c r="O206" s="31"/>
      <c r="P206" s="31"/>
      <c r="Q206" s="31"/>
      <c r="R206" s="31" t="str">
        <f>IF(INDEX(技能效果!J:J,MATCH(技能效果等级!B206,技能效果!B:B,0))="","",INDEX(技能效果!J:J,MATCH(技能效果等级!B206,技能效果!B:B,0)))</f>
        <v/>
      </c>
      <c r="S206" s="31"/>
      <c r="T206" s="31"/>
      <c r="U206" s="31"/>
      <c r="V206" s="30" t="s">
        <v>1329</v>
      </c>
      <c r="W206" s="31">
        <f t="shared" si="2"/>
        <v>21</v>
      </c>
    </row>
    <row r="207" spans="1:23" ht="16.5" x14ac:dyDescent="0.2">
      <c r="A207" s="31">
        <v>204</v>
      </c>
      <c r="B207" s="31">
        <f>INDEX(技能效果!B:B,MATCH(技能效果等级!W207,技能效果!Y:Y,0))</f>
        <v>130601101</v>
      </c>
      <c r="C207" s="31" t="str">
        <f>INDEX(技能效果!C:C,MATCH(技能效果等级!B207,技能效果!B:B,0))</f>
        <v>阎风吒普攻伤害</v>
      </c>
      <c r="D207" s="30" t="s">
        <v>1013</v>
      </c>
      <c r="E207" s="31">
        <v>4</v>
      </c>
      <c r="F207" s="31">
        <f>INDEX(技能效果!H:H,MATCH(技能效果等级!B207,技能效果!B:B,0))</f>
        <v>1001</v>
      </c>
      <c r="G207" s="31">
        <v>2.5</v>
      </c>
      <c r="H207" s="31"/>
      <c r="I207" s="31"/>
      <c r="J207" s="31"/>
      <c r="K207" s="31"/>
      <c r="L207" s="31"/>
      <c r="M207" s="31"/>
      <c r="N207" s="30" t="str">
        <f>IF(INDEX(技能效果!I:I,MATCH(技能效果等级!B207,技能效果!B:B,0))="","",INDEX(技能效果!I:I,MATCH(技能效果等级!B207,技能效果!B:B,0)))</f>
        <v/>
      </c>
      <c r="O207" s="31"/>
      <c r="P207" s="31"/>
      <c r="Q207" s="31"/>
      <c r="R207" s="31" t="str">
        <f>IF(INDEX(技能效果!J:J,MATCH(技能效果等级!B207,技能效果!B:B,0))="","",INDEX(技能效果!J:J,MATCH(技能效果等级!B207,技能效果!B:B,0)))</f>
        <v/>
      </c>
      <c r="S207" s="31"/>
      <c r="T207" s="31"/>
      <c r="U207" s="31"/>
      <c r="V207" s="30" t="s">
        <v>1329</v>
      </c>
      <c r="W207" s="31">
        <f t="shared" ref="W207:W270" si="3">W197+1</f>
        <v>21</v>
      </c>
    </row>
    <row r="208" spans="1:23" ht="16.5" x14ac:dyDescent="0.2">
      <c r="A208" s="31">
        <v>205</v>
      </c>
      <c r="B208" s="31">
        <f>INDEX(技能效果!B:B,MATCH(技能效果等级!W208,技能效果!Y:Y,0))</f>
        <v>130601101</v>
      </c>
      <c r="C208" s="31" t="str">
        <f>INDEX(技能效果!C:C,MATCH(技能效果等级!B208,技能效果!B:B,0))</f>
        <v>阎风吒普攻伤害</v>
      </c>
      <c r="D208" s="30" t="s">
        <v>1013</v>
      </c>
      <c r="E208" s="31">
        <v>5</v>
      </c>
      <c r="F208" s="31">
        <f>INDEX(技能效果!H:H,MATCH(技能效果等级!B208,技能效果!B:B,0))</f>
        <v>1001</v>
      </c>
      <c r="G208" s="31">
        <v>2.5</v>
      </c>
      <c r="H208" s="31"/>
      <c r="I208" s="31"/>
      <c r="J208" s="31"/>
      <c r="K208" s="31"/>
      <c r="L208" s="31"/>
      <c r="M208" s="31"/>
      <c r="N208" s="30" t="str">
        <f>IF(INDEX(技能效果!I:I,MATCH(技能效果等级!B208,技能效果!B:B,0))="","",INDEX(技能效果!I:I,MATCH(技能效果等级!B208,技能效果!B:B,0)))</f>
        <v/>
      </c>
      <c r="O208" s="31"/>
      <c r="P208" s="31"/>
      <c r="Q208" s="31"/>
      <c r="R208" s="31" t="str">
        <f>IF(INDEX(技能效果!J:J,MATCH(技能效果等级!B208,技能效果!B:B,0))="","",INDEX(技能效果!J:J,MATCH(技能效果等级!B208,技能效果!B:B,0)))</f>
        <v/>
      </c>
      <c r="S208" s="31"/>
      <c r="T208" s="31"/>
      <c r="U208" s="31"/>
      <c r="V208" s="30" t="s">
        <v>1329</v>
      </c>
      <c r="W208" s="31">
        <f t="shared" si="3"/>
        <v>21</v>
      </c>
    </row>
    <row r="209" spans="1:23" ht="16.5" x14ac:dyDescent="0.2">
      <c r="A209" s="31">
        <v>206</v>
      </c>
      <c r="B209" s="31">
        <f>INDEX(技能效果!B:B,MATCH(技能效果等级!W209,技能效果!Y:Y,0))</f>
        <v>130601101</v>
      </c>
      <c r="C209" s="31" t="str">
        <f>INDEX(技能效果!C:C,MATCH(技能效果等级!B209,技能效果!B:B,0))</f>
        <v>阎风吒普攻伤害</v>
      </c>
      <c r="D209" s="30" t="s">
        <v>1013</v>
      </c>
      <c r="E209" s="31">
        <v>6</v>
      </c>
      <c r="F209" s="31">
        <f>INDEX(技能效果!H:H,MATCH(技能效果等级!B209,技能效果!B:B,0))</f>
        <v>1001</v>
      </c>
      <c r="G209" s="31">
        <v>2.5</v>
      </c>
      <c r="H209" s="31"/>
      <c r="I209" s="31"/>
      <c r="J209" s="31"/>
      <c r="K209" s="31"/>
      <c r="L209" s="31"/>
      <c r="M209" s="31"/>
      <c r="N209" s="30" t="str">
        <f>IF(INDEX(技能效果!I:I,MATCH(技能效果等级!B209,技能效果!B:B,0))="","",INDEX(技能效果!I:I,MATCH(技能效果等级!B209,技能效果!B:B,0)))</f>
        <v/>
      </c>
      <c r="O209" s="31"/>
      <c r="P209" s="31"/>
      <c r="Q209" s="31"/>
      <c r="R209" s="31" t="str">
        <f>IF(INDEX(技能效果!J:J,MATCH(技能效果等级!B209,技能效果!B:B,0))="","",INDEX(技能效果!J:J,MATCH(技能效果等级!B209,技能效果!B:B,0)))</f>
        <v/>
      </c>
      <c r="S209" s="31"/>
      <c r="T209" s="31"/>
      <c r="U209" s="31"/>
      <c r="V209" s="30" t="s">
        <v>1329</v>
      </c>
      <c r="W209" s="31">
        <f t="shared" si="3"/>
        <v>21</v>
      </c>
    </row>
    <row r="210" spans="1:23" ht="16.5" x14ac:dyDescent="0.2">
      <c r="A210" s="31">
        <v>207</v>
      </c>
      <c r="B210" s="31">
        <f>INDEX(技能效果!B:B,MATCH(技能效果等级!W210,技能效果!Y:Y,0))</f>
        <v>130601101</v>
      </c>
      <c r="C210" s="31" t="str">
        <f>INDEX(技能效果!C:C,MATCH(技能效果等级!B210,技能效果!B:B,0))</f>
        <v>阎风吒普攻伤害</v>
      </c>
      <c r="D210" s="30" t="s">
        <v>1013</v>
      </c>
      <c r="E210" s="31">
        <v>7</v>
      </c>
      <c r="F210" s="31">
        <f>INDEX(技能效果!H:H,MATCH(技能效果等级!B210,技能效果!B:B,0))</f>
        <v>1001</v>
      </c>
      <c r="G210" s="31">
        <v>2.5</v>
      </c>
      <c r="H210" s="31"/>
      <c r="I210" s="31"/>
      <c r="J210" s="31"/>
      <c r="K210" s="31"/>
      <c r="L210" s="31"/>
      <c r="M210" s="31"/>
      <c r="N210" s="30" t="str">
        <f>IF(INDEX(技能效果!I:I,MATCH(技能效果等级!B210,技能效果!B:B,0))="","",INDEX(技能效果!I:I,MATCH(技能效果等级!B210,技能效果!B:B,0)))</f>
        <v/>
      </c>
      <c r="O210" s="31"/>
      <c r="P210" s="31"/>
      <c r="Q210" s="31"/>
      <c r="R210" s="31" t="str">
        <f>IF(INDEX(技能效果!J:J,MATCH(技能效果等级!B210,技能效果!B:B,0))="","",INDEX(技能效果!J:J,MATCH(技能效果等级!B210,技能效果!B:B,0)))</f>
        <v/>
      </c>
      <c r="S210" s="31"/>
      <c r="T210" s="31"/>
      <c r="U210" s="31"/>
      <c r="V210" s="30" t="s">
        <v>1329</v>
      </c>
      <c r="W210" s="31">
        <f t="shared" si="3"/>
        <v>21</v>
      </c>
    </row>
    <row r="211" spans="1:23" ht="16.5" x14ac:dyDescent="0.2">
      <c r="A211" s="31">
        <v>208</v>
      </c>
      <c r="B211" s="31">
        <f>INDEX(技能效果!B:B,MATCH(技能效果等级!W211,技能效果!Y:Y,0))</f>
        <v>130601101</v>
      </c>
      <c r="C211" s="31" t="str">
        <f>INDEX(技能效果!C:C,MATCH(技能效果等级!B211,技能效果!B:B,0))</f>
        <v>阎风吒普攻伤害</v>
      </c>
      <c r="D211" s="30" t="s">
        <v>1013</v>
      </c>
      <c r="E211" s="31">
        <v>8</v>
      </c>
      <c r="F211" s="31">
        <f>INDEX(技能效果!H:H,MATCH(技能效果等级!B211,技能效果!B:B,0))</f>
        <v>1001</v>
      </c>
      <c r="G211" s="31">
        <v>2.5</v>
      </c>
      <c r="H211" s="31"/>
      <c r="I211" s="31"/>
      <c r="J211" s="31"/>
      <c r="K211" s="31"/>
      <c r="L211" s="31"/>
      <c r="M211" s="31"/>
      <c r="N211" s="30" t="str">
        <f>IF(INDEX(技能效果!I:I,MATCH(技能效果等级!B211,技能效果!B:B,0))="","",INDEX(技能效果!I:I,MATCH(技能效果等级!B211,技能效果!B:B,0)))</f>
        <v/>
      </c>
      <c r="O211" s="31"/>
      <c r="P211" s="31"/>
      <c r="Q211" s="31"/>
      <c r="R211" s="31" t="str">
        <f>IF(INDEX(技能效果!J:J,MATCH(技能效果等级!B211,技能效果!B:B,0))="","",INDEX(技能效果!J:J,MATCH(技能效果等级!B211,技能效果!B:B,0)))</f>
        <v/>
      </c>
      <c r="S211" s="31"/>
      <c r="T211" s="31"/>
      <c r="U211" s="31"/>
      <c r="V211" s="30" t="s">
        <v>1329</v>
      </c>
      <c r="W211" s="31">
        <f t="shared" si="3"/>
        <v>21</v>
      </c>
    </row>
    <row r="212" spans="1:23" ht="16.5" x14ac:dyDescent="0.2">
      <c r="A212" s="31">
        <v>209</v>
      </c>
      <c r="B212" s="31">
        <f>INDEX(技能效果!B:B,MATCH(技能效果等级!W212,技能效果!Y:Y,0))</f>
        <v>130601101</v>
      </c>
      <c r="C212" s="31" t="str">
        <f>INDEX(技能效果!C:C,MATCH(技能效果等级!B212,技能效果!B:B,0))</f>
        <v>阎风吒普攻伤害</v>
      </c>
      <c r="D212" s="30" t="s">
        <v>1013</v>
      </c>
      <c r="E212" s="31">
        <v>9</v>
      </c>
      <c r="F212" s="31">
        <f>INDEX(技能效果!H:H,MATCH(技能效果等级!B212,技能效果!B:B,0))</f>
        <v>1001</v>
      </c>
      <c r="G212" s="31">
        <v>2.5</v>
      </c>
      <c r="H212" s="31"/>
      <c r="I212" s="31"/>
      <c r="J212" s="31"/>
      <c r="K212" s="31"/>
      <c r="L212" s="31"/>
      <c r="M212" s="31"/>
      <c r="N212" s="30" t="str">
        <f>IF(INDEX(技能效果!I:I,MATCH(技能效果等级!B212,技能效果!B:B,0))="","",INDEX(技能效果!I:I,MATCH(技能效果等级!B212,技能效果!B:B,0)))</f>
        <v/>
      </c>
      <c r="O212" s="31"/>
      <c r="P212" s="31"/>
      <c r="Q212" s="31"/>
      <c r="R212" s="31" t="str">
        <f>IF(INDEX(技能效果!J:J,MATCH(技能效果等级!B212,技能效果!B:B,0))="","",INDEX(技能效果!J:J,MATCH(技能效果等级!B212,技能效果!B:B,0)))</f>
        <v/>
      </c>
      <c r="S212" s="31"/>
      <c r="T212" s="31"/>
      <c r="U212" s="31"/>
      <c r="V212" s="30" t="s">
        <v>1329</v>
      </c>
      <c r="W212" s="31">
        <f t="shared" si="3"/>
        <v>21</v>
      </c>
    </row>
    <row r="213" spans="1:23" ht="16.5" x14ac:dyDescent="0.2">
      <c r="A213" s="31">
        <v>210</v>
      </c>
      <c r="B213" s="31">
        <f>INDEX(技能效果!B:B,MATCH(技能效果等级!W213,技能效果!Y:Y,0))</f>
        <v>130601101</v>
      </c>
      <c r="C213" s="31" t="str">
        <f>INDEX(技能效果!C:C,MATCH(技能效果等级!B213,技能效果!B:B,0))</f>
        <v>阎风吒普攻伤害</v>
      </c>
      <c r="D213" s="30" t="s">
        <v>1013</v>
      </c>
      <c r="E213" s="31">
        <v>10</v>
      </c>
      <c r="F213" s="31">
        <f>INDEX(技能效果!H:H,MATCH(技能效果等级!B213,技能效果!B:B,0))</f>
        <v>1001</v>
      </c>
      <c r="G213" s="31">
        <v>2.5</v>
      </c>
      <c r="H213" s="31"/>
      <c r="I213" s="31"/>
      <c r="J213" s="31"/>
      <c r="K213" s="31"/>
      <c r="L213" s="31"/>
      <c r="M213" s="31"/>
      <c r="N213" s="30" t="str">
        <f>IF(INDEX(技能效果!I:I,MATCH(技能效果等级!B213,技能效果!B:B,0))="","",INDEX(技能效果!I:I,MATCH(技能效果等级!B213,技能效果!B:B,0)))</f>
        <v/>
      </c>
      <c r="O213" s="31"/>
      <c r="P213" s="31"/>
      <c r="Q213" s="31"/>
      <c r="R213" s="31" t="str">
        <f>IF(INDEX(技能效果!J:J,MATCH(技能效果等级!B213,技能效果!B:B,0))="","",INDEX(技能效果!J:J,MATCH(技能效果等级!B213,技能效果!B:B,0)))</f>
        <v/>
      </c>
      <c r="S213" s="31"/>
      <c r="T213" s="31"/>
      <c r="U213" s="31"/>
      <c r="V213" s="30" t="s">
        <v>1329</v>
      </c>
      <c r="W213" s="31">
        <f t="shared" si="3"/>
        <v>21</v>
      </c>
    </row>
    <row r="214" spans="1:23" ht="16.5" x14ac:dyDescent="0.2">
      <c r="A214" s="31">
        <v>211</v>
      </c>
      <c r="B214" s="31">
        <f>INDEX(技能效果!B:B,MATCH(技能效果等级!W214,技能效果!Y:Y,0))</f>
        <v>130601102</v>
      </c>
      <c r="C214" s="31" t="str">
        <f>INDEX(技能效果!C:C,MATCH(技能效果等级!B214,技能效果!B:B,0))</f>
        <v>阎风吒普攻水晶</v>
      </c>
      <c r="D214" s="30" t="s">
        <v>1013</v>
      </c>
      <c r="E214" s="31">
        <v>1</v>
      </c>
      <c r="F214" s="31">
        <f>INDEX(技能效果!H:H,MATCH(技能效果等级!B214,技能效果!B:B,0))</f>
        <v>3001</v>
      </c>
      <c r="G214" s="31">
        <v>3</v>
      </c>
      <c r="H214" s="31">
        <v>1</v>
      </c>
      <c r="I214" s="31"/>
      <c r="J214" s="31"/>
      <c r="K214" s="31"/>
      <c r="L214" s="31"/>
      <c r="M214" s="31"/>
      <c r="N214" s="30" t="str">
        <f>IF(INDEX(技能效果!I:I,MATCH(技能效果等级!B214,技能效果!B:B,0))="","",INDEX(技能效果!I:I,MATCH(技能效果等级!B214,技能效果!B:B,0)))</f>
        <v/>
      </c>
      <c r="O214" s="31"/>
      <c r="P214" s="31"/>
      <c r="Q214" s="31"/>
      <c r="R214" s="31" t="str">
        <f>IF(INDEX(技能效果!J:J,MATCH(技能效果等级!B214,技能效果!B:B,0))="","",INDEX(技能效果!J:J,MATCH(技能效果等级!B214,技能效果!B:B,0)))</f>
        <v/>
      </c>
      <c r="S214" s="31"/>
      <c r="T214" s="31"/>
      <c r="U214" s="31"/>
      <c r="V214" s="30" t="s">
        <v>1329</v>
      </c>
      <c r="W214" s="31">
        <f t="shared" si="3"/>
        <v>22</v>
      </c>
    </row>
    <row r="215" spans="1:23" ht="16.5" x14ac:dyDescent="0.2">
      <c r="A215" s="31">
        <v>212</v>
      </c>
      <c r="B215" s="31">
        <f>INDEX(技能效果!B:B,MATCH(技能效果等级!W215,技能效果!Y:Y,0))</f>
        <v>130601102</v>
      </c>
      <c r="C215" s="31" t="str">
        <f>INDEX(技能效果!C:C,MATCH(技能效果等级!B215,技能效果!B:B,0))</f>
        <v>阎风吒普攻水晶</v>
      </c>
      <c r="D215" s="30" t="s">
        <v>1013</v>
      </c>
      <c r="E215" s="31">
        <v>2</v>
      </c>
      <c r="F215" s="31">
        <f>INDEX(技能效果!H:H,MATCH(技能效果等级!B215,技能效果!B:B,0))</f>
        <v>3001</v>
      </c>
      <c r="G215" s="31">
        <v>3</v>
      </c>
      <c r="H215" s="31">
        <v>1</v>
      </c>
      <c r="I215" s="31"/>
      <c r="J215" s="31"/>
      <c r="K215" s="31"/>
      <c r="L215" s="31"/>
      <c r="M215" s="31"/>
      <c r="N215" s="30" t="str">
        <f>IF(INDEX(技能效果!I:I,MATCH(技能效果等级!B215,技能效果!B:B,0))="","",INDEX(技能效果!I:I,MATCH(技能效果等级!B215,技能效果!B:B,0)))</f>
        <v/>
      </c>
      <c r="O215" s="31"/>
      <c r="P215" s="31"/>
      <c r="Q215" s="31"/>
      <c r="R215" s="31" t="str">
        <f>IF(INDEX(技能效果!J:J,MATCH(技能效果等级!B215,技能效果!B:B,0))="","",INDEX(技能效果!J:J,MATCH(技能效果等级!B215,技能效果!B:B,0)))</f>
        <v/>
      </c>
      <c r="S215" s="31"/>
      <c r="T215" s="31"/>
      <c r="U215" s="31"/>
      <c r="V215" s="30" t="s">
        <v>1329</v>
      </c>
      <c r="W215" s="31">
        <f t="shared" si="3"/>
        <v>22</v>
      </c>
    </row>
    <row r="216" spans="1:23" ht="16.5" x14ac:dyDescent="0.2">
      <c r="A216" s="31">
        <v>213</v>
      </c>
      <c r="B216" s="31">
        <f>INDEX(技能效果!B:B,MATCH(技能效果等级!W216,技能效果!Y:Y,0))</f>
        <v>130601102</v>
      </c>
      <c r="C216" s="31" t="str">
        <f>INDEX(技能效果!C:C,MATCH(技能效果等级!B216,技能效果!B:B,0))</f>
        <v>阎风吒普攻水晶</v>
      </c>
      <c r="D216" s="30" t="s">
        <v>1013</v>
      </c>
      <c r="E216" s="31">
        <v>3</v>
      </c>
      <c r="F216" s="31">
        <f>INDEX(技能效果!H:H,MATCH(技能效果等级!B216,技能效果!B:B,0))</f>
        <v>3001</v>
      </c>
      <c r="G216" s="31">
        <v>3</v>
      </c>
      <c r="H216" s="31">
        <v>1</v>
      </c>
      <c r="I216" s="31"/>
      <c r="J216" s="31"/>
      <c r="K216" s="31"/>
      <c r="L216" s="31"/>
      <c r="M216" s="31"/>
      <c r="N216" s="30" t="str">
        <f>IF(INDEX(技能效果!I:I,MATCH(技能效果等级!B216,技能效果!B:B,0))="","",INDEX(技能效果!I:I,MATCH(技能效果等级!B216,技能效果!B:B,0)))</f>
        <v/>
      </c>
      <c r="O216" s="31"/>
      <c r="P216" s="31"/>
      <c r="Q216" s="31"/>
      <c r="R216" s="31" t="str">
        <f>IF(INDEX(技能效果!J:J,MATCH(技能效果等级!B216,技能效果!B:B,0))="","",INDEX(技能效果!J:J,MATCH(技能效果等级!B216,技能效果!B:B,0)))</f>
        <v/>
      </c>
      <c r="S216" s="31"/>
      <c r="T216" s="31"/>
      <c r="U216" s="31"/>
      <c r="V216" s="30" t="s">
        <v>1329</v>
      </c>
      <c r="W216" s="31">
        <f t="shared" si="3"/>
        <v>22</v>
      </c>
    </row>
    <row r="217" spans="1:23" ht="16.5" x14ac:dyDescent="0.2">
      <c r="A217" s="31">
        <v>214</v>
      </c>
      <c r="B217" s="31">
        <f>INDEX(技能效果!B:B,MATCH(技能效果等级!W217,技能效果!Y:Y,0))</f>
        <v>130601102</v>
      </c>
      <c r="C217" s="31" t="str">
        <f>INDEX(技能效果!C:C,MATCH(技能效果等级!B217,技能效果!B:B,0))</f>
        <v>阎风吒普攻水晶</v>
      </c>
      <c r="D217" s="30" t="s">
        <v>1013</v>
      </c>
      <c r="E217" s="31">
        <v>4</v>
      </c>
      <c r="F217" s="31">
        <f>INDEX(技能效果!H:H,MATCH(技能效果等级!B217,技能效果!B:B,0))</f>
        <v>3001</v>
      </c>
      <c r="G217" s="31">
        <v>3</v>
      </c>
      <c r="H217" s="31">
        <v>1</v>
      </c>
      <c r="I217" s="31"/>
      <c r="J217" s="31"/>
      <c r="K217" s="31"/>
      <c r="L217" s="31"/>
      <c r="M217" s="31"/>
      <c r="N217" s="30" t="str">
        <f>IF(INDEX(技能效果!I:I,MATCH(技能效果等级!B217,技能效果!B:B,0))="","",INDEX(技能效果!I:I,MATCH(技能效果等级!B217,技能效果!B:B,0)))</f>
        <v/>
      </c>
      <c r="O217" s="31"/>
      <c r="P217" s="31"/>
      <c r="Q217" s="31"/>
      <c r="R217" s="31" t="str">
        <f>IF(INDEX(技能效果!J:J,MATCH(技能效果等级!B217,技能效果!B:B,0))="","",INDEX(技能效果!J:J,MATCH(技能效果等级!B217,技能效果!B:B,0)))</f>
        <v/>
      </c>
      <c r="S217" s="31"/>
      <c r="T217" s="31"/>
      <c r="U217" s="31"/>
      <c r="V217" s="30" t="s">
        <v>1329</v>
      </c>
      <c r="W217" s="31">
        <f t="shared" si="3"/>
        <v>22</v>
      </c>
    </row>
    <row r="218" spans="1:23" ht="16.5" x14ac:dyDescent="0.2">
      <c r="A218" s="31">
        <v>215</v>
      </c>
      <c r="B218" s="31">
        <f>INDEX(技能效果!B:B,MATCH(技能效果等级!W218,技能效果!Y:Y,0))</f>
        <v>130601102</v>
      </c>
      <c r="C218" s="31" t="str">
        <f>INDEX(技能效果!C:C,MATCH(技能效果等级!B218,技能效果!B:B,0))</f>
        <v>阎风吒普攻水晶</v>
      </c>
      <c r="D218" s="30" t="s">
        <v>1013</v>
      </c>
      <c r="E218" s="31">
        <v>5</v>
      </c>
      <c r="F218" s="31">
        <f>INDEX(技能效果!H:H,MATCH(技能效果等级!B218,技能效果!B:B,0))</f>
        <v>3001</v>
      </c>
      <c r="G218" s="31">
        <v>3</v>
      </c>
      <c r="H218" s="31">
        <v>1</v>
      </c>
      <c r="I218" s="31"/>
      <c r="J218" s="31"/>
      <c r="K218" s="31"/>
      <c r="L218" s="31"/>
      <c r="M218" s="31"/>
      <c r="N218" s="30" t="str">
        <f>IF(INDEX(技能效果!I:I,MATCH(技能效果等级!B218,技能效果!B:B,0))="","",INDEX(技能效果!I:I,MATCH(技能效果等级!B218,技能效果!B:B,0)))</f>
        <v/>
      </c>
      <c r="O218" s="31"/>
      <c r="P218" s="31"/>
      <c r="Q218" s="31"/>
      <c r="R218" s="31" t="str">
        <f>IF(INDEX(技能效果!J:J,MATCH(技能效果等级!B218,技能效果!B:B,0))="","",INDEX(技能效果!J:J,MATCH(技能效果等级!B218,技能效果!B:B,0)))</f>
        <v/>
      </c>
      <c r="S218" s="31"/>
      <c r="T218" s="31"/>
      <c r="U218" s="31"/>
      <c r="V218" s="30" t="s">
        <v>1329</v>
      </c>
      <c r="W218" s="31">
        <f t="shared" si="3"/>
        <v>22</v>
      </c>
    </row>
    <row r="219" spans="1:23" ht="16.5" x14ac:dyDescent="0.2">
      <c r="A219" s="31">
        <v>216</v>
      </c>
      <c r="B219" s="31">
        <f>INDEX(技能效果!B:B,MATCH(技能效果等级!W219,技能效果!Y:Y,0))</f>
        <v>130601102</v>
      </c>
      <c r="C219" s="31" t="str">
        <f>INDEX(技能效果!C:C,MATCH(技能效果等级!B219,技能效果!B:B,0))</f>
        <v>阎风吒普攻水晶</v>
      </c>
      <c r="D219" s="30" t="s">
        <v>1013</v>
      </c>
      <c r="E219" s="31">
        <v>6</v>
      </c>
      <c r="F219" s="31">
        <f>INDEX(技能效果!H:H,MATCH(技能效果等级!B219,技能效果!B:B,0))</f>
        <v>3001</v>
      </c>
      <c r="G219" s="31">
        <v>3</v>
      </c>
      <c r="H219" s="31">
        <v>1</v>
      </c>
      <c r="I219" s="31"/>
      <c r="J219" s="31"/>
      <c r="K219" s="31"/>
      <c r="L219" s="31"/>
      <c r="M219" s="31"/>
      <c r="N219" s="30" t="str">
        <f>IF(INDEX(技能效果!I:I,MATCH(技能效果等级!B219,技能效果!B:B,0))="","",INDEX(技能效果!I:I,MATCH(技能效果等级!B219,技能效果!B:B,0)))</f>
        <v/>
      </c>
      <c r="O219" s="31"/>
      <c r="P219" s="31"/>
      <c r="Q219" s="31"/>
      <c r="R219" s="31" t="str">
        <f>IF(INDEX(技能效果!J:J,MATCH(技能效果等级!B219,技能效果!B:B,0))="","",INDEX(技能效果!J:J,MATCH(技能效果等级!B219,技能效果!B:B,0)))</f>
        <v/>
      </c>
      <c r="S219" s="31"/>
      <c r="T219" s="31"/>
      <c r="U219" s="31"/>
      <c r="V219" s="30" t="s">
        <v>1329</v>
      </c>
      <c r="W219" s="31">
        <f t="shared" si="3"/>
        <v>22</v>
      </c>
    </row>
    <row r="220" spans="1:23" ht="16.5" x14ac:dyDescent="0.2">
      <c r="A220" s="31">
        <v>217</v>
      </c>
      <c r="B220" s="31">
        <f>INDEX(技能效果!B:B,MATCH(技能效果等级!W220,技能效果!Y:Y,0))</f>
        <v>130601102</v>
      </c>
      <c r="C220" s="31" t="str">
        <f>INDEX(技能效果!C:C,MATCH(技能效果等级!B220,技能效果!B:B,0))</f>
        <v>阎风吒普攻水晶</v>
      </c>
      <c r="D220" s="30" t="s">
        <v>1013</v>
      </c>
      <c r="E220" s="31">
        <v>7</v>
      </c>
      <c r="F220" s="31">
        <f>INDEX(技能效果!H:H,MATCH(技能效果等级!B220,技能效果!B:B,0))</f>
        <v>3001</v>
      </c>
      <c r="G220" s="31">
        <v>3</v>
      </c>
      <c r="H220" s="31">
        <v>1</v>
      </c>
      <c r="I220" s="31"/>
      <c r="J220" s="31"/>
      <c r="K220" s="31"/>
      <c r="L220" s="31"/>
      <c r="M220" s="31"/>
      <c r="N220" s="30" t="str">
        <f>IF(INDEX(技能效果!I:I,MATCH(技能效果等级!B220,技能效果!B:B,0))="","",INDEX(技能效果!I:I,MATCH(技能效果等级!B220,技能效果!B:B,0)))</f>
        <v/>
      </c>
      <c r="O220" s="31"/>
      <c r="P220" s="31"/>
      <c r="Q220" s="31"/>
      <c r="R220" s="31" t="str">
        <f>IF(INDEX(技能效果!J:J,MATCH(技能效果等级!B220,技能效果!B:B,0))="","",INDEX(技能效果!J:J,MATCH(技能效果等级!B220,技能效果!B:B,0)))</f>
        <v/>
      </c>
      <c r="S220" s="31"/>
      <c r="T220" s="31"/>
      <c r="U220" s="31"/>
      <c r="V220" s="30" t="s">
        <v>1329</v>
      </c>
      <c r="W220" s="31">
        <f t="shared" si="3"/>
        <v>22</v>
      </c>
    </row>
    <row r="221" spans="1:23" ht="16.5" x14ac:dyDescent="0.2">
      <c r="A221" s="31">
        <v>218</v>
      </c>
      <c r="B221" s="31">
        <f>INDEX(技能效果!B:B,MATCH(技能效果等级!W221,技能效果!Y:Y,0))</f>
        <v>130601102</v>
      </c>
      <c r="C221" s="31" t="str">
        <f>INDEX(技能效果!C:C,MATCH(技能效果等级!B221,技能效果!B:B,0))</f>
        <v>阎风吒普攻水晶</v>
      </c>
      <c r="D221" s="30" t="s">
        <v>1013</v>
      </c>
      <c r="E221" s="31">
        <v>8</v>
      </c>
      <c r="F221" s="31">
        <f>INDEX(技能效果!H:H,MATCH(技能效果等级!B221,技能效果!B:B,0))</f>
        <v>3001</v>
      </c>
      <c r="G221" s="31">
        <v>3</v>
      </c>
      <c r="H221" s="31">
        <v>1</v>
      </c>
      <c r="I221" s="31"/>
      <c r="J221" s="31"/>
      <c r="K221" s="31"/>
      <c r="L221" s="31"/>
      <c r="M221" s="31"/>
      <c r="N221" s="30" t="str">
        <f>IF(INDEX(技能效果!I:I,MATCH(技能效果等级!B221,技能效果!B:B,0))="","",INDEX(技能效果!I:I,MATCH(技能效果等级!B221,技能效果!B:B,0)))</f>
        <v/>
      </c>
      <c r="O221" s="31"/>
      <c r="P221" s="31"/>
      <c r="Q221" s="31"/>
      <c r="R221" s="31" t="str">
        <f>IF(INDEX(技能效果!J:J,MATCH(技能效果等级!B221,技能效果!B:B,0))="","",INDEX(技能效果!J:J,MATCH(技能效果等级!B221,技能效果!B:B,0)))</f>
        <v/>
      </c>
      <c r="S221" s="31"/>
      <c r="T221" s="31"/>
      <c r="U221" s="31"/>
      <c r="V221" s="30" t="s">
        <v>1329</v>
      </c>
      <c r="W221" s="31">
        <f t="shared" si="3"/>
        <v>22</v>
      </c>
    </row>
    <row r="222" spans="1:23" ht="16.5" x14ac:dyDescent="0.2">
      <c r="A222" s="31">
        <v>219</v>
      </c>
      <c r="B222" s="31">
        <f>INDEX(技能效果!B:B,MATCH(技能效果等级!W222,技能效果!Y:Y,0))</f>
        <v>130601102</v>
      </c>
      <c r="C222" s="31" t="str">
        <f>INDEX(技能效果!C:C,MATCH(技能效果等级!B222,技能效果!B:B,0))</f>
        <v>阎风吒普攻水晶</v>
      </c>
      <c r="D222" s="30" t="s">
        <v>1013</v>
      </c>
      <c r="E222" s="31">
        <v>9</v>
      </c>
      <c r="F222" s="31">
        <f>INDEX(技能效果!H:H,MATCH(技能效果等级!B222,技能效果!B:B,0))</f>
        <v>3001</v>
      </c>
      <c r="G222" s="31">
        <v>3</v>
      </c>
      <c r="H222" s="31">
        <v>1</v>
      </c>
      <c r="I222" s="31"/>
      <c r="J222" s="31"/>
      <c r="K222" s="31"/>
      <c r="L222" s="31"/>
      <c r="M222" s="31"/>
      <c r="N222" s="30" t="str">
        <f>IF(INDEX(技能效果!I:I,MATCH(技能效果等级!B222,技能效果!B:B,0))="","",INDEX(技能效果!I:I,MATCH(技能效果等级!B222,技能效果!B:B,0)))</f>
        <v/>
      </c>
      <c r="O222" s="31"/>
      <c r="P222" s="31"/>
      <c r="Q222" s="31"/>
      <c r="R222" s="31" t="str">
        <f>IF(INDEX(技能效果!J:J,MATCH(技能效果等级!B222,技能效果!B:B,0))="","",INDEX(技能效果!J:J,MATCH(技能效果等级!B222,技能效果!B:B,0)))</f>
        <v/>
      </c>
      <c r="S222" s="31"/>
      <c r="T222" s="31"/>
      <c r="U222" s="31"/>
      <c r="V222" s="30" t="s">
        <v>1329</v>
      </c>
      <c r="W222" s="31">
        <f t="shared" si="3"/>
        <v>22</v>
      </c>
    </row>
    <row r="223" spans="1:23" ht="16.5" x14ac:dyDescent="0.2">
      <c r="A223" s="31">
        <v>220</v>
      </c>
      <c r="B223" s="31">
        <f>INDEX(技能效果!B:B,MATCH(技能效果等级!W223,技能效果!Y:Y,0))</f>
        <v>130601102</v>
      </c>
      <c r="C223" s="31" t="str">
        <f>INDEX(技能效果!C:C,MATCH(技能效果等级!B223,技能效果!B:B,0))</f>
        <v>阎风吒普攻水晶</v>
      </c>
      <c r="D223" s="30" t="s">
        <v>1013</v>
      </c>
      <c r="E223" s="31">
        <v>10</v>
      </c>
      <c r="F223" s="31">
        <f>INDEX(技能效果!H:H,MATCH(技能效果等级!B223,技能效果!B:B,0))</f>
        <v>3001</v>
      </c>
      <c r="G223" s="31">
        <v>3</v>
      </c>
      <c r="H223" s="31">
        <v>1</v>
      </c>
      <c r="I223" s="31"/>
      <c r="J223" s="31"/>
      <c r="K223" s="31"/>
      <c r="L223" s="31"/>
      <c r="M223" s="31"/>
      <c r="N223" s="30" t="str">
        <f>IF(INDEX(技能效果!I:I,MATCH(技能效果等级!B223,技能效果!B:B,0))="","",INDEX(技能效果!I:I,MATCH(技能效果等级!B223,技能效果!B:B,0)))</f>
        <v/>
      </c>
      <c r="O223" s="31"/>
      <c r="P223" s="31"/>
      <c r="Q223" s="31"/>
      <c r="R223" s="31" t="str">
        <f>IF(INDEX(技能效果!J:J,MATCH(技能效果等级!B223,技能效果!B:B,0))="","",INDEX(技能效果!J:J,MATCH(技能效果等级!B223,技能效果!B:B,0)))</f>
        <v/>
      </c>
      <c r="S223" s="31"/>
      <c r="T223" s="31"/>
      <c r="U223" s="31"/>
      <c r="V223" s="30" t="s">
        <v>1329</v>
      </c>
      <c r="W223" s="31">
        <f t="shared" si="3"/>
        <v>22</v>
      </c>
    </row>
    <row r="224" spans="1:23" ht="16.5" x14ac:dyDescent="0.2">
      <c r="A224" s="31">
        <v>221</v>
      </c>
      <c r="B224" s="31">
        <f>INDEX(技能效果!B:B,MATCH(技能效果等级!W224,技能效果!Y:Y,0))</f>
        <v>130601201</v>
      </c>
      <c r="C224" s="31" t="str">
        <f>INDEX(技能效果!C:C,MATCH(技能效果等级!B224,技能效果!B:B,0))</f>
        <v>南御夫普攻伤害</v>
      </c>
      <c r="D224" s="30" t="s">
        <v>1013</v>
      </c>
      <c r="E224" s="31">
        <v>1</v>
      </c>
      <c r="F224" s="31">
        <f>INDEX(技能效果!H:H,MATCH(技能效果等级!B224,技能效果!B:B,0))</f>
        <v>1001</v>
      </c>
      <c r="G224" s="31">
        <v>2.5</v>
      </c>
      <c r="H224" s="31"/>
      <c r="I224" s="31"/>
      <c r="J224" s="31"/>
      <c r="K224" s="31"/>
      <c r="L224" s="31"/>
      <c r="M224" s="31"/>
      <c r="N224" s="30" t="str">
        <f>IF(INDEX(技能效果!I:I,MATCH(技能效果等级!B224,技能效果!B:B,0))="","",INDEX(技能效果!I:I,MATCH(技能效果等级!B224,技能效果!B:B,0)))</f>
        <v/>
      </c>
      <c r="O224" s="31"/>
      <c r="P224" s="31"/>
      <c r="Q224" s="31"/>
      <c r="R224" s="31" t="str">
        <f>IF(INDEX(技能效果!J:J,MATCH(技能效果等级!B224,技能效果!B:B,0))="","",INDEX(技能效果!J:J,MATCH(技能效果等级!B224,技能效果!B:B,0)))</f>
        <v/>
      </c>
      <c r="S224" s="31"/>
      <c r="T224" s="31"/>
      <c r="U224" s="31"/>
      <c r="V224" s="30" t="s">
        <v>1329</v>
      </c>
      <c r="W224" s="31">
        <f t="shared" si="3"/>
        <v>23</v>
      </c>
    </row>
    <row r="225" spans="1:23" ht="16.5" x14ac:dyDescent="0.2">
      <c r="A225" s="31">
        <v>222</v>
      </c>
      <c r="B225" s="31">
        <f>INDEX(技能效果!B:B,MATCH(技能效果等级!W225,技能效果!Y:Y,0))</f>
        <v>130601201</v>
      </c>
      <c r="C225" s="31" t="str">
        <f>INDEX(技能效果!C:C,MATCH(技能效果等级!B225,技能效果!B:B,0))</f>
        <v>南御夫普攻伤害</v>
      </c>
      <c r="D225" s="30" t="s">
        <v>1013</v>
      </c>
      <c r="E225" s="31">
        <v>2</v>
      </c>
      <c r="F225" s="31">
        <f>INDEX(技能效果!H:H,MATCH(技能效果等级!B225,技能效果!B:B,0))</f>
        <v>1001</v>
      </c>
      <c r="G225" s="31">
        <v>2.5</v>
      </c>
      <c r="H225" s="31"/>
      <c r="I225" s="31"/>
      <c r="J225" s="31"/>
      <c r="K225" s="31"/>
      <c r="L225" s="31"/>
      <c r="M225" s="31"/>
      <c r="N225" s="30" t="str">
        <f>IF(INDEX(技能效果!I:I,MATCH(技能效果等级!B225,技能效果!B:B,0))="","",INDEX(技能效果!I:I,MATCH(技能效果等级!B225,技能效果!B:B,0)))</f>
        <v/>
      </c>
      <c r="O225" s="31"/>
      <c r="P225" s="31"/>
      <c r="Q225" s="31"/>
      <c r="R225" s="31" t="str">
        <f>IF(INDEX(技能效果!J:J,MATCH(技能效果等级!B225,技能效果!B:B,0))="","",INDEX(技能效果!J:J,MATCH(技能效果等级!B225,技能效果!B:B,0)))</f>
        <v/>
      </c>
      <c r="S225" s="31"/>
      <c r="T225" s="31"/>
      <c r="U225" s="31"/>
      <c r="V225" s="30" t="s">
        <v>1329</v>
      </c>
      <c r="W225" s="31">
        <f t="shared" si="3"/>
        <v>23</v>
      </c>
    </row>
    <row r="226" spans="1:23" ht="16.5" x14ac:dyDescent="0.2">
      <c r="A226" s="31">
        <v>223</v>
      </c>
      <c r="B226" s="31">
        <f>INDEX(技能效果!B:B,MATCH(技能效果等级!W226,技能效果!Y:Y,0))</f>
        <v>130601201</v>
      </c>
      <c r="C226" s="31" t="str">
        <f>INDEX(技能效果!C:C,MATCH(技能效果等级!B226,技能效果!B:B,0))</f>
        <v>南御夫普攻伤害</v>
      </c>
      <c r="D226" s="30" t="s">
        <v>1013</v>
      </c>
      <c r="E226" s="31">
        <v>3</v>
      </c>
      <c r="F226" s="31">
        <f>INDEX(技能效果!H:H,MATCH(技能效果等级!B226,技能效果!B:B,0))</f>
        <v>1001</v>
      </c>
      <c r="G226" s="31">
        <v>2.5</v>
      </c>
      <c r="H226" s="31"/>
      <c r="I226" s="31"/>
      <c r="J226" s="31"/>
      <c r="K226" s="31"/>
      <c r="L226" s="31"/>
      <c r="M226" s="31"/>
      <c r="N226" s="30" t="str">
        <f>IF(INDEX(技能效果!I:I,MATCH(技能效果等级!B226,技能效果!B:B,0))="","",INDEX(技能效果!I:I,MATCH(技能效果等级!B226,技能效果!B:B,0)))</f>
        <v/>
      </c>
      <c r="O226" s="31"/>
      <c r="P226" s="31"/>
      <c r="Q226" s="31"/>
      <c r="R226" s="31" t="str">
        <f>IF(INDEX(技能效果!J:J,MATCH(技能效果等级!B226,技能效果!B:B,0))="","",INDEX(技能效果!J:J,MATCH(技能效果等级!B226,技能效果!B:B,0)))</f>
        <v/>
      </c>
      <c r="S226" s="31"/>
      <c r="T226" s="31"/>
      <c r="U226" s="31"/>
      <c r="V226" s="30" t="s">
        <v>1329</v>
      </c>
      <c r="W226" s="31">
        <f t="shared" si="3"/>
        <v>23</v>
      </c>
    </row>
    <row r="227" spans="1:23" ht="16.5" x14ac:dyDescent="0.2">
      <c r="A227" s="31">
        <v>224</v>
      </c>
      <c r="B227" s="31">
        <f>INDEX(技能效果!B:B,MATCH(技能效果等级!W227,技能效果!Y:Y,0))</f>
        <v>130601201</v>
      </c>
      <c r="C227" s="31" t="str">
        <f>INDEX(技能效果!C:C,MATCH(技能效果等级!B227,技能效果!B:B,0))</f>
        <v>南御夫普攻伤害</v>
      </c>
      <c r="D227" s="30" t="s">
        <v>1013</v>
      </c>
      <c r="E227" s="31">
        <v>4</v>
      </c>
      <c r="F227" s="31">
        <f>INDEX(技能效果!H:H,MATCH(技能效果等级!B227,技能效果!B:B,0))</f>
        <v>1001</v>
      </c>
      <c r="G227" s="31">
        <v>2.5</v>
      </c>
      <c r="H227" s="31"/>
      <c r="I227" s="31"/>
      <c r="J227" s="31"/>
      <c r="K227" s="31"/>
      <c r="L227" s="31"/>
      <c r="M227" s="31"/>
      <c r="N227" s="30" t="str">
        <f>IF(INDEX(技能效果!I:I,MATCH(技能效果等级!B227,技能效果!B:B,0))="","",INDEX(技能效果!I:I,MATCH(技能效果等级!B227,技能效果!B:B,0)))</f>
        <v/>
      </c>
      <c r="O227" s="31"/>
      <c r="P227" s="31"/>
      <c r="Q227" s="31"/>
      <c r="R227" s="31" t="str">
        <f>IF(INDEX(技能效果!J:J,MATCH(技能效果等级!B227,技能效果!B:B,0))="","",INDEX(技能效果!J:J,MATCH(技能效果等级!B227,技能效果!B:B,0)))</f>
        <v/>
      </c>
      <c r="S227" s="31"/>
      <c r="T227" s="31"/>
      <c r="U227" s="31"/>
      <c r="V227" s="30" t="s">
        <v>1329</v>
      </c>
      <c r="W227" s="31">
        <f t="shared" si="3"/>
        <v>23</v>
      </c>
    </row>
    <row r="228" spans="1:23" ht="16.5" x14ac:dyDescent="0.2">
      <c r="A228" s="31">
        <v>225</v>
      </c>
      <c r="B228" s="31">
        <f>INDEX(技能效果!B:B,MATCH(技能效果等级!W228,技能效果!Y:Y,0))</f>
        <v>130601201</v>
      </c>
      <c r="C228" s="31" t="str">
        <f>INDEX(技能效果!C:C,MATCH(技能效果等级!B228,技能效果!B:B,0))</f>
        <v>南御夫普攻伤害</v>
      </c>
      <c r="D228" s="30" t="s">
        <v>1013</v>
      </c>
      <c r="E228" s="31">
        <v>5</v>
      </c>
      <c r="F228" s="31">
        <f>INDEX(技能效果!H:H,MATCH(技能效果等级!B228,技能效果!B:B,0))</f>
        <v>1001</v>
      </c>
      <c r="G228" s="31">
        <v>2.5</v>
      </c>
      <c r="H228" s="31"/>
      <c r="I228" s="31"/>
      <c r="J228" s="31"/>
      <c r="K228" s="31"/>
      <c r="L228" s="31"/>
      <c r="M228" s="31"/>
      <c r="N228" s="30" t="str">
        <f>IF(INDEX(技能效果!I:I,MATCH(技能效果等级!B228,技能效果!B:B,0))="","",INDEX(技能效果!I:I,MATCH(技能效果等级!B228,技能效果!B:B,0)))</f>
        <v/>
      </c>
      <c r="O228" s="31"/>
      <c r="P228" s="31"/>
      <c r="Q228" s="31"/>
      <c r="R228" s="31" t="str">
        <f>IF(INDEX(技能效果!J:J,MATCH(技能效果等级!B228,技能效果!B:B,0))="","",INDEX(技能效果!J:J,MATCH(技能效果等级!B228,技能效果!B:B,0)))</f>
        <v/>
      </c>
      <c r="S228" s="31"/>
      <c r="T228" s="31"/>
      <c r="U228" s="31"/>
      <c r="V228" s="30" t="s">
        <v>1329</v>
      </c>
      <c r="W228" s="31">
        <f t="shared" si="3"/>
        <v>23</v>
      </c>
    </row>
    <row r="229" spans="1:23" ht="16.5" x14ac:dyDescent="0.2">
      <c r="A229" s="31">
        <v>226</v>
      </c>
      <c r="B229" s="31">
        <f>INDEX(技能效果!B:B,MATCH(技能效果等级!W229,技能效果!Y:Y,0))</f>
        <v>130601201</v>
      </c>
      <c r="C229" s="31" t="str">
        <f>INDEX(技能效果!C:C,MATCH(技能效果等级!B229,技能效果!B:B,0))</f>
        <v>南御夫普攻伤害</v>
      </c>
      <c r="D229" s="30" t="s">
        <v>1013</v>
      </c>
      <c r="E229" s="31">
        <v>6</v>
      </c>
      <c r="F229" s="31">
        <f>INDEX(技能效果!H:H,MATCH(技能效果等级!B229,技能效果!B:B,0))</f>
        <v>1001</v>
      </c>
      <c r="G229" s="31">
        <v>2.5</v>
      </c>
      <c r="H229" s="31"/>
      <c r="I229" s="31"/>
      <c r="J229" s="31"/>
      <c r="K229" s="31"/>
      <c r="L229" s="31"/>
      <c r="M229" s="31"/>
      <c r="N229" s="30" t="str">
        <f>IF(INDEX(技能效果!I:I,MATCH(技能效果等级!B229,技能效果!B:B,0))="","",INDEX(技能效果!I:I,MATCH(技能效果等级!B229,技能效果!B:B,0)))</f>
        <v/>
      </c>
      <c r="O229" s="31"/>
      <c r="P229" s="31"/>
      <c r="Q229" s="31"/>
      <c r="R229" s="31" t="str">
        <f>IF(INDEX(技能效果!J:J,MATCH(技能效果等级!B229,技能效果!B:B,0))="","",INDEX(技能效果!J:J,MATCH(技能效果等级!B229,技能效果!B:B,0)))</f>
        <v/>
      </c>
      <c r="S229" s="31"/>
      <c r="T229" s="31"/>
      <c r="U229" s="31"/>
      <c r="V229" s="30" t="s">
        <v>1329</v>
      </c>
      <c r="W229" s="31">
        <f t="shared" si="3"/>
        <v>23</v>
      </c>
    </row>
    <row r="230" spans="1:23" ht="16.5" x14ac:dyDescent="0.2">
      <c r="A230" s="31">
        <v>227</v>
      </c>
      <c r="B230" s="31">
        <f>INDEX(技能效果!B:B,MATCH(技能效果等级!W230,技能效果!Y:Y,0))</f>
        <v>130601201</v>
      </c>
      <c r="C230" s="31" t="str">
        <f>INDEX(技能效果!C:C,MATCH(技能效果等级!B230,技能效果!B:B,0))</f>
        <v>南御夫普攻伤害</v>
      </c>
      <c r="D230" s="30" t="s">
        <v>1013</v>
      </c>
      <c r="E230" s="31">
        <v>7</v>
      </c>
      <c r="F230" s="31">
        <f>INDEX(技能效果!H:H,MATCH(技能效果等级!B230,技能效果!B:B,0))</f>
        <v>1001</v>
      </c>
      <c r="G230" s="31">
        <v>2.5</v>
      </c>
      <c r="H230" s="31"/>
      <c r="I230" s="31"/>
      <c r="J230" s="31"/>
      <c r="K230" s="31"/>
      <c r="L230" s="31"/>
      <c r="M230" s="31"/>
      <c r="N230" s="30" t="str">
        <f>IF(INDEX(技能效果!I:I,MATCH(技能效果等级!B230,技能效果!B:B,0))="","",INDEX(技能效果!I:I,MATCH(技能效果等级!B230,技能效果!B:B,0)))</f>
        <v/>
      </c>
      <c r="O230" s="31"/>
      <c r="P230" s="31"/>
      <c r="Q230" s="31"/>
      <c r="R230" s="31" t="str">
        <f>IF(INDEX(技能效果!J:J,MATCH(技能效果等级!B230,技能效果!B:B,0))="","",INDEX(技能效果!J:J,MATCH(技能效果等级!B230,技能效果!B:B,0)))</f>
        <v/>
      </c>
      <c r="S230" s="31"/>
      <c r="T230" s="31"/>
      <c r="U230" s="31"/>
      <c r="V230" s="30" t="s">
        <v>1329</v>
      </c>
      <c r="W230" s="31">
        <f t="shared" si="3"/>
        <v>23</v>
      </c>
    </row>
    <row r="231" spans="1:23" ht="16.5" x14ac:dyDescent="0.2">
      <c r="A231" s="31">
        <v>228</v>
      </c>
      <c r="B231" s="31">
        <f>INDEX(技能效果!B:B,MATCH(技能效果等级!W231,技能效果!Y:Y,0))</f>
        <v>130601201</v>
      </c>
      <c r="C231" s="31" t="str">
        <f>INDEX(技能效果!C:C,MATCH(技能效果等级!B231,技能效果!B:B,0))</f>
        <v>南御夫普攻伤害</v>
      </c>
      <c r="D231" s="30" t="s">
        <v>1013</v>
      </c>
      <c r="E231" s="31">
        <v>8</v>
      </c>
      <c r="F231" s="31">
        <f>INDEX(技能效果!H:H,MATCH(技能效果等级!B231,技能效果!B:B,0))</f>
        <v>1001</v>
      </c>
      <c r="G231" s="31">
        <v>2.5</v>
      </c>
      <c r="H231" s="31"/>
      <c r="I231" s="31"/>
      <c r="J231" s="31"/>
      <c r="K231" s="31"/>
      <c r="L231" s="31"/>
      <c r="M231" s="31"/>
      <c r="N231" s="30" t="str">
        <f>IF(INDEX(技能效果!I:I,MATCH(技能效果等级!B231,技能效果!B:B,0))="","",INDEX(技能效果!I:I,MATCH(技能效果等级!B231,技能效果!B:B,0)))</f>
        <v/>
      </c>
      <c r="O231" s="31"/>
      <c r="P231" s="31"/>
      <c r="Q231" s="31"/>
      <c r="R231" s="31" t="str">
        <f>IF(INDEX(技能效果!J:J,MATCH(技能效果等级!B231,技能效果!B:B,0))="","",INDEX(技能效果!J:J,MATCH(技能效果等级!B231,技能效果!B:B,0)))</f>
        <v/>
      </c>
      <c r="S231" s="31"/>
      <c r="T231" s="31"/>
      <c r="U231" s="31"/>
      <c r="V231" s="30" t="s">
        <v>1329</v>
      </c>
      <c r="W231" s="31">
        <f t="shared" si="3"/>
        <v>23</v>
      </c>
    </row>
    <row r="232" spans="1:23" ht="16.5" x14ac:dyDescent="0.2">
      <c r="A232" s="31">
        <v>229</v>
      </c>
      <c r="B232" s="31">
        <f>INDEX(技能效果!B:B,MATCH(技能效果等级!W232,技能效果!Y:Y,0))</f>
        <v>130601201</v>
      </c>
      <c r="C232" s="31" t="str">
        <f>INDEX(技能效果!C:C,MATCH(技能效果等级!B232,技能效果!B:B,0))</f>
        <v>南御夫普攻伤害</v>
      </c>
      <c r="D232" s="30" t="s">
        <v>1013</v>
      </c>
      <c r="E232" s="31">
        <v>9</v>
      </c>
      <c r="F232" s="31">
        <f>INDEX(技能效果!H:H,MATCH(技能效果等级!B232,技能效果!B:B,0))</f>
        <v>1001</v>
      </c>
      <c r="G232" s="31">
        <v>2.5</v>
      </c>
      <c r="H232" s="31"/>
      <c r="I232" s="31"/>
      <c r="J232" s="31"/>
      <c r="K232" s="31"/>
      <c r="L232" s="31"/>
      <c r="M232" s="31"/>
      <c r="N232" s="30" t="str">
        <f>IF(INDEX(技能效果!I:I,MATCH(技能效果等级!B232,技能效果!B:B,0))="","",INDEX(技能效果!I:I,MATCH(技能效果等级!B232,技能效果!B:B,0)))</f>
        <v/>
      </c>
      <c r="O232" s="31"/>
      <c r="P232" s="31"/>
      <c r="Q232" s="31"/>
      <c r="R232" s="31" t="str">
        <f>IF(INDEX(技能效果!J:J,MATCH(技能效果等级!B232,技能效果!B:B,0))="","",INDEX(技能效果!J:J,MATCH(技能效果等级!B232,技能效果!B:B,0)))</f>
        <v/>
      </c>
      <c r="S232" s="31"/>
      <c r="T232" s="31"/>
      <c r="U232" s="31"/>
      <c r="V232" s="30" t="s">
        <v>1329</v>
      </c>
      <c r="W232" s="31">
        <f t="shared" si="3"/>
        <v>23</v>
      </c>
    </row>
    <row r="233" spans="1:23" ht="16.5" x14ac:dyDescent="0.2">
      <c r="A233" s="31">
        <v>230</v>
      </c>
      <c r="B233" s="31">
        <f>INDEX(技能效果!B:B,MATCH(技能效果等级!W233,技能效果!Y:Y,0))</f>
        <v>130601201</v>
      </c>
      <c r="C233" s="31" t="str">
        <f>INDEX(技能效果!C:C,MATCH(技能效果等级!B233,技能效果!B:B,0))</f>
        <v>南御夫普攻伤害</v>
      </c>
      <c r="D233" s="30" t="s">
        <v>1013</v>
      </c>
      <c r="E233" s="31">
        <v>10</v>
      </c>
      <c r="F233" s="31">
        <f>INDEX(技能效果!H:H,MATCH(技能效果等级!B233,技能效果!B:B,0))</f>
        <v>1001</v>
      </c>
      <c r="G233" s="31">
        <v>2.5</v>
      </c>
      <c r="H233" s="31"/>
      <c r="I233" s="31"/>
      <c r="J233" s="31"/>
      <c r="K233" s="31"/>
      <c r="L233" s="31"/>
      <c r="M233" s="31"/>
      <c r="N233" s="30" t="str">
        <f>IF(INDEX(技能效果!I:I,MATCH(技能效果等级!B233,技能效果!B:B,0))="","",INDEX(技能效果!I:I,MATCH(技能效果等级!B233,技能效果!B:B,0)))</f>
        <v/>
      </c>
      <c r="O233" s="31"/>
      <c r="P233" s="31"/>
      <c r="Q233" s="31"/>
      <c r="R233" s="31" t="str">
        <f>IF(INDEX(技能效果!J:J,MATCH(技能效果等级!B233,技能效果!B:B,0))="","",INDEX(技能效果!J:J,MATCH(技能效果等级!B233,技能效果!B:B,0)))</f>
        <v/>
      </c>
      <c r="S233" s="31"/>
      <c r="T233" s="31"/>
      <c r="U233" s="31"/>
      <c r="V233" s="30" t="s">
        <v>1329</v>
      </c>
      <c r="W233" s="31">
        <f t="shared" si="3"/>
        <v>23</v>
      </c>
    </row>
    <row r="234" spans="1:23" ht="16.5" x14ac:dyDescent="0.2">
      <c r="A234" s="31">
        <v>231</v>
      </c>
      <c r="B234" s="31">
        <f>INDEX(技能效果!B:B,MATCH(技能效果等级!W234,技能效果!Y:Y,0))</f>
        <v>130601202</v>
      </c>
      <c r="C234" s="31" t="str">
        <f>INDEX(技能效果!C:C,MATCH(技能效果等级!B234,技能效果!B:B,0))</f>
        <v>南御夫普攻水晶</v>
      </c>
      <c r="D234" s="30" t="s">
        <v>1013</v>
      </c>
      <c r="E234" s="31">
        <v>1</v>
      </c>
      <c r="F234" s="31">
        <f>INDEX(技能效果!H:H,MATCH(技能效果等级!B234,技能效果!B:B,0))</f>
        <v>3001</v>
      </c>
      <c r="G234" s="31">
        <v>2</v>
      </c>
      <c r="H234" s="31">
        <v>1</v>
      </c>
      <c r="I234" s="31"/>
      <c r="J234" s="31"/>
      <c r="K234" s="31"/>
      <c r="L234" s="31"/>
      <c r="M234" s="31"/>
      <c r="N234" s="30" t="str">
        <f>IF(INDEX(技能效果!I:I,MATCH(技能效果等级!B234,技能效果!B:B,0))="","",INDEX(技能效果!I:I,MATCH(技能效果等级!B234,技能效果!B:B,0)))</f>
        <v/>
      </c>
      <c r="O234" s="31"/>
      <c r="P234" s="31"/>
      <c r="Q234" s="31"/>
      <c r="R234" s="31" t="str">
        <f>IF(INDEX(技能效果!J:J,MATCH(技能效果等级!B234,技能效果!B:B,0))="","",INDEX(技能效果!J:J,MATCH(技能效果等级!B234,技能效果!B:B,0)))</f>
        <v/>
      </c>
      <c r="S234" s="31"/>
      <c r="T234" s="31"/>
      <c r="U234" s="31"/>
      <c r="V234" s="30" t="s">
        <v>1329</v>
      </c>
      <c r="W234" s="31">
        <f t="shared" si="3"/>
        <v>24</v>
      </c>
    </row>
    <row r="235" spans="1:23" ht="16.5" x14ac:dyDescent="0.2">
      <c r="A235" s="31">
        <v>232</v>
      </c>
      <c r="B235" s="31">
        <f>INDEX(技能效果!B:B,MATCH(技能效果等级!W235,技能效果!Y:Y,0))</f>
        <v>130601202</v>
      </c>
      <c r="C235" s="31" t="str">
        <f>INDEX(技能效果!C:C,MATCH(技能效果等级!B235,技能效果!B:B,0))</f>
        <v>南御夫普攻水晶</v>
      </c>
      <c r="D235" s="30" t="s">
        <v>1013</v>
      </c>
      <c r="E235" s="31">
        <v>2</v>
      </c>
      <c r="F235" s="31">
        <f>INDEX(技能效果!H:H,MATCH(技能效果等级!B235,技能效果!B:B,0))</f>
        <v>3001</v>
      </c>
      <c r="G235" s="31">
        <v>2</v>
      </c>
      <c r="H235" s="31">
        <v>1</v>
      </c>
      <c r="I235" s="31"/>
      <c r="J235" s="31"/>
      <c r="K235" s="31"/>
      <c r="L235" s="31"/>
      <c r="M235" s="31"/>
      <c r="N235" s="30" t="str">
        <f>IF(INDEX(技能效果!I:I,MATCH(技能效果等级!B235,技能效果!B:B,0))="","",INDEX(技能效果!I:I,MATCH(技能效果等级!B235,技能效果!B:B,0)))</f>
        <v/>
      </c>
      <c r="O235" s="31"/>
      <c r="P235" s="31"/>
      <c r="Q235" s="31"/>
      <c r="R235" s="31" t="str">
        <f>IF(INDEX(技能效果!J:J,MATCH(技能效果等级!B235,技能效果!B:B,0))="","",INDEX(技能效果!J:J,MATCH(技能效果等级!B235,技能效果!B:B,0)))</f>
        <v/>
      </c>
      <c r="S235" s="31"/>
      <c r="T235" s="31"/>
      <c r="U235" s="31"/>
      <c r="V235" s="30" t="s">
        <v>1329</v>
      </c>
      <c r="W235" s="31">
        <f t="shared" si="3"/>
        <v>24</v>
      </c>
    </row>
    <row r="236" spans="1:23" ht="16.5" x14ac:dyDescent="0.2">
      <c r="A236" s="31">
        <v>233</v>
      </c>
      <c r="B236" s="31">
        <f>INDEX(技能效果!B:B,MATCH(技能效果等级!W236,技能效果!Y:Y,0))</f>
        <v>130601202</v>
      </c>
      <c r="C236" s="31" t="str">
        <f>INDEX(技能效果!C:C,MATCH(技能效果等级!B236,技能效果!B:B,0))</f>
        <v>南御夫普攻水晶</v>
      </c>
      <c r="D236" s="30" t="s">
        <v>1013</v>
      </c>
      <c r="E236" s="31">
        <v>3</v>
      </c>
      <c r="F236" s="31">
        <f>INDEX(技能效果!H:H,MATCH(技能效果等级!B236,技能效果!B:B,0))</f>
        <v>3001</v>
      </c>
      <c r="G236" s="31">
        <v>2</v>
      </c>
      <c r="H236" s="31">
        <v>1</v>
      </c>
      <c r="I236" s="31"/>
      <c r="J236" s="31"/>
      <c r="K236" s="31"/>
      <c r="L236" s="31"/>
      <c r="M236" s="31"/>
      <c r="N236" s="30" t="str">
        <f>IF(INDEX(技能效果!I:I,MATCH(技能效果等级!B236,技能效果!B:B,0))="","",INDEX(技能效果!I:I,MATCH(技能效果等级!B236,技能效果!B:B,0)))</f>
        <v/>
      </c>
      <c r="O236" s="31"/>
      <c r="P236" s="31"/>
      <c r="Q236" s="31"/>
      <c r="R236" s="31" t="str">
        <f>IF(INDEX(技能效果!J:J,MATCH(技能效果等级!B236,技能效果!B:B,0))="","",INDEX(技能效果!J:J,MATCH(技能效果等级!B236,技能效果!B:B,0)))</f>
        <v/>
      </c>
      <c r="S236" s="31"/>
      <c r="T236" s="31"/>
      <c r="U236" s="31"/>
      <c r="V236" s="30" t="s">
        <v>1329</v>
      </c>
      <c r="W236" s="31">
        <f t="shared" si="3"/>
        <v>24</v>
      </c>
    </row>
    <row r="237" spans="1:23" ht="16.5" x14ac:dyDescent="0.2">
      <c r="A237" s="31">
        <v>234</v>
      </c>
      <c r="B237" s="31">
        <f>INDEX(技能效果!B:B,MATCH(技能效果等级!W237,技能效果!Y:Y,0))</f>
        <v>130601202</v>
      </c>
      <c r="C237" s="31" t="str">
        <f>INDEX(技能效果!C:C,MATCH(技能效果等级!B237,技能效果!B:B,0))</f>
        <v>南御夫普攻水晶</v>
      </c>
      <c r="D237" s="30" t="s">
        <v>1013</v>
      </c>
      <c r="E237" s="31">
        <v>4</v>
      </c>
      <c r="F237" s="31">
        <f>INDEX(技能效果!H:H,MATCH(技能效果等级!B237,技能效果!B:B,0))</f>
        <v>3001</v>
      </c>
      <c r="G237" s="31">
        <v>2</v>
      </c>
      <c r="H237" s="31">
        <v>1</v>
      </c>
      <c r="I237" s="31"/>
      <c r="J237" s="31"/>
      <c r="K237" s="31"/>
      <c r="L237" s="31"/>
      <c r="M237" s="31"/>
      <c r="N237" s="30" t="str">
        <f>IF(INDEX(技能效果!I:I,MATCH(技能效果等级!B237,技能效果!B:B,0))="","",INDEX(技能效果!I:I,MATCH(技能效果等级!B237,技能效果!B:B,0)))</f>
        <v/>
      </c>
      <c r="O237" s="31"/>
      <c r="P237" s="31"/>
      <c r="Q237" s="31"/>
      <c r="R237" s="31" t="str">
        <f>IF(INDEX(技能效果!J:J,MATCH(技能效果等级!B237,技能效果!B:B,0))="","",INDEX(技能效果!J:J,MATCH(技能效果等级!B237,技能效果!B:B,0)))</f>
        <v/>
      </c>
      <c r="S237" s="31"/>
      <c r="T237" s="31"/>
      <c r="U237" s="31"/>
      <c r="V237" s="30" t="s">
        <v>1329</v>
      </c>
      <c r="W237" s="31">
        <f t="shared" si="3"/>
        <v>24</v>
      </c>
    </row>
    <row r="238" spans="1:23" ht="16.5" x14ac:dyDescent="0.2">
      <c r="A238" s="31">
        <v>235</v>
      </c>
      <c r="B238" s="31">
        <f>INDEX(技能效果!B:B,MATCH(技能效果等级!W238,技能效果!Y:Y,0))</f>
        <v>130601202</v>
      </c>
      <c r="C238" s="31" t="str">
        <f>INDEX(技能效果!C:C,MATCH(技能效果等级!B238,技能效果!B:B,0))</f>
        <v>南御夫普攻水晶</v>
      </c>
      <c r="D238" s="30" t="s">
        <v>1013</v>
      </c>
      <c r="E238" s="31">
        <v>5</v>
      </c>
      <c r="F238" s="31">
        <f>INDEX(技能效果!H:H,MATCH(技能效果等级!B238,技能效果!B:B,0))</f>
        <v>3001</v>
      </c>
      <c r="G238" s="31">
        <v>2</v>
      </c>
      <c r="H238" s="31">
        <v>1</v>
      </c>
      <c r="I238" s="31"/>
      <c r="J238" s="31"/>
      <c r="K238" s="31"/>
      <c r="L238" s="31"/>
      <c r="M238" s="31"/>
      <c r="N238" s="30" t="str">
        <f>IF(INDEX(技能效果!I:I,MATCH(技能效果等级!B238,技能效果!B:B,0))="","",INDEX(技能效果!I:I,MATCH(技能效果等级!B238,技能效果!B:B,0)))</f>
        <v/>
      </c>
      <c r="O238" s="31"/>
      <c r="P238" s="31"/>
      <c r="Q238" s="31"/>
      <c r="R238" s="31" t="str">
        <f>IF(INDEX(技能效果!J:J,MATCH(技能效果等级!B238,技能效果!B:B,0))="","",INDEX(技能效果!J:J,MATCH(技能效果等级!B238,技能效果!B:B,0)))</f>
        <v/>
      </c>
      <c r="S238" s="31"/>
      <c r="T238" s="31"/>
      <c r="U238" s="31"/>
      <c r="V238" s="30" t="s">
        <v>1329</v>
      </c>
      <c r="W238" s="31">
        <f t="shared" si="3"/>
        <v>24</v>
      </c>
    </row>
    <row r="239" spans="1:23" ht="16.5" x14ac:dyDescent="0.2">
      <c r="A239" s="31">
        <v>236</v>
      </c>
      <c r="B239" s="31">
        <f>INDEX(技能效果!B:B,MATCH(技能效果等级!W239,技能效果!Y:Y,0))</f>
        <v>130601202</v>
      </c>
      <c r="C239" s="31" t="str">
        <f>INDEX(技能效果!C:C,MATCH(技能效果等级!B239,技能效果!B:B,0))</f>
        <v>南御夫普攻水晶</v>
      </c>
      <c r="D239" s="30" t="s">
        <v>1013</v>
      </c>
      <c r="E239" s="31">
        <v>6</v>
      </c>
      <c r="F239" s="31">
        <f>INDEX(技能效果!H:H,MATCH(技能效果等级!B239,技能效果!B:B,0))</f>
        <v>3001</v>
      </c>
      <c r="G239" s="31">
        <v>2</v>
      </c>
      <c r="H239" s="31">
        <v>1</v>
      </c>
      <c r="I239" s="31"/>
      <c r="J239" s="31"/>
      <c r="K239" s="31"/>
      <c r="L239" s="31"/>
      <c r="M239" s="31"/>
      <c r="N239" s="30" t="str">
        <f>IF(INDEX(技能效果!I:I,MATCH(技能效果等级!B239,技能效果!B:B,0))="","",INDEX(技能效果!I:I,MATCH(技能效果等级!B239,技能效果!B:B,0)))</f>
        <v/>
      </c>
      <c r="O239" s="31"/>
      <c r="P239" s="31"/>
      <c r="Q239" s="31"/>
      <c r="R239" s="31" t="str">
        <f>IF(INDEX(技能效果!J:J,MATCH(技能效果等级!B239,技能效果!B:B,0))="","",INDEX(技能效果!J:J,MATCH(技能效果等级!B239,技能效果!B:B,0)))</f>
        <v/>
      </c>
      <c r="S239" s="31"/>
      <c r="T239" s="31"/>
      <c r="U239" s="31"/>
      <c r="V239" s="30" t="s">
        <v>1329</v>
      </c>
      <c r="W239" s="31">
        <f t="shared" si="3"/>
        <v>24</v>
      </c>
    </row>
    <row r="240" spans="1:23" ht="16.5" x14ac:dyDescent="0.2">
      <c r="A240" s="31">
        <v>237</v>
      </c>
      <c r="B240" s="31">
        <f>INDEX(技能效果!B:B,MATCH(技能效果等级!W240,技能效果!Y:Y,0))</f>
        <v>130601202</v>
      </c>
      <c r="C240" s="31" t="str">
        <f>INDEX(技能效果!C:C,MATCH(技能效果等级!B240,技能效果!B:B,0))</f>
        <v>南御夫普攻水晶</v>
      </c>
      <c r="D240" s="30" t="s">
        <v>1013</v>
      </c>
      <c r="E240" s="31">
        <v>7</v>
      </c>
      <c r="F240" s="31">
        <f>INDEX(技能效果!H:H,MATCH(技能效果等级!B240,技能效果!B:B,0))</f>
        <v>3001</v>
      </c>
      <c r="G240" s="31">
        <v>2</v>
      </c>
      <c r="H240" s="31">
        <v>1</v>
      </c>
      <c r="I240" s="31"/>
      <c r="J240" s="31"/>
      <c r="K240" s="31"/>
      <c r="L240" s="31"/>
      <c r="M240" s="31"/>
      <c r="N240" s="30" t="str">
        <f>IF(INDEX(技能效果!I:I,MATCH(技能效果等级!B240,技能效果!B:B,0))="","",INDEX(技能效果!I:I,MATCH(技能效果等级!B240,技能效果!B:B,0)))</f>
        <v/>
      </c>
      <c r="O240" s="31"/>
      <c r="P240" s="31"/>
      <c r="Q240" s="31"/>
      <c r="R240" s="31" t="str">
        <f>IF(INDEX(技能效果!J:J,MATCH(技能效果等级!B240,技能效果!B:B,0))="","",INDEX(技能效果!J:J,MATCH(技能效果等级!B240,技能效果!B:B,0)))</f>
        <v/>
      </c>
      <c r="S240" s="31"/>
      <c r="T240" s="31"/>
      <c r="U240" s="31"/>
      <c r="V240" s="30" t="s">
        <v>1329</v>
      </c>
      <c r="W240" s="31">
        <f t="shared" si="3"/>
        <v>24</v>
      </c>
    </row>
    <row r="241" spans="1:23" ht="16.5" x14ac:dyDescent="0.2">
      <c r="A241" s="31">
        <v>238</v>
      </c>
      <c r="B241" s="31">
        <f>INDEX(技能效果!B:B,MATCH(技能效果等级!W241,技能效果!Y:Y,0))</f>
        <v>130601202</v>
      </c>
      <c r="C241" s="31" t="str">
        <f>INDEX(技能效果!C:C,MATCH(技能效果等级!B241,技能效果!B:B,0))</f>
        <v>南御夫普攻水晶</v>
      </c>
      <c r="D241" s="30" t="s">
        <v>1013</v>
      </c>
      <c r="E241" s="31">
        <v>8</v>
      </c>
      <c r="F241" s="31">
        <f>INDEX(技能效果!H:H,MATCH(技能效果等级!B241,技能效果!B:B,0))</f>
        <v>3001</v>
      </c>
      <c r="G241" s="31">
        <v>2</v>
      </c>
      <c r="H241" s="31">
        <v>1</v>
      </c>
      <c r="I241" s="31"/>
      <c r="J241" s="31"/>
      <c r="K241" s="31"/>
      <c r="L241" s="31"/>
      <c r="M241" s="31"/>
      <c r="N241" s="30" t="str">
        <f>IF(INDEX(技能效果!I:I,MATCH(技能效果等级!B241,技能效果!B:B,0))="","",INDEX(技能效果!I:I,MATCH(技能效果等级!B241,技能效果!B:B,0)))</f>
        <v/>
      </c>
      <c r="O241" s="31"/>
      <c r="P241" s="31"/>
      <c r="Q241" s="31"/>
      <c r="R241" s="31" t="str">
        <f>IF(INDEX(技能效果!J:J,MATCH(技能效果等级!B241,技能效果!B:B,0))="","",INDEX(技能效果!J:J,MATCH(技能效果等级!B241,技能效果!B:B,0)))</f>
        <v/>
      </c>
      <c r="S241" s="31"/>
      <c r="T241" s="31"/>
      <c r="U241" s="31"/>
      <c r="V241" s="30" t="s">
        <v>1329</v>
      </c>
      <c r="W241" s="31">
        <f t="shared" si="3"/>
        <v>24</v>
      </c>
    </row>
    <row r="242" spans="1:23" ht="16.5" x14ac:dyDescent="0.2">
      <c r="A242" s="31">
        <v>239</v>
      </c>
      <c r="B242" s="31">
        <f>INDEX(技能效果!B:B,MATCH(技能效果等级!W242,技能效果!Y:Y,0))</f>
        <v>130601202</v>
      </c>
      <c r="C242" s="31" t="str">
        <f>INDEX(技能效果!C:C,MATCH(技能效果等级!B242,技能效果!B:B,0))</f>
        <v>南御夫普攻水晶</v>
      </c>
      <c r="D242" s="30" t="s">
        <v>1013</v>
      </c>
      <c r="E242" s="31">
        <v>9</v>
      </c>
      <c r="F242" s="31">
        <f>INDEX(技能效果!H:H,MATCH(技能效果等级!B242,技能效果!B:B,0))</f>
        <v>3001</v>
      </c>
      <c r="G242" s="31">
        <v>2</v>
      </c>
      <c r="H242" s="31">
        <v>1</v>
      </c>
      <c r="I242" s="31"/>
      <c r="J242" s="31"/>
      <c r="K242" s="31"/>
      <c r="L242" s="31"/>
      <c r="M242" s="31"/>
      <c r="N242" s="30" t="str">
        <f>IF(INDEX(技能效果!I:I,MATCH(技能效果等级!B242,技能效果!B:B,0))="","",INDEX(技能效果!I:I,MATCH(技能效果等级!B242,技能效果!B:B,0)))</f>
        <v/>
      </c>
      <c r="O242" s="31"/>
      <c r="P242" s="31"/>
      <c r="Q242" s="31"/>
      <c r="R242" s="31" t="str">
        <f>IF(INDEX(技能效果!J:J,MATCH(技能效果等级!B242,技能效果!B:B,0))="","",INDEX(技能效果!J:J,MATCH(技能效果等级!B242,技能效果!B:B,0)))</f>
        <v/>
      </c>
      <c r="S242" s="31"/>
      <c r="T242" s="31"/>
      <c r="U242" s="31"/>
      <c r="V242" s="30" t="s">
        <v>1329</v>
      </c>
      <c r="W242" s="31">
        <f t="shared" si="3"/>
        <v>24</v>
      </c>
    </row>
    <row r="243" spans="1:23" ht="16.5" x14ac:dyDescent="0.2">
      <c r="A243" s="31">
        <v>240</v>
      </c>
      <c r="B243" s="31">
        <f>INDEX(技能效果!B:B,MATCH(技能效果等级!W243,技能效果!Y:Y,0))</f>
        <v>130601202</v>
      </c>
      <c r="C243" s="31" t="str">
        <f>INDEX(技能效果!C:C,MATCH(技能效果等级!B243,技能效果!B:B,0))</f>
        <v>南御夫普攻水晶</v>
      </c>
      <c r="D243" s="30" t="s">
        <v>1013</v>
      </c>
      <c r="E243" s="31">
        <v>10</v>
      </c>
      <c r="F243" s="31">
        <f>INDEX(技能效果!H:H,MATCH(技能效果等级!B243,技能效果!B:B,0))</f>
        <v>3001</v>
      </c>
      <c r="G243" s="31">
        <v>2</v>
      </c>
      <c r="H243" s="31">
        <v>1</v>
      </c>
      <c r="I243" s="31"/>
      <c r="J243" s="31"/>
      <c r="K243" s="31"/>
      <c r="L243" s="31"/>
      <c r="M243" s="31"/>
      <c r="N243" s="30" t="str">
        <f>IF(INDEX(技能效果!I:I,MATCH(技能效果等级!B243,技能效果!B:B,0))="","",INDEX(技能效果!I:I,MATCH(技能效果等级!B243,技能效果!B:B,0)))</f>
        <v/>
      </c>
      <c r="O243" s="31"/>
      <c r="P243" s="31"/>
      <c r="Q243" s="31"/>
      <c r="R243" s="31" t="str">
        <f>IF(INDEX(技能效果!J:J,MATCH(技能效果等级!B243,技能效果!B:B,0))="","",INDEX(技能效果!J:J,MATCH(技能效果等级!B243,技能效果!B:B,0)))</f>
        <v/>
      </c>
      <c r="S243" s="31"/>
      <c r="T243" s="31"/>
      <c r="U243" s="31"/>
      <c r="V243" s="30" t="s">
        <v>1329</v>
      </c>
      <c r="W243" s="31">
        <f t="shared" si="3"/>
        <v>24</v>
      </c>
    </row>
    <row r="244" spans="1:23" ht="16.5" x14ac:dyDescent="0.2">
      <c r="A244" s="31">
        <v>241</v>
      </c>
      <c r="B244" s="31">
        <f>INDEX(技能效果!B:B,MATCH(技能效果等级!W244,技能效果!Y:Y,0))</f>
        <v>130601301</v>
      </c>
      <c r="C244" s="31" t="str">
        <f>INDEX(技能效果!C:C,MATCH(技能效果等级!B244,技能效果!B:B,0))</f>
        <v>吉拉普攻伤害</v>
      </c>
      <c r="D244" s="30" t="s">
        <v>1013</v>
      </c>
      <c r="E244" s="31">
        <v>1</v>
      </c>
      <c r="F244" s="31">
        <f>INDEX(技能效果!H:H,MATCH(技能效果等级!B244,技能效果!B:B,0))</f>
        <v>1001</v>
      </c>
      <c r="G244" s="31">
        <v>2.5</v>
      </c>
      <c r="H244" s="31"/>
      <c r="I244" s="31"/>
      <c r="J244" s="31"/>
      <c r="K244" s="31"/>
      <c r="L244" s="31"/>
      <c r="M244" s="31"/>
      <c r="N244" s="30" t="str">
        <f>IF(INDEX(技能效果!I:I,MATCH(技能效果等级!B244,技能效果!B:B,0))="","",INDEX(技能效果!I:I,MATCH(技能效果等级!B244,技能效果!B:B,0)))</f>
        <v/>
      </c>
      <c r="O244" s="31"/>
      <c r="P244" s="31"/>
      <c r="Q244" s="31"/>
      <c r="R244" s="31" t="str">
        <f>IF(INDEX(技能效果!J:J,MATCH(技能效果等级!B244,技能效果!B:B,0))="","",INDEX(技能效果!J:J,MATCH(技能效果等级!B244,技能效果!B:B,0)))</f>
        <v/>
      </c>
      <c r="S244" s="31"/>
      <c r="T244" s="31"/>
      <c r="U244" s="31"/>
      <c r="V244" s="30" t="s">
        <v>1329</v>
      </c>
      <c r="W244" s="31">
        <f t="shared" si="3"/>
        <v>25</v>
      </c>
    </row>
    <row r="245" spans="1:23" ht="16.5" x14ac:dyDescent="0.2">
      <c r="A245" s="31">
        <v>242</v>
      </c>
      <c r="B245" s="31">
        <f>INDEX(技能效果!B:B,MATCH(技能效果等级!W245,技能效果!Y:Y,0))</f>
        <v>130601301</v>
      </c>
      <c r="C245" s="31" t="str">
        <f>INDEX(技能效果!C:C,MATCH(技能效果等级!B245,技能效果!B:B,0))</f>
        <v>吉拉普攻伤害</v>
      </c>
      <c r="D245" s="30" t="s">
        <v>1013</v>
      </c>
      <c r="E245" s="31">
        <v>2</v>
      </c>
      <c r="F245" s="31">
        <f>INDEX(技能效果!H:H,MATCH(技能效果等级!B245,技能效果!B:B,0))</f>
        <v>1001</v>
      </c>
      <c r="G245" s="31">
        <v>2.5</v>
      </c>
      <c r="H245" s="31"/>
      <c r="I245" s="31"/>
      <c r="J245" s="31"/>
      <c r="K245" s="31"/>
      <c r="L245" s="31"/>
      <c r="M245" s="31"/>
      <c r="N245" s="30" t="str">
        <f>IF(INDEX(技能效果!I:I,MATCH(技能效果等级!B245,技能效果!B:B,0))="","",INDEX(技能效果!I:I,MATCH(技能效果等级!B245,技能效果!B:B,0)))</f>
        <v/>
      </c>
      <c r="O245" s="31"/>
      <c r="P245" s="31"/>
      <c r="Q245" s="31"/>
      <c r="R245" s="31" t="str">
        <f>IF(INDEX(技能效果!J:J,MATCH(技能效果等级!B245,技能效果!B:B,0))="","",INDEX(技能效果!J:J,MATCH(技能效果等级!B245,技能效果!B:B,0)))</f>
        <v/>
      </c>
      <c r="S245" s="31"/>
      <c r="T245" s="31"/>
      <c r="U245" s="31"/>
      <c r="V245" s="30" t="s">
        <v>1329</v>
      </c>
      <c r="W245" s="31">
        <f t="shared" si="3"/>
        <v>25</v>
      </c>
    </row>
    <row r="246" spans="1:23" ht="16.5" x14ac:dyDescent="0.2">
      <c r="A246" s="31">
        <v>243</v>
      </c>
      <c r="B246" s="31">
        <f>INDEX(技能效果!B:B,MATCH(技能效果等级!W246,技能效果!Y:Y,0))</f>
        <v>130601301</v>
      </c>
      <c r="C246" s="31" t="str">
        <f>INDEX(技能效果!C:C,MATCH(技能效果等级!B246,技能效果!B:B,0))</f>
        <v>吉拉普攻伤害</v>
      </c>
      <c r="D246" s="30" t="s">
        <v>1013</v>
      </c>
      <c r="E246" s="31">
        <v>3</v>
      </c>
      <c r="F246" s="31">
        <f>INDEX(技能效果!H:H,MATCH(技能效果等级!B246,技能效果!B:B,0))</f>
        <v>1001</v>
      </c>
      <c r="G246" s="31">
        <v>2.5</v>
      </c>
      <c r="H246" s="31"/>
      <c r="I246" s="31"/>
      <c r="J246" s="31"/>
      <c r="K246" s="31"/>
      <c r="L246" s="31"/>
      <c r="M246" s="31"/>
      <c r="N246" s="30" t="str">
        <f>IF(INDEX(技能效果!I:I,MATCH(技能效果等级!B246,技能效果!B:B,0))="","",INDEX(技能效果!I:I,MATCH(技能效果等级!B246,技能效果!B:B,0)))</f>
        <v/>
      </c>
      <c r="O246" s="31"/>
      <c r="P246" s="31"/>
      <c r="Q246" s="31"/>
      <c r="R246" s="31" t="str">
        <f>IF(INDEX(技能效果!J:J,MATCH(技能效果等级!B246,技能效果!B:B,0))="","",INDEX(技能效果!J:J,MATCH(技能效果等级!B246,技能效果!B:B,0)))</f>
        <v/>
      </c>
      <c r="S246" s="31"/>
      <c r="T246" s="31"/>
      <c r="U246" s="31"/>
      <c r="V246" s="30" t="s">
        <v>1329</v>
      </c>
      <c r="W246" s="31">
        <f t="shared" si="3"/>
        <v>25</v>
      </c>
    </row>
    <row r="247" spans="1:23" ht="16.5" x14ac:dyDescent="0.2">
      <c r="A247" s="31">
        <v>244</v>
      </c>
      <c r="B247" s="31">
        <f>INDEX(技能效果!B:B,MATCH(技能效果等级!W247,技能效果!Y:Y,0))</f>
        <v>130601301</v>
      </c>
      <c r="C247" s="31" t="str">
        <f>INDEX(技能效果!C:C,MATCH(技能效果等级!B247,技能效果!B:B,0))</f>
        <v>吉拉普攻伤害</v>
      </c>
      <c r="D247" s="30" t="s">
        <v>1013</v>
      </c>
      <c r="E247" s="31">
        <v>4</v>
      </c>
      <c r="F247" s="31">
        <f>INDEX(技能效果!H:H,MATCH(技能效果等级!B247,技能效果!B:B,0))</f>
        <v>1001</v>
      </c>
      <c r="G247" s="31">
        <v>2.5</v>
      </c>
      <c r="H247" s="31"/>
      <c r="I247" s="31"/>
      <c r="J247" s="31"/>
      <c r="K247" s="31"/>
      <c r="L247" s="31"/>
      <c r="M247" s="31"/>
      <c r="N247" s="30" t="str">
        <f>IF(INDEX(技能效果!I:I,MATCH(技能效果等级!B247,技能效果!B:B,0))="","",INDEX(技能效果!I:I,MATCH(技能效果等级!B247,技能效果!B:B,0)))</f>
        <v/>
      </c>
      <c r="O247" s="31"/>
      <c r="P247" s="31"/>
      <c r="Q247" s="31"/>
      <c r="R247" s="31" t="str">
        <f>IF(INDEX(技能效果!J:J,MATCH(技能效果等级!B247,技能效果!B:B,0))="","",INDEX(技能效果!J:J,MATCH(技能效果等级!B247,技能效果!B:B,0)))</f>
        <v/>
      </c>
      <c r="S247" s="31"/>
      <c r="T247" s="31"/>
      <c r="U247" s="31"/>
      <c r="V247" s="30" t="s">
        <v>1329</v>
      </c>
      <c r="W247" s="31">
        <f t="shared" si="3"/>
        <v>25</v>
      </c>
    </row>
    <row r="248" spans="1:23" ht="16.5" x14ac:dyDescent="0.2">
      <c r="A248" s="31">
        <v>245</v>
      </c>
      <c r="B248" s="31">
        <f>INDEX(技能效果!B:B,MATCH(技能效果等级!W248,技能效果!Y:Y,0))</f>
        <v>130601301</v>
      </c>
      <c r="C248" s="31" t="str">
        <f>INDEX(技能效果!C:C,MATCH(技能效果等级!B248,技能效果!B:B,0))</f>
        <v>吉拉普攻伤害</v>
      </c>
      <c r="D248" s="30" t="s">
        <v>1013</v>
      </c>
      <c r="E248" s="31">
        <v>5</v>
      </c>
      <c r="F248" s="31">
        <f>INDEX(技能效果!H:H,MATCH(技能效果等级!B248,技能效果!B:B,0))</f>
        <v>1001</v>
      </c>
      <c r="G248" s="31">
        <v>2.5</v>
      </c>
      <c r="H248" s="31"/>
      <c r="I248" s="31"/>
      <c r="J248" s="31"/>
      <c r="K248" s="31"/>
      <c r="L248" s="31"/>
      <c r="M248" s="31"/>
      <c r="N248" s="30" t="str">
        <f>IF(INDEX(技能效果!I:I,MATCH(技能效果等级!B248,技能效果!B:B,0))="","",INDEX(技能效果!I:I,MATCH(技能效果等级!B248,技能效果!B:B,0)))</f>
        <v/>
      </c>
      <c r="O248" s="31"/>
      <c r="P248" s="31"/>
      <c r="Q248" s="31"/>
      <c r="R248" s="31" t="str">
        <f>IF(INDEX(技能效果!J:J,MATCH(技能效果等级!B248,技能效果!B:B,0))="","",INDEX(技能效果!J:J,MATCH(技能效果等级!B248,技能效果!B:B,0)))</f>
        <v/>
      </c>
      <c r="S248" s="31"/>
      <c r="T248" s="31"/>
      <c r="U248" s="31"/>
      <c r="V248" s="30" t="s">
        <v>1329</v>
      </c>
      <c r="W248" s="31">
        <f t="shared" si="3"/>
        <v>25</v>
      </c>
    </row>
    <row r="249" spans="1:23" ht="16.5" x14ac:dyDescent="0.2">
      <c r="A249" s="31">
        <v>246</v>
      </c>
      <c r="B249" s="31">
        <f>INDEX(技能效果!B:B,MATCH(技能效果等级!W249,技能效果!Y:Y,0))</f>
        <v>130601301</v>
      </c>
      <c r="C249" s="31" t="str">
        <f>INDEX(技能效果!C:C,MATCH(技能效果等级!B249,技能效果!B:B,0))</f>
        <v>吉拉普攻伤害</v>
      </c>
      <c r="D249" s="30" t="s">
        <v>1013</v>
      </c>
      <c r="E249" s="31">
        <v>6</v>
      </c>
      <c r="F249" s="31">
        <f>INDEX(技能效果!H:H,MATCH(技能效果等级!B249,技能效果!B:B,0))</f>
        <v>1001</v>
      </c>
      <c r="G249" s="31">
        <v>2.5</v>
      </c>
      <c r="H249" s="31"/>
      <c r="I249" s="31"/>
      <c r="J249" s="31"/>
      <c r="K249" s="31"/>
      <c r="L249" s="31"/>
      <c r="M249" s="31"/>
      <c r="N249" s="30" t="str">
        <f>IF(INDEX(技能效果!I:I,MATCH(技能效果等级!B249,技能效果!B:B,0))="","",INDEX(技能效果!I:I,MATCH(技能效果等级!B249,技能效果!B:B,0)))</f>
        <v/>
      </c>
      <c r="O249" s="31"/>
      <c r="P249" s="31"/>
      <c r="Q249" s="31"/>
      <c r="R249" s="31" t="str">
        <f>IF(INDEX(技能效果!J:J,MATCH(技能效果等级!B249,技能效果!B:B,0))="","",INDEX(技能效果!J:J,MATCH(技能效果等级!B249,技能效果!B:B,0)))</f>
        <v/>
      </c>
      <c r="S249" s="31"/>
      <c r="T249" s="31"/>
      <c r="U249" s="31"/>
      <c r="V249" s="30" t="s">
        <v>1329</v>
      </c>
      <c r="W249" s="31">
        <f t="shared" si="3"/>
        <v>25</v>
      </c>
    </row>
    <row r="250" spans="1:23" ht="16.5" x14ac:dyDescent="0.2">
      <c r="A250" s="31">
        <v>247</v>
      </c>
      <c r="B250" s="31">
        <f>INDEX(技能效果!B:B,MATCH(技能效果等级!W250,技能效果!Y:Y,0))</f>
        <v>130601301</v>
      </c>
      <c r="C250" s="31" t="str">
        <f>INDEX(技能效果!C:C,MATCH(技能效果等级!B250,技能效果!B:B,0))</f>
        <v>吉拉普攻伤害</v>
      </c>
      <c r="D250" s="30" t="s">
        <v>1013</v>
      </c>
      <c r="E250" s="31">
        <v>7</v>
      </c>
      <c r="F250" s="31">
        <f>INDEX(技能效果!H:H,MATCH(技能效果等级!B250,技能效果!B:B,0))</f>
        <v>1001</v>
      </c>
      <c r="G250" s="31">
        <v>2.5</v>
      </c>
      <c r="H250" s="31"/>
      <c r="I250" s="31"/>
      <c r="J250" s="31"/>
      <c r="K250" s="31"/>
      <c r="L250" s="31"/>
      <c r="M250" s="31"/>
      <c r="N250" s="30" t="str">
        <f>IF(INDEX(技能效果!I:I,MATCH(技能效果等级!B250,技能效果!B:B,0))="","",INDEX(技能效果!I:I,MATCH(技能效果等级!B250,技能效果!B:B,0)))</f>
        <v/>
      </c>
      <c r="O250" s="31"/>
      <c r="P250" s="31"/>
      <c r="Q250" s="31"/>
      <c r="R250" s="31" t="str">
        <f>IF(INDEX(技能效果!J:J,MATCH(技能效果等级!B250,技能效果!B:B,0))="","",INDEX(技能效果!J:J,MATCH(技能效果等级!B250,技能效果!B:B,0)))</f>
        <v/>
      </c>
      <c r="S250" s="31"/>
      <c r="T250" s="31"/>
      <c r="U250" s="31"/>
      <c r="V250" s="30" t="s">
        <v>1329</v>
      </c>
      <c r="W250" s="31">
        <f t="shared" si="3"/>
        <v>25</v>
      </c>
    </row>
    <row r="251" spans="1:23" ht="16.5" x14ac:dyDescent="0.2">
      <c r="A251" s="31">
        <v>248</v>
      </c>
      <c r="B251" s="31">
        <f>INDEX(技能效果!B:B,MATCH(技能效果等级!W251,技能效果!Y:Y,0))</f>
        <v>130601301</v>
      </c>
      <c r="C251" s="31" t="str">
        <f>INDEX(技能效果!C:C,MATCH(技能效果等级!B251,技能效果!B:B,0))</f>
        <v>吉拉普攻伤害</v>
      </c>
      <c r="D251" s="30" t="s">
        <v>1013</v>
      </c>
      <c r="E251" s="31">
        <v>8</v>
      </c>
      <c r="F251" s="31">
        <f>INDEX(技能效果!H:H,MATCH(技能效果等级!B251,技能效果!B:B,0))</f>
        <v>1001</v>
      </c>
      <c r="G251" s="31">
        <v>2.5</v>
      </c>
      <c r="H251" s="31"/>
      <c r="I251" s="31"/>
      <c r="J251" s="31"/>
      <c r="K251" s="31"/>
      <c r="L251" s="31"/>
      <c r="M251" s="31"/>
      <c r="N251" s="30" t="str">
        <f>IF(INDEX(技能效果!I:I,MATCH(技能效果等级!B251,技能效果!B:B,0))="","",INDEX(技能效果!I:I,MATCH(技能效果等级!B251,技能效果!B:B,0)))</f>
        <v/>
      </c>
      <c r="O251" s="31"/>
      <c r="P251" s="31"/>
      <c r="Q251" s="31"/>
      <c r="R251" s="31" t="str">
        <f>IF(INDEX(技能效果!J:J,MATCH(技能效果等级!B251,技能效果!B:B,0))="","",INDEX(技能效果!J:J,MATCH(技能效果等级!B251,技能效果!B:B,0)))</f>
        <v/>
      </c>
      <c r="S251" s="31"/>
      <c r="T251" s="31"/>
      <c r="U251" s="31"/>
      <c r="V251" s="30" t="s">
        <v>1329</v>
      </c>
      <c r="W251" s="31">
        <f t="shared" si="3"/>
        <v>25</v>
      </c>
    </row>
    <row r="252" spans="1:23" ht="16.5" x14ac:dyDescent="0.2">
      <c r="A252" s="31">
        <v>249</v>
      </c>
      <c r="B252" s="31">
        <f>INDEX(技能效果!B:B,MATCH(技能效果等级!W252,技能效果!Y:Y,0))</f>
        <v>130601301</v>
      </c>
      <c r="C252" s="31" t="str">
        <f>INDEX(技能效果!C:C,MATCH(技能效果等级!B252,技能效果!B:B,0))</f>
        <v>吉拉普攻伤害</v>
      </c>
      <c r="D252" s="30" t="s">
        <v>1013</v>
      </c>
      <c r="E252" s="31">
        <v>9</v>
      </c>
      <c r="F252" s="31">
        <f>INDEX(技能效果!H:H,MATCH(技能效果等级!B252,技能效果!B:B,0))</f>
        <v>1001</v>
      </c>
      <c r="G252" s="31">
        <v>2.5</v>
      </c>
      <c r="H252" s="31"/>
      <c r="I252" s="31"/>
      <c r="J252" s="31"/>
      <c r="K252" s="31"/>
      <c r="L252" s="31"/>
      <c r="M252" s="31"/>
      <c r="N252" s="30" t="str">
        <f>IF(INDEX(技能效果!I:I,MATCH(技能效果等级!B252,技能效果!B:B,0))="","",INDEX(技能效果!I:I,MATCH(技能效果等级!B252,技能效果!B:B,0)))</f>
        <v/>
      </c>
      <c r="O252" s="31"/>
      <c r="P252" s="31"/>
      <c r="Q252" s="31"/>
      <c r="R252" s="31" t="str">
        <f>IF(INDEX(技能效果!J:J,MATCH(技能效果等级!B252,技能效果!B:B,0))="","",INDEX(技能效果!J:J,MATCH(技能效果等级!B252,技能效果!B:B,0)))</f>
        <v/>
      </c>
      <c r="S252" s="31"/>
      <c r="T252" s="31"/>
      <c r="U252" s="31"/>
      <c r="V252" s="30" t="s">
        <v>1329</v>
      </c>
      <c r="W252" s="31">
        <f t="shared" si="3"/>
        <v>25</v>
      </c>
    </row>
    <row r="253" spans="1:23" ht="16.5" x14ac:dyDescent="0.2">
      <c r="A253" s="31">
        <v>250</v>
      </c>
      <c r="B253" s="31">
        <f>INDEX(技能效果!B:B,MATCH(技能效果等级!W253,技能效果!Y:Y,0))</f>
        <v>130601301</v>
      </c>
      <c r="C253" s="31" t="str">
        <f>INDEX(技能效果!C:C,MATCH(技能效果等级!B253,技能效果!B:B,0))</f>
        <v>吉拉普攻伤害</v>
      </c>
      <c r="D253" s="30" t="s">
        <v>1013</v>
      </c>
      <c r="E253" s="31">
        <v>10</v>
      </c>
      <c r="F253" s="31">
        <f>INDEX(技能效果!H:H,MATCH(技能效果等级!B253,技能效果!B:B,0))</f>
        <v>1001</v>
      </c>
      <c r="G253" s="31">
        <v>2.5</v>
      </c>
      <c r="H253" s="31"/>
      <c r="I253" s="31"/>
      <c r="J253" s="31"/>
      <c r="K253" s="31"/>
      <c r="L253" s="31"/>
      <c r="M253" s="31"/>
      <c r="N253" s="30" t="str">
        <f>IF(INDEX(技能效果!I:I,MATCH(技能效果等级!B253,技能效果!B:B,0))="","",INDEX(技能效果!I:I,MATCH(技能效果等级!B253,技能效果!B:B,0)))</f>
        <v/>
      </c>
      <c r="O253" s="31"/>
      <c r="P253" s="31"/>
      <c r="Q253" s="31"/>
      <c r="R253" s="31" t="str">
        <f>IF(INDEX(技能效果!J:J,MATCH(技能效果等级!B253,技能效果!B:B,0))="","",INDEX(技能效果!J:J,MATCH(技能效果等级!B253,技能效果!B:B,0)))</f>
        <v/>
      </c>
      <c r="S253" s="31"/>
      <c r="T253" s="31"/>
      <c r="U253" s="31"/>
      <c r="V253" s="30" t="s">
        <v>1329</v>
      </c>
      <c r="W253" s="31">
        <f t="shared" si="3"/>
        <v>25</v>
      </c>
    </row>
    <row r="254" spans="1:23" ht="16.5" x14ac:dyDescent="0.2">
      <c r="A254" s="31">
        <v>251</v>
      </c>
      <c r="B254" s="31">
        <f>INDEX(技能效果!B:B,MATCH(技能效果等级!W254,技能效果!Y:Y,0))</f>
        <v>130601302</v>
      </c>
      <c r="C254" s="31" t="str">
        <f>INDEX(技能效果!C:C,MATCH(技能效果等级!B254,技能效果!B:B,0))</f>
        <v>吉拉普攻水晶</v>
      </c>
      <c r="D254" s="30" t="s">
        <v>1013</v>
      </c>
      <c r="E254" s="31">
        <v>1</v>
      </c>
      <c r="F254" s="31">
        <f>INDEX(技能效果!H:H,MATCH(技能效果等级!B254,技能效果!B:B,0))</f>
        <v>3001</v>
      </c>
      <c r="G254" s="31">
        <v>1</v>
      </c>
      <c r="H254" s="31">
        <v>1</v>
      </c>
      <c r="I254" s="31"/>
      <c r="J254" s="31"/>
      <c r="K254" s="31"/>
      <c r="L254" s="31"/>
      <c r="M254" s="31"/>
      <c r="N254" s="30" t="str">
        <f>IF(INDEX(技能效果!I:I,MATCH(技能效果等级!B254,技能效果!B:B,0))="","",INDEX(技能效果!I:I,MATCH(技能效果等级!B254,技能效果!B:B,0)))</f>
        <v/>
      </c>
      <c r="O254" s="31"/>
      <c r="P254" s="31"/>
      <c r="Q254" s="31"/>
      <c r="R254" s="31" t="str">
        <f>IF(INDEX(技能效果!J:J,MATCH(技能效果等级!B254,技能效果!B:B,0))="","",INDEX(技能效果!J:J,MATCH(技能效果等级!B254,技能效果!B:B,0)))</f>
        <v/>
      </c>
      <c r="S254" s="31"/>
      <c r="T254" s="31"/>
      <c r="U254" s="31"/>
      <c r="V254" s="30" t="s">
        <v>1329</v>
      </c>
      <c r="W254" s="31">
        <f t="shared" si="3"/>
        <v>26</v>
      </c>
    </row>
    <row r="255" spans="1:23" ht="16.5" x14ac:dyDescent="0.2">
      <c r="A255" s="31">
        <v>252</v>
      </c>
      <c r="B255" s="31">
        <f>INDEX(技能效果!B:B,MATCH(技能效果等级!W255,技能效果!Y:Y,0))</f>
        <v>130601302</v>
      </c>
      <c r="C255" s="31" t="str">
        <f>INDEX(技能效果!C:C,MATCH(技能效果等级!B255,技能效果!B:B,0))</f>
        <v>吉拉普攻水晶</v>
      </c>
      <c r="D255" s="30" t="s">
        <v>1013</v>
      </c>
      <c r="E255" s="31">
        <v>2</v>
      </c>
      <c r="F255" s="31">
        <f>INDEX(技能效果!H:H,MATCH(技能效果等级!B255,技能效果!B:B,0))</f>
        <v>3001</v>
      </c>
      <c r="G255" s="31">
        <v>1</v>
      </c>
      <c r="H255" s="31">
        <v>1</v>
      </c>
      <c r="I255" s="31"/>
      <c r="J255" s="31"/>
      <c r="K255" s="31"/>
      <c r="L255" s="31"/>
      <c r="M255" s="31"/>
      <c r="N255" s="30" t="str">
        <f>IF(INDEX(技能效果!I:I,MATCH(技能效果等级!B255,技能效果!B:B,0))="","",INDEX(技能效果!I:I,MATCH(技能效果等级!B255,技能效果!B:B,0)))</f>
        <v/>
      </c>
      <c r="O255" s="31"/>
      <c r="P255" s="31"/>
      <c r="Q255" s="31"/>
      <c r="R255" s="31" t="str">
        <f>IF(INDEX(技能效果!J:J,MATCH(技能效果等级!B255,技能效果!B:B,0))="","",INDEX(技能效果!J:J,MATCH(技能效果等级!B255,技能效果!B:B,0)))</f>
        <v/>
      </c>
      <c r="S255" s="31"/>
      <c r="T255" s="31"/>
      <c r="U255" s="31"/>
      <c r="V255" s="30" t="s">
        <v>1329</v>
      </c>
      <c r="W255" s="31">
        <f t="shared" si="3"/>
        <v>26</v>
      </c>
    </row>
    <row r="256" spans="1:23" ht="16.5" x14ac:dyDescent="0.2">
      <c r="A256" s="31">
        <v>253</v>
      </c>
      <c r="B256" s="31">
        <f>INDEX(技能效果!B:B,MATCH(技能效果等级!W256,技能效果!Y:Y,0))</f>
        <v>130601302</v>
      </c>
      <c r="C256" s="31" t="str">
        <f>INDEX(技能效果!C:C,MATCH(技能效果等级!B256,技能效果!B:B,0))</f>
        <v>吉拉普攻水晶</v>
      </c>
      <c r="D256" s="30" t="s">
        <v>1013</v>
      </c>
      <c r="E256" s="31">
        <v>3</v>
      </c>
      <c r="F256" s="31">
        <f>INDEX(技能效果!H:H,MATCH(技能效果等级!B256,技能效果!B:B,0))</f>
        <v>3001</v>
      </c>
      <c r="G256" s="31">
        <v>1</v>
      </c>
      <c r="H256" s="31">
        <v>1</v>
      </c>
      <c r="I256" s="31"/>
      <c r="J256" s="31"/>
      <c r="K256" s="31"/>
      <c r="L256" s="31"/>
      <c r="M256" s="31"/>
      <c r="N256" s="30" t="str">
        <f>IF(INDEX(技能效果!I:I,MATCH(技能效果等级!B256,技能效果!B:B,0))="","",INDEX(技能效果!I:I,MATCH(技能效果等级!B256,技能效果!B:B,0)))</f>
        <v/>
      </c>
      <c r="O256" s="31"/>
      <c r="P256" s="31"/>
      <c r="Q256" s="31"/>
      <c r="R256" s="31" t="str">
        <f>IF(INDEX(技能效果!J:J,MATCH(技能效果等级!B256,技能效果!B:B,0))="","",INDEX(技能效果!J:J,MATCH(技能效果等级!B256,技能效果!B:B,0)))</f>
        <v/>
      </c>
      <c r="S256" s="31"/>
      <c r="T256" s="31"/>
      <c r="U256" s="31"/>
      <c r="V256" s="30" t="s">
        <v>1329</v>
      </c>
      <c r="W256" s="31">
        <f t="shared" si="3"/>
        <v>26</v>
      </c>
    </row>
    <row r="257" spans="1:23" ht="16.5" x14ac:dyDescent="0.2">
      <c r="A257" s="31">
        <v>254</v>
      </c>
      <c r="B257" s="31">
        <f>INDEX(技能效果!B:B,MATCH(技能效果等级!W257,技能效果!Y:Y,0))</f>
        <v>130601302</v>
      </c>
      <c r="C257" s="31" t="str">
        <f>INDEX(技能效果!C:C,MATCH(技能效果等级!B257,技能效果!B:B,0))</f>
        <v>吉拉普攻水晶</v>
      </c>
      <c r="D257" s="30" t="s">
        <v>1013</v>
      </c>
      <c r="E257" s="31">
        <v>4</v>
      </c>
      <c r="F257" s="31">
        <f>INDEX(技能效果!H:H,MATCH(技能效果等级!B257,技能效果!B:B,0))</f>
        <v>3001</v>
      </c>
      <c r="G257" s="31">
        <v>1</v>
      </c>
      <c r="H257" s="31">
        <v>1</v>
      </c>
      <c r="I257" s="31"/>
      <c r="J257" s="31"/>
      <c r="K257" s="31"/>
      <c r="L257" s="31"/>
      <c r="M257" s="31"/>
      <c r="N257" s="30" t="str">
        <f>IF(INDEX(技能效果!I:I,MATCH(技能效果等级!B257,技能效果!B:B,0))="","",INDEX(技能效果!I:I,MATCH(技能效果等级!B257,技能效果!B:B,0)))</f>
        <v/>
      </c>
      <c r="O257" s="31"/>
      <c r="P257" s="31"/>
      <c r="Q257" s="31"/>
      <c r="R257" s="31" t="str">
        <f>IF(INDEX(技能效果!J:J,MATCH(技能效果等级!B257,技能效果!B:B,0))="","",INDEX(技能效果!J:J,MATCH(技能效果等级!B257,技能效果!B:B,0)))</f>
        <v/>
      </c>
      <c r="S257" s="31"/>
      <c r="T257" s="31"/>
      <c r="U257" s="31"/>
      <c r="V257" s="30" t="s">
        <v>1329</v>
      </c>
      <c r="W257" s="31">
        <f t="shared" si="3"/>
        <v>26</v>
      </c>
    </row>
    <row r="258" spans="1:23" ht="16.5" x14ac:dyDescent="0.2">
      <c r="A258" s="31">
        <v>255</v>
      </c>
      <c r="B258" s="31">
        <f>INDEX(技能效果!B:B,MATCH(技能效果等级!W258,技能效果!Y:Y,0))</f>
        <v>130601302</v>
      </c>
      <c r="C258" s="31" t="str">
        <f>INDEX(技能效果!C:C,MATCH(技能效果等级!B258,技能效果!B:B,0))</f>
        <v>吉拉普攻水晶</v>
      </c>
      <c r="D258" s="30" t="s">
        <v>1013</v>
      </c>
      <c r="E258" s="31">
        <v>5</v>
      </c>
      <c r="F258" s="31">
        <f>INDEX(技能效果!H:H,MATCH(技能效果等级!B258,技能效果!B:B,0))</f>
        <v>3001</v>
      </c>
      <c r="G258" s="31">
        <v>1</v>
      </c>
      <c r="H258" s="31">
        <v>1</v>
      </c>
      <c r="I258" s="31"/>
      <c r="J258" s="31"/>
      <c r="K258" s="31"/>
      <c r="L258" s="31"/>
      <c r="M258" s="31"/>
      <c r="N258" s="30" t="str">
        <f>IF(INDEX(技能效果!I:I,MATCH(技能效果等级!B258,技能效果!B:B,0))="","",INDEX(技能效果!I:I,MATCH(技能效果等级!B258,技能效果!B:B,0)))</f>
        <v/>
      </c>
      <c r="O258" s="31"/>
      <c r="P258" s="31"/>
      <c r="Q258" s="31"/>
      <c r="R258" s="31" t="str">
        <f>IF(INDEX(技能效果!J:J,MATCH(技能效果等级!B258,技能效果!B:B,0))="","",INDEX(技能效果!J:J,MATCH(技能效果等级!B258,技能效果!B:B,0)))</f>
        <v/>
      </c>
      <c r="S258" s="31"/>
      <c r="T258" s="31"/>
      <c r="U258" s="31"/>
      <c r="V258" s="30" t="s">
        <v>1329</v>
      </c>
      <c r="W258" s="31">
        <f t="shared" si="3"/>
        <v>26</v>
      </c>
    </row>
    <row r="259" spans="1:23" ht="16.5" x14ac:dyDescent="0.2">
      <c r="A259" s="31">
        <v>256</v>
      </c>
      <c r="B259" s="31">
        <f>INDEX(技能效果!B:B,MATCH(技能效果等级!W259,技能效果!Y:Y,0))</f>
        <v>130601302</v>
      </c>
      <c r="C259" s="31" t="str">
        <f>INDEX(技能效果!C:C,MATCH(技能效果等级!B259,技能效果!B:B,0))</f>
        <v>吉拉普攻水晶</v>
      </c>
      <c r="D259" s="30" t="s">
        <v>1013</v>
      </c>
      <c r="E259" s="31">
        <v>6</v>
      </c>
      <c r="F259" s="31">
        <f>INDEX(技能效果!H:H,MATCH(技能效果等级!B259,技能效果!B:B,0))</f>
        <v>3001</v>
      </c>
      <c r="G259" s="31">
        <v>1</v>
      </c>
      <c r="H259" s="31">
        <v>1</v>
      </c>
      <c r="I259" s="31"/>
      <c r="J259" s="31"/>
      <c r="K259" s="31"/>
      <c r="L259" s="31"/>
      <c r="M259" s="31"/>
      <c r="N259" s="30" t="str">
        <f>IF(INDEX(技能效果!I:I,MATCH(技能效果等级!B259,技能效果!B:B,0))="","",INDEX(技能效果!I:I,MATCH(技能效果等级!B259,技能效果!B:B,0)))</f>
        <v/>
      </c>
      <c r="O259" s="31"/>
      <c r="P259" s="31"/>
      <c r="Q259" s="31"/>
      <c r="R259" s="31" t="str">
        <f>IF(INDEX(技能效果!J:J,MATCH(技能效果等级!B259,技能效果!B:B,0))="","",INDEX(技能效果!J:J,MATCH(技能效果等级!B259,技能效果!B:B,0)))</f>
        <v/>
      </c>
      <c r="S259" s="31"/>
      <c r="T259" s="31"/>
      <c r="U259" s="31"/>
      <c r="V259" s="30" t="s">
        <v>1329</v>
      </c>
      <c r="W259" s="31">
        <f t="shared" si="3"/>
        <v>26</v>
      </c>
    </row>
    <row r="260" spans="1:23" ht="16.5" x14ac:dyDescent="0.2">
      <c r="A260" s="31">
        <v>257</v>
      </c>
      <c r="B260" s="31">
        <f>INDEX(技能效果!B:B,MATCH(技能效果等级!W260,技能效果!Y:Y,0))</f>
        <v>130601302</v>
      </c>
      <c r="C260" s="31" t="str">
        <f>INDEX(技能效果!C:C,MATCH(技能效果等级!B260,技能效果!B:B,0))</f>
        <v>吉拉普攻水晶</v>
      </c>
      <c r="D260" s="30" t="s">
        <v>1013</v>
      </c>
      <c r="E260" s="31">
        <v>7</v>
      </c>
      <c r="F260" s="31">
        <f>INDEX(技能效果!H:H,MATCH(技能效果等级!B260,技能效果!B:B,0))</f>
        <v>3001</v>
      </c>
      <c r="G260" s="31">
        <v>1</v>
      </c>
      <c r="H260" s="31">
        <v>1</v>
      </c>
      <c r="I260" s="31"/>
      <c r="J260" s="31"/>
      <c r="K260" s="31"/>
      <c r="L260" s="31"/>
      <c r="M260" s="31"/>
      <c r="N260" s="30" t="str">
        <f>IF(INDEX(技能效果!I:I,MATCH(技能效果等级!B260,技能效果!B:B,0))="","",INDEX(技能效果!I:I,MATCH(技能效果等级!B260,技能效果!B:B,0)))</f>
        <v/>
      </c>
      <c r="O260" s="31"/>
      <c r="P260" s="31"/>
      <c r="Q260" s="31"/>
      <c r="R260" s="31" t="str">
        <f>IF(INDEX(技能效果!J:J,MATCH(技能效果等级!B260,技能效果!B:B,0))="","",INDEX(技能效果!J:J,MATCH(技能效果等级!B260,技能效果!B:B,0)))</f>
        <v/>
      </c>
      <c r="S260" s="31"/>
      <c r="T260" s="31"/>
      <c r="U260" s="31"/>
      <c r="V260" s="30" t="s">
        <v>1329</v>
      </c>
      <c r="W260" s="31">
        <f t="shared" si="3"/>
        <v>26</v>
      </c>
    </row>
    <row r="261" spans="1:23" ht="16.5" x14ac:dyDescent="0.2">
      <c r="A261" s="31">
        <v>258</v>
      </c>
      <c r="B261" s="31">
        <f>INDEX(技能效果!B:B,MATCH(技能效果等级!W261,技能效果!Y:Y,0))</f>
        <v>130601302</v>
      </c>
      <c r="C261" s="31" t="str">
        <f>INDEX(技能效果!C:C,MATCH(技能效果等级!B261,技能效果!B:B,0))</f>
        <v>吉拉普攻水晶</v>
      </c>
      <c r="D261" s="30" t="s">
        <v>1013</v>
      </c>
      <c r="E261" s="31">
        <v>8</v>
      </c>
      <c r="F261" s="31">
        <f>INDEX(技能效果!H:H,MATCH(技能效果等级!B261,技能效果!B:B,0))</f>
        <v>3001</v>
      </c>
      <c r="G261" s="31">
        <v>1</v>
      </c>
      <c r="H261" s="31">
        <v>1</v>
      </c>
      <c r="I261" s="31"/>
      <c r="J261" s="31"/>
      <c r="K261" s="31"/>
      <c r="L261" s="31"/>
      <c r="M261" s="31"/>
      <c r="N261" s="30" t="str">
        <f>IF(INDEX(技能效果!I:I,MATCH(技能效果等级!B261,技能效果!B:B,0))="","",INDEX(技能效果!I:I,MATCH(技能效果等级!B261,技能效果!B:B,0)))</f>
        <v/>
      </c>
      <c r="O261" s="31"/>
      <c r="P261" s="31"/>
      <c r="Q261" s="31"/>
      <c r="R261" s="31" t="str">
        <f>IF(INDEX(技能效果!J:J,MATCH(技能效果等级!B261,技能效果!B:B,0))="","",INDEX(技能效果!J:J,MATCH(技能效果等级!B261,技能效果!B:B,0)))</f>
        <v/>
      </c>
      <c r="S261" s="31"/>
      <c r="T261" s="31"/>
      <c r="U261" s="31"/>
      <c r="V261" s="30" t="s">
        <v>1329</v>
      </c>
      <c r="W261" s="31">
        <f t="shared" si="3"/>
        <v>26</v>
      </c>
    </row>
    <row r="262" spans="1:23" ht="16.5" x14ac:dyDescent="0.2">
      <c r="A262" s="31">
        <v>259</v>
      </c>
      <c r="B262" s="31">
        <f>INDEX(技能效果!B:B,MATCH(技能效果等级!W262,技能效果!Y:Y,0))</f>
        <v>130601302</v>
      </c>
      <c r="C262" s="31" t="str">
        <f>INDEX(技能效果!C:C,MATCH(技能效果等级!B262,技能效果!B:B,0))</f>
        <v>吉拉普攻水晶</v>
      </c>
      <c r="D262" s="30" t="s">
        <v>1013</v>
      </c>
      <c r="E262" s="31">
        <v>9</v>
      </c>
      <c r="F262" s="31">
        <f>INDEX(技能效果!H:H,MATCH(技能效果等级!B262,技能效果!B:B,0))</f>
        <v>3001</v>
      </c>
      <c r="G262" s="31">
        <v>1</v>
      </c>
      <c r="H262" s="31">
        <v>1</v>
      </c>
      <c r="I262" s="31"/>
      <c r="J262" s="31"/>
      <c r="K262" s="31"/>
      <c r="L262" s="31"/>
      <c r="M262" s="31"/>
      <c r="N262" s="30" t="str">
        <f>IF(INDEX(技能效果!I:I,MATCH(技能效果等级!B262,技能效果!B:B,0))="","",INDEX(技能效果!I:I,MATCH(技能效果等级!B262,技能效果!B:B,0)))</f>
        <v/>
      </c>
      <c r="O262" s="31"/>
      <c r="P262" s="31"/>
      <c r="Q262" s="31"/>
      <c r="R262" s="31" t="str">
        <f>IF(INDEX(技能效果!J:J,MATCH(技能效果等级!B262,技能效果!B:B,0))="","",INDEX(技能效果!J:J,MATCH(技能效果等级!B262,技能效果!B:B,0)))</f>
        <v/>
      </c>
      <c r="S262" s="31"/>
      <c r="T262" s="31"/>
      <c r="U262" s="31"/>
      <c r="V262" s="30" t="s">
        <v>1329</v>
      </c>
      <c r="W262" s="31">
        <f t="shared" si="3"/>
        <v>26</v>
      </c>
    </row>
    <row r="263" spans="1:23" ht="16.5" x14ac:dyDescent="0.2">
      <c r="A263" s="31">
        <v>260</v>
      </c>
      <c r="B263" s="31">
        <f>INDEX(技能效果!B:B,MATCH(技能效果等级!W263,技能效果!Y:Y,0))</f>
        <v>130601302</v>
      </c>
      <c r="C263" s="31" t="str">
        <f>INDEX(技能效果!C:C,MATCH(技能效果等级!B263,技能效果!B:B,0))</f>
        <v>吉拉普攻水晶</v>
      </c>
      <c r="D263" s="30" t="s">
        <v>1013</v>
      </c>
      <c r="E263" s="31">
        <v>10</v>
      </c>
      <c r="F263" s="31">
        <f>INDEX(技能效果!H:H,MATCH(技能效果等级!B263,技能效果!B:B,0))</f>
        <v>3001</v>
      </c>
      <c r="G263" s="31">
        <v>1</v>
      </c>
      <c r="H263" s="31">
        <v>1</v>
      </c>
      <c r="I263" s="31"/>
      <c r="J263" s="31"/>
      <c r="K263" s="31"/>
      <c r="L263" s="31"/>
      <c r="M263" s="31"/>
      <c r="N263" s="30" t="str">
        <f>IF(INDEX(技能效果!I:I,MATCH(技能效果等级!B263,技能效果!B:B,0))="","",INDEX(技能效果!I:I,MATCH(技能效果等级!B263,技能效果!B:B,0)))</f>
        <v/>
      </c>
      <c r="O263" s="31"/>
      <c r="P263" s="31"/>
      <c r="Q263" s="31"/>
      <c r="R263" s="31" t="str">
        <f>IF(INDEX(技能效果!J:J,MATCH(技能效果等级!B263,技能效果!B:B,0))="","",INDEX(技能效果!J:J,MATCH(技能效果等级!B263,技能效果!B:B,0)))</f>
        <v/>
      </c>
      <c r="S263" s="31"/>
      <c r="T263" s="31"/>
      <c r="U263" s="31"/>
      <c r="V263" s="30" t="s">
        <v>1329</v>
      </c>
      <c r="W263" s="31">
        <f t="shared" si="3"/>
        <v>26</v>
      </c>
    </row>
    <row r="264" spans="1:23" ht="16.5" x14ac:dyDescent="0.2">
      <c r="A264" s="31">
        <v>261</v>
      </c>
      <c r="B264" s="31">
        <f>INDEX(技能效果!B:B,MATCH(技能效果等级!W264,技能效果!Y:Y,0))</f>
        <v>130601401</v>
      </c>
      <c r="C264" s="31" t="str">
        <f>INDEX(技能效果!C:C,MATCH(技能效果等级!B264,技能效果!B:B,0))</f>
        <v>吕仙宫普攻伤害</v>
      </c>
      <c r="D264" s="30" t="s">
        <v>1013</v>
      </c>
      <c r="E264" s="31">
        <v>1</v>
      </c>
      <c r="F264" s="31">
        <f>INDEX(技能效果!H:H,MATCH(技能效果等级!B264,技能效果!B:B,0))</f>
        <v>1001</v>
      </c>
      <c r="G264" s="31">
        <v>2.5</v>
      </c>
      <c r="H264" s="31"/>
      <c r="I264" s="31"/>
      <c r="J264" s="31"/>
      <c r="K264" s="31"/>
      <c r="L264" s="31"/>
      <c r="M264" s="31"/>
      <c r="N264" s="30" t="str">
        <f>IF(INDEX(技能效果!I:I,MATCH(技能效果等级!B264,技能效果!B:B,0))="","",INDEX(技能效果!I:I,MATCH(技能效果等级!B264,技能效果!B:B,0)))</f>
        <v/>
      </c>
      <c r="O264" s="31"/>
      <c r="P264" s="31"/>
      <c r="Q264" s="31"/>
      <c r="R264" s="31" t="str">
        <f>IF(INDEX(技能效果!J:J,MATCH(技能效果等级!B264,技能效果!B:B,0))="","",INDEX(技能效果!J:J,MATCH(技能效果等级!B264,技能效果!B:B,0)))</f>
        <v/>
      </c>
      <c r="S264" s="31"/>
      <c r="T264" s="31"/>
      <c r="U264" s="31"/>
      <c r="V264" s="30" t="s">
        <v>1329</v>
      </c>
      <c r="W264" s="31">
        <f t="shared" si="3"/>
        <v>27</v>
      </c>
    </row>
    <row r="265" spans="1:23" ht="16.5" x14ac:dyDescent="0.2">
      <c r="A265" s="31">
        <v>262</v>
      </c>
      <c r="B265" s="31">
        <f>INDEX(技能效果!B:B,MATCH(技能效果等级!W265,技能效果!Y:Y,0))</f>
        <v>130601401</v>
      </c>
      <c r="C265" s="31" t="str">
        <f>INDEX(技能效果!C:C,MATCH(技能效果等级!B265,技能效果!B:B,0))</f>
        <v>吕仙宫普攻伤害</v>
      </c>
      <c r="D265" s="30" t="s">
        <v>1013</v>
      </c>
      <c r="E265" s="31">
        <v>2</v>
      </c>
      <c r="F265" s="31">
        <f>INDEX(技能效果!H:H,MATCH(技能效果等级!B265,技能效果!B:B,0))</f>
        <v>1001</v>
      </c>
      <c r="G265" s="31">
        <v>2.5</v>
      </c>
      <c r="H265" s="31"/>
      <c r="I265" s="31"/>
      <c r="J265" s="31"/>
      <c r="K265" s="31"/>
      <c r="L265" s="31"/>
      <c r="M265" s="31"/>
      <c r="N265" s="30" t="str">
        <f>IF(INDEX(技能效果!I:I,MATCH(技能效果等级!B265,技能效果!B:B,0))="","",INDEX(技能效果!I:I,MATCH(技能效果等级!B265,技能效果!B:B,0)))</f>
        <v/>
      </c>
      <c r="O265" s="31"/>
      <c r="P265" s="31"/>
      <c r="Q265" s="31"/>
      <c r="R265" s="31" t="str">
        <f>IF(INDEX(技能效果!J:J,MATCH(技能效果等级!B265,技能效果!B:B,0))="","",INDEX(技能效果!J:J,MATCH(技能效果等级!B265,技能效果!B:B,0)))</f>
        <v/>
      </c>
      <c r="S265" s="31"/>
      <c r="T265" s="31"/>
      <c r="U265" s="31"/>
      <c r="V265" s="30" t="s">
        <v>1329</v>
      </c>
      <c r="W265" s="31">
        <f t="shared" si="3"/>
        <v>27</v>
      </c>
    </row>
    <row r="266" spans="1:23" ht="16.5" x14ac:dyDescent="0.2">
      <c r="A266" s="31">
        <v>263</v>
      </c>
      <c r="B266" s="31">
        <f>INDEX(技能效果!B:B,MATCH(技能效果等级!W266,技能效果!Y:Y,0))</f>
        <v>130601401</v>
      </c>
      <c r="C266" s="31" t="str">
        <f>INDEX(技能效果!C:C,MATCH(技能效果等级!B266,技能效果!B:B,0))</f>
        <v>吕仙宫普攻伤害</v>
      </c>
      <c r="D266" s="30" t="s">
        <v>1013</v>
      </c>
      <c r="E266" s="31">
        <v>3</v>
      </c>
      <c r="F266" s="31">
        <f>INDEX(技能效果!H:H,MATCH(技能效果等级!B266,技能效果!B:B,0))</f>
        <v>1001</v>
      </c>
      <c r="G266" s="31">
        <v>2.5</v>
      </c>
      <c r="H266" s="31"/>
      <c r="I266" s="31"/>
      <c r="J266" s="31"/>
      <c r="K266" s="31"/>
      <c r="L266" s="31"/>
      <c r="M266" s="31"/>
      <c r="N266" s="30" t="str">
        <f>IF(INDEX(技能效果!I:I,MATCH(技能效果等级!B266,技能效果!B:B,0))="","",INDEX(技能效果!I:I,MATCH(技能效果等级!B266,技能效果!B:B,0)))</f>
        <v/>
      </c>
      <c r="O266" s="31"/>
      <c r="P266" s="31"/>
      <c r="Q266" s="31"/>
      <c r="R266" s="31" t="str">
        <f>IF(INDEX(技能效果!J:J,MATCH(技能效果等级!B266,技能效果!B:B,0))="","",INDEX(技能效果!J:J,MATCH(技能效果等级!B266,技能效果!B:B,0)))</f>
        <v/>
      </c>
      <c r="S266" s="31"/>
      <c r="T266" s="31"/>
      <c r="U266" s="31"/>
      <c r="V266" s="30" t="s">
        <v>1329</v>
      </c>
      <c r="W266" s="31">
        <f t="shared" si="3"/>
        <v>27</v>
      </c>
    </row>
    <row r="267" spans="1:23" ht="16.5" x14ac:dyDescent="0.2">
      <c r="A267" s="31">
        <v>264</v>
      </c>
      <c r="B267" s="31">
        <f>INDEX(技能效果!B:B,MATCH(技能效果等级!W267,技能效果!Y:Y,0))</f>
        <v>130601401</v>
      </c>
      <c r="C267" s="31" t="str">
        <f>INDEX(技能效果!C:C,MATCH(技能效果等级!B267,技能效果!B:B,0))</f>
        <v>吕仙宫普攻伤害</v>
      </c>
      <c r="D267" s="30" t="s">
        <v>1013</v>
      </c>
      <c r="E267" s="31">
        <v>4</v>
      </c>
      <c r="F267" s="31">
        <f>INDEX(技能效果!H:H,MATCH(技能效果等级!B267,技能效果!B:B,0))</f>
        <v>1001</v>
      </c>
      <c r="G267" s="31">
        <v>2.5</v>
      </c>
      <c r="H267" s="31"/>
      <c r="I267" s="31"/>
      <c r="J267" s="31"/>
      <c r="K267" s="31"/>
      <c r="L267" s="31"/>
      <c r="M267" s="31"/>
      <c r="N267" s="30" t="str">
        <f>IF(INDEX(技能效果!I:I,MATCH(技能效果等级!B267,技能效果!B:B,0))="","",INDEX(技能效果!I:I,MATCH(技能效果等级!B267,技能效果!B:B,0)))</f>
        <v/>
      </c>
      <c r="O267" s="31"/>
      <c r="P267" s="31"/>
      <c r="Q267" s="31"/>
      <c r="R267" s="31" t="str">
        <f>IF(INDEX(技能效果!J:J,MATCH(技能效果等级!B267,技能效果!B:B,0))="","",INDEX(技能效果!J:J,MATCH(技能效果等级!B267,技能效果!B:B,0)))</f>
        <v/>
      </c>
      <c r="S267" s="31"/>
      <c r="T267" s="31"/>
      <c r="U267" s="31"/>
      <c r="V267" s="30" t="s">
        <v>1329</v>
      </c>
      <c r="W267" s="31">
        <f t="shared" si="3"/>
        <v>27</v>
      </c>
    </row>
    <row r="268" spans="1:23" ht="16.5" x14ac:dyDescent="0.2">
      <c r="A268" s="31">
        <v>265</v>
      </c>
      <c r="B268" s="31">
        <f>INDEX(技能效果!B:B,MATCH(技能效果等级!W268,技能效果!Y:Y,0))</f>
        <v>130601401</v>
      </c>
      <c r="C268" s="31" t="str">
        <f>INDEX(技能效果!C:C,MATCH(技能效果等级!B268,技能效果!B:B,0))</f>
        <v>吕仙宫普攻伤害</v>
      </c>
      <c r="D268" s="30" t="s">
        <v>1013</v>
      </c>
      <c r="E268" s="31">
        <v>5</v>
      </c>
      <c r="F268" s="31">
        <f>INDEX(技能效果!H:H,MATCH(技能效果等级!B268,技能效果!B:B,0))</f>
        <v>1001</v>
      </c>
      <c r="G268" s="31">
        <v>2.5</v>
      </c>
      <c r="H268" s="31"/>
      <c r="I268" s="31"/>
      <c r="J268" s="31"/>
      <c r="K268" s="31"/>
      <c r="L268" s="31"/>
      <c r="M268" s="31"/>
      <c r="N268" s="30" t="str">
        <f>IF(INDEX(技能效果!I:I,MATCH(技能效果等级!B268,技能效果!B:B,0))="","",INDEX(技能效果!I:I,MATCH(技能效果等级!B268,技能效果!B:B,0)))</f>
        <v/>
      </c>
      <c r="O268" s="31"/>
      <c r="P268" s="31"/>
      <c r="Q268" s="31"/>
      <c r="R268" s="31" t="str">
        <f>IF(INDEX(技能效果!J:J,MATCH(技能效果等级!B268,技能效果!B:B,0))="","",INDEX(技能效果!J:J,MATCH(技能效果等级!B268,技能效果!B:B,0)))</f>
        <v/>
      </c>
      <c r="S268" s="31"/>
      <c r="T268" s="31"/>
      <c r="U268" s="31"/>
      <c r="V268" s="30" t="s">
        <v>1329</v>
      </c>
      <c r="W268" s="31">
        <f t="shared" si="3"/>
        <v>27</v>
      </c>
    </row>
    <row r="269" spans="1:23" ht="16.5" x14ac:dyDescent="0.2">
      <c r="A269" s="31">
        <v>266</v>
      </c>
      <c r="B269" s="31">
        <f>INDEX(技能效果!B:B,MATCH(技能效果等级!W269,技能效果!Y:Y,0))</f>
        <v>130601401</v>
      </c>
      <c r="C269" s="31" t="str">
        <f>INDEX(技能效果!C:C,MATCH(技能效果等级!B269,技能效果!B:B,0))</f>
        <v>吕仙宫普攻伤害</v>
      </c>
      <c r="D269" s="30" t="s">
        <v>1013</v>
      </c>
      <c r="E269" s="31">
        <v>6</v>
      </c>
      <c r="F269" s="31">
        <f>INDEX(技能效果!H:H,MATCH(技能效果等级!B269,技能效果!B:B,0))</f>
        <v>1001</v>
      </c>
      <c r="G269" s="31">
        <v>2.5</v>
      </c>
      <c r="H269" s="31"/>
      <c r="I269" s="31"/>
      <c r="J269" s="31"/>
      <c r="K269" s="31"/>
      <c r="L269" s="31"/>
      <c r="M269" s="31"/>
      <c r="N269" s="30" t="str">
        <f>IF(INDEX(技能效果!I:I,MATCH(技能效果等级!B269,技能效果!B:B,0))="","",INDEX(技能效果!I:I,MATCH(技能效果等级!B269,技能效果!B:B,0)))</f>
        <v/>
      </c>
      <c r="O269" s="31"/>
      <c r="P269" s="31"/>
      <c r="Q269" s="31"/>
      <c r="R269" s="31" t="str">
        <f>IF(INDEX(技能效果!J:J,MATCH(技能效果等级!B269,技能效果!B:B,0))="","",INDEX(技能效果!J:J,MATCH(技能效果等级!B269,技能效果!B:B,0)))</f>
        <v/>
      </c>
      <c r="S269" s="31"/>
      <c r="T269" s="31"/>
      <c r="U269" s="31"/>
      <c r="V269" s="30" t="s">
        <v>1329</v>
      </c>
      <c r="W269" s="31">
        <f t="shared" si="3"/>
        <v>27</v>
      </c>
    </row>
    <row r="270" spans="1:23" ht="16.5" x14ac:dyDescent="0.2">
      <c r="A270" s="31">
        <v>267</v>
      </c>
      <c r="B270" s="31">
        <f>INDEX(技能效果!B:B,MATCH(技能效果等级!W270,技能效果!Y:Y,0))</f>
        <v>130601401</v>
      </c>
      <c r="C270" s="31" t="str">
        <f>INDEX(技能效果!C:C,MATCH(技能效果等级!B270,技能效果!B:B,0))</f>
        <v>吕仙宫普攻伤害</v>
      </c>
      <c r="D270" s="30" t="s">
        <v>1013</v>
      </c>
      <c r="E270" s="31">
        <v>7</v>
      </c>
      <c r="F270" s="31">
        <f>INDEX(技能效果!H:H,MATCH(技能效果等级!B270,技能效果!B:B,0))</f>
        <v>1001</v>
      </c>
      <c r="G270" s="31">
        <v>2.5</v>
      </c>
      <c r="H270" s="31"/>
      <c r="I270" s="31"/>
      <c r="J270" s="31"/>
      <c r="K270" s="31"/>
      <c r="L270" s="31"/>
      <c r="M270" s="31"/>
      <c r="N270" s="30" t="str">
        <f>IF(INDEX(技能效果!I:I,MATCH(技能效果等级!B270,技能效果!B:B,0))="","",INDEX(技能效果!I:I,MATCH(技能效果等级!B270,技能效果!B:B,0)))</f>
        <v/>
      </c>
      <c r="O270" s="31"/>
      <c r="P270" s="31"/>
      <c r="Q270" s="31"/>
      <c r="R270" s="31" t="str">
        <f>IF(INDEX(技能效果!J:J,MATCH(技能效果等级!B270,技能效果!B:B,0))="","",INDEX(技能效果!J:J,MATCH(技能效果等级!B270,技能效果!B:B,0)))</f>
        <v/>
      </c>
      <c r="S270" s="31"/>
      <c r="T270" s="31"/>
      <c r="U270" s="31"/>
      <c r="V270" s="30" t="s">
        <v>1329</v>
      </c>
      <c r="W270" s="31">
        <f t="shared" si="3"/>
        <v>27</v>
      </c>
    </row>
    <row r="271" spans="1:23" ht="16.5" x14ac:dyDescent="0.2">
      <c r="A271" s="31">
        <v>268</v>
      </c>
      <c r="B271" s="31">
        <f>INDEX(技能效果!B:B,MATCH(技能效果等级!W271,技能效果!Y:Y,0))</f>
        <v>130601401</v>
      </c>
      <c r="C271" s="31" t="str">
        <f>INDEX(技能效果!C:C,MATCH(技能效果等级!B271,技能效果!B:B,0))</f>
        <v>吕仙宫普攻伤害</v>
      </c>
      <c r="D271" s="30" t="s">
        <v>1013</v>
      </c>
      <c r="E271" s="31">
        <v>8</v>
      </c>
      <c r="F271" s="31">
        <f>INDEX(技能效果!H:H,MATCH(技能效果等级!B271,技能效果!B:B,0))</f>
        <v>1001</v>
      </c>
      <c r="G271" s="31">
        <v>2.5</v>
      </c>
      <c r="H271" s="31"/>
      <c r="I271" s="31"/>
      <c r="J271" s="31"/>
      <c r="K271" s="31"/>
      <c r="L271" s="31"/>
      <c r="M271" s="31"/>
      <c r="N271" s="30" t="str">
        <f>IF(INDEX(技能效果!I:I,MATCH(技能效果等级!B271,技能效果!B:B,0))="","",INDEX(技能效果!I:I,MATCH(技能效果等级!B271,技能效果!B:B,0)))</f>
        <v/>
      </c>
      <c r="O271" s="31"/>
      <c r="P271" s="31"/>
      <c r="Q271" s="31"/>
      <c r="R271" s="31" t="str">
        <f>IF(INDEX(技能效果!J:J,MATCH(技能效果等级!B271,技能效果!B:B,0))="","",INDEX(技能效果!J:J,MATCH(技能效果等级!B271,技能效果!B:B,0)))</f>
        <v/>
      </c>
      <c r="S271" s="31"/>
      <c r="T271" s="31"/>
      <c r="U271" s="31"/>
      <c r="V271" s="30" t="s">
        <v>1329</v>
      </c>
      <c r="W271" s="31">
        <f t="shared" ref="W271:W334" si="4">W261+1</f>
        <v>27</v>
      </c>
    </row>
    <row r="272" spans="1:23" ht="16.5" x14ac:dyDescent="0.2">
      <c r="A272" s="31">
        <v>269</v>
      </c>
      <c r="B272" s="31">
        <f>INDEX(技能效果!B:B,MATCH(技能效果等级!W272,技能效果!Y:Y,0))</f>
        <v>130601401</v>
      </c>
      <c r="C272" s="31" t="str">
        <f>INDEX(技能效果!C:C,MATCH(技能效果等级!B272,技能效果!B:B,0))</f>
        <v>吕仙宫普攻伤害</v>
      </c>
      <c r="D272" s="30" t="s">
        <v>1013</v>
      </c>
      <c r="E272" s="31">
        <v>9</v>
      </c>
      <c r="F272" s="31">
        <f>INDEX(技能效果!H:H,MATCH(技能效果等级!B272,技能效果!B:B,0))</f>
        <v>1001</v>
      </c>
      <c r="G272" s="31">
        <v>2.5</v>
      </c>
      <c r="H272" s="31"/>
      <c r="I272" s="31"/>
      <c r="J272" s="31"/>
      <c r="K272" s="31"/>
      <c r="L272" s="31"/>
      <c r="M272" s="31"/>
      <c r="N272" s="30" t="str">
        <f>IF(INDEX(技能效果!I:I,MATCH(技能效果等级!B272,技能效果!B:B,0))="","",INDEX(技能效果!I:I,MATCH(技能效果等级!B272,技能效果!B:B,0)))</f>
        <v/>
      </c>
      <c r="O272" s="31"/>
      <c r="P272" s="31"/>
      <c r="Q272" s="31"/>
      <c r="R272" s="31" t="str">
        <f>IF(INDEX(技能效果!J:J,MATCH(技能效果等级!B272,技能效果!B:B,0))="","",INDEX(技能效果!J:J,MATCH(技能效果等级!B272,技能效果!B:B,0)))</f>
        <v/>
      </c>
      <c r="S272" s="31"/>
      <c r="T272" s="31"/>
      <c r="U272" s="31"/>
      <c r="V272" s="30" t="s">
        <v>1329</v>
      </c>
      <c r="W272" s="31">
        <f t="shared" si="4"/>
        <v>27</v>
      </c>
    </row>
    <row r="273" spans="1:23" ht="16.5" x14ac:dyDescent="0.2">
      <c r="A273" s="31">
        <v>270</v>
      </c>
      <c r="B273" s="31">
        <f>INDEX(技能效果!B:B,MATCH(技能效果等级!W273,技能效果!Y:Y,0))</f>
        <v>130601401</v>
      </c>
      <c r="C273" s="31" t="str">
        <f>INDEX(技能效果!C:C,MATCH(技能效果等级!B273,技能效果!B:B,0))</f>
        <v>吕仙宫普攻伤害</v>
      </c>
      <c r="D273" s="30" t="s">
        <v>1013</v>
      </c>
      <c r="E273" s="31">
        <v>10</v>
      </c>
      <c r="F273" s="31">
        <f>INDEX(技能效果!H:H,MATCH(技能效果等级!B273,技能效果!B:B,0))</f>
        <v>1001</v>
      </c>
      <c r="G273" s="31">
        <v>2.5</v>
      </c>
      <c r="H273" s="31"/>
      <c r="I273" s="31"/>
      <c r="J273" s="31"/>
      <c r="K273" s="31"/>
      <c r="L273" s="31"/>
      <c r="M273" s="31"/>
      <c r="N273" s="30" t="str">
        <f>IF(INDEX(技能效果!I:I,MATCH(技能效果等级!B273,技能效果!B:B,0))="","",INDEX(技能效果!I:I,MATCH(技能效果等级!B273,技能效果!B:B,0)))</f>
        <v/>
      </c>
      <c r="O273" s="31"/>
      <c r="P273" s="31"/>
      <c r="Q273" s="31"/>
      <c r="R273" s="31" t="str">
        <f>IF(INDEX(技能效果!J:J,MATCH(技能效果等级!B273,技能效果!B:B,0))="","",INDEX(技能效果!J:J,MATCH(技能效果等级!B273,技能效果!B:B,0)))</f>
        <v/>
      </c>
      <c r="S273" s="31"/>
      <c r="T273" s="31"/>
      <c r="U273" s="31"/>
      <c r="V273" s="30" t="s">
        <v>1329</v>
      </c>
      <c r="W273" s="31">
        <f t="shared" si="4"/>
        <v>27</v>
      </c>
    </row>
    <row r="274" spans="1:23" ht="16.5" x14ac:dyDescent="0.2">
      <c r="A274" s="31">
        <v>271</v>
      </c>
      <c r="B274" s="31">
        <f>INDEX(技能效果!B:B,MATCH(技能效果等级!W274,技能效果!Y:Y,0))</f>
        <v>130601402</v>
      </c>
      <c r="C274" s="31" t="str">
        <f>INDEX(技能效果!C:C,MATCH(技能效果等级!B274,技能效果!B:B,0))</f>
        <v>吕仙宫普攻水晶</v>
      </c>
      <c r="D274" s="30" t="s">
        <v>1013</v>
      </c>
      <c r="E274" s="31">
        <v>1</v>
      </c>
      <c r="F274" s="31">
        <f>INDEX(技能效果!H:H,MATCH(技能效果等级!B274,技能效果!B:B,0))</f>
        <v>3001</v>
      </c>
      <c r="G274" s="31">
        <v>2</v>
      </c>
      <c r="H274" s="31">
        <v>1</v>
      </c>
      <c r="I274" s="31"/>
      <c r="J274" s="31"/>
      <c r="K274" s="31"/>
      <c r="L274" s="31"/>
      <c r="M274" s="31"/>
      <c r="N274" s="30" t="str">
        <f>IF(INDEX(技能效果!I:I,MATCH(技能效果等级!B274,技能效果!B:B,0))="","",INDEX(技能效果!I:I,MATCH(技能效果等级!B274,技能效果!B:B,0)))</f>
        <v/>
      </c>
      <c r="O274" s="31"/>
      <c r="P274" s="31"/>
      <c r="Q274" s="31"/>
      <c r="R274" s="31" t="str">
        <f>IF(INDEX(技能效果!J:J,MATCH(技能效果等级!B274,技能效果!B:B,0))="","",INDEX(技能效果!J:J,MATCH(技能效果等级!B274,技能效果!B:B,0)))</f>
        <v/>
      </c>
      <c r="S274" s="31"/>
      <c r="T274" s="31"/>
      <c r="U274" s="31"/>
      <c r="V274" s="30" t="s">
        <v>1329</v>
      </c>
      <c r="W274" s="31">
        <f t="shared" si="4"/>
        <v>28</v>
      </c>
    </row>
    <row r="275" spans="1:23" ht="16.5" x14ac:dyDescent="0.2">
      <c r="A275" s="31">
        <v>272</v>
      </c>
      <c r="B275" s="31">
        <f>INDEX(技能效果!B:B,MATCH(技能效果等级!W275,技能效果!Y:Y,0))</f>
        <v>130601402</v>
      </c>
      <c r="C275" s="31" t="str">
        <f>INDEX(技能效果!C:C,MATCH(技能效果等级!B275,技能效果!B:B,0))</f>
        <v>吕仙宫普攻水晶</v>
      </c>
      <c r="D275" s="30" t="s">
        <v>1013</v>
      </c>
      <c r="E275" s="31">
        <v>2</v>
      </c>
      <c r="F275" s="31">
        <f>INDEX(技能效果!H:H,MATCH(技能效果等级!B275,技能效果!B:B,0))</f>
        <v>3001</v>
      </c>
      <c r="G275" s="31">
        <v>2</v>
      </c>
      <c r="H275" s="31">
        <v>1</v>
      </c>
      <c r="I275" s="31"/>
      <c r="J275" s="31"/>
      <c r="K275" s="31"/>
      <c r="L275" s="31"/>
      <c r="M275" s="31"/>
      <c r="N275" s="30" t="str">
        <f>IF(INDEX(技能效果!I:I,MATCH(技能效果等级!B275,技能效果!B:B,0))="","",INDEX(技能效果!I:I,MATCH(技能效果等级!B275,技能效果!B:B,0)))</f>
        <v/>
      </c>
      <c r="O275" s="31"/>
      <c r="P275" s="31"/>
      <c r="Q275" s="31"/>
      <c r="R275" s="31" t="str">
        <f>IF(INDEX(技能效果!J:J,MATCH(技能效果等级!B275,技能效果!B:B,0))="","",INDEX(技能效果!J:J,MATCH(技能效果等级!B275,技能效果!B:B,0)))</f>
        <v/>
      </c>
      <c r="S275" s="31"/>
      <c r="T275" s="31"/>
      <c r="U275" s="31"/>
      <c r="V275" s="30" t="s">
        <v>1329</v>
      </c>
      <c r="W275" s="31">
        <f t="shared" si="4"/>
        <v>28</v>
      </c>
    </row>
    <row r="276" spans="1:23" ht="16.5" x14ac:dyDescent="0.2">
      <c r="A276" s="31">
        <v>273</v>
      </c>
      <c r="B276" s="31">
        <f>INDEX(技能效果!B:B,MATCH(技能效果等级!W276,技能效果!Y:Y,0))</f>
        <v>130601402</v>
      </c>
      <c r="C276" s="31" t="str">
        <f>INDEX(技能效果!C:C,MATCH(技能效果等级!B276,技能效果!B:B,0))</f>
        <v>吕仙宫普攻水晶</v>
      </c>
      <c r="D276" s="30" t="s">
        <v>1013</v>
      </c>
      <c r="E276" s="31">
        <v>3</v>
      </c>
      <c r="F276" s="31">
        <f>INDEX(技能效果!H:H,MATCH(技能效果等级!B276,技能效果!B:B,0))</f>
        <v>3001</v>
      </c>
      <c r="G276" s="31">
        <v>2</v>
      </c>
      <c r="H276" s="31">
        <v>1</v>
      </c>
      <c r="I276" s="31"/>
      <c r="J276" s="31"/>
      <c r="K276" s="31"/>
      <c r="L276" s="31"/>
      <c r="M276" s="31"/>
      <c r="N276" s="30" t="str">
        <f>IF(INDEX(技能效果!I:I,MATCH(技能效果等级!B276,技能效果!B:B,0))="","",INDEX(技能效果!I:I,MATCH(技能效果等级!B276,技能效果!B:B,0)))</f>
        <v/>
      </c>
      <c r="O276" s="31"/>
      <c r="P276" s="31"/>
      <c r="Q276" s="31"/>
      <c r="R276" s="31" t="str">
        <f>IF(INDEX(技能效果!J:J,MATCH(技能效果等级!B276,技能效果!B:B,0))="","",INDEX(技能效果!J:J,MATCH(技能效果等级!B276,技能效果!B:B,0)))</f>
        <v/>
      </c>
      <c r="S276" s="31"/>
      <c r="T276" s="31"/>
      <c r="U276" s="31"/>
      <c r="V276" s="30" t="s">
        <v>1329</v>
      </c>
      <c r="W276" s="31">
        <f t="shared" si="4"/>
        <v>28</v>
      </c>
    </row>
    <row r="277" spans="1:23" ht="16.5" x14ac:dyDescent="0.2">
      <c r="A277" s="31">
        <v>274</v>
      </c>
      <c r="B277" s="31">
        <f>INDEX(技能效果!B:B,MATCH(技能效果等级!W277,技能效果!Y:Y,0))</f>
        <v>130601402</v>
      </c>
      <c r="C277" s="31" t="str">
        <f>INDEX(技能效果!C:C,MATCH(技能效果等级!B277,技能效果!B:B,0))</f>
        <v>吕仙宫普攻水晶</v>
      </c>
      <c r="D277" s="30" t="s">
        <v>1013</v>
      </c>
      <c r="E277" s="31">
        <v>4</v>
      </c>
      <c r="F277" s="31">
        <f>INDEX(技能效果!H:H,MATCH(技能效果等级!B277,技能效果!B:B,0))</f>
        <v>3001</v>
      </c>
      <c r="G277" s="31">
        <v>2</v>
      </c>
      <c r="H277" s="31">
        <v>1</v>
      </c>
      <c r="I277" s="31"/>
      <c r="J277" s="31"/>
      <c r="K277" s="31"/>
      <c r="L277" s="31"/>
      <c r="M277" s="31"/>
      <c r="N277" s="30" t="str">
        <f>IF(INDEX(技能效果!I:I,MATCH(技能效果等级!B277,技能效果!B:B,0))="","",INDEX(技能效果!I:I,MATCH(技能效果等级!B277,技能效果!B:B,0)))</f>
        <v/>
      </c>
      <c r="O277" s="31"/>
      <c r="P277" s="31"/>
      <c r="Q277" s="31"/>
      <c r="R277" s="31" t="str">
        <f>IF(INDEX(技能效果!J:J,MATCH(技能效果等级!B277,技能效果!B:B,0))="","",INDEX(技能效果!J:J,MATCH(技能效果等级!B277,技能效果!B:B,0)))</f>
        <v/>
      </c>
      <c r="S277" s="31"/>
      <c r="T277" s="31"/>
      <c r="U277" s="31"/>
      <c r="V277" s="30" t="s">
        <v>1329</v>
      </c>
      <c r="W277" s="31">
        <f t="shared" si="4"/>
        <v>28</v>
      </c>
    </row>
    <row r="278" spans="1:23" ht="16.5" x14ac:dyDescent="0.2">
      <c r="A278" s="31">
        <v>275</v>
      </c>
      <c r="B278" s="31">
        <f>INDEX(技能效果!B:B,MATCH(技能效果等级!W278,技能效果!Y:Y,0))</f>
        <v>130601402</v>
      </c>
      <c r="C278" s="31" t="str">
        <f>INDEX(技能效果!C:C,MATCH(技能效果等级!B278,技能效果!B:B,0))</f>
        <v>吕仙宫普攻水晶</v>
      </c>
      <c r="D278" s="30" t="s">
        <v>1013</v>
      </c>
      <c r="E278" s="31">
        <v>5</v>
      </c>
      <c r="F278" s="31">
        <f>INDEX(技能效果!H:H,MATCH(技能效果等级!B278,技能效果!B:B,0))</f>
        <v>3001</v>
      </c>
      <c r="G278" s="31">
        <v>2</v>
      </c>
      <c r="H278" s="31">
        <v>1</v>
      </c>
      <c r="I278" s="31"/>
      <c r="J278" s="31"/>
      <c r="K278" s="31"/>
      <c r="L278" s="31"/>
      <c r="M278" s="31"/>
      <c r="N278" s="30" t="str">
        <f>IF(INDEX(技能效果!I:I,MATCH(技能效果等级!B278,技能效果!B:B,0))="","",INDEX(技能效果!I:I,MATCH(技能效果等级!B278,技能效果!B:B,0)))</f>
        <v/>
      </c>
      <c r="O278" s="31"/>
      <c r="P278" s="31"/>
      <c r="Q278" s="31"/>
      <c r="R278" s="31" t="str">
        <f>IF(INDEX(技能效果!J:J,MATCH(技能效果等级!B278,技能效果!B:B,0))="","",INDEX(技能效果!J:J,MATCH(技能效果等级!B278,技能效果!B:B,0)))</f>
        <v/>
      </c>
      <c r="S278" s="31"/>
      <c r="T278" s="31"/>
      <c r="U278" s="31"/>
      <c r="V278" s="30" t="s">
        <v>1329</v>
      </c>
      <c r="W278" s="31">
        <f t="shared" si="4"/>
        <v>28</v>
      </c>
    </row>
    <row r="279" spans="1:23" ht="16.5" x14ac:dyDescent="0.2">
      <c r="A279" s="31">
        <v>276</v>
      </c>
      <c r="B279" s="31">
        <f>INDEX(技能效果!B:B,MATCH(技能效果等级!W279,技能效果!Y:Y,0))</f>
        <v>130601402</v>
      </c>
      <c r="C279" s="31" t="str">
        <f>INDEX(技能效果!C:C,MATCH(技能效果等级!B279,技能效果!B:B,0))</f>
        <v>吕仙宫普攻水晶</v>
      </c>
      <c r="D279" s="30" t="s">
        <v>1013</v>
      </c>
      <c r="E279" s="31">
        <v>6</v>
      </c>
      <c r="F279" s="31">
        <f>INDEX(技能效果!H:H,MATCH(技能效果等级!B279,技能效果!B:B,0))</f>
        <v>3001</v>
      </c>
      <c r="G279" s="31">
        <v>2</v>
      </c>
      <c r="H279" s="31">
        <v>1</v>
      </c>
      <c r="I279" s="31"/>
      <c r="J279" s="31"/>
      <c r="K279" s="31"/>
      <c r="L279" s="31"/>
      <c r="M279" s="31"/>
      <c r="N279" s="30" t="str">
        <f>IF(INDEX(技能效果!I:I,MATCH(技能效果等级!B279,技能效果!B:B,0))="","",INDEX(技能效果!I:I,MATCH(技能效果等级!B279,技能效果!B:B,0)))</f>
        <v/>
      </c>
      <c r="O279" s="31"/>
      <c r="P279" s="31"/>
      <c r="Q279" s="31"/>
      <c r="R279" s="31" t="str">
        <f>IF(INDEX(技能效果!J:J,MATCH(技能效果等级!B279,技能效果!B:B,0))="","",INDEX(技能效果!J:J,MATCH(技能效果等级!B279,技能效果!B:B,0)))</f>
        <v/>
      </c>
      <c r="S279" s="31"/>
      <c r="T279" s="31"/>
      <c r="U279" s="31"/>
      <c r="V279" s="30" t="s">
        <v>1329</v>
      </c>
      <c r="W279" s="31">
        <f t="shared" si="4"/>
        <v>28</v>
      </c>
    </row>
    <row r="280" spans="1:23" ht="16.5" x14ac:dyDescent="0.2">
      <c r="A280" s="31">
        <v>277</v>
      </c>
      <c r="B280" s="31">
        <f>INDEX(技能效果!B:B,MATCH(技能效果等级!W280,技能效果!Y:Y,0))</f>
        <v>130601402</v>
      </c>
      <c r="C280" s="31" t="str">
        <f>INDEX(技能效果!C:C,MATCH(技能效果等级!B280,技能效果!B:B,0))</f>
        <v>吕仙宫普攻水晶</v>
      </c>
      <c r="D280" s="30" t="s">
        <v>1013</v>
      </c>
      <c r="E280" s="31">
        <v>7</v>
      </c>
      <c r="F280" s="31">
        <f>INDEX(技能效果!H:H,MATCH(技能效果等级!B280,技能效果!B:B,0))</f>
        <v>3001</v>
      </c>
      <c r="G280" s="31">
        <v>2</v>
      </c>
      <c r="H280" s="31">
        <v>1</v>
      </c>
      <c r="I280" s="31"/>
      <c r="J280" s="31"/>
      <c r="K280" s="31"/>
      <c r="L280" s="31"/>
      <c r="M280" s="31"/>
      <c r="N280" s="30" t="str">
        <f>IF(INDEX(技能效果!I:I,MATCH(技能效果等级!B280,技能效果!B:B,0))="","",INDEX(技能效果!I:I,MATCH(技能效果等级!B280,技能效果!B:B,0)))</f>
        <v/>
      </c>
      <c r="O280" s="31"/>
      <c r="P280" s="31"/>
      <c r="Q280" s="31"/>
      <c r="R280" s="31" t="str">
        <f>IF(INDEX(技能效果!J:J,MATCH(技能效果等级!B280,技能效果!B:B,0))="","",INDEX(技能效果!J:J,MATCH(技能效果等级!B280,技能效果!B:B,0)))</f>
        <v/>
      </c>
      <c r="S280" s="31"/>
      <c r="T280" s="31"/>
      <c r="U280" s="31"/>
      <c r="V280" s="30" t="s">
        <v>1329</v>
      </c>
      <c r="W280" s="31">
        <f t="shared" si="4"/>
        <v>28</v>
      </c>
    </row>
    <row r="281" spans="1:23" ht="16.5" x14ac:dyDescent="0.2">
      <c r="A281" s="31">
        <v>278</v>
      </c>
      <c r="B281" s="31">
        <f>INDEX(技能效果!B:B,MATCH(技能效果等级!W281,技能效果!Y:Y,0))</f>
        <v>130601402</v>
      </c>
      <c r="C281" s="31" t="str">
        <f>INDEX(技能效果!C:C,MATCH(技能效果等级!B281,技能效果!B:B,0))</f>
        <v>吕仙宫普攻水晶</v>
      </c>
      <c r="D281" s="30" t="s">
        <v>1013</v>
      </c>
      <c r="E281" s="31">
        <v>8</v>
      </c>
      <c r="F281" s="31">
        <f>INDEX(技能效果!H:H,MATCH(技能效果等级!B281,技能效果!B:B,0))</f>
        <v>3001</v>
      </c>
      <c r="G281" s="31">
        <v>2</v>
      </c>
      <c r="H281" s="31">
        <v>1</v>
      </c>
      <c r="I281" s="31"/>
      <c r="J281" s="31"/>
      <c r="K281" s="31"/>
      <c r="L281" s="31"/>
      <c r="M281" s="31"/>
      <c r="N281" s="30" t="str">
        <f>IF(INDEX(技能效果!I:I,MATCH(技能效果等级!B281,技能效果!B:B,0))="","",INDEX(技能效果!I:I,MATCH(技能效果等级!B281,技能效果!B:B,0)))</f>
        <v/>
      </c>
      <c r="O281" s="31"/>
      <c r="P281" s="31"/>
      <c r="Q281" s="31"/>
      <c r="R281" s="31" t="str">
        <f>IF(INDEX(技能效果!J:J,MATCH(技能效果等级!B281,技能效果!B:B,0))="","",INDEX(技能效果!J:J,MATCH(技能效果等级!B281,技能效果!B:B,0)))</f>
        <v/>
      </c>
      <c r="S281" s="31"/>
      <c r="T281" s="31"/>
      <c r="U281" s="31"/>
      <c r="V281" s="30" t="s">
        <v>1329</v>
      </c>
      <c r="W281" s="31">
        <f t="shared" si="4"/>
        <v>28</v>
      </c>
    </row>
    <row r="282" spans="1:23" ht="16.5" x14ac:dyDescent="0.2">
      <c r="A282" s="31">
        <v>279</v>
      </c>
      <c r="B282" s="31">
        <f>INDEX(技能效果!B:B,MATCH(技能效果等级!W282,技能效果!Y:Y,0))</f>
        <v>130601402</v>
      </c>
      <c r="C282" s="31" t="str">
        <f>INDEX(技能效果!C:C,MATCH(技能效果等级!B282,技能效果!B:B,0))</f>
        <v>吕仙宫普攻水晶</v>
      </c>
      <c r="D282" s="30" t="s">
        <v>1013</v>
      </c>
      <c r="E282" s="31">
        <v>9</v>
      </c>
      <c r="F282" s="31">
        <f>INDEX(技能效果!H:H,MATCH(技能效果等级!B282,技能效果!B:B,0))</f>
        <v>3001</v>
      </c>
      <c r="G282" s="31">
        <v>2</v>
      </c>
      <c r="H282" s="31">
        <v>1</v>
      </c>
      <c r="I282" s="31"/>
      <c r="J282" s="31"/>
      <c r="K282" s="31"/>
      <c r="L282" s="31"/>
      <c r="M282" s="31"/>
      <c r="N282" s="30" t="str">
        <f>IF(INDEX(技能效果!I:I,MATCH(技能效果等级!B282,技能效果!B:B,0))="","",INDEX(技能效果!I:I,MATCH(技能效果等级!B282,技能效果!B:B,0)))</f>
        <v/>
      </c>
      <c r="O282" s="31"/>
      <c r="P282" s="31"/>
      <c r="Q282" s="31"/>
      <c r="R282" s="31" t="str">
        <f>IF(INDEX(技能效果!J:J,MATCH(技能效果等级!B282,技能效果!B:B,0))="","",INDEX(技能效果!J:J,MATCH(技能效果等级!B282,技能效果!B:B,0)))</f>
        <v/>
      </c>
      <c r="S282" s="31"/>
      <c r="T282" s="31"/>
      <c r="U282" s="31"/>
      <c r="V282" s="30" t="s">
        <v>1329</v>
      </c>
      <c r="W282" s="31">
        <f t="shared" si="4"/>
        <v>28</v>
      </c>
    </row>
    <row r="283" spans="1:23" ht="16.5" x14ac:dyDescent="0.2">
      <c r="A283" s="31">
        <v>280</v>
      </c>
      <c r="B283" s="31">
        <f>INDEX(技能效果!B:B,MATCH(技能效果等级!W283,技能效果!Y:Y,0))</f>
        <v>130601402</v>
      </c>
      <c r="C283" s="31" t="str">
        <f>INDEX(技能效果!C:C,MATCH(技能效果等级!B283,技能效果!B:B,0))</f>
        <v>吕仙宫普攻水晶</v>
      </c>
      <c r="D283" s="30" t="s">
        <v>1013</v>
      </c>
      <c r="E283" s="31">
        <v>10</v>
      </c>
      <c r="F283" s="31">
        <f>INDEX(技能效果!H:H,MATCH(技能效果等级!B283,技能效果!B:B,0))</f>
        <v>3001</v>
      </c>
      <c r="G283" s="31">
        <v>2</v>
      </c>
      <c r="H283" s="31">
        <v>1</v>
      </c>
      <c r="I283" s="31"/>
      <c r="J283" s="31"/>
      <c r="K283" s="31"/>
      <c r="L283" s="31"/>
      <c r="M283" s="31"/>
      <c r="N283" s="30" t="str">
        <f>IF(INDEX(技能效果!I:I,MATCH(技能效果等级!B283,技能效果!B:B,0))="","",INDEX(技能效果!I:I,MATCH(技能效果等级!B283,技能效果!B:B,0)))</f>
        <v/>
      </c>
      <c r="O283" s="31"/>
      <c r="P283" s="31"/>
      <c r="Q283" s="31"/>
      <c r="R283" s="31" t="str">
        <f>IF(INDEX(技能效果!J:J,MATCH(技能效果等级!B283,技能效果!B:B,0))="","",INDEX(技能效果!J:J,MATCH(技能效果等级!B283,技能效果!B:B,0)))</f>
        <v/>
      </c>
      <c r="S283" s="31"/>
      <c r="T283" s="31"/>
      <c r="U283" s="31"/>
      <c r="V283" s="30" t="s">
        <v>1329</v>
      </c>
      <c r="W283" s="31">
        <f t="shared" si="4"/>
        <v>28</v>
      </c>
    </row>
    <row r="284" spans="1:23" ht="16.5" x14ac:dyDescent="0.2">
      <c r="A284" s="31">
        <v>281</v>
      </c>
      <c r="B284" s="31">
        <f>INDEX(技能效果!B:B,MATCH(技能效果等级!W284,技能效果!Y:Y,0))</f>
        <v>130601501</v>
      </c>
      <c r="C284" s="31" t="str">
        <f>INDEX(技能效果!C:C,MATCH(技能效果等级!B284,技能效果!B:B,0))</f>
        <v>阎巧巧普攻伤害</v>
      </c>
      <c r="D284" s="30" t="s">
        <v>1013</v>
      </c>
      <c r="E284" s="31">
        <v>1</v>
      </c>
      <c r="F284" s="31">
        <f>INDEX(技能效果!H:H,MATCH(技能效果等级!B284,技能效果!B:B,0))</f>
        <v>1001</v>
      </c>
      <c r="G284" s="31">
        <v>2.5</v>
      </c>
      <c r="H284" s="31"/>
      <c r="I284" s="31"/>
      <c r="J284" s="31"/>
      <c r="K284" s="31"/>
      <c r="L284" s="31"/>
      <c r="M284" s="31"/>
      <c r="N284" s="30" t="str">
        <f>IF(INDEX(技能效果!I:I,MATCH(技能效果等级!B284,技能效果!B:B,0))="","",INDEX(技能效果!I:I,MATCH(技能效果等级!B284,技能效果!B:B,0)))</f>
        <v/>
      </c>
      <c r="O284" s="31"/>
      <c r="P284" s="31"/>
      <c r="Q284" s="31"/>
      <c r="R284" s="31" t="str">
        <f>IF(INDEX(技能效果!J:J,MATCH(技能效果等级!B284,技能效果!B:B,0))="","",INDEX(技能效果!J:J,MATCH(技能效果等级!B284,技能效果!B:B,0)))</f>
        <v/>
      </c>
      <c r="S284" s="31"/>
      <c r="T284" s="31"/>
      <c r="U284" s="31"/>
      <c r="V284" s="30" t="s">
        <v>1329</v>
      </c>
      <c r="W284" s="31">
        <f t="shared" si="4"/>
        <v>29</v>
      </c>
    </row>
    <row r="285" spans="1:23" ht="16.5" x14ac:dyDescent="0.2">
      <c r="A285" s="31">
        <v>282</v>
      </c>
      <c r="B285" s="31">
        <f>INDEX(技能效果!B:B,MATCH(技能效果等级!W285,技能效果!Y:Y,0))</f>
        <v>130601501</v>
      </c>
      <c r="C285" s="31" t="str">
        <f>INDEX(技能效果!C:C,MATCH(技能效果等级!B285,技能效果!B:B,0))</f>
        <v>阎巧巧普攻伤害</v>
      </c>
      <c r="D285" s="30" t="s">
        <v>1013</v>
      </c>
      <c r="E285" s="31">
        <v>2</v>
      </c>
      <c r="F285" s="31">
        <f>INDEX(技能效果!H:H,MATCH(技能效果等级!B285,技能效果!B:B,0))</f>
        <v>1001</v>
      </c>
      <c r="G285" s="31">
        <v>2.5</v>
      </c>
      <c r="H285" s="31"/>
      <c r="I285" s="31"/>
      <c r="J285" s="31"/>
      <c r="K285" s="31"/>
      <c r="L285" s="31"/>
      <c r="M285" s="31"/>
      <c r="N285" s="30" t="str">
        <f>IF(INDEX(技能效果!I:I,MATCH(技能效果等级!B285,技能效果!B:B,0))="","",INDEX(技能效果!I:I,MATCH(技能效果等级!B285,技能效果!B:B,0)))</f>
        <v/>
      </c>
      <c r="O285" s="31"/>
      <c r="P285" s="31"/>
      <c r="Q285" s="31"/>
      <c r="R285" s="31" t="str">
        <f>IF(INDEX(技能效果!J:J,MATCH(技能效果等级!B285,技能效果!B:B,0))="","",INDEX(技能效果!J:J,MATCH(技能效果等级!B285,技能效果!B:B,0)))</f>
        <v/>
      </c>
      <c r="S285" s="31"/>
      <c r="T285" s="31"/>
      <c r="U285" s="31"/>
      <c r="V285" s="30" t="s">
        <v>1329</v>
      </c>
      <c r="W285" s="31">
        <f t="shared" si="4"/>
        <v>29</v>
      </c>
    </row>
    <row r="286" spans="1:23" ht="16.5" x14ac:dyDescent="0.2">
      <c r="A286" s="31">
        <v>283</v>
      </c>
      <c r="B286" s="31">
        <f>INDEX(技能效果!B:B,MATCH(技能效果等级!W286,技能效果!Y:Y,0))</f>
        <v>130601501</v>
      </c>
      <c r="C286" s="31" t="str">
        <f>INDEX(技能效果!C:C,MATCH(技能效果等级!B286,技能效果!B:B,0))</f>
        <v>阎巧巧普攻伤害</v>
      </c>
      <c r="D286" s="30" t="s">
        <v>1013</v>
      </c>
      <c r="E286" s="31">
        <v>3</v>
      </c>
      <c r="F286" s="31">
        <f>INDEX(技能效果!H:H,MATCH(技能效果等级!B286,技能效果!B:B,0))</f>
        <v>1001</v>
      </c>
      <c r="G286" s="31">
        <v>2.5</v>
      </c>
      <c r="H286" s="31"/>
      <c r="I286" s="31"/>
      <c r="J286" s="31"/>
      <c r="K286" s="31"/>
      <c r="L286" s="31"/>
      <c r="M286" s="31"/>
      <c r="N286" s="30" t="str">
        <f>IF(INDEX(技能效果!I:I,MATCH(技能效果等级!B286,技能效果!B:B,0))="","",INDEX(技能效果!I:I,MATCH(技能效果等级!B286,技能效果!B:B,0)))</f>
        <v/>
      </c>
      <c r="O286" s="31"/>
      <c r="P286" s="31"/>
      <c r="Q286" s="31"/>
      <c r="R286" s="31" t="str">
        <f>IF(INDEX(技能效果!J:J,MATCH(技能效果等级!B286,技能效果!B:B,0))="","",INDEX(技能效果!J:J,MATCH(技能效果等级!B286,技能效果!B:B,0)))</f>
        <v/>
      </c>
      <c r="S286" s="31"/>
      <c r="T286" s="31"/>
      <c r="U286" s="31"/>
      <c r="V286" s="30" t="s">
        <v>1329</v>
      </c>
      <c r="W286" s="31">
        <f t="shared" si="4"/>
        <v>29</v>
      </c>
    </row>
    <row r="287" spans="1:23" ht="16.5" x14ac:dyDescent="0.2">
      <c r="A287" s="31">
        <v>284</v>
      </c>
      <c r="B287" s="31">
        <f>INDEX(技能效果!B:B,MATCH(技能效果等级!W287,技能效果!Y:Y,0))</f>
        <v>130601501</v>
      </c>
      <c r="C287" s="31" t="str">
        <f>INDEX(技能效果!C:C,MATCH(技能效果等级!B287,技能效果!B:B,0))</f>
        <v>阎巧巧普攻伤害</v>
      </c>
      <c r="D287" s="30" t="s">
        <v>1013</v>
      </c>
      <c r="E287" s="31">
        <v>4</v>
      </c>
      <c r="F287" s="31">
        <f>INDEX(技能效果!H:H,MATCH(技能效果等级!B287,技能效果!B:B,0))</f>
        <v>1001</v>
      </c>
      <c r="G287" s="31">
        <v>2.5</v>
      </c>
      <c r="H287" s="31"/>
      <c r="I287" s="31"/>
      <c r="J287" s="31"/>
      <c r="K287" s="31"/>
      <c r="L287" s="31"/>
      <c r="M287" s="31"/>
      <c r="N287" s="30" t="str">
        <f>IF(INDEX(技能效果!I:I,MATCH(技能效果等级!B287,技能效果!B:B,0))="","",INDEX(技能效果!I:I,MATCH(技能效果等级!B287,技能效果!B:B,0)))</f>
        <v/>
      </c>
      <c r="O287" s="31"/>
      <c r="P287" s="31"/>
      <c r="Q287" s="31"/>
      <c r="R287" s="31" t="str">
        <f>IF(INDEX(技能效果!J:J,MATCH(技能效果等级!B287,技能效果!B:B,0))="","",INDEX(技能效果!J:J,MATCH(技能效果等级!B287,技能效果!B:B,0)))</f>
        <v/>
      </c>
      <c r="S287" s="31"/>
      <c r="T287" s="31"/>
      <c r="U287" s="31"/>
      <c r="V287" s="30" t="s">
        <v>1329</v>
      </c>
      <c r="W287" s="31">
        <f t="shared" si="4"/>
        <v>29</v>
      </c>
    </row>
    <row r="288" spans="1:23" ht="16.5" x14ac:dyDescent="0.2">
      <c r="A288" s="31">
        <v>285</v>
      </c>
      <c r="B288" s="31">
        <f>INDEX(技能效果!B:B,MATCH(技能效果等级!W288,技能效果!Y:Y,0))</f>
        <v>130601501</v>
      </c>
      <c r="C288" s="31" t="str">
        <f>INDEX(技能效果!C:C,MATCH(技能效果等级!B288,技能效果!B:B,0))</f>
        <v>阎巧巧普攻伤害</v>
      </c>
      <c r="D288" s="30" t="s">
        <v>1013</v>
      </c>
      <c r="E288" s="31">
        <v>5</v>
      </c>
      <c r="F288" s="31">
        <f>INDEX(技能效果!H:H,MATCH(技能效果等级!B288,技能效果!B:B,0))</f>
        <v>1001</v>
      </c>
      <c r="G288" s="31">
        <v>2.5</v>
      </c>
      <c r="H288" s="31"/>
      <c r="I288" s="31"/>
      <c r="J288" s="31"/>
      <c r="K288" s="31"/>
      <c r="L288" s="31"/>
      <c r="M288" s="31"/>
      <c r="N288" s="30" t="str">
        <f>IF(INDEX(技能效果!I:I,MATCH(技能效果等级!B288,技能效果!B:B,0))="","",INDEX(技能效果!I:I,MATCH(技能效果等级!B288,技能效果!B:B,0)))</f>
        <v/>
      </c>
      <c r="O288" s="31"/>
      <c r="P288" s="31"/>
      <c r="Q288" s="31"/>
      <c r="R288" s="31" t="str">
        <f>IF(INDEX(技能效果!J:J,MATCH(技能效果等级!B288,技能效果!B:B,0))="","",INDEX(技能效果!J:J,MATCH(技能效果等级!B288,技能效果!B:B,0)))</f>
        <v/>
      </c>
      <c r="S288" s="31"/>
      <c r="T288" s="31"/>
      <c r="U288" s="31"/>
      <c r="V288" s="30" t="s">
        <v>1329</v>
      </c>
      <c r="W288" s="31">
        <f t="shared" si="4"/>
        <v>29</v>
      </c>
    </row>
    <row r="289" spans="1:23" ht="16.5" x14ac:dyDescent="0.2">
      <c r="A289" s="31">
        <v>286</v>
      </c>
      <c r="B289" s="31">
        <f>INDEX(技能效果!B:B,MATCH(技能效果等级!W289,技能效果!Y:Y,0))</f>
        <v>130601501</v>
      </c>
      <c r="C289" s="31" t="str">
        <f>INDEX(技能效果!C:C,MATCH(技能效果等级!B289,技能效果!B:B,0))</f>
        <v>阎巧巧普攻伤害</v>
      </c>
      <c r="D289" s="30" t="s">
        <v>1013</v>
      </c>
      <c r="E289" s="31">
        <v>6</v>
      </c>
      <c r="F289" s="31">
        <f>INDEX(技能效果!H:H,MATCH(技能效果等级!B289,技能效果!B:B,0))</f>
        <v>1001</v>
      </c>
      <c r="G289" s="31">
        <v>2.5</v>
      </c>
      <c r="H289" s="31"/>
      <c r="I289" s="31"/>
      <c r="J289" s="31"/>
      <c r="K289" s="31"/>
      <c r="L289" s="31"/>
      <c r="M289" s="31"/>
      <c r="N289" s="30" t="str">
        <f>IF(INDEX(技能效果!I:I,MATCH(技能效果等级!B289,技能效果!B:B,0))="","",INDEX(技能效果!I:I,MATCH(技能效果等级!B289,技能效果!B:B,0)))</f>
        <v/>
      </c>
      <c r="O289" s="31"/>
      <c r="P289" s="31"/>
      <c r="Q289" s="31"/>
      <c r="R289" s="31" t="str">
        <f>IF(INDEX(技能效果!J:J,MATCH(技能效果等级!B289,技能效果!B:B,0))="","",INDEX(技能效果!J:J,MATCH(技能效果等级!B289,技能效果!B:B,0)))</f>
        <v/>
      </c>
      <c r="S289" s="31"/>
      <c r="T289" s="31"/>
      <c r="U289" s="31"/>
      <c r="V289" s="30" t="s">
        <v>1329</v>
      </c>
      <c r="W289" s="31">
        <f t="shared" si="4"/>
        <v>29</v>
      </c>
    </row>
    <row r="290" spans="1:23" ht="16.5" x14ac:dyDescent="0.2">
      <c r="A290" s="31">
        <v>287</v>
      </c>
      <c r="B290" s="31">
        <f>INDEX(技能效果!B:B,MATCH(技能效果等级!W290,技能效果!Y:Y,0))</f>
        <v>130601501</v>
      </c>
      <c r="C290" s="31" t="str">
        <f>INDEX(技能效果!C:C,MATCH(技能效果等级!B290,技能效果!B:B,0))</f>
        <v>阎巧巧普攻伤害</v>
      </c>
      <c r="D290" s="30" t="s">
        <v>1013</v>
      </c>
      <c r="E290" s="31">
        <v>7</v>
      </c>
      <c r="F290" s="31">
        <f>INDEX(技能效果!H:H,MATCH(技能效果等级!B290,技能效果!B:B,0))</f>
        <v>1001</v>
      </c>
      <c r="G290" s="31">
        <v>2.5</v>
      </c>
      <c r="H290" s="31"/>
      <c r="I290" s="31"/>
      <c r="J290" s="31"/>
      <c r="K290" s="31"/>
      <c r="L290" s="31"/>
      <c r="M290" s="31"/>
      <c r="N290" s="30" t="str">
        <f>IF(INDEX(技能效果!I:I,MATCH(技能效果等级!B290,技能效果!B:B,0))="","",INDEX(技能效果!I:I,MATCH(技能效果等级!B290,技能效果!B:B,0)))</f>
        <v/>
      </c>
      <c r="O290" s="31"/>
      <c r="P290" s="31"/>
      <c r="Q290" s="31"/>
      <c r="R290" s="31" t="str">
        <f>IF(INDEX(技能效果!J:J,MATCH(技能效果等级!B290,技能效果!B:B,0))="","",INDEX(技能效果!J:J,MATCH(技能效果等级!B290,技能效果!B:B,0)))</f>
        <v/>
      </c>
      <c r="S290" s="31"/>
      <c r="T290" s="31"/>
      <c r="U290" s="31"/>
      <c r="V290" s="30" t="s">
        <v>1329</v>
      </c>
      <c r="W290" s="31">
        <f t="shared" si="4"/>
        <v>29</v>
      </c>
    </row>
    <row r="291" spans="1:23" ht="16.5" x14ac:dyDescent="0.2">
      <c r="A291" s="31">
        <v>288</v>
      </c>
      <c r="B291" s="31">
        <f>INDEX(技能效果!B:B,MATCH(技能效果等级!W291,技能效果!Y:Y,0))</f>
        <v>130601501</v>
      </c>
      <c r="C291" s="31" t="str">
        <f>INDEX(技能效果!C:C,MATCH(技能效果等级!B291,技能效果!B:B,0))</f>
        <v>阎巧巧普攻伤害</v>
      </c>
      <c r="D291" s="30" t="s">
        <v>1013</v>
      </c>
      <c r="E291" s="31">
        <v>8</v>
      </c>
      <c r="F291" s="31">
        <f>INDEX(技能效果!H:H,MATCH(技能效果等级!B291,技能效果!B:B,0))</f>
        <v>1001</v>
      </c>
      <c r="G291" s="31">
        <v>2.5</v>
      </c>
      <c r="H291" s="31"/>
      <c r="I291" s="31"/>
      <c r="J291" s="31"/>
      <c r="K291" s="31"/>
      <c r="L291" s="31"/>
      <c r="M291" s="31"/>
      <c r="N291" s="30" t="str">
        <f>IF(INDEX(技能效果!I:I,MATCH(技能效果等级!B291,技能效果!B:B,0))="","",INDEX(技能效果!I:I,MATCH(技能效果等级!B291,技能效果!B:B,0)))</f>
        <v/>
      </c>
      <c r="O291" s="31"/>
      <c r="P291" s="31"/>
      <c r="Q291" s="31"/>
      <c r="R291" s="31" t="str">
        <f>IF(INDEX(技能效果!J:J,MATCH(技能效果等级!B291,技能效果!B:B,0))="","",INDEX(技能效果!J:J,MATCH(技能效果等级!B291,技能效果!B:B,0)))</f>
        <v/>
      </c>
      <c r="S291" s="31"/>
      <c r="T291" s="31"/>
      <c r="U291" s="31"/>
      <c r="V291" s="30" t="s">
        <v>1329</v>
      </c>
      <c r="W291" s="31">
        <f t="shared" si="4"/>
        <v>29</v>
      </c>
    </row>
    <row r="292" spans="1:23" ht="16.5" x14ac:dyDescent="0.2">
      <c r="A292" s="31">
        <v>289</v>
      </c>
      <c r="B292" s="31">
        <f>INDEX(技能效果!B:B,MATCH(技能效果等级!W292,技能效果!Y:Y,0))</f>
        <v>130601501</v>
      </c>
      <c r="C292" s="31" t="str">
        <f>INDEX(技能效果!C:C,MATCH(技能效果等级!B292,技能效果!B:B,0))</f>
        <v>阎巧巧普攻伤害</v>
      </c>
      <c r="D292" s="30" t="s">
        <v>1013</v>
      </c>
      <c r="E292" s="31">
        <v>9</v>
      </c>
      <c r="F292" s="31">
        <f>INDEX(技能效果!H:H,MATCH(技能效果等级!B292,技能效果!B:B,0))</f>
        <v>1001</v>
      </c>
      <c r="G292" s="31">
        <v>2.5</v>
      </c>
      <c r="H292" s="31"/>
      <c r="I292" s="31"/>
      <c r="J292" s="31"/>
      <c r="K292" s="31"/>
      <c r="L292" s="31"/>
      <c r="M292" s="31"/>
      <c r="N292" s="30" t="str">
        <f>IF(INDEX(技能效果!I:I,MATCH(技能效果等级!B292,技能效果!B:B,0))="","",INDEX(技能效果!I:I,MATCH(技能效果等级!B292,技能效果!B:B,0)))</f>
        <v/>
      </c>
      <c r="O292" s="31"/>
      <c r="P292" s="31"/>
      <c r="Q292" s="31"/>
      <c r="R292" s="31" t="str">
        <f>IF(INDEX(技能效果!J:J,MATCH(技能效果等级!B292,技能效果!B:B,0))="","",INDEX(技能效果!J:J,MATCH(技能效果等级!B292,技能效果!B:B,0)))</f>
        <v/>
      </c>
      <c r="S292" s="31"/>
      <c r="T292" s="31"/>
      <c r="U292" s="31"/>
      <c r="V292" s="30" t="s">
        <v>1329</v>
      </c>
      <c r="W292" s="31">
        <f t="shared" si="4"/>
        <v>29</v>
      </c>
    </row>
    <row r="293" spans="1:23" ht="16.5" x14ac:dyDescent="0.2">
      <c r="A293" s="31">
        <v>290</v>
      </c>
      <c r="B293" s="31">
        <f>INDEX(技能效果!B:B,MATCH(技能效果等级!W293,技能效果!Y:Y,0))</f>
        <v>130601501</v>
      </c>
      <c r="C293" s="31" t="str">
        <f>INDEX(技能效果!C:C,MATCH(技能效果等级!B293,技能效果!B:B,0))</f>
        <v>阎巧巧普攻伤害</v>
      </c>
      <c r="D293" s="30" t="s">
        <v>1013</v>
      </c>
      <c r="E293" s="31">
        <v>10</v>
      </c>
      <c r="F293" s="31">
        <f>INDEX(技能效果!H:H,MATCH(技能效果等级!B293,技能效果!B:B,0))</f>
        <v>1001</v>
      </c>
      <c r="G293" s="31">
        <v>2.5</v>
      </c>
      <c r="H293" s="31"/>
      <c r="I293" s="31"/>
      <c r="J293" s="31"/>
      <c r="K293" s="31"/>
      <c r="L293" s="31"/>
      <c r="M293" s="31"/>
      <c r="N293" s="30" t="str">
        <f>IF(INDEX(技能效果!I:I,MATCH(技能效果等级!B293,技能效果!B:B,0))="","",INDEX(技能效果!I:I,MATCH(技能效果等级!B293,技能效果!B:B,0)))</f>
        <v/>
      </c>
      <c r="O293" s="31"/>
      <c r="P293" s="31"/>
      <c r="Q293" s="31"/>
      <c r="R293" s="31" t="str">
        <f>IF(INDEX(技能效果!J:J,MATCH(技能效果等级!B293,技能效果!B:B,0))="","",INDEX(技能效果!J:J,MATCH(技能效果等级!B293,技能效果!B:B,0)))</f>
        <v/>
      </c>
      <c r="S293" s="31"/>
      <c r="T293" s="31"/>
      <c r="U293" s="31"/>
      <c r="V293" s="30" t="s">
        <v>1329</v>
      </c>
      <c r="W293" s="31">
        <f t="shared" si="4"/>
        <v>29</v>
      </c>
    </row>
    <row r="294" spans="1:23" ht="16.5" x14ac:dyDescent="0.2">
      <c r="A294" s="31">
        <v>291</v>
      </c>
      <c r="B294" s="31">
        <f>INDEX(技能效果!B:B,MATCH(技能效果等级!W294,技能效果!Y:Y,0))</f>
        <v>130601502</v>
      </c>
      <c r="C294" s="31" t="str">
        <f>INDEX(技能效果!C:C,MATCH(技能效果等级!B294,技能效果!B:B,0))</f>
        <v>阎巧巧普攻水晶</v>
      </c>
      <c r="D294" s="30" t="s">
        <v>1013</v>
      </c>
      <c r="E294" s="31">
        <v>1</v>
      </c>
      <c r="F294" s="31">
        <f>INDEX(技能效果!H:H,MATCH(技能效果等级!B294,技能效果!B:B,0))</f>
        <v>3001</v>
      </c>
      <c r="G294" s="31">
        <v>2</v>
      </c>
      <c r="H294" s="31">
        <v>1</v>
      </c>
      <c r="I294" s="31"/>
      <c r="J294" s="31"/>
      <c r="K294" s="31"/>
      <c r="L294" s="31"/>
      <c r="M294" s="31"/>
      <c r="N294" s="30" t="str">
        <f>IF(INDEX(技能效果!I:I,MATCH(技能效果等级!B294,技能效果!B:B,0))="","",INDEX(技能效果!I:I,MATCH(技能效果等级!B294,技能效果!B:B,0)))</f>
        <v/>
      </c>
      <c r="O294" s="31"/>
      <c r="P294" s="31"/>
      <c r="Q294" s="31"/>
      <c r="R294" s="31" t="str">
        <f>IF(INDEX(技能效果!J:J,MATCH(技能效果等级!B294,技能效果!B:B,0))="","",INDEX(技能效果!J:J,MATCH(技能效果等级!B294,技能效果!B:B,0)))</f>
        <v/>
      </c>
      <c r="S294" s="31"/>
      <c r="T294" s="31"/>
      <c r="U294" s="31"/>
      <c r="V294" s="30" t="s">
        <v>1329</v>
      </c>
      <c r="W294" s="31">
        <f t="shared" si="4"/>
        <v>30</v>
      </c>
    </row>
    <row r="295" spans="1:23" ht="16.5" x14ac:dyDescent="0.2">
      <c r="A295" s="31">
        <v>292</v>
      </c>
      <c r="B295" s="31">
        <f>INDEX(技能效果!B:B,MATCH(技能效果等级!W295,技能效果!Y:Y,0))</f>
        <v>130601502</v>
      </c>
      <c r="C295" s="31" t="str">
        <f>INDEX(技能效果!C:C,MATCH(技能效果等级!B295,技能效果!B:B,0))</f>
        <v>阎巧巧普攻水晶</v>
      </c>
      <c r="D295" s="30" t="s">
        <v>1013</v>
      </c>
      <c r="E295" s="31">
        <v>2</v>
      </c>
      <c r="F295" s="31">
        <f>INDEX(技能效果!H:H,MATCH(技能效果等级!B295,技能效果!B:B,0))</f>
        <v>3001</v>
      </c>
      <c r="G295" s="31">
        <v>2</v>
      </c>
      <c r="H295" s="31">
        <v>1</v>
      </c>
      <c r="I295" s="31"/>
      <c r="J295" s="31"/>
      <c r="K295" s="31"/>
      <c r="L295" s="31"/>
      <c r="M295" s="31"/>
      <c r="N295" s="30" t="str">
        <f>IF(INDEX(技能效果!I:I,MATCH(技能效果等级!B295,技能效果!B:B,0))="","",INDEX(技能效果!I:I,MATCH(技能效果等级!B295,技能效果!B:B,0)))</f>
        <v/>
      </c>
      <c r="O295" s="31"/>
      <c r="P295" s="31"/>
      <c r="Q295" s="31"/>
      <c r="R295" s="31" t="str">
        <f>IF(INDEX(技能效果!J:J,MATCH(技能效果等级!B295,技能效果!B:B,0))="","",INDEX(技能效果!J:J,MATCH(技能效果等级!B295,技能效果!B:B,0)))</f>
        <v/>
      </c>
      <c r="S295" s="31"/>
      <c r="T295" s="31"/>
      <c r="U295" s="31"/>
      <c r="V295" s="30" t="s">
        <v>1329</v>
      </c>
      <c r="W295" s="31">
        <f t="shared" si="4"/>
        <v>30</v>
      </c>
    </row>
    <row r="296" spans="1:23" ht="16.5" x14ac:dyDescent="0.2">
      <c r="A296" s="31">
        <v>293</v>
      </c>
      <c r="B296" s="31">
        <f>INDEX(技能效果!B:B,MATCH(技能效果等级!W296,技能效果!Y:Y,0))</f>
        <v>130601502</v>
      </c>
      <c r="C296" s="31" t="str">
        <f>INDEX(技能效果!C:C,MATCH(技能效果等级!B296,技能效果!B:B,0))</f>
        <v>阎巧巧普攻水晶</v>
      </c>
      <c r="D296" s="30" t="s">
        <v>1013</v>
      </c>
      <c r="E296" s="31">
        <v>3</v>
      </c>
      <c r="F296" s="31">
        <f>INDEX(技能效果!H:H,MATCH(技能效果等级!B296,技能效果!B:B,0))</f>
        <v>3001</v>
      </c>
      <c r="G296" s="31">
        <v>2</v>
      </c>
      <c r="H296" s="31">
        <v>1</v>
      </c>
      <c r="I296" s="31"/>
      <c r="J296" s="31"/>
      <c r="K296" s="31"/>
      <c r="L296" s="31"/>
      <c r="M296" s="31"/>
      <c r="N296" s="30" t="str">
        <f>IF(INDEX(技能效果!I:I,MATCH(技能效果等级!B296,技能效果!B:B,0))="","",INDEX(技能效果!I:I,MATCH(技能效果等级!B296,技能效果!B:B,0)))</f>
        <v/>
      </c>
      <c r="O296" s="31"/>
      <c r="P296" s="31"/>
      <c r="Q296" s="31"/>
      <c r="R296" s="31" t="str">
        <f>IF(INDEX(技能效果!J:J,MATCH(技能效果等级!B296,技能效果!B:B,0))="","",INDEX(技能效果!J:J,MATCH(技能效果等级!B296,技能效果!B:B,0)))</f>
        <v/>
      </c>
      <c r="S296" s="31"/>
      <c r="T296" s="31"/>
      <c r="U296" s="31"/>
      <c r="V296" s="30" t="s">
        <v>1329</v>
      </c>
      <c r="W296" s="31">
        <f t="shared" si="4"/>
        <v>30</v>
      </c>
    </row>
    <row r="297" spans="1:23" ht="16.5" x14ac:dyDescent="0.2">
      <c r="A297" s="31">
        <v>294</v>
      </c>
      <c r="B297" s="31">
        <f>INDEX(技能效果!B:B,MATCH(技能效果等级!W297,技能效果!Y:Y,0))</f>
        <v>130601502</v>
      </c>
      <c r="C297" s="31" t="str">
        <f>INDEX(技能效果!C:C,MATCH(技能效果等级!B297,技能效果!B:B,0))</f>
        <v>阎巧巧普攻水晶</v>
      </c>
      <c r="D297" s="30" t="s">
        <v>1013</v>
      </c>
      <c r="E297" s="31">
        <v>4</v>
      </c>
      <c r="F297" s="31">
        <f>INDEX(技能效果!H:H,MATCH(技能效果等级!B297,技能效果!B:B,0))</f>
        <v>3001</v>
      </c>
      <c r="G297" s="31">
        <v>2</v>
      </c>
      <c r="H297" s="31">
        <v>1</v>
      </c>
      <c r="I297" s="31"/>
      <c r="J297" s="31"/>
      <c r="K297" s="31"/>
      <c r="L297" s="31"/>
      <c r="M297" s="31"/>
      <c r="N297" s="30" t="str">
        <f>IF(INDEX(技能效果!I:I,MATCH(技能效果等级!B297,技能效果!B:B,0))="","",INDEX(技能效果!I:I,MATCH(技能效果等级!B297,技能效果!B:B,0)))</f>
        <v/>
      </c>
      <c r="O297" s="31"/>
      <c r="P297" s="31"/>
      <c r="Q297" s="31"/>
      <c r="R297" s="31" t="str">
        <f>IF(INDEX(技能效果!J:J,MATCH(技能效果等级!B297,技能效果!B:B,0))="","",INDEX(技能效果!J:J,MATCH(技能效果等级!B297,技能效果!B:B,0)))</f>
        <v/>
      </c>
      <c r="S297" s="31"/>
      <c r="T297" s="31"/>
      <c r="U297" s="31"/>
      <c r="V297" s="30" t="s">
        <v>1329</v>
      </c>
      <c r="W297" s="31">
        <f t="shared" si="4"/>
        <v>30</v>
      </c>
    </row>
    <row r="298" spans="1:23" ht="16.5" x14ac:dyDescent="0.2">
      <c r="A298" s="31">
        <v>295</v>
      </c>
      <c r="B298" s="31">
        <f>INDEX(技能效果!B:B,MATCH(技能效果等级!W298,技能效果!Y:Y,0))</f>
        <v>130601502</v>
      </c>
      <c r="C298" s="31" t="str">
        <f>INDEX(技能效果!C:C,MATCH(技能效果等级!B298,技能效果!B:B,0))</f>
        <v>阎巧巧普攻水晶</v>
      </c>
      <c r="D298" s="30" t="s">
        <v>1013</v>
      </c>
      <c r="E298" s="31">
        <v>5</v>
      </c>
      <c r="F298" s="31">
        <f>INDEX(技能效果!H:H,MATCH(技能效果等级!B298,技能效果!B:B,0))</f>
        <v>3001</v>
      </c>
      <c r="G298" s="31">
        <v>2</v>
      </c>
      <c r="H298" s="31">
        <v>1</v>
      </c>
      <c r="I298" s="31"/>
      <c r="J298" s="31"/>
      <c r="K298" s="31"/>
      <c r="L298" s="31"/>
      <c r="M298" s="31"/>
      <c r="N298" s="30" t="str">
        <f>IF(INDEX(技能效果!I:I,MATCH(技能效果等级!B298,技能效果!B:B,0))="","",INDEX(技能效果!I:I,MATCH(技能效果等级!B298,技能效果!B:B,0)))</f>
        <v/>
      </c>
      <c r="O298" s="31"/>
      <c r="P298" s="31"/>
      <c r="Q298" s="31"/>
      <c r="R298" s="31" t="str">
        <f>IF(INDEX(技能效果!J:J,MATCH(技能效果等级!B298,技能效果!B:B,0))="","",INDEX(技能效果!J:J,MATCH(技能效果等级!B298,技能效果!B:B,0)))</f>
        <v/>
      </c>
      <c r="S298" s="31"/>
      <c r="T298" s="31"/>
      <c r="U298" s="31"/>
      <c r="V298" s="30" t="s">
        <v>1329</v>
      </c>
      <c r="W298" s="31">
        <f t="shared" si="4"/>
        <v>30</v>
      </c>
    </row>
    <row r="299" spans="1:23" ht="16.5" x14ac:dyDescent="0.2">
      <c r="A299" s="31">
        <v>296</v>
      </c>
      <c r="B299" s="31">
        <f>INDEX(技能效果!B:B,MATCH(技能效果等级!W299,技能效果!Y:Y,0))</f>
        <v>130601502</v>
      </c>
      <c r="C299" s="31" t="str">
        <f>INDEX(技能效果!C:C,MATCH(技能效果等级!B299,技能效果!B:B,0))</f>
        <v>阎巧巧普攻水晶</v>
      </c>
      <c r="D299" s="30" t="s">
        <v>1013</v>
      </c>
      <c r="E299" s="31">
        <v>6</v>
      </c>
      <c r="F299" s="31">
        <f>INDEX(技能效果!H:H,MATCH(技能效果等级!B299,技能效果!B:B,0))</f>
        <v>3001</v>
      </c>
      <c r="G299" s="31">
        <v>2</v>
      </c>
      <c r="H299" s="31">
        <v>1</v>
      </c>
      <c r="I299" s="31"/>
      <c r="J299" s="31"/>
      <c r="K299" s="31"/>
      <c r="L299" s="31"/>
      <c r="M299" s="31"/>
      <c r="N299" s="30" t="str">
        <f>IF(INDEX(技能效果!I:I,MATCH(技能效果等级!B299,技能效果!B:B,0))="","",INDEX(技能效果!I:I,MATCH(技能效果等级!B299,技能效果!B:B,0)))</f>
        <v/>
      </c>
      <c r="O299" s="31"/>
      <c r="P299" s="31"/>
      <c r="Q299" s="31"/>
      <c r="R299" s="31" t="str">
        <f>IF(INDEX(技能效果!J:J,MATCH(技能效果等级!B299,技能效果!B:B,0))="","",INDEX(技能效果!J:J,MATCH(技能效果等级!B299,技能效果!B:B,0)))</f>
        <v/>
      </c>
      <c r="S299" s="31"/>
      <c r="T299" s="31"/>
      <c r="U299" s="31"/>
      <c r="V299" s="30" t="s">
        <v>1329</v>
      </c>
      <c r="W299" s="31">
        <f t="shared" si="4"/>
        <v>30</v>
      </c>
    </row>
    <row r="300" spans="1:23" ht="16.5" x14ac:dyDescent="0.2">
      <c r="A300" s="31">
        <v>297</v>
      </c>
      <c r="B300" s="31">
        <f>INDEX(技能效果!B:B,MATCH(技能效果等级!W300,技能效果!Y:Y,0))</f>
        <v>130601502</v>
      </c>
      <c r="C300" s="31" t="str">
        <f>INDEX(技能效果!C:C,MATCH(技能效果等级!B300,技能效果!B:B,0))</f>
        <v>阎巧巧普攻水晶</v>
      </c>
      <c r="D300" s="30" t="s">
        <v>1013</v>
      </c>
      <c r="E300" s="31">
        <v>7</v>
      </c>
      <c r="F300" s="31">
        <f>INDEX(技能效果!H:H,MATCH(技能效果等级!B300,技能效果!B:B,0))</f>
        <v>3001</v>
      </c>
      <c r="G300" s="31">
        <v>2</v>
      </c>
      <c r="H300" s="31">
        <v>1</v>
      </c>
      <c r="I300" s="31"/>
      <c r="J300" s="31"/>
      <c r="K300" s="31"/>
      <c r="L300" s="31"/>
      <c r="M300" s="31"/>
      <c r="N300" s="30" t="str">
        <f>IF(INDEX(技能效果!I:I,MATCH(技能效果等级!B300,技能效果!B:B,0))="","",INDEX(技能效果!I:I,MATCH(技能效果等级!B300,技能效果!B:B,0)))</f>
        <v/>
      </c>
      <c r="O300" s="31"/>
      <c r="P300" s="31"/>
      <c r="Q300" s="31"/>
      <c r="R300" s="31" t="str">
        <f>IF(INDEX(技能效果!J:J,MATCH(技能效果等级!B300,技能效果!B:B,0))="","",INDEX(技能效果!J:J,MATCH(技能效果等级!B300,技能效果!B:B,0)))</f>
        <v/>
      </c>
      <c r="S300" s="31"/>
      <c r="T300" s="31"/>
      <c r="U300" s="31"/>
      <c r="V300" s="30" t="s">
        <v>1329</v>
      </c>
      <c r="W300" s="31">
        <f t="shared" si="4"/>
        <v>30</v>
      </c>
    </row>
    <row r="301" spans="1:23" ht="16.5" x14ac:dyDescent="0.2">
      <c r="A301" s="31">
        <v>298</v>
      </c>
      <c r="B301" s="31">
        <f>INDEX(技能效果!B:B,MATCH(技能效果等级!W301,技能效果!Y:Y,0))</f>
        <v>130601502</v>
      </c>
      <c r="C301" s="31" t="str">
        <f>INDEX(技能效果!C:C,MATCH(技能效果等级!B301,技能效果!B:B,0))</f>
        <v>阎巧巧普攻水晶</v>
      </c>
      <c r="D301" s="30" t="s">
        <v>1013</v>
      </c>
      <c r="E301" s="31">
        <v>8</v>
      </c>
      <c r="F301" s="31">
        <f>INDEX(技能效果!H:H,MATCH(技能效果等级!B301,技能效果!B:B,0))</f>
        <v>3001</v>
      </c>
      <c r="G301" s="31">
        <v>2</v>
      </c>
      <c r="H301" s="31">
        <v>1</v>
      </c>
      <c r="I301" s="31"/>
      <c r="J301" s="31"/>
      <c r="K301" s="31"/>
      <c r="L301" s="31"/>
      <c r="M301" s="31"/>
      <c r="N301" s="30" t="str">
        <f>IF(INDEX(技能效果!I:I,MATCH(技能效果等级!B301,技能效果!B:B,0))="","",INDEX(技能效果!I:I,MATCH(技能效果等级!B301,技能效果!B:B,0)))</f>
        <v/>
      </c>
      <c r="O301" s="31"/>
      <c r="P301" s="31"/>
      <c r="Q301" s="31"/>
      <c r="R301" s="31" t="str">
        <f>IF(INDEX(技能效果!J:J,MATCH(技能效果等级!B301,技能效果!B:B,0))="","",INDEX(技能效果!J:J,MATCH(技能效果等级!B301,技能效果!B:B,0)))</f>
        <v/>
      </c>
      <c r="S301" s="31"/>
      <c r="T301" s="31"/>
      <c r="U301" s="31"/>
      <c r="V301" s="30" t="s">
        <v>1329</v>
      </c>
      <c r="W301" s="31">
        <f t="shared" si="4"/>
        <v>30</v>
      </c>
    </row>
    <row r="302" spans="1:23" ht="16.5" x14ac:dyDescent="0.2">
      <c r="A302" s="31">
        <v>299</v>
      </c>
      <c r="B302" s="31">
        <f>INDEX(技能效果!B:B,MATCH(技能效果等级!W302,技能效果!Y:Y,0))</f>
        <v>130601502</v>
      </c>
      <c r="C302" s="31" t="str">
        <f>INDEX(技能效果!C:C,MATCH(技能效果等级!B302,技能效果!B:B,0))</f>
        <v>阎巧巧普攻水晶</v>
      </c>
      <c r="D302" s="30" t="s">
        <v>1013</v>
      </c>
      <c r="E302" s="31">
        <v>9</v>
      </c>
      <c r="F302" s="31">
        <f>INDEX(技能效果!H:H,MATCH(技能效果等级!B302,技能效果!B:B,0))</f>
        <v>3001</v>
      </c>
      <c r="G302" s="31">
        <v>2</v>
      </c>
      <c r="H302" s="31">
        <v>1</v>
      </c>
      <c r="I302" s="31"/>
      <c r="J302" s="31"/>
      <c r="K302" s="31"/>
      <c r="L302" s="31"/>
      <c r="M302" s="31"/>
      <c r="N302" s="30" t="str">
        <f>IF(INDEX(技能效果!I:I,MATCH(技能效果等级!B302,技能效果!B:B,0))="","",INDEX(技能效果!I:I,MATCH(技能效果等级!B302,技能效果!B:B,0)))</f>
        <v/>
      </c>
      <c r="O302" s="31"/>
      <c r="P302" s="31"/>
      <c r="Q302" s="31"/>
      <c r="R302" s="31" t="str">
        <f>IF(INDEX(技能效果!J:J,MATCH(技能效果等级!B302,技能效果!B:B,0))="","",INDEX(技能效果!J:J,MATCH(技能效果等级!B302,技能效果!B:B,0)))</f>
        <v/>
      </c>
      <c r="S302" s="31"/>
      <c r="T302" s="31"/>
      <c r="U302" s="31"/>
      <c r="V302" s="30" t="s">
        <v>1329</v>
      </c>
      <c r="W302" s="31">
        <f t="shared" si="4"/>
        <v>30</v>
      </c>
    </row>
    <row r="303" spans="1:23" ht="16.5" x14ac:dyDescent="0.2">
      <c r="A303" s="31">
        <v>300</v>
      </c>
      <c r="B303" s="31">
        <f>INDEX(技能效果!B:B,MATCH(技能效果等级!W303,技能效果!Y:Y,0))</f>
        <v>130601502</v>
      </c>
      <c r="C303" s="31" t="str">
        <f>INDEX(技能效果!C:C,MATCH(技能效果等级!B303,技能效果!B:B,0))</f>
        <v>阎巧巧普攻水晶</v>
      </c>
      <c r="D303" s="30" t="s">
        <v>1013</v>
      </c>
      <c r="E303" s="31">
        <v>10</v>
      </c>
      <c r="F303" s="31">
        <f>INDEX(技能效果!H:H,MATCH(技能效果等级!B303,技能效果!B:B,0))</f>
        <v>3001</v>
      </c>
      <c r="G303" s="31">
        <v>2</v>
      </c>
      <c r="H303" s="31">
        <v>1</v>
      </c>
      <c r="I303" s="31"/>
      <c r="J303" s="31"/>
      <c r="K303" s="31"/>
      <c r="L303" s="31"/>
      <c r="M303" s="31"/>
      <c r="N303" s="30" t="str">
        <f>IF(INDEX(技能效果!I:I,MATCH(技能效果等级!B303,技能效果!B:B,0))="","",INDEX(技能效果!I:I,MATCH(技能效果等级!B303,技能效果!B:B,0)))</f>
        <v/>
      </c>
      <c r="O303" s="31"/>
      <c r="P303" s="31"/>
      <c r="Q303" s="31"/>
      <c r="R303" s="31" t="str">
        <f>IF(INDEX(技能效果!J:J,MATCH(技能效果等级!B303,技能效果!B:B,0))="","",INDEX(技能效果!J:J,MATCH(技能效果等级!B303,技能效果!B:B,0)))</f>
        <v/>
      </c>
      <c r="S303" s="31"/>
      <c r="T303" s="31"/>
      <c r="U303" s="31"/>
      <c r="V303" s="30" t="s">
        <v>1329</v>
      </c>
      <c r="W303" s="31">
        <f t="shared" si="4"/>
        <v>30</v>
      </c>
    </row>
    <row r="304" spans="1:23" ht="16.5" x14ac:dyDescent="0.2">
      <c r="A304" s="31">
        <v>301</v>
      </c>
      <c r="B304" s="31">
        <f>INDEX(技能效果!B:B,MATCH(技能效果等级!W304,技能效果!Y:Y,0))</f>
        <v>130601701</v>
      </c>
      <c r="C304" s="31" t="str">
        <f>INDEX(技能效果!C:C,MATCH(技能效果等级!B304,技能效果!B:B,0))</f>
        <v>诸葛一心普攻伤害</v>
      </c>
      <c r="D304" s="30" t="s">
        <v>1013</v>
      </c>
      <c r="E304" s="31">
        <v>1</v>
      </c>
      <c r="F304" s="31">
        <f>INDEX(技能效果!H:H,MATCH(技能效果等级!B304,技能效果!B:B,0))</f>
        <v>1001</v>
      </c>
      <c r="G304" s="31">
        <v>2.5</v>
      </c>
      <c r="H304" s="31"/>
      <c r="I304" s="31"/>
      <c r="J304" s="31"/>
      <c r="K304" s="31"/>
      <c r="L304" s="31"/>
      <c r="M304" s="31"/>
      <c r="N304" s="30" t="str">
        <f>IF(INDEX(技能效果!I:I,MATCH(技能效果等级!B304,技能效果!B:B,0))="","",INDEX(技能效果!I:I,MATCH(技能效果等级!B304,技能效果!B:B,0)))</f>
        <v/>
      </c>
      <c r="O304" s="31"/>
      <c r="P304" s="31"/>
      <c r="Q304" s="31"/>
      <c r="R304" s="31" t="str">
        <f>IF(INDEX(技能效果!J:J,MATCH(技能效果等级!B304,技能效果!B:B,0))="","",INDEX(技能效果!J:J,MATCH(技能效果等级!B304,技能效果!B:B,0)))</f>
        <v/>
      </c>
      <c r="S304" s="31"/>
      <c r="T304" s="31"/>
      <c r="U304" s="31"/>
      <c r="V304" s="30" t="s">
        <v>1329</v>
      </c>
      <c r="W304" s="31">
        <f t="shared" si="4"/>
        <v>31</v>
      </c>
    </row>
    <row r="305" spans="1:23" ht="16.5" x14ac:dyDescent="0.2">
      <c r="A305" s="31">
        <v>302</v>
      </c>
      <c r="B305" s="31">
        <f>INDEX(技能效果!B:B,MATCH(技能效果等级!W305,技能效果!Y:Y,0))</f>
        <v>130601701</v>
      </c>
      <c r="C305" s="31" t="str">
        <f>INDEX(技能效果!C:C,MATCH(技能效果等级!B305,技能效果!B:B,0))</f>
        <v>诸葛一心普攻伤害</v>
      </c>
      <c r="D305" s="30" t="s">
        <v>1013</v>
      </c>
      <c r="E305" s="31">
        <v>2</v>
      </c>
      <c r="F305" s="31">
        <f>INDEX(技能效果!H:H,MATCH(技能效果等级!B305,技能效果!B:B,0))</f>
        <v>1001</v>
      </c>
      <c r="G305" s="31">
        <v>2.5</v>
      </c>
      <c r="H305" s="31"/>
      <c r="I305" s="31"/>
      <c r="J305" s="31"/>
      <c r="K305" s="31"/>
      <c r="L305" s="31"/>
      <c r="M305" s="31"/>
      <c r="N305" s="30" t="str">
        <f>IF(INDEX(技能效果!I:I,MATCH(技能效果等级!B305,技能效果!B:B,0))="","",INDEX(技能效果!I:I,MATCH(技能效果等级!B305,技能效果!B:B,0)))</f>
        <v/>
      </c>
      <c r="O305" s="31"/>
      <c r="P305" s="31"/>
      <c r="Q305" s="31"/>
      <c r="R305" s="31" t="str">
        <f>IF(INDEX(技能效果!J:J,MATCH(技能效果等级!B305,技能效果!B:B,0))="","",INDEX(技能效果!J:J,MATCH(技能效果等级!B305,技能效果!B:B,0)))</f>
        <v/>
      </c>
      <c r="S305" s="31"/>
      <c r="T305" s="31"/>
      <c r="U305" s="31"/>
      <c r="V305" s="30" t="s">
        <v>1329</v>
      </c>
      <c r="W305" s="31">
        <f t="shared" si="4"/>
        <v>31</v>
      </c>
    </row>
    <row r="306" spans="1:23" ht="16.5" x14ac:dyDescent="0.2">
      <c r="A306" s="31">
        <v>303</v>
      </c>
      <c r="B306" s="31">
        <f>INDEX(技能效果!B:B,MATCH(技能效果等级!W306,技能效果!Y:Y,0))</f>
        <v>130601701</v>
      </c>
      <c r="C306" s="31" t="str">
        <f>INDEX(技能效果!C:C,MATCH(技能效果等级!B306,技能效果!B:B,0))</f>
        <v>诸葛一心普攻伤害</v>
      </c>
      <c r="D306" s="30" t="s">
        <v>1013</v>
      </c>
      <c r="E306" s="31">
        <v>3</v>
      </c>
      <c r="F306" s="31">
        <f>INDEX(技能效果!H:H,MATCH(技能效果等级!B306,技能效果!B:B,0))</f>
        <v>1001</v>
      </c>
      <c r="G306" s="31">
        <v>2.5</v>
      </c>
      <c r="H306" s="31"/>
      <c r="I306" s="31"/>
      <c r="J306" s="31"/>
      <c r="K306" s="31"/>
      <c r="L306" s="31"/>
      <c r="M306" s="31"/>
      <c r="N306" s="30" t="str">
        <f>IF(INDEX(技能效果!I:I,MATCH(技能效果等级!B306,技能效果!B:B,0))="","",INDEX(技能效果!I:I,MATCH(技能效果等级!B306,技能效果!B:B,0)))</f>
        <v/>
      </c>
      <c r="O306" s="31"/>
      <c r="P306" s="31"/>
      <c r="Q306" s="31"/>
      <c r="R306" s="31" t="str">
        <f>IF(INDEX(技能效果!J:J,MATCH(技能效果等级!B306,技能效果!B:B,0))="","",INDEX(技能效果!J:J,MATCH(技能效果等级!B306,技能效果!B:B,0)))</f>
        <v/>
      </c>
      <c r="S306" s="31"/>
      <c r="T306" s="31"/>
      <c r="U306" s="31"/>
      <c r="V306" s="30" t="s">
        <v>1329</v>
      </c>
      <c r="W306" s="31">
        <f t="shared" si="4"/>
        <v>31</v>
      </c>
    </row>
    <row r="307" spans="1:23" ht="16.5" x14ac:dyDescent="0.2">
      <c r="A307" s="31">
        <v>304</v>
      </c>
      <c r="B307" s="31">
        <f>INDEX(技能效果!B:B,MATCH(技能效果等级!W307,技能效果!Y:Y,0))</f>
        <v>130601701</v>
      </c>
      <c r="C307" s="31" t="str">
        <f>INDEX(技能效果!C:C,MATCH(技能效果等级!B307,技能效果!B:B,0))</f>
        <v>诸葛一心普攻伤害</v>
      </c>
      <c r="D307" s="30" t="s">
        <v>1013</v>
      </c>
      <c r="E307" s="31">
        <v>4</v>
      </c>
      <c r="F307" s="31">
        <f>INDEX(技能效果!H:H,MATCH(技能效果等级!B307,技能效果!B:B,0))</f>
        <v>1001</v>
      </c>
      <c r="G307" s="31">
        <v>2.5</v>
      </c>
      <c r="H307" s="31"/>
      <c r="I307" s="31"/>
      <c r="J307" s="31"/>
      <c r="K307" s="31"/>
      <c r="L307" s="31"/>
      <c r="M307" s="31"/>
      <c r="N307" s="30" t="str">
        <f>IF(INDEX(技能效果!I:I,MATCH(技能效果等级!B307,技能效果!B:B,0))="","",INDEX(技能效果!I:I,MATCH(技能效果等级!B307,技能效果!B:B,0)))</f>
        <v/>
      </c>
      <c r="O307" s="31"/>
      <c r="P307" s="31"/>
      <c r="Q307" s="31"/>
      <c r="R307" s="31" t="str">
        <f>IF(INDEX(技能效果!J:J,MATCH(技能效果等级!B307,技能效果!B:B,0))="","",INDEX(技能效果!J:J,MATCH(技能效果等级!B307,技能效果!B:B,0)))</f>
        <v/>
      </c>
      <c r="S307" s="31"/>
      <c r="T307" s="31"/>
      <c r="U307" s="31"/>
      <c r="V307" s="30" t="s">
        <v>1329</v>
      </c>
      <c r="W307" s="31">
        <f t="shared" si="4"/>
        <v>31</v>
      </c>
    </row>
    <row r="308" spans="1:23" ht="16.5" x14ac:dyDescent="0.2">
      <c r="A308" s="31">
        <v>305</v>
      </c>
      <c r="B308" s="31">
        <f>INDEX(技能效果!B:B,MATCH(技能效果等级!W308,技能效果!Y:Y,0))</f>
        <v>130601701</v>
      </c>
      <c r="C308" s="31" t="str">
        <f>INDEX(技能效果!C:C,MATCH(技能效果等级!B308,技能效果!B:B,0))</f>
        <v>诸葛一心普攻伤害</v>
      </c>
      <c r="D308" s="30" t="s">
        <v>1013</v>
      </c>
      <c r="E308" s="31">
        <v>5</v>
      </c>
      <c r="F308" s="31">
        <f>INDEX(技能效果!H:H,MATCH(技能效果等级!B308,技能效果!B:B,0))</f>
        <v>1001</v>
      </c>
      <c r="G308" s="31">
        <v>2.5</v>
      </c>
      <c r="H308" s="31"/>
      <c r="I308" s="31"/>
      <c r="J308" s="31"/>
      <c r="K308" s="31"/>
      <c r="L308" s="31"/>
      <c r="M308" s="31"/>
      <c r="N308" s="30" t="str">
        <f>IF(INDEX(技能效果!I:I,MATCH(技能效果等级!B308,技能效果!B:B,0))="","",INDEX(技能效果!I:I,MATCH(技能效果等级!B308,技能效果!B:B,0)))</f>
        <v/>
      </c>
      <c r="O308" s="31"/>
      <c r="P308" s="31"/>
      <c r="Q308" s="31"/>
      <c r="R308" s="31" t="str">
        <f>IF(INDEX(技能效果!J:J,MATCH(技能效果等级!B308,技能效果!B:B,0))="","",INDEX(技能效果!J:J,MATCH(技能效果等级!B308,技能效果!B:B,0)))</f>
        <v/>
      </c>
      <c r="S308" s="31"/>
      <c r="T308" s="31"/>
      <c r="U308" s="31"/>
      <c r="V308" s="30" t="s">
        <v>1329</v>
      </c>
      <c r="W308" s="31">
        <f t="shared" si="4"/>
        <v>31</v>
      </c>
    </row>
    <row r="309" spans="1:23" ht="16.5" x14ac:dyDescent="0.2">
      <c r="A309" s="31">
        <v>306</v>
      </c>
      <c r="B309" s="31">
        <f>INDEX(技能效果!B:B,MATCH(技能效果等级!W309,技能效果!Y:Y,0))</f>
        <v>130601701</v>
      </c>
      <c r="C309" s="31" t="str">
        <f>INDEX(技能效果!C:C,MATCH(技能效果等级!B309,技能效果!B:B,0))</f>
        <v>诸葛一心普攻伤害</v>
      </c>
      <c r="D309" s="30" t="s">
        <v>1013</v>
      </c>
      <c r="E309" s="31">
        <v>6</v>
      </c>
      <c r="F309" s="31">
        <f>INDEX(技能效果!H:H,MATCH(技能效果等级!B309,技能效果!B:B,0))</f>
        <v>1001</v>
      </c>
      <c r="G309" s="31">
        <v>2.5</v>
      </c>
      <c r="H309" s="31"/>
      <c r="I309" s="31"/>
      <c r="J309" s="31"/>
      <c r="K309" s="31"/>
      <c r="L309" s="31"/>
      <c r="M309" s="31"/>
      <c r="N309" s="30" t="str">
        <f>IF(INDEX(技能效果!I:I,MATCH(技能效果等级!B309,技能效果!B:B,0))="","",INDEX(技能效果!I:I,MATCH(技能效果等级!B309,技能效果!B:B,0)))</f>
        <v/>
      </c>
      <c r="O309" s="31"/>
      <c r="P309" s="31"/>
      <c r="Q309" s="31"/>
      <c r="R309" s="31" t="str">
        <f>IF(INDEX(技能效果!J:J,MATCH(技能效果等级!B309,技能效果!B:B,0))="","",INDEX(技能效果!J:J,MATCH(技能效果等级!B309,技能效果!B:B,0)))</f>
        <v/>
      </c>
      <c r="S309" s="31"/>
      <c r="T309" s="31"/>
      <c r="U309" s="31"/>
      <c r="V309" s="30" t="s">
        <v>1329</v>
      </c>
      <c r="W309" s="31">
        <f t="shared" si="4"/>
        <v>31</v>
      </c>
    </row>
    <row r="310" spans="1:23" ht="16.5" x14ac:dyDescent="0.2">
      <c r="A310" s="31">
        <v>307</v>
      </c>
      <c r="B310" s="31">
        <f>INDEX(技能效果!B:B,MATCH(技能效果等级!W310,技能效果!Y:Y,0))</f>
        <v>130601701</v>
      </c>
      <c r="C310" s="31" t="str">
        <f>INDEX(技能效果!C:C,MATCH(技能效果等级!B310,技能效果!B:B,0))</f>
        <v>诸葛一心普攻伤害</v>
      </c>
      <c r="D310" s="30" t="s">
        <v>1013</v>
      </c>
      <c r="E310" s="31">
        <v>7</v>
      </c>
      <c r="F310" s="31">
        <f>INDEX(技能效果!H:H,MATCH(技能效果等级!B310,技能效果!B:B,0))</f>
        <v>1001</v>
      </c>
      <c r="G310" s="31">
        <v>2.5</v>
      </c>
      <c r="H310" s="31"/>
      <c r="I310" s="31"/>
      <c r="J310" s="31"/>
      <c r="K310" s="31"/>
      <c r="L310" s="31"/>
      <c r="M310" s="31"/>
      <c r="N310" s="30" t="str">
        <f>IF(INDEX(技能效果!I:I,MATCH(技能效果等级!B310,技能效果!B:B,0))="","",INDEX(技能效果!I:I,MATCH(技能效果等级!B310,技能效果!B:B,0)))</f>
        <v/>
      </c>
      <c r="O310" s="31"/>
      <c r="P310" s="31"/>
      <c r="Q310" s="31"/>
      <c r="R310" s="31" t="str">
        <f>IF(INDEX(技能效果!J:J,MATCH(技能效果等级!B310,技能效果!B:B,0))="","",INDEX(技能效果!J:J,MATCH(技能效果等级!B310,技能效果!B:B,0)))</f>
        <v/>
      </c>
      <c r="S310" s="31"/>
      <c r="T310" s="31"/>
      <c r="U310" s="31"/>
      <c r="V310" s="30" t="s">
        <v>1329</v>
      </c>
      <c r="W310" s="31">
        <f t="shared" si="4"/>
        <v>31</v>
      </c>
    </row>
    <row r="311" spans="1:23" ht="16.5" x14ac:dyDescent="0.2">
      <c r="A311" s="31">
        <v>308</v>
      </c>
      <c r="B311" s="31">
        <f>INDEX(技能效果!B:B,MATCH(技能效果等级!W311,技能效果!Y:Y,0))</f>
        <v>130601701</v>
      </c>
      <c r="C311" s="31" t="str">
        <f>INDEX(技能效果!C:C,MATCH(技能效果等级!B311,技能效果!B:B,0))</f>
        <v>诸葛一心普攻伤害</v>
      </c>
      <c r="D311" s="30" t="s">
        <v>1013</v>
      </c>
      <c r="E311" s="31">
        <v>8</v>
      </c>
      <c r="F311" s="31">
        <f>INDEX(技能效果!H:H,MATCH(技能效果等级!B311,技能效果!B:B,0))</f>
        <v>1001</v>
      </c>
      <c r="G311" s="31">
        <v>2.5</v>
      </c>
      <c r="H311" s="31"/>
      <c r="I311" s="31"/>
      <c r="J311" s="31"/>
      <c r="K311" s="31"/>
      <c r="L311" s="31"/>
      <c r="M311" s="31"/>
      <c r="N311" s="30" t="str">
        <f>IF(INDEX(技能效果!I:I,MATCH(技能效果等级!B311,技能效果!B:B,0))="","",INDEX(技能效果!I:I,MATCH(技能效果等级!B311,技能效果!B:B,0)))</f>
        <v/>
      </c>
      <c r="O311" s="31"/>
      <c r="P311" s="31"/>
      <c r="Q311" s="31"/>
      <c r="R311" s="31" t="str">
        <f>IF(INDEX(技能效果!J:J,MATCH(技能效果等级!B311,技能效果!B:B,0))="","",INDEX(技能效果!J:J,MATCH(技能效果等级!B311,技能效果!B:B,0)))</f>
        <v/>
      </c>
      <c r="S311" s="31"/>
      <c r="T311" s="31"/>
      <c r="U311" s="31"/>
      <c r="V311" s="30" t="s">
        <v>1329</v>
      </c>
      <c r="W311" s="31">
        <f t="shared" si="4"/>
        <v>31</v>
      </c>
    </row>
    <row r="312" spans="1:23" ht="16.5" x14ac:dyDescent="0.2">
      <c r="A312" s="31">
        <v>309</v>
      </c>
      <c r="B312" s="31">
        <f>INDEX(技能效果!B:B,MATCH(技能效果等级!W312,技能效果!Y:Y,0))</f>
        <v>130601701</v>
      </c>
      <c r="C312" s="31" t="str">
        <f>INDEX(技能效果!C:C,MATCH(技能效果等级!B312,技能效果!B:B,0))</f>
        <v>诸葛一心普攻伤害</v>
      </c>
      <c r="D312" s="30" t="s">
        <v>1013</v>
      </c>
      <c r="E312" s="31">
        <v>9</v>
      </c>
      <c r="F312" s="31">
        <f>INDEX(技能效果!H:H,MATCH(技能效果等级!B312,技能效果!B:B,0))</f>
        <v>1001</v>
      </c>
      <c r="G312" s="31">
        <v>2.5</v>
      </c>
      <c r="H312" s="31"/>
      <c r="I312" s="31"/>
      <c r="J312" s="31"/>
      <c r="K312" s="31"/>
      <c r="L312" s="31"/>
      <c r="M312" s="31"/>
      <c r="N312" s="30" t="str">
        <f>IF(INDEX(技能效果!I:I,MATCH(技能效果等级!B312,技能效果!B:B,0))="","",INDEX(技能效果!I:I,MATCH(技能效果等级!B312,技能效果!B:B,0)))</f>
        <v/>
      </c>
      <c r="O312" s="31"/>
      <c r="P312" s="31"/>
      <c r="Q312" s="31"/>
      <c r="R312" s="31" t="str">
        <f>IF(INDEX(技能效果!J:J,MATCH(技能效果等级!B312,技能效果!B:B,0))="","",INDEX(技能效果!J:J,MATCH(技能效果等级!B312,技能效果!B:B,0)))</f>
        <v/>
      </c>
      <c r="S312" s="31"/>
      <c r="T312" s="31"/>
      <c r="U312" s="31"/>
      <c r="V312" s="30" t="s">
        <v>1329</v>
      </c>
      <c r="W312" s="31">
        <f t="shared" si="4"/>
        <v>31</v>
      </c>
    </row>
    <row r="313" spans="1:23" ht="16.5" x14ac:dyDescent="0.2">
      <c r="A313" s="31">
        <v>310</v>
      </c>
      <c r="B313" s="31">
        <f>INDEX(技能效果!B:B,MATCH(技能效果等级!W313,技能效果!Y:Y,0))</f>
        <v>130601701</v>
      </c>
      <c r="C313" s="31" t="str">
        <f>INDEX(技能效果!C:C,MATCH(技能效果等级!B313,技能效果!B:B,0))</f>
        <v>诸葛一心普攻伤害</v>
      </c>
      <c r="D313" s="30" t="s">
        <v>1013</v>
      </c>
      <c r="E313" s="31">
        <v>10</v>
      </c>
      <c r="F313" s="31">
        <f>INDEX(技能效果!H:H,MATCH(技能效果等级!B313,技能效果!B:B,0))</f>
        <v>1001</v>
      </c>
      <c r="G313" s="31">
        <v>2.5</v>
      </c>
      <c r="H313" s="31"/>
      <c r="I313" s="31"/>
      <c r="J313" s="31"/>
      <c r="K313" s="31"/>
      <c r="L313" s="31"/>
      <c r="M313" s="31"/>
      <c r="N313" s="30" t="str">
        <f>IF(INDEX(技能效果!I:I,MATCH(技能效果等级!B313,技能效果!B:B,0))="","",INDEX(技能效果!I:I,MATCH(技能效果等级!B313,技能效果!B:B,0)))</f>
        <v/>
      </c>
      <c r="O313" s="31"/>
      <c r="P313" s="31"/>
      <c r="Q313" s="31"/>
      <c r="R313" s="31" t="str">
        <f>IF(INDEX(技能效果!J:J,MATCH(技能效果等级!B313,技能效果!B:B,0))="","",INDEX(技能效果!J:J,MATCH(技能效果等级!B313,技能效果!B:B,0)))</f>
        <v/>
      </c>
      <c r="S313" s="31"/>
      <c r="T313" s="31"/>
      <c r="U313" s="31"/>
      <c r="V313" s="30" t="s">
        <v>1329</v>
      </c>
      <c r="W313" s="31">
        <f t="shared" si="4"/>
        <v>31</v>
      </c>
    </row>
    <row r="314" spans="1:23" ht="16.5" x14ac:dyDescent="0.2">
      <c r="A314" s="31">
        <v>311</v>
      </c>
      <c r="B314" s="31">
        <f>INDEX(技能效果!B:B,MATCH(技能效果等级!W314,技能效果!Y:Y,0))</f>
        <v>130601702</v>
      </c>
      <c r="C314" s="31" t="str">
        <f>INDEX(技能效果!C:C,MATCH(技能效果等级!B314,技能效果!B:B,0))</f>
        <v>诸葛一心普攻水晶</v>
      </c>
      <c r="D314" s="30" t="s">
        <v>1013</v>
      </c>
      <c r="E314" s="31">
        <v>1</v>
      </c>
      <c r="F314" s="31">
        <f>INDEX(技能效果!H:H,MATCH(技能效果等级!B314,技能效果!B:B,0))</f>
        <v>3001</v>
      </c>
      <c r="G314" s="31">
        <v>1</v>
      </c>
      <c r="H314" s="31">
        <v>1</v>
      </c>
      <c r="I314" s="31"/>
      <c r="J314" s="31"/>
      <c r="K314" s="31"/>
      <c r="L314" s="31"/>
      <c r="M314" s="31"/>
      <c r="N314" s="30" t="str">
        <f>IF(INDEX(技能效果!I:I,MATCH(技能效果等级!B314,技能效果!B:B,0))="","",INDEX(技能效果!I:I,MATCH(技能效果等级!B314,技能效果!B:B,0)))</f>
        <v/>
      </c>
      <c r="O314" s="31"/>
      <c r="P314" s="31"/>
      <c r="Q314" s="31"/>
      <c r="R314" s="31" t="str">
        <f>IF(INDEX(技能效果!J:J,MATCH(技能效果等级!B314,技能效果!B:B,0))="","",INDEX(技能效果!J:J,MATCH(技能效果等级!B314,技能效果!B:B,0)))</f>
        <v/>
      </c>
      <c r="S314" s="31"/>
      <c r="T314" s="31"/>
      <c r="U314" s="31"/>
      <c r="V314" s="30" t="s">
        <v>1329</v>
      </c>
      <c r="W314" s="31">
        <f t="shared" si="4"/>
        <v>32</v>
      </c>
    </row>
    <row r="315" spans="1:23" ht="16.5" x14ac:dyDescent="0.2">
      <c r="A315" s="31">
        <v>312</v>
      </c>
      <c r="B315" s="31">
        <f>INDEX(技能效果!B:B,MATCH(技能效果等级!W315,技能效果!Y:Y,0))</f>
        <v>130601702</v>
      </c>
      <c r="C315" s="31" t="str">
        <f>INDEX(技能效果!C:C,MATCH(技能效果等级!B315,技能效果!B:B,0))</f>
        <v>诸葛一心普攻水晶</v>
      </c>
      <c r="D315" s="30" t="s">
        <v>1013</v>
      </c>
      <c r="E315" s="31">
        <v>2</v>
      </c>
      <c r="F315" s="31">
        <f>INDEX(技能效果!H:H,MATCH(技能效果等级!B315,技能效果!B:B,0))</f>
        <v>3001</v>
      </c>
      <c r="G315" s="31">
        <v>1</v>
      </c>
      <c r="H315" s="31">
        <v>1</v>
      </c>
      <c r="I315" s="31"/>
      <c r="J315" s="31"/>
      <c r="K315" s="31"/>
      <c r="L315" s="31"/>
      <c r="M315" s="31"/>
      <c r="N315" s="30" t="str">
        <f>IF(INDEX(技能效果!I:I,MATCH(技能效果等级!B315,技能效果!B:B,0))="","",INDEX(技能效果!I:I,MATCH(技能效果等级!B315,技能效果!B:B,0)))</f>
        <v/>
      </c>
      <c r="O315" s="31"/>
      <c r="P315" s="31"/>
      <c r="Q315" s="31"/>
      <c r="R315" s="31" t="str">
        <f>IF(INDEX(技能效果!J:J,MATCH(技能效果等级!B315,技能效果!B:B,0))="","",INDEX(技能效果!J:J,MATCH(技能效果等级!B315,技能效果!B:B,0)))</f>
        <v/>
      </c>
      <c r="S315" s="31"/>
      <c r="T315" s="31"/>
      <c r="U315" s="31"/>
      <c r="V315" s="30" t="s">
        <v>1329</v>
      </c>
      <c r="W315" s="31">
        <f t="shared" si="4"/>
        <v>32</v>
      </c>
    </row>
    <row r="316" spans="1:23" ht="16.5" x14ac:dyDescent="0.2">
      <c r="A316" s="31">
        <v>313</v>
      </c>
      <c r="B316" s="31">
        <f>INDEX(技能效果!B:B,MATCH(技能效果等级!W316,技能效果!Y:Y,0))</f>
        <v>130601702</v>
      </c>
      <c r="C316" s="31" t="str">
        <f>INDEX(技能效果!C:C,MATCH(技能效果等级!B316,技能效果!B:B,0))</f>
        <v>诸葛一心普攻水晶</v>
      </c>
      <c r="D316" s="30" t="s">
        <v>1013</v>
      </c>
      <c r="E316" s="31">
        <v>3</v>
      </c>
      <c r="F316" s="31">
        <f>INDEX(技能效果!H:H,MATCH(技能效果等级!B316,技能效果!B:B,0))</f>
        <v>3001</v>
      </c>
      <c r="G316" s="31">
        <v>1</v>
      </c>
      <c r="H316" s="31">
        <v>1</v>
      </c>
      <c r="I316" s="31"/>
      <c r="J316" s="31"/>
      <c r="K316" s="31"/>
      <c r="L316" s="31"/>
      <c r="M316" s="31"/>
      <c r="N316" s="30" t="str">
        <f>IF(INDEX(技能效果!I:I,MATCH(技能效果等级!B316,技能效果!B:B,0))="","",INDEX(技能效果!I:I,MATCH(技能效果等级!B316,技能效果!B:B,0)))</f>
        <v/>
      </c>
      <c r="O316" s="31"/>
      <c r="P316" s="31"/>
      <c r="Q316" s="31"/>
      <c r="R316" s="31" t="str">
        <f>IF(INDEX(技能效果!J:J,MATCH(技能效果等级!B316,技能效果!B:B,0))="","",INDEX(技能效果!J:J,MATCH(技能效果等级!B316,技能效果!B:B,0)))</f>
        <v/>
      </c>
      <c r="S316" s="31"/>
      <c r="T316" s="31"/>
      <c r="U316" s="31"/>
      <c r="V316" s="30" t="s">
        <v>1329</v>
      </c>
      <c r="W316" s="31">
        <f t="shared" si="4"/>
        <v>32</v>
      </c>
    </row>
    <row r="317" spans="1:23" ht="16.5" x14ac:dyDescent="0.2">
      <c r="A317" s="31">
        <v>314</v>
      </c>
      <c r="B317" s="31">
        <f>INDEX(技能效果!B:B,MATCH(技能效果等级!W317,技能效果!Y:Y,0))</f>
        <v>130601702</v>
      </c>
      <c r="C317" s="31" t="str">
        <f>INDEX(技能效果!C:C,MATCH(技能效果等级!B317,技能效果!B:B,0))</f>
        <v>诸葛一心普攻水晶</v>
      </c>
      <c r="D317" s="30" t="s">
        <v>1013</v>
      </c>
      <c r="E317" s="31">
        <v>4</v>
      </c>
      <c r="F317" s="31">
        <f>INDEX(技能效果!H:H,MATCH(技能效果等级!B317,技能效果!B:B,0))</f>
        <v>3001</v>
      </c>
      <c r="G317" s="31">
        <v>1</v>
      </c>
      <c r="H317" s="31">
        <v>1</v>
      </c>
      <c r="I317" s="31"/>
      <c r="J317" s="31"/>
      <c r="K317" s="31"/>
      <c r="L317" s="31"/>
      <c r="M317" s="31"/>
      <c r="N317" s="30" t="str">
        <f>IF(INDEX(技能效果!I:I,MATCH(技能效果等级!B317,技能效果!B:B,0))="","",INDEX(技能效果!I:I,MATCH(技能效果等级!B317,技能效果!B:B,0)))</f>
        <v/>
      </c>
      <c r="O317" s="31"/>
      <c r="P317" s="31"/>
      <c r="Q317" s="31"/>
      <c r="R317" s="31" t="str">
        <f>IF(INDEX(技能效果!J:J,MATCH(技能效果等级!B317,技能效果!B:B,0))="","",INDEX(技能效果!J:J,MATCH(技能效果等级!B317,技能效果!B:B,0)))</f>
        <v/>
      </c>
      <c r="S317" s="31"/>
      <c r="T317" s="31"/>
      <c r="U317" s="31"/>
      <c r="V317" s="30" t="s">
        <v>1329</v>
      </c>
      <c r="W317" s="31">
        <f t="shared" si="4"/>
        <v>32</v>
      </c>
    </row>
    <row r="318" spans="1:23" ht="16.5" x14ac:dyDescent="0.2">
      <c r="A318" s="31">
        <v>315</v>
      </c>
      <c r="B318" s="31">
        <f>INDEX(技能效果!B:B,MATCH(技能效果等级!W318,技能效果!Y:Y,0))</f>
        <v>130601702</v>
      </c>
      <c r="C318" s="31" t="str">
        <f>INDEX(技能效果!C:C,MATCH(技能效果等级!B318,技能效果!B:B,0))</f>
        <v>诸葛一心普攻水晶</v>
      </c>
      <c r="D318" s="30" t="s">
        <v>1013</v>
      </c>
      <c r="E318" s="31">
        <v>5</v>
      </c>
      <c r="F318" s="31">
        <f>INDEX(技能效果!H:H,MATCH(技能效果等级!B318,技能效果!B:B,0))</f>
        <v>3001</v>
      </c>
      <c r="G318" s="31">
        <v>1</v>
      </c>
      <c r="H318" s="31">
        <v>1</v>
      </c>
      <c r="I318" s="31"/>
      <c r="J318" s="31"/>
      <c r="K318" s="31"/>
      <c r="L318" s="31"/>
      <c r="M318" s="31"/>
      <c r="N318" s="30" t="str">
        <f>IF(INDEX(技能效果!I:I,MATCH(技能效果等级!B318,技能效果!B:B,0))="","",INDEX(技能效果!I:I,MATCH(技能效果等级!B318,技能效果!B:B,0)))</f>
        <v/>
      </c>
      <c r="O318" s="31"/>
      <c r="P318" s="31"/>
      <c r="Q318" s="31"/>
      <c r="R318" s="31" t="str">
        <f>IF(INDEX(技能效果!J:J,MATCH(技能效果等级!B318,技能效果!B:B,0))="","",INDEX(技能效果!J:J,MATCH(技能效果等级!B318,技能效果!B:B,0)))</f>
        <v/>
      </c>
      <c r="S318" s="31"/>
      <c r="T318" s="31"/>
      <c r="U318" s="31"/>
      <c r="V318" s="30" t="s">
        <v>1329</v>
      </c>
      <c r="W318" s="31">
        <f t="shared" si="4"/>
        <v>32</v>
      </c>
    </row>
    <row r="319" spans="1:23" ht="16.5" x14ac:dyDescent="0.2">
      <c r="A319" s="31">
        <v>316</v>
      </c>
      <c r="B319" s="31">
        <f>INDEX(技能效果!B:B,MATCH(技能效果等级!W319,技能效果!Y:Y,0))</f>
        <v>130601702</v>
      </c>
      <c r="C319" s="31" t="str">
        <f>INDEX(技能效果!C:C,MATCH(技能效果等级!B319,技能效果!B:B,0))</f>
        <v>诸葛一心普攻水晶</v>
      </c>
      <c r="D319" s="30" t="s">
        <v>1013</v>
      </c>
      <c r="E319" s="31">
        <v>6</v>
      </c>
      <c r="F319" s="31">
        <f>INDEX(技能效果!H:H,MATCH(技能效果等级!B319,技能效果!B:B,0))</f>
        <v>3001</v>
      </c>
      <c r="G319" s="31">
        <v>1</v>
      </c>
      <c r="H319" s="31">
        <v>1</v>
      </c>
      <c r="I319" s="31"/>
      <c r="J319" s="31"/>
      <c r="K319" s="31"/>
      <c r="L319" s="31"/>
      <c r="M319" s="31"/>
      <c r="N319" s="30" t="str">
        <f>IF(INDEX(技能效果!I:I,MATCH(技能效果等级!B319,技能效果!B:B,0))="","",INDEX(技能效果!I:I,MATCH(技能效果等级!B319,技能效果!B:B,0)))</f>
        <v/>
      </c>
      <c r="O319" s="31"/>
      <c r="P319" s="31"/>
      <c r="Q319" s="31"/>
      <c r="R319" s="31" t="str">
        <f>IF(INDEX(技能效果!J:J,MATCH(技能效果等级!B319,技能效果!B:B,0))="","",INDEX(技能效果!J:J,MATCH(技能效果等级!B319,技能效果!B:B,0)))</f>
        <v/>
      </c>
      <c r="S319" s="31"/>
      <c r="T319" s="31"/>
      <c r="U319" s="31"/>
      <c r="V319" s="30" t="s">
        <v>1329</v>
      </c>
      <c r="W319" s="31">
        <f t="shared" si="4"/>
        <v>32</v>
      </c>
    </row>
    <row r="320" spans="1:23" ht="16.5" x14ac:dyDescent="0.2">
      <c r="A320" s="31">
        <v>317</v>
      </c>
      <c r="B320" s="31">
        <f>INDEX(技能效果!B:B,MATCH(技能效果等级!W320,技能效果!Y:Y,0))</f>
        <v>130601702</v>
      </c>
      <c r="C320" s="31" t="str">
        <f>INDEX(技能效果!C:C,MATCH(技能效果等级!B320,技能效果!B:B,0))</f>
        <v>诸葛一心普攻水晶</v>
      </c>
      <c r="D320" s="30" t="s">
        <v>1013</v>
      </c>
      <c r="E320" s="31">
        <v>7</v>
      </c>
      <c r="F320" s="31">
        <f>INDEX(技能效果!H:H,MATCH(技能效果等级!B320,技能效果!B:B,0))</f>
        <v>3001</v>
      </c>
      <c r="G320" s="31">
        <v>1</v>
      </c>
      <c r="H320" s="31">
        <v>1</v>
      </c>
      <c r="I320" s="31"/>
      <c r="J320" s="31"/>
      <c r="K320" s="31"/>
      <c r="L320" s="31"/>
      <c r="M320" s="31"/>
      <c r="N320" s="30" t="str">
        <f>IF(INDEX(技能效果!I:I,MATCH(技能效果等级!B320,技能效果!B:B,0))="","",INDEX(技能效果!I:I,MATCH(技能效果等级!B320,技能效果!B:B,0)))</f>
        <v/>
      </c>
      <c r="O320" s="31"/>
      <c r="P320" s="31"/>
      <c r="Q320" s="31"/>
      <c r="R320" s="31" t="str">
        <f>IF(INDEX(技能效果!J:J,MATCH(技能效果等级!B320,技能效果!B:B,0))="","",INDEX(技能效果!J:J,MATCH(技能效果等级!B320,技能效果!B:B,0)))</f>
        <v/>
      </c>
      <c r="S320" s="31"/>
      <c r="T320" s="31"/>
      <c r="U320" s="31"/>
      <c r="V320" s="30" t="s">
        <v>1329</v>
      </c>
      <c r="W320" s="31">
        <f t="shared" si="4"/>
        <v>32</v>
      </c>
    </row>
    <row r="321" spans="1:23" ht="16.5" x14ac:dyDescent="0.2">
      <c r="A321" s="31">
        <v>318</v>
      </c>
      <c r="B321" s="31">
        <f>INDEX(技能效果!B:B,MATCH(技能效果等级!W321,技能效果!Y:Y,0))</f>
        <v>130601702</v>
      </c>
      <c r="C321" s="31" t="str">
        <f>INDEX(技能效果!C:C,MATCH(技能效果等级!B321,技能效果!B:B,0))</f>
        <v>诸葛一心普攻水晶</v>
      </c>
      <c r="D321" s="30" t="s">
        <v>1013</v>
      </c>
      <c r="E321" s="31">
        <v>8</v>
      </c>
      <c r="F321" s="31">
        <f>INDEX(技能效果!H:H,MATCH(技能效果等级!B321,技能效果!B:B,0))</f>
        <v>3001</v>
      </c>
      <c r="G321" s="31">
        <v>1</v>
      </c>
      <c r="H321" s="31">
        <v>1</v>
      </c>
      <c r="I321" s="31"/>
      <c r="J321" s="31"/>
      <c r="K321" s="31"/>
      <c r="L321" s="31"/>
      <c r="M321" s="31"/>
      <c r="N321" s="30" t="str">
        <f>IF(INDEX(技能效果!I:I,MATCH(技能效果等级!B321,技能效果!B:B,0))="","",INDEX(技能效果!I:I,MATCH(技能效果等级!B321,技能效果!B:B,0)))</f>
        <v/>
      </c>
      <c r="O321" s="31"/>
      <c r="P321" s="31"/>
      <c r="Q321" s="31"/>
      <c r="R321" s="31" t="str">
        <f>IF(INDEX(技能效果!J:J,MATCH(技能效果等级!B321,技能效果!B:B,0))="","",INDEX(技能效果!J:J,MATCH(技能效果等级!B321,技能效果!B:B,0)))</f>
        <v/>
      </c>
      <c r="S321" s="31"/>
      <c r="T321" s="31"/>
      <c r="U321" s="31"/>
      <c r="V321" s="30" t="s">
        <v>1329</v>
      </c>
      <c r="W321" s="31">
        <f t="shared" si="4"/>
        <v>32</v>
      </c>
    </row>
    <row r="322" spans="1:23" ht="16.5" x14ac:dyDescent="0.2">
      <c r="A322" s="31">
        <v>319</v>
      </c>
      <c r="B322" s="31">
        <f>INDEX(技能效果!B:B,MATCH(技能效果等级!W322,技能效果!Y:Y,0))</f>
        <v>130601702</v>
      </c>
      <c r="C322" s="31" t="str">
        <f>INDEX(技能效果!C:C,MATCH(技能效果等级!B322,技能效果!B:B,0))</f>
        <v>诸葛一心普攻水晶</v>
      </c>
      <c r="D322" s="30" t="s">
        <v>1013</v>
      </c>
      <c r="E322" s="31">
        <v>9</v>
      </c>
      <c r="F322" s="31">
        <f>INDEX(技能效果!H:H,MATCH(技能效果等级!B322,技能效果!B:B,0))</f>
        <v>3001</v>
      </c>
      <c r="G322" s="31">
        <v>1</v>
      </c>
      <c r="H322" s="31">
        <v>1</v>
      </c>
      <c r="I322" s="31"/>
      <c r="J322" s="31"/>
      <c r="K322" s="31"/>
      <c r="L322" s="31"/>
      <c r="M322" s="31"/>
      <c r="N322" s="30" t="str">
        <f>IF(INDEX(技能效果!I:I,MATCH(技能效果等级!B322,技能效果!B:B,0))="","",INDEX(技能效果!I:I,MATCH(技能效果等级!B322,技能效果!B:B,0)))</f>
        <v/>
      </c>
      <c r="O322" s="31"/>
      <c r="P322" s="31"/>
      <c r="Q322" s="31"/>
      <c r="R322" s="31" t="str">
        <f>IF(INDEX(技能效果!J:J,MATCH(技能效果等级!B322,技能效果!B:B,0))="","",INDEX(技能效果!J:J,MATCH(技能效果等级!B322,技能效果!B:B,0)))</f>
        <v/>
      </c>
      <c r="S322" s="31"/>
      <c r="T322" s="31"/>
      <c r="U322" s="31"/>
      <c r="V322" s="30" t="s">
        <v>1329</v>
      </c>
      <c r="W322" s="31">
        <f t="shared" si="4"/>
        <v>32</v>
      </c>
    </row>
    <row r="323" spans="1:23" ht="16.5" x14ac:dyDescent="0.2">
      <c r="A323" s="31">
        <v>320</v>
      </c>
      <c r="B323" s="31">
        <f>INDEX(技能效果!B:B,MATCH(技能效果等级!W323,技能效果!Y:Y,0))</f>
        <v>130601702</v>
      </c>
      <c r="C323" s="31" t="str">
        <f>INDEX(技能效果!C:C,MATCH(技能效果等级!B323,技能效果!B:B,0))</f>
        <v>诸葛一心普攻水晶</v>
      </c>
      <c r="D323" s="30" t="s">
        <v>1013</v>
      </c>
      <c r="E323" s="31">
        <v>10</v>
      </c>
      <c r="F323" s="31">
        <f>INDEX(技能效果!H:H,MATCH(技能效果等级!B323,技能效果!B:B,0))</f>
        <v>3001</v>
      </c>
      <c r="G323" s="31">
        <v>1</v>
      </c>
      <c r="H323" s="31">
        <v>1</v>
      </c>
      <c r="I323" s="31"/>
      <c r="J323" s="31"/>
      <c r="K323" s="31"/>
      <c r="L323" s="31"/>
      <c r="M323" s="31"/>
      <c r="N323" s="30" t="str">
        <f>IF(INDEX(技能效果!I:I,MATCH(技能效果等级!B323,技能效果!B:B,0))="","",INDEX(技能效果!I:I,MATCH(技能效果等级!B323,技能效果!B:B,0)))</f>
        <v/>
      </c>
      <c r="O323" s="31"/>
      <c r="P323" s="31"/>
      <c r="Q323" s="31"/>
      <c r="R323" s="31" t="str">
        <f>IF(INDEX(技能效果!J:J,MATCH(技能效果等级!B323,技能效果!B:B,0))="","",INDEX(技能效果!J:J,MATCH(技能效果等级!B323,技能效果!B:B,0)))</f>
        <v/>
      </c>
      <c r="S323" s="31"/>
      <c r="T323" s="31"/>
      <c r="U323" s="31"/>
      <c r="V323" s="30" t="s">
        <v>1329</v>
      </c>
      <c r="W323" s="31">
        <f t="shared" si="4"/>
        <v>32</v>
      </c>
    </row>
    <row r="324" spans="1:23" ht="16.5" x14ac:dyDescent="0.2">
      <c r="A324" s="31">
        <v>321</v>
      </c>
      <c r="B324" s="31">
        <f>INDEX(技能效果!B:B,MATCH(技能效果等级!W324,技能效果!Y:Y,0))</f>
        <v>130602001</v>
      </c>
      <c r="C324" s="31" t="str">
        <f>INDEX(技能效果!C:C,MATCH(技能效果等级!B324,技能效果!B:B,0))</f>
        <v>姬烟华普攻伤害</v>
      </c>
      <c r="D324" s="30" t="s">
        <v>1013</v>
      </c>
      <c r="E324" s="31">
        <v>1</v>
      </c>
      <c r="F324" s="31">
        <f>INDEX(技能效果!H:H,MATCH(技能效果等级!B324,技能效果!B:B,0))</f>
        <v>1001</v>
      </c>
      <c r="G324" s="31">
        <v>2.5</v>
      </c>
      <c r="H324" s="31"/>
      <c r="I324" s="31"/>
      <c r="J324" s="31"/>
      <c r="K324" s="31"/>
      <c r="L324" s="31"/>
      <c r="M324" s="31"/>
      <c r="N324" s="30" t="str">
        <f>IF(INDEX(技能效果!I:I,MATCH(技能效果等级!B324,技能效果!B:B,0))="","",INDEX(技能效果!I:I,MATCH(技能效果等级!B324,技能效果!B:B,0)))</f>
        <v/>
      </c>
      <c r="O324" s="31"/>
      <c r="P324" s="31"/>
      <c r="Q324" s="31"/>
      <c r="R324" s="31" t="str">
        <f>IF(INDEX(技能效果!J:J,MATCH(技能效果等级!B324,技能效果!B:B,0))="","",INDEX(技能效果!J:J,MATCH(技能效果等级!B324,技能效果!B:B,0)))</f>
        <v/>
      </c>
      <c r="S324" s="31"/>
      <c r="T324" s="31"/>
      <c r="U324" s="31"/>
      <c r="V324" s="30" t="s">
        <v>1329</v>
      </c>
      <c r="W324" s="31">
        <f t="shared" si="4"/>
        <v>33</v>
      </c>
    </row>
    <row r="325" spans="1:23" ht="16.5" x14ac:dyDescent="0.2">
      <c r="A325" s="31">
        <v>322</v>
      </c>
      <c r="B325" s="31">
        <f>INDEX(技能效果!B:B,MATCH(技能效果等级!W325,技能效果!Y:Y,0))</f>
        <v>130602001</v>
      </c>
      <c r="C325" s="31" t="str">
        <f>INDEX(技能效果!C:C,MATCH(技能效果等级!B325,技能效果!B:B,0))</f>
        <v>姬烟华普攻伤害</v>
      </c>
      <c r="D325" s="30" t="s">
        <v>1013</v>
      </c>
      <c r="E325" s="31">
        <v>2</v>
      </c>
      <c r="F325" s="31">
        <f>INDEX(技能效果!H:H,MATCH(技能效果等级!B325,技能效果!B:B,0))</f>
        <v>1001</v>
      </c>
      <c r="G325" s="31">
        <v>2.5</v>
      </c>
      <c r="H325" s="31"/>
      <c r="I325" s="31"/>
      <c r="J325" s="31"/>
      <c r="K325" s="31"/>
      <c r="L325" s="31"/>
      <c r="M325" s="31"/>
      <c r="N325" s="30" t="str">
        <f>IF(INDEX(技能效果!I:I,MATCH(技能效果等级!B325,技能效果!B:B,0))="","",INDEX(技能效果!I:I,MATCH(技能效果等级!B325,技能效果!B:B,0)))</f>
        <v/>
      </c>
      <c r="O325" s="31"/>
      <c r="P325" s="31"/>
      <c r="Q325" s="31"/>
      <c r="R325" s="31" t="str">
        <f>IF(INDEX(技能效果!J:J,MATCH(技能效果等级!B325,技能效果!B:B,0))="","",INDEX(技能效果!J:J,MATCH(技能效果等级!B325,技能效果!B:B,0)))</f>
        <v/>
      </c>
      <c r="S325" s="31"/>
      <c r="T325" s="31"/>
      <c r="U325" s="31"/>
      <c r="V325" s="30" t="s">
        <v>1329</v>
      </c>
      <c r="W325" s="31">
        <f t="shared" si="4"/>
        <v>33</v>
      </c>
    </row>
    <row r="326" spans="1:23" ht="16.5" x14ac:dyDescent="0.2">
      <c r="A326" s="31">
        <v>323</v>
      </c>
      <c r="B326" s="31">
        <f>INDEX(技能效果!B:B,MATCH(技能效果等级!W326,技能效果!Y:Y,0))</f>
        <v>130602001</v>
      </c>
      <c r="C326" s="31" t="str">
        <f>INDEX(技能效果!C:C,MATCH(技能效果等级!B326,技能效果!B:B,0))</f>
        <v>姬烟华普攻伤害</v>
      </c>
      <c r="D326" s="30" t="s">
        <v>1013</v>
      </c>
      <c r="E326" s="31">
        <v>3</v>
      </c>
      <c r="F326" s="31">
        <f>INDEX(技能效果!H:H,MATCH(技能效果等级!B326,技能效果!B:B,0))</f>
        <v>1001</v>
      </c>
      <c r="G326" s="31">
        <v>2.5</v>
      </c>
      <c r="H326" s="31"/>
      <c r="I326" s="31"/>
      <c r="J326" s="31"/>
      <c r="K326" s="31"/>
      <c r="L326" s="31"/>
      <c r="M326" s="31"/>
      <c r="N326" s="30" t="str">
        <f>IF(INDEX(技能效果!I:I,MATCH(技能效果等级!B326,技能效果!B:B,0))="","",INDEX(技能效果!I:I,MATCH(技能效果等级!B326,技能效果!B:B,0)))</f>
        <v/>
      </c>
      <c r="O326" s="31"/>
      <c r="P326" s="31"/>
      <c r="Q326" s="31"/>
      <c r="R326" s="31" t="str">
        <f>IF(INDEX(技能效果!J:J,MATCH(技能效果等级!B326,技能效果!B:B,0))="","",INDEX(技能效果!J:J,MATCH(技能效果等级!B326,技能效果!B:B,0)))</f>
        <v/>
      </c>
      <c r="S326" s="31"/>
      <c r="T326" s="31"/>
      <c r="U326" s="31"/>
      <c r="V326" s="30" t="s">
        <v>1329</v>
      </c>
      <c r="W326" s="31">
        <f t="shared" si="4"/>
        <v>33</v>
      </c>
    </row>
    <row r="327" spans="1:23" ht="16.5" x14ac:dyDescent="0.2">
      <c r="A327" s="31">
        <v>324</v>
      </c>
      <c r="B327" s="31">
        <f>INDEX(技能效果!B:B,MATCH(技能效果等级!W327,技能效果!Y:Y,0))</f>
        <v>130602001</v>
      </c>
      <c r="C327" s="31" t="str">
        <f>INDEX(技能效果!C:C,MATCH(技能效果等级!B327,技能效果!B:B,0))</f>
        <v>姬烟华普攻伤害</v>
      </c>
      <c r="D327" s="30" t="s">
        <v>1013</v>
      </c>
      <c r="E327" s="31">
        <v>4</v>
      </c>
      <c r="F327" s="31">
        <f>INDEX(技能效果!H:H,MATCH(技能效果等级!B327,技能效果!B:B,0))</f>
        <v>1001</v>
      </c>
      <c r="G327" s="31">
        <v>2.5</v>
      </c>
      <c r="H327" s="31"/>
      <c r="I327" s="31"/>
      <c r="J327" s="31"/>
      <c r="K327" s="31"/>
      <c r="L327" s="31"/>
      <c r="M327" s="31"/>
      <c r="N327" s="30" t="str">
        <f>IF(INDEX(技能效果!I:I,MATCH(技能效果等级!B327,技能效果!B:B,0))="","",INDEX(技能效果!I:I,MATCH(技能效果等级!B327,技能效果!B:B,0)))</f>
        <v/>
      </c>
      <c r="O327" s="31"/>
      <c r="P327" s="31"/>
      <c r="Q327" s="31"/>
      <c r="R327" s="31" t="str">
        <f>IF(INDEX(技能效果!J:J,MATCH(技能效果等级!B327,技能效果!B:B,0))="","",INDEX(技能效果!J:J,MATCH(技能效果等级!B327,技能效果!B:B,0)))</f>
        <v/>
      </c>
      <c r="S327" s="31"/>
      <c r="T327" s="31"/>
      <c r="U327" s="31"/>
      <c r="V327" s="30" t="s">
        <v>1329</v>
      </c>
      <c r="W327" s="31">
        <f t="shared" si="4"/>
        <v>33</v>
      </c>
    </row>
    <row r="328" spans="1:23" ht="16.5" x14ac:dyDescent="0.2">
      <c r="A328" s="31">
        <v>325</v>
      </c>
      <c r="B328" s="31">
        <f>INDEX(技能效果!B:B,MATCH(技能效果等级!W328,技能效果!Y:Y,0))</f>
        <v>130602001</v>
      </c>
      <c r="C328" s="31" t="str">
        <f>INDEX(技能效果!C:C,MATCH(技能效果等级!B328,技能效果!B:B,0))</f>
        <v>姬烟华普攻伤害</v>
      </c>
      <c r="D328" s="30" t="s">
        <v>1013</v>
      </c>
      <c r="E328" s="31">
        <v>5</v>
      </c>
      <c r="F328" s="31">
        <f>INDEX(技能效果!H:H,MATCH(技能效果等级!B328,技能效果!B:B,0))</f>
        <v>1001</v>
      </c>
      <c r="G328" s="31">
        <v>2.5</v>
      </c>
      <c r="H328" s="31"/>
      <c r="I328" s="31"/>
      <c r="J328" s="31"/>
      <c r="K328" s="31"/>
      <c r="L328" s="31"/>
      <c r="M328" s="31"/>
      <c r="N328" s="30" t="str">
        <f>IF(INDEX(技能效果!I:I,MATCH(技能效果等级!B328,技能效果!B:B,0))="","",INDEX(技能效果!I:I,MATCH(技能效果等级!B328,技能效果!B:B,0)))</f>
        <v/>
      </c>
      <c r="O328" s="31"/>
      <c r="P328" s="31"/>
      <c r="Q328" s="31"/>
      <c r="R328" s="31" t="str">
        <f>IF(INDEX(技能效果!J:J,MATCH(技能效果等级!B328,技能效果!B:B,0))="","",INDEX(技能效果!J:J,MATCH(技能效果等级!B328,技能效果!B:B,0)))</f>
        <v/>
      </c>
      <c r="S328" s="31"/>
      <c r="T328" s="31"/>
      <c r="U328" s="31"/>
      <c r="V328" s="30" t="s">
        <v>1329</v>
      </c>
      <c r="W328" s="31">
        <f t="shared" si="4"/>
        <v>33</v>
      </c>
    </row>
    <row r="329" spans="1:23" ht="16.5" x14ac:dyDescent="0.2">
      <c r="A329" s="31">
        <v>326</v>
      </c>
      <c r="B329" s="31">
        <f>INDEX(技能效果!B:B,MATCH(技能效果等级!W329,技能效果!Y:Y,0))</f>
        <v>130602001</v>
      </c>
      <c r="C329" s="31" t="str">
        <f>INDEX(技能效果!C:C,MATCH(技能效果等级!B329,技能效果!B:B,0))</f>
        <v>姬烟华普攻伤害</v>
      </c>
      <c r="D329" s="30" t="s">
        <v>1013</v>
      </c>
      <c r="E329" s="31">
        <v>6</v>
      </c>
      <c r="F329" s="31">
        <f>INDEX(技能效果!H:H,MATCH(技能效果等级!B329,技能效果!B:B,0))</f>
        <v>1001</v>
      </c>
      <c r="G329" s="31">
        <v>2.5</v>
      </c>
      <c r="H329" s="31"/>
      <c r="I329" s="31"/>
      <c r="J329" s="31"/>
      <c r="K329" s="31"/>
      <c r="L329" s="31"/>
      <c r="M329" s="31"/>
      <c r="N329" s="30" t="str">
        <f>IF(INDEX(技能效果!I:I,MATCH(技能效果等级!B329,技能效果!B:B,0))="","",INDEX(技能效果!I:I,MATCH(技能效果等级!B329,技能效果!B:B,0)))</f>
        <v/>
      </c>
      <c r="O329" s="31"/>
      <c r="P329" s="31"/>
      <c r="Q329" s="31"/>
      <c r="R329" s="31" t="str">
        <f>IF(INDEX(技能效果!J:J,MATCH(技能效果等级!B329,技能效果!B:B,0))="","",INDEX(技能效果!J:J,MATCH(技能效果等级!B329,技能效果!B:B,0)))</f>
        <v/>
      </c>
      <c r="S329" s="31"/>
      <c r="T329" s="31"/>
      <c r="U329" s="31"/>
      <c r="V329" s="30" t="s">
        <v>1329</v>
      </c>
      <c r="W329" s="31">
        <f t="shared" si="4"/>
        <v>33</v>
      </c>
    </row>
    <row r="330" spans="1:23" ht="16.5" x14ac:dyDescent="0.2">
      <c r="A330" s="31">
        <v>327</v>
      </c>
      <c r="B330" s="31">
        <f>INDEX(技能效果!B:B,MATCH(技能效果等级!W330,技能效果!Y:Y,0))</f>
        <v>130602001</v>
      </c>
      <c r="C330" s="31" t="str">
        <f>INDEX(技能效果!C:C,MATCH(技能效果等级!B330,技能效果!B:B,0))</f>
        <v>姬烟华普攻伤害</v>
      </c>
      <c r="D330" s="30" t="s">
        <v>1013</v>
      </c>
      <c r="E330" s="31">
        <v>7</v>
      </c>
      <c r="F330" s="31">
        <f>INDEX(技能效果!H:H,MATCH(技能效果等级!B330,技能效果!B:B,0))</f>
        <v>1001</v>
      </c>
      <c r="G330" s="31">
        <v>2.5</v>
      </c>
      <c r="H330" s="31"/>
      <c r="I330" s="31"/>
      <c r="J330" s="31"/>
      <c r="K330" s="31"/>
      <c r="L330" s="31"/>
      <c r="M330" s="31"/>
      <c r="N330" s="30" t="str">
        <f>IF(INDEX(技能效果!I:I,MATCH(技能效果等级!B330,技能效果!B:B,0))="","",INDEX(技能效果!I:I,MATCH(技能效果等级!B330,技能效果!B:B,0)))</f>
        <v/>
      </c>
      <c r="O330" s="31"/>
      <c r="P330" s="31"/>
      <c r="Q330" s="31"/>
      <c r="R330" s="31" t="str">
        <f>IF(INDEX(技能效果!J:J,MATCH(技能效果等级!B330,技能效果!B:B,0))="","",INDEX(技能效果!J:J,MATCH(技能效果等级!B330,技能效果!B:B,0)))</f>
        <v/>
      </c>
      <c r="S330" s="31"/>
      <c r="T330" s="31"/>
      <c r="U330" s="31"/>
      <c r="V330" s="30" t="s">
        <v>1329</v>
      </c>
      <c r="W330" s="31">
        <f t="shared" si="4"/>
        <v>33</v>
      </c>
    </row>
    <row r="331" spans="1:23" ht="16.5" x14ac:dyDescent="0.2">
      <c r="A331" s="31">
        <v>328</v>
      </c>
      <c r="B331" s="31">
        <f>INDEX(技能效果!B:B,MATCH(技能效果等级!W331,技能效果!Y:Y,0))</f>
        <v>130602001</v>
      </c>
      <c r="C331" s="31" t="str">
        <f>INDEX(技能效果!C:C,MATCH(技能效果等级!B331,技能效果!B:B,0))</f>
        <v>姬烟华普攻伤害</v>
      </c>
      <c r="D331" s="30" t="s">
        <v>1013</v>
      </c>
      <c r="E331" s="31">
        <v>8</v>
      </c>
      <c r="F331" s="31">
        <f>INDEX(技能效果!H:H,MATCH(技能效果等级!B331,技能效果!B:B,0))</f>
        <v>1001</v>
      </c>
      <c r="G331" s="31">
        <v>2.5</v>
      </c>
      <c r="H331" s="31"/>
      <c r="I331" s="31"/>
      <c r="J331" s="31"/>
      <c r="K331" s="31"/>
      <c r="L331" s="31"/>
      <c r="M331" s="31"/>
      <c r="N331" s="30" t="str">
        <f>IF(INDEX(技能效果!I:I,MATCH(技能效果等级!B331,技能效果!B:B,0))="","",INDEX(技能效果!I:I,MATCH(技能效果等级!B331,技能效果!B:B,0)))</f>
        <v/>
      </c>
      <c r="O331" s="31"/>
      <c r="P331" s="31"/>
      <c r="Q331" s="31"/>
      <c r="R331" s="31" t="str">
        <f>IF(INDEX(技能效果!J:J,MATCH(技能效果等级!B331,技能效果!B:B,0))="","",INDEX(技能效果!J:J,MATCH(技能效果等级!B331,技能效果!B:B,0)))</f>
        <v/>
      </c>
      <c r="S331" s="31"/>
      <c r="T331" s="31"/>
      <c r="U331" s="31"/>
      <c r="V331" s="30" t="s">
        <v>1329</v>
      </c>
      <c r="W331" s="31">
        <f t="shared" si="4"/>
        <v>33</v>
      </c>
    </row>
    <row r="332" spans="1:23" ht="16.5" x14ac:dyDescent="0.2">
      <c r="A332" s="31">
        <v>329</v>
      </c>
      <c r="B332" s="31">
        <f>INDEX(技能效果!B:B,MATCH(技能效果等级!W332,技能效果!Y:Y,0))</f>
        <v>130602001</v>
      </c>
      <c r="C332" s="31" t="str">
        <f>INDEX(技能效果!C:C,MATCH(技能效果等级!B332,技能效果!B:B,0))</f>
        <v>姬烟华普攻伤害</v>
      </c>
      <c r="D332" s="30" t="s">
        <v>1013</v>
      </c>
      <c r="E332" s="31">
        <v>9</v>
      </c>
      <c r="F332" s="31">
        <f>INDEX(技能效果!H:H,MATCH(技能效果等级!B332,技能效果!B:B,0))</f>
        <v>1001</v>
      </c>
      <c r="G332" s="31">
        <v>2.5</v>
      </c>
      <c r="H332" s="31"/>
      <c r="I332" s="31"/>
      <c r="J332" s="31"/>
      <c r="K332" s="31"/>
      <c r="L332" s="31"/>
      <c r="M332" s="31"/>
      <c r="N332" s="30" t="str">
        <f>IF(INDEX(技能效果!I:I,MATCH(技能效果等级!B332,技能效果!B:B,0))="","",INDEX(技能效果!I:I,MATCH(技能效果等级!B332,技能效果!B:B,0)))</f>
        <v/>
      </c>
      <c r="O332" s="31"/>
      <c r="P332" s="31"/>
      <c r="Q332" s="31"/>
      <c r="R332" s="31" t="str">
        <f>IF(INDEX(技能效果!J:J,MATCH(技能效果等级!B332,技能效果!B:B,0))="","",INDEX(技能效果!J:J,MATCH(技能效果等级!B332,技能效果!B:B,0)))</f>
        <v/>
      </c>
      <c r="S332" s="31"/>
      <c r="T332" s="31"/>
      <c r="U332" s="31"/>
      <c r="V332" s="30" t="s">
        <v>1329</v>
      </c>
      <c r="W332" s="31">
        <f t="shared" si="4"/>
        <v>33</v>
      </c>
    </row>
    <row r="333" spans="1:23" ht="16.5" x14ac:dyDescent="0.2">
      <c r="A333" s="31">
        <v>330</v>
      </c>
      <c r="B333" s="31">
        <f>INDEX(技能效果!B:B,MATCH(技能效果等级!W333,技能效果!Y:Y,0))</f>
        <v>130602001</v>
      </c>
      <c r="C333" s="31" t="str">
        <f>INDEX(技能效果!C:C,MATCH(技能效果等级!B333,技能效果!B:B,0))</f>
        <v>姬烟华普攻伤害</v>
      </c>
      <c r="D333" s="30" t="s">
        <v>1013</v>
      </c>
      <c r="E333" s="31">
        <v>10</v>
      </c>
      <c r="F333" s="31">
        <f>INDEX(技能效果!H:H,MATCH(技能效果等级!B333,技能效果!B:B,0))</f>
        <v>1001</v>
      </c>
      <c r="G333" s="31">
        <v>2.5</v>
      </c>
      <c r="H333" s="31"/>
      <c r="I333" s="31"/>
      <c r="J333" s="31"/>
      <c r="K333" s="31"/>
      <c r="L333" s="31"/>
      <c r="M333" s="31"/>
      <c r="N333" s="30" t="str">
        <f>IF(INDEX(技能效果!I:I,MATCH(技能效果等级!B333,技能效果!B:B,0))="","",INDEX(技能效果!I:I,MATCH(技能效果等级!B333,技能效果!B:B,0)))</f>
        <v/>
      </c>
      <c r="O333" s="31"/>
      <c r="P333" s="31"/>
      <c r="Q333" s="31"/>
      <c r="R333" s="31" t="str">
        <f>IF(INDEX(技能效果!J:J,MATCH(技能效果等级!B333,技能效果!B:B,0))="","",INDEX(技能效果!J:J,MATCH(技能效果等级!B333,技能效果!B:B,0)))</f>
        <v/>
      </c>
      <c r="S333" s="31"/>
      <c r="T333" s="31"/>
      <c r="U333" s="31"/>
      <c r="V333" s="30" t="s">
        <v>1329</v>
      </c>
      <c r="W333" s="31">
        <f t="shared" si="4"/>
        <v>33</v>
      </c>
    </row>
    <row r="334" spans="1:23" ht="16.5" x14ac:dyDescent="0.2">
      <c r="A334" s="31">
        <v>331</v>
      </c>
      <c r="B334" s="31">
        <f>INDEX(技能效果!B:B,MATCH(技能效果等级!W334,技能效果!Y:Y,0))</f>
        <v>130602002</v>
      </c>
      <c r="C334" s="31" t="str">
        <f>INDEX(技能效果!C:C,MATCH(技能效果等级!B334,技能效果!B:B,0))</f>
        <v>姬烟华普攻水晶</v>
      </c>
      <c r="D334" s="30" t="s">
        <v>1013</v>
      </c>
      <c r="E334" s="31">
        <v>1</v>
      </c>
      <c r="F334" s="31">
        <f>INDEX(技能效果!H:H,MATCH(技能效果等级!B334,技能效果!B:B,0))</f>
        <v>3001</v>
      </c>
      <c r="G334" s="31">
        <v>1</v>
      </c>
      <c r="H334" s="31">
        <v>1</v>
      </c>
      <c r="I334" s="31"/>
      <c r="J334" s="31"/>
      <c r="K334" s="31"/>
      <c r="L334" s="31"/>
      <c r="M334" s="31"/>
      <c r="N334" s="30" t="str">
        <f>IF(INDEX(技能效果!I:I,MATCH(技能效果等级!B334,技能效果!B:B,0))="","",INDEX(技能效果!I:I,MATCH(技能效果等级!B334,技能效果!B:B,0)))</f>
        <v/>
      </c>
      <c r="O334" s="31"/>
      <c r="P334" s="31"/>
      <c r="Q334" s="31"/>
      <c r="R334" s="31" t="str">
        <f>IF(INDEX(技能效果!J:J,MATCH(技能效果等级!B334,技能效果!B:B,0))="","",INDEX(技能效果!J:J,MATCH(技能效果等级!B334,技能效果!B:B,0)))</f>
        <v/>
      </c>
      <c r="S334" s="31"/>
      <c r="T334" s="31"/>
      <c r="U334" s="31"/>
      <c r="V334" s="30" t="s">
        <v>1329</v>
      </c>
      <c r="W334" s="31">
        <f t="shared" si="4"/>
        <v>34</v>
      </c>
    </row>
    <row r="335" spans="1:23" ht="16.5" x14ac:dyDescent="0.2">
      <c r="A335" s="31">
        <v>332</v>
      </c>
      <c r="B335" s="31">
        <f>INDEX(技能效果!B:B,MATCH(技能效果等级!W335,技能效果!Y:Y,0))</f>
        <v>130602002</v>
      </c>
      <c r="C335" s="31" t="str">
        <f>INDEX(技能效果!C:C,MATCH(技能效果等级!B335,技能效果!B:B,0))</f>
        <v>姬烟华普攻水晶</v>
      </c>
      <c r="D335" s="30" t="s">
        <v>1013</v>
      </c>
      <c r="E335" s="31">
        <v>2</v>
      </c>
      <c r="F335" s="31">
        <f>INDEX(技能效果!H:H,MATCH(技能效果等级!B335,技能效果!B:B,0))</f>
        <v>3001</v>
      </c>
      <c r="G335" s="31">
        <v>1</v>
      </c>
      <c r="H335" s="31">
        <v>1</v>
      </c>
      <c r="I335" s="31"/>
      <c r="J335" s="31"/>
      <c r="K335" s="31"/>
      <c r="L335" s="31"/>
      <c r="M335" s="31"/>
      <c r="N335" s="30" t="str">
        <f>IF(INDEX(技能效果!I:I,MATCH(技能效果等级!B335,技能效果!B:B,0))="","",INDEX(技能效果!I:I,MATCH(技能效果等级!B335,技能效果!B:B,0)))</f>
        <v/>
      </c>
      <c r="O335" s="31"/>
      <c r="P335" s="31"/>
      <c r="Q335" s="31"/>
      <c r="R335" s="31" t="str">
        <f>IF(INDEX(技能效果!J:J,MATCH(技能效果等级!B335,技能效果!B:B,0))="","",INDEX(技能效果!J:J,MATCH(技能效果等级!B335,技能效果!B:B,0)))</f>
        <v/>
      </c>
      <c r="S335" s="31"/>
      <c r="T335" s="31"/>
      <c r="U335" s="31"/>
      <c r="V335" s="30" t="s">
        <v>1329</v>
      </c>
      <c r="W335" s="31">
        <f t="shared" ref="W335:W398" si="5">W325+1</f>
        <v>34</v>
      </c>
    </row>
    <row r="336" spans="1:23" ht="16.5" x14ac:dyDescent="0.2">
      <c r="A336" s="31">
        <v>333</v>
      </c>
      <c r="B336" s="31">
        <f>INDEX(技能效果!B:B,MATCH(技能效果等级!W336,技能效果!Y:Y,0))</f>
        <v>130602002</v>
      </c>
      <c r="C336" s="31" t="str">
        <f>INDEX(技能效果!C:C,MATCH(技能效果等级!B336,技能效果!B:B,0))</f>
        <v>姬烟华普攻水晶</v>
      </c>
      <c r="D336" s="30" t="s">
        <v>1013</v>
      </c>
      <c r="E336" s="31">
        <v>3</v>
      </c>
      <c r="F336" s="31">
        <f>INDEX(技能效果!H:H,MATCH(技能效果等级!B336,技能效果!B:B,0))</f>
        <v>3001</v>
      </c>
      <c r="G336" s="31">
        <v>1</v>
      </c>
      <c r="H336" s="31">
        <v>1</v>
      </c>
      <c r="I336" s="31"/>
      <c r="J336" s="31"/>
      <c r="K336" s="31"/>
      <c r="L336" s="31"/>
      <c r="M336" s="31"/>
      <c r="N336" s="30" t="str">
        <f>IF(INDEX(技能效果!I:I,MATCH(技能效果等级!B336,技能效果!B:B,0))="","",INDEX(技能效果!I:I,MATCH(技能效果等级!B336,技能效果!B:B,0)))</f>
        <v/>
      </c>
      <c r="O336" s="31"/>
      <c r="P336" s="31"/>
      <c r="Q336" s="31"/>
      <c r="R336" s="31" t="str">
        <f>IF(INDEX(技能效果!J:J,MATCH(技能效果等级!B336,技能效果!B:B,0))="","",INDEX(技能效果!J:J,MATCH(技能效果等级!B336,技能效果!B:B,0)))</f>
        <v/>
      </c>
      <c r="S336" s="31"/>
      <c r="T336" s="31"/>
      <c r="U336" s="31"/>
      <c r="V336" s="30" t="s">
        <v>1329</v>
      </c>
      <c r="W336" s="31">
        <f t="shared" si="5"/>
        <v>34</v>
      </c>
    </row>
    <row r="337" spans="1:23" ht="16.5" x14ac:dyDescent="0.2">
      <c r="A337" s="31">
        <v>334</v>
      </c>
      <c r="B337" s="31">
        <f>INDEX(技能效果!B:B,MATCH(技能效果等级!W337,技能效果!Y:Y,0))</f>
        <v>130602002</v>
      </c>
      <c r="C337" s="31" t="str">
        <f>INDEX(技能效果!C:C,MATCH(技能效果等级!B337,技能效果!B:B,0))</f>
        <v>姬烟华普攻水晶</v>
      </c>
      <c r="D337" s="30" t="s">
        <v>1013</v>
      </c>
      <c r="E337" s="31">
        <v>4</v>
      </c>
      <c r="F337" s="31">
        <f>INDEX(技能效果!H:H,MATCH(技能效果等级!B337,技能效果!B:B,0))</f>
        <v>3001</v>
      </c>
      <c r="G337" s="31">
        <v>1</v>
      </c>
      <c r="H337" s="31">
        <v>1</v>
      </c>
      <c r="I337" s="31"/>
      <c r="J337" s="31"/>
      <c r="K337" s="31"/>
      <c r="L337" s="31"/>
      <c r="M337" s="31"/>
      <c r="N337" s="30" t="str">
        <f>IF(INDEX(技能效果!I:I,MATCH(技能效果等级!B337,技能效果!B:B,0))="","",INDEX(技能效果!I:I,MATCH(技能效果等级!B337,技能效果!B:B,0)))</f>
        <v/>
      </c>
      <c r="O337" s="31"/>
      <c r="P337" s="31"/>
      <c r="Q337" s="31"/>
      <c r="R337" s="31" t="str">
        <f>IF(INDEX(技能效果!J:J,MATCH(技能效果等级!B337,技能效果!B:B,0))="","",INDEX(技能效果!J:J,MATCH(技能效果等级!B337,技能效果!B:B,0)))</f>
        <v/>
      </c>
      <c r="S337" s="31"/>
      <c r="T337" s="31"/>
      <c r="U337" s="31"/>
      <c r="V337" s="30" t="s">
        <v>1329</v>
      </c>
      <c r="W337" s="31">
        <f t="shared" si="5"/>
        <v>34</v>
      </c>
    </row>
    <row r="338" spans="1:23" ht="16.5" x14ac:dyDescent="0.2">
      <c r="A338" s="31">
        <v>335</v>
      </c>
      <c r="B338" s="31">
        <f>INDEX(技能效果!B:B,MATCH(技能效果等级!W338,技能效果!Y:Y,0))</f>
        <v>130602002</v>
      </c>
      <c r="C338" s="31" t="str">
        <f>INDEX(技能效果!C:C,MATCH(技能效果等级!B338,技能效果!B:B,0))</f>
        <v>姬烟华普攻水晶</v>
      </c>
      <c r="D338" s="30" t="s">
        <v>1013</v>
      </c>
      <c r="E338" s="31">
        <v>5</v>
      </c>
      <c r="F338" s="31">
        <f>INDEX(技能效果!H:H,MATCH(技能效果等级!B338,技能效果!B:B,0))</f>
        <v>3001</v>
      </c>
      <c r="G338" s="31">
        <v>1</v>
      </c>
      <c r="H338" s="31">
        <v>1</v>
      </c>
      <c r="I338" s="31"/>
      <c r="J338" s="31"/>
      <c r="K338" s="31"/>
      <c r="L338" s="31"/>
      <c r="M338" s="31"/>
      <c r="N338" s="30" t="str">
        <f>IF(INDEX(技能效果!I:I,MATCH(技能效果等级!B338,技能效果!B:B,0))="","",INDEX(技能效果!I:I,MATCH(技能效果等级!B338,技能效果!B:B,0)))</f>
        <v/>
      </c>
      <c r="O338" s="31"/>
      <c r="P338" s="31"/>
      <c r="Q338" s="31"/>
      <c r="R338" s="31" t="str">
        <f>IF(INDEX(技能效果!J:J,MATCH(技能效果等级!B338,技能效果!B:B,0))="","",INDEX(技能效果!J:J,MATCH(技能效果等级!B338,技能效果!B:B,0)))</f>
        <v/>
      </c>
      <c r="S338" s="31"/>
      <c r="T338" s="31"/>
      <c r="U338" s="31"/>
      <c r="V338" s="30" t="s">
        <v>1329</v>
      </c>
      <c r="W338" s="31">
        <f t="shared" si="5"/>
        <v>34</v>
      </c>
    </row>
    <row r="339" spans="1:23" ht="16.5" x14ac:dyDescent="0.2">
      <c r="A339" s="31">
        <v>336</v>
      </c>
      <c r="B339" s="31">
        <f>INDEX(技能效果!B:B,MATCH(技能效果等级!W339,技能效果!Y:Y,0))</f>
        <v>130602002</v>
      </c>
      <c r="C339" s="31" t="str">
        <f>INDEX(技能效果!C:C,MATCH(技能效果等级!B339,技能效果!B:B,0))</f>
        <v>姬烟华普攻水晶</v>
      </c>
      <c r="D339" s="30" t="s">
        <v>1013</v>
      </c>
      <c r="E339" s="31">
        <v>6</v>
      </c>
      <c r="F339" s="31">
        <f>INDEX(技能效果!H:H,MATCH(技能效果等级!B339,技能效果!B:B,0))</f>
        <v>3001</v>
      </c>
      <c r="G339" s="31">
        <v>1</v>
      </c>
      <c r="H339" s="31">
        <v>1</v>
      </c>
      <c r="I339" s="31"/>
      <c r="J339" s="31"/>
      <c r="K339" s="31"/>
      <c r="L339" s="31"/>
      <c r="M339" s="31"/>
      <c r="N339" s="30" t="str">
        <f>IF(INDEX(技能效果!I:I,MATCH(技能效果等级!B339,技能效果!B:B,0))="","",INDEX(技能效果!I:I,MATCH(技能效果等级!B339,技能效果!B:B,0)))</f>
        <v/>
      </c>
      <c r="O339" s="31"/>
      <c r="P339" s="31"/>
      <c r="Q339" s="31"/>
      <c r="R339" s="31" t="str">
        <f>IF(INDEX(技能效果!J:J,MATCH(技能效果等级!B339,技能效果!B:B,0))="","",INDEX(技能效果!J:J,MATCH(技能效果等级!B339,技能效果!B:B,0)))</f>
        <v/>
      </c>
      <c r="S339" s="31"/>
      <c r="T339" s="31"/>
      <c r="U339" s="31"/>
      <c r="V339" s="30" t="s">
        <v>1329</v>
      </c>
      <c r="W339" s="31">
        <f t="shared" si="5"/>
        <v>34</v>
      </c>
    </row>
    <row r="340" spans="1:23" ht="16.5" x14ac:dyDescent="0.2">
      <c r="A340" s="31">
        <v>337</v>
      </c>
      <c r="B340" s="31">
        <f>INDEX(技能效果!B:B,MATCH(技能效果等级!W340,技能效果!Y:Y,0))</f>
        <v>130602002</v>
      </c>
      <c r="C340" s="31" t="str">
        <f>INDEX(技能效果!C:C,MATCH(技能效果等级!B340,技能效果!B:B,0))</f>
        <v>姬烟华普攻水晶</v>
      </c>
      <c r="D340" s="30" t="s">
        <v>1013</v>
      </c>
      <c r="E340" s="31">
        <v>7</v>
      </c>
      <c r="F340" s="31">
        <f>INDEX(技能效果!H:H,MATCH(技能效果等级!B340,技能效果!B:B,0))</f>
        <v>3001</v>
      </c>
      <c r="G340" s="31">
        <v>1</v>
      </c>
      <c r="H340" s="31">
        <v>1</v>
      </c>
      <c r="I340" s="31"/>
      <c r="J340" s="31"/>
      <c r="K340" s="31"/>
      <c r="L340" s="31"/>
      <c r="M340" s="31"/>
      <c r="N340" s="30" t="str">
        <f>IF(INDEX(技能效果!I:I,MATCH(技能效果等级!B340,技能效果!B:B,0))="","",INDEX(技能效果!I:I,MATCH(技能效果等级!B340,技能效果!B:B,0)))</f>
        <v/>
      </c>
      <c r="O340" s="31"/>
      <c r="P340" s="31"/>
      <c r="Q340" s="31"/>
      <c r="R340" s="31" t="str">
        <f>IF(INDEX(技能效果!J:J,MATCH(技能效果等级!B340,技能效果!B:B,0))="","",INDEX(技能效果!J:J,MATCH(技能效果等级!B340,技能效果!B:B,0)))</f>
        <v/>
      </c>
      <c r="S340" s="31"/>
      <c r="T340" s="31"/>
      <c r="U340" s="31"/>
      <c r="V340" s="30" t="s">
        <v>1329</v>
      </c>
      <c r="W340" s="31">
        <f t="shared" si="5"/>
        <v>34</v>
      </c>
    </row>
    <row r="341" spans="1:23" ht="16.5" x14ac:dyDescent="0.2">
      <c r="A341" s="31">
        <v>338</v>
      </c>
      <c r="B341" s="31">
        <f>INDEX(技能效果!B:B,MATCH(技能效果等级!W341,技能效果!Y:Y,0))</f>
        <v>130602002</v>
      </c>
      <c r="C341" s="31" t="str">
        <f>INDEX(技能效果!C:C,MATCH(技能效果等级!B341,技能效果!B:B,0))</f>
        <v>姬烟华普攻水晶</v>
      </c>
      <c r="D341" s="30" t="s">
        <v>1013</v>
      </c>
      <c r="E341" s="31">
        <v>8</v>
      </c>
      <c r="F341" s="31">
        <f>INDEX(技能效果!H:H,MATCH(技能效果等级!B341,技能效果!B:B,0))</f>
        <v>3001</v>
      </c>
      <c r="G341" s="31">
        <v>1</v>
      </c>
      <c r="H341" s="31">
        <v>1</v>
      </c>
      <c r="I341" s="31"/>
      <c r="J341" s="31"/>
      <c r="K341" s="31"/>
      <c r="L341" s="31"/>
      <c r="M341" s="31"/>
      <c r="N341" s="30" t="str">
        <f>IF(INDEX(技能效果!I:I,MATCH(技能效果等级!B341,技能效果!B:B,0))="","",INDEX(技能效果!I:I,MATCH(技能效果等级!B341,技能效果!B:B,0)))</f>
        <v/>
      </c>
      <c r="O341" s="31"/>
      <c r="P341" s="31"/>
      <c r="Q341" s="31"/>
      <c r="R341" s="31" t="str">
        <f>IF(INDEX(技能效果!J:J,MATCH(技能效果等级!B341,技能效果!B:B,0))="","",INDEX(技能效果!J:J,MATCH(技能效果等级!B341,技能效果!B:B,0)))</f>
        <v/>
      </c>
      <c r="S341" s="31"/>
      <c r="T341" s="31"/>
      <c r="U341" s="31"/>
      <c r="V341" s="30" t="s">
        <v>1329</v>
      </c>
      <c r="W341" s="31">
        <f t="shared" si="5"/>
        <v>34</v>
      </c>
    </row>
    <row r="342" spans="1:23" ht="16.5" x14ac:dyDescent="0.2">
      <c r="A342" s="31">
        <v>339</v>
      </c>
      <c r="B342" s="31">
        <f>INDEX(技能效果!B:B,MATCH(技能效果等级!W342,技能效果!Y:Y,0))</f>
        <v>130602002</v>
      </c>
      <c r="C342" s="31" t="str">
        <f>INDEX(技能效果!C:C,MATCH(技能效果等级!B342,技能效果!B:B,0))</f>
        <v>姬烟华普攻水晶</v>
      </c>
      <c r="D342" s="30" t="s">
        <v>1013</v>
      </c>
      <c r="E342" s="31">
        <v>9</v>
      </c>
      <c r="F342" s="31">
        <f>INDEX(技能效果!H:H,MATCH(技能效果等级!B342,技能效果!B:B,0))</f>
        <v>3001</v>
      </c>
      <c r="G342" s="31">
        <v>1</v>
      </c>
      <c r="H342" s="31">
        <v>1</v>
      </c>
      <c r="I342" s="31"/>
      <c r="J342" s="31"/>
      <c r="K342" s="31"/>
      <c r="L342" s="31"/>
      <c r="M342" s="31"/>
      <c r="N342" s="30" t="str">
        <f>IF(INDEX(技能效果!I:I,MATCH(技能效果等级!B342,技能效果!B:B,0))="","",INDEX(技能效果!I:I,MATCH(技能效果等级!B342,技能效果!B:B,0)))</f>
        <v/>
      </c>
      <c r="O342" s="31"/>
      <c r="P342" s="31"/>
      <c r="Q342" s="31"/>
      <c r="R342" s="31" t="str">
        <f>IF(INDEX(技能效果!J:J,MATCH(技能效果等级!B342,技能效果!B:B,0))="","",INDEX(技能效果!J:J,MATCH(技能效果等级!B342,技能效果!B:B,0)))</f>
        <v/>
      </c>
      <c r="S342" s="31"/>
      <c r="T342" s="31"/>
      <c r="U342" s="31"/>
      <c r="V342" s="30" t="s">
        <v>1329</v>
      </c>
      <c r="W342" s="31">
        <f t="shared" si="5"/>
        <v>34</v>
      </c>
    </row>
    <row r="343" spans="1:23" ht="16.5" x14ac:dyDescent="0.2">
      <c r="A343" s="31">
        <v>340</v>
      </c>
      <c r="B343" s="31">
        <f>INDEX(技能效果!B:B,MATCH(技能效果等级!W343,技能效果!Y:Y,0))</f>
        <v>130602002</v>
      </c>
      <c r="C343" s="31" t="str">
        <f>INDEX(技能效果!C:C,MATCH(技能效果等级!B343,技能效果!B:B,0))</f>
        <v>姬烟华普攻水晶</v>
      </c>
      <c r="D343" s="30" t="s">
        <v>1013</v>
      </c>
      <c r="E343" s="31">
        <v>10</v>
      </c>
      <c r="F343" s="31">
        <f>INDEX(技能效果!H:H,MATCH(技能效果等级!B343,技能效果!B:B,0))</f>
        <v>3001</v>
      </c>
      <c r="G343" s="31">
        <v>1</v>
      </c>
      <c r="H343" s="31">
        <v>1</v>
      </c>
      <c r="I343" s="31"/>
      <c r="J343" s="31"/>
      <c r="K343" s="31"/>
      <c r="L343" s="31"/>
      <c r="M343" s="31"/>
      <c r="N343" s="30" t="str">
        <f>IF(INDEX(技能效果!I:I,MATCH(技能效果等级!B343,技能效果!B:B,0))="","",INDEX(技能效果!I:I,MATCH(技能效果等级!B343,技能效果!B:B,0)))</f>
        <v/>
      </c>
      <c r="O343" s="31"/>
      <c r="P343" s="31"/>
      <c r="Q343" s="31"/>
      <c r="R343" s="31" t="str">
        <f>IF(INDEX(技能效果!J:J,MATCH(技能效果等级!B343,技能效果!B:B,0))="","",INDEX(技能效果!J:J,MATCH(技能效果等级!B343,技能效果!B:B,0)))</f>
        <v/>
      </c>
      <c r="S343" s="31"/>
      <c r="T343" s="31"/>
      <c r="U343" s="31"/>
      <c r="V343" s="30" t="s">
        <v>1329</v>
      </c>
      <c r="W343" s="31">
        <f t="shared" si="5"/>
        <v>34</v>
      </c>
    </row>
    <row r="344" spans="1:23" ht="16.5" x14ac:dyDescent="0.2">
      <c r="A344" s="31">
        <v>341</v>
      </c>
      <c r="B344" s="31">
        <f>INDEX(技能效果!B:B,MATCH(技能效果等级!W344,技能效果!Y:Y,0))</f>
        <v>130602201</v>
      </c>
      <c r="C344" s="31" t="str">
        <f>INDEX(技能效果!C:C,MATCH(技能效果等级!B344,技能效果!B:B,0))</f>
        <v>幻普攻伤害</v>
      </c>
      <c r="D344" s="30" t="s">
        <v>1013</v>
      </c>
      <c r="E344" s="31">
        <v>1</v>
      </c>
      <c r="F344" s="31">
        <f>INDEX(技能效果!H:H,MATCH(技能效果等级!B344,技能效果!B:B,0))</f>
        <v>1001</v>
      </c>
      <c r="G344" s="31">
        <v>2.5</v>
      </c>
      <c r="H344" s="31"/>
      <c r="I344" s="31"/>
      <c r="J344" s="31"/>
      <c r="K344" s="31"/>
      <c r="L344" s="31"/>
      <c r="M344" s="31"/>
      <c r="N344" s="30" t="str">
        <f>IF(INDEX(技能效果!I:I,MATCH(技能效果等级!B344,技能效果!B:B,0))="","",INDEX(技能效果!I:I,MATCH(技能效果等级!B344,技能效果!B:B,0)))</f>
        <v/>
      </c>
      <c r="O344" s="31"/>
      <c r="P344" s="31"/>
      <c r="Q344" s="31"/>
      <c r="R344" s="31" t="str">
        <f>IF(INDEX(技能效果!J:J,MATCH(技能效果等级!B344,技能效果!B:B,0))="","",INDEX(技能效果!J:J,MATCH(技能效果等级!B344,技能效果!B:B,0)))</f>
        <v/>
      </c>
      <c r="S344" s="31"/>
      <c r="T344" s="31"/>
      <c r="U344" s="31"/>
      <c r="V344" s="30" t="s">
        <v>1329</v>
      </c>
      <c r="W344" s="31">
        <f t="shared" si="5"/>
        <v>35</v>
      </c>
    </row>
    <row r="345" spans="1:23" ht="16.5" x14ac:dyDescent="0.2">
      <c r="A345" s="31">
        <v>342</v>
      </c>
      <c r="B345" s="31">
        <f>INDEX(技能效果!B:B,MATCH(技能效果等级!W345,技能效果!Y:Y,0))</f>
        <v>130602201</v>
      </c>
      <c r="C345" s="31" t="str">
        <f>INDEX(技能效果!C:C,MATCH(技能效果等级!B345,技能效果!B:B,0))</f>
        <v>幻普攻伤害</v>
      </c>
      <c r="D345" s="30" t="s">
        <v>1013</v>
      </c>
      <c r="E345" s="31">
        <v>2</v>
      </c>
      <c r="F345" s="31">
        <f>INDEX(技能效果!H:H,MATCH(技能效果等级!B345,技能效果!B:B,0))</f>
        <v>1001</v>
      </c>
      <c r="G345" s="31">
        <v>2.5</v>
      </c>
      <c r="H345" s="31"/>
      <c r="I345" s="31"/>
      <c r="J345" s="31"/>
      <c r="K345" s="31"/>
      <c r="L345" s="31"/>
      <c r="M345" s="31"/>
      <c r="N345" s="30" t="str">
        <f>IF(INDEX(技能效果!I:I,MATCH(技能效果等级!B345,技能效果!B:B,0))="","",INDEX(技能效果!I:I,MATCH(技能效果等级!B345,技能效果!B:B,0)))</f>
        <v/>
      </c>
      <c r="O345" s="31"/>
      <c r="P345" s="31"/>
      <c r="Q345" s="31"/>
      <c r="R345" s="31" t="str">
        <f>IF(INDEX(技能效果!J:J,MATCH(技能效果等级!B345,技能效果!B:B,0))="","",INDEX(技能效果!J:J,MATCH(技能效果等级!B345,技能效果!B:B,0)))</f>
        <v/>
      </c>
      <c r="S345" s="31"/>
      <c r="T345" s="31"/>
      <c r="U345" s="31"/>
      <c r="V345" s="30" t="s">
        <v>1329</v>
      </c>
      <c r="W345" s="31">
        <f t="shared" si="5"/>
        <v>35</v>
      </c>
    </row>
    <row r="346" spans="1:23" ht="16.5" x14ac:dyDescent="0.2">
      <c r="A346" s="31">
        <v>343</v>
      </c>
      <c r="B346" s="31">
        <f>INDEX(技能效果!B:B,MATCH(技能效果等级!W346,技能效果!Y:Y,0))</f>
        <v>130602201</v>
      </c>
      <c r="C346" s="31" t="str">
        <f>INDEX(技能效果!C:C,MATCH(技能效果等级!B346,技能效果!B:B,0))</f>
        <v>幻普攻伤害</v>
      </c>
      <c r="D346" s="30" t="s">
        <v>1013</v>
      </c>
      <c r="E346" s="31">
        <v>3</v>
      </c>
      <c r="F346" s="31">
        <f>INDEX(技能效果!H:H,MATCH(技能效果等级!B346,技能效果!B:B,0))</f>
        <v>1001</v>
      </c>
      <c r="G346" s="31">
        <v>2.5</v>
      </c>
      <c r="H346" s="31"/>
      <c r="I346" s="31"/>
      <c r="J346" s="31"/>
      <c r="K346" s="31"/>
      <c r="L346" s="31"/>
      <c r="M346" s="31"/>
      <c r="N346" s="30" t="str">
        <f>IF(INDEX(技能效果!I:I,MATCH(技能效果等级!B346,技能效果!B:B,0))="","",INDEX(技能效果!I:I,MATCH(技能效果等级!B346,技能效果!B:B,0)))</f>
        <v/>
      </c>
      <c r="O346" s="31"/>
      <c r="P346" s="31"/>
      <c r="Q346" s="31"/>
      <c r="R346" s="31" t="str">
        <f>IF(INDEX(技能效果!J:J,MATCH(技能效果等级!B346,技能效果!B:B,0))="","",INDEX(技能效果!J:J,MATCH(技能效果等级!B346,技能效果!B:B,0)))</f>
        <v/>
      </c>
      <c r="S346" s="31"/>
      <c r="T346" s="31"/>
      <c r="U346" s="31"/>
      <c r="V346" s="30" t="s">
        <v>1329</v>
      </c>
      <c r="W346" s="31">
        <f t="shared" si="5"/>
        <v>35</v>
      </c>
    </row>
    <row r="347" spans="1:23" ht="16.5" x14ac:dyDescent="0.2">
      <c r="A347" s="31">
        <v>344</v>
      </c>
      <c r="B347" s="31">
        <f>INDEX(技能效果!B:B,MATCH(技能效果等级!W347,技能效果!Y:Y,0))</f>
        <v>130602201</v>
      </c>
      <c r="C347" s="31" t="str">
        <f>INDEX(技能效果!C:C,MATCH(技能效果等级!B347,技能效果!B:B,0))</f>
        <v>幻普攻伤害</v>
      </c>
      <c r="D347" s="30" t="s">
        <v>1013</v>
      </c>
      <c r="E347" s="31">
        <v>4</v>
      </c>
      <c r="F347" s="31">
        <f>INDEX(技能效果!H:H,MATCH(技能效果等级!B347,技能效果!B:B,0))</f>
        <v>1001</v>
      </c>
      <c r="G347" s="31">
        <v>2.5</v>
      </c>
      <c r="H347" s="31"/>
      <c r="I347" s="31"/>
      <c r="J347" s="31"/>
      <c r="K347" s="31"/>
      <c r="L347" s="31"/>
      <c r="M347" s="31"/>
      <c r="N347" s="30" t="str">
        <f>IF(INDEX(技能效果!I:I,MATCH(技能效果等级!B347,技能效果!B:B,0))="","",INDEX(技能效果!I:I,MATCH(技能效果等级!B347,技能效果!B:B,0)))</f>
        <v/>
      </c>
      <c r="O347" s="31"/>
      <c r="P347" s="31"/>
      <c r="Q347" s="31"/>
      <c r="R347" s="31" t="str">
        <f>IF(INDEX(技能效果!J:J,MATCH(技能效果等级!B347,技能效果!B:B,0))="","",INDEX(技能效果!J:J,MATCH(技能效果等级!B347,技能效果!B:B,0)))</f>
        <v/>
      </c>
      <c r="S347" s="31"/>
      <c r="T347" s="31"/>
      <c r="U347" s="31"/>
      <c r="V347" s="30" t="s">
        <v>1329</v>
      </c>
      <c r="W347" s="31">
        <f t="shared" si="5"/>
        <v>35</v>
      </c>
    </row>
    <row r="348" spans="1:23" ht="16.5" x14ac:dyDescent="0.2">
      <c r="A348" s="31">
        <v>345</v>
      </c>
      <c r="B348" s="31">
        <f>INDEX(技能效果!B:B,MATCH(技能效果等级!W348,技能效果!Y:Y,0))</f>
        <v>130602201</v>
      </c>
      <c r="C348" s="31" t="str">
        <f>INDEX(技能效果!C:C,MATCH(技能效果等级!B348,技能效果!B:B,0))</f>
        <v>幻普攻伤害</v>
      </c>
      <c r="D348" s="30" t="s">
        <v>1013</v>
      </c>
      <c r="E348" s="31">
        <v>5</v>
      </c>
      <c r="F348" s="31">
        <f>INDEX(技能效果!H:H,MATCH(技能效果等级!B348,技能效果!B:B,0))</f>
        <v>1001</v>
      </c>
      <c r="G348" s="31">
        <v>2.5</v>
      </c>
      <c r="H348" s="31"/>
      <c r="I348" s="31"/>
      <c r="J348" s="31"/>
      <c r="K348" s="31"/>
      <c r="L348" s="31"/>
      <c r="M348" s="31"/>
      <c r="N348" s="30" t="str">
        <f>IF(INDEX(技能效果!I:I,MATCH(技能效果等级!B348,技能效果!B:B,0))="","",INDEX(技能效果!I:I,MATCH(技能效果等级!B348,技能效果!B:B,0)))</f>
        <v/>
      </c>
      <c r="O348" s="31"/>
      <c r="P348" s="31"/>
      <c r="Q348" s="31"/>
      <c r="R348" s="31" t="str">
        <f>IF(INDEX(技能效果!J:J,MATCH(技能效果等级!B348,技能效果!B:B,0))="","",INDEX(技能效果!J:J,MATCH(技能效果等级!B348,技能效果!B:B,0)))</f>
        <v/>
      </c>
      <c r="S348" s="31"/>
      <c r="T348" s="31"/>
      <c r="U348" s="31"/>
      <c r="V348" s="30" t="s">
        <v>1329</v>
      </c>
      <c r="W348" s="31">
        <f t="shared" si="5"/>
        <v>35</v>
      </c>
    </row>
    <row r="349" spans="1:23" ht="16.5" x14ac:dyDescent="0.2">
      <c r="A349" s="31">
        <v>346</v>
      </c>
      <c r="B349" s="31">
        <f>INDEX(技能效果!B:B,MATCH(技能效果等级!W349,技能效果!Y:Y,0))</f>
        <v>130602201</v>
      </c>
      <c r="C349" s="31" t="str">
        <f>INDEX(技能效果!C:C,MATCH(技能效果等级!B349,技能效果!B:B,0))</f>
        <v>幻普攻伤害</v>
      </c>
      <c r="D349" s="30" t="s">
        <v>1013</v>
      </c>
      <c r="E349" s="31">
        <v>6</v>
      </c>
      <c r="F349" s="31">
        <f>INDEX(技能效果!H:H,MATCH(技能效果等级!B349,技能效果!B:B,0))</f>
        <v>1001</v>
      </c>
      <c r="G349" s="31">
        <v>2.5</v>
      </c>
      <c r="H349" s="31"/>
      <c r="I349" s="31"/>
      <c r="J349" s="31"/>
      <c r="K349" s="31"/>
      <c r="L349" s="31"/>
      <c r="M349" s="31"/>
      <c r="N349" s="30" t="str">
        <f>IF(INDEX(技能效果!I:I,MATCH(技能效果等级!B349,技能效果!B:B,0))="","",INDEX(技能效果!I:I,MATCH(技能效果等级!B349,技能效果!B:B,0)))</f>
        <v/>
      </c>
      <c r="O349" s="31"/>
      <c r="P349" s="31"/>
      <c r="Q349" s="31"/>
      <c r="R349" s="31" t="str">
        <f>IF(INDEX(技能效果!J:J,MATCH(技能效果等级!B349,技能效果!B:B,0))="","",INDEX(技能效果!J:J,MATCH(技能效果等级!B349,技能效果!B:B,0)))</f>
        <v/>
      </c>
      <c r="S349" s="31"/>
      <c r="T349" s="31"/>
      <c r="U349" s="31"/>
      <c r="V349" s="30" t="s">
        <v>1329</v>
      </c>
      <c r="W349" s="31">
        <f t="shared" si="5"/>
        <v>35</v>
      </c>
    </row>
    <row r="350" spans="1:23" ht="16.5" x14ac:dyDescent="0.2">
      <c r="A350" s="31">
        <v>347</v>
      </c>
      <c r="B350" s="31">
        <f>INDEX(技能效果!B:B,MATCH(技能效果等级!W350,技能效果!Y:Y,0))</f>
        <v>130602201</v>
      </c>
      <c r="C350" s="31" t="str">
        <f>INDEX(技能效果!C:C,MATCH(技能效果等级!B350,技能效果!B:B,0))</f>
        <v>幻普攻伤害</v>
      </c>
      <c r="D350" s="30" t="s">
        <v>1013</v>
      </c>
      <c r="E350" s="31">
        <v>7</v>
      </c>
      <c r="F350" s="31">
        <f>INDEX(技能效果!H:H,MATCH(技能效果等级!B350,技能效果!B:B,0))</f>
        <v>1001</v>
      </c>
      <c r="G350" s="31">
        <v>2.5</v>
      </c>
      <c r="H350" s="31"/>
      <c r="I350" s="31"/>
      <c r="J350" s="31"/>
      <c r="K350" s="31"/>
      <c r="L350" s="31"/>
      <c r="M350" s="31"/>
      <c r="N350" s="30" t="str">
        <f>IF(INDEX(技能效果!I:I,MATCH(技能效果等级!B350,技能效果!B:B,0))="","",INDEX(技能效果!I:I,MATCH(技能效果等级!B350,技能效果!B:B,0)))</f>
        <v/>
      </c>
      <c r="O350" s="31"/>
      <c r="P350" s="31"/>
      <c r="Q350" s="31"/>
      <c r="R350" s="31" t="str">
        <f>IF(INDEX(技能效果!J:J,MATCH(技能效果等级!B350,技能效果!B:B,0))="","",INDEX(技能效果!J:J,MATCH(技能效果等级!B350,技能效果!B:B,0)))</f>
        <v/>
      </c>
      <c r="S350" s="31"/>
      <c r="T350" s="31"/>
      <c r="U350" s="31"/>
      <c r="V350" s="30" t="s">
        <v>1329</v>
      </c>
      <c r="W350" s="31">
        <f t="shared" si="5"/>
        <v>35</v>
      </c>
    </row>
    <row r="351" spans="1:23" ht="16.5" x14ac:dyDescent="0.2">
      <c r="A351" s="31">
        <v>348</v>
      </c>
      <c r="B351" s="31">
        <f>INDEX(技能效果!B:B,MATCH(技能效果等级!W351,技能效果!Y:Y,0))</f>
        <v>130602201</v>
      </c>
      <c r="C351" s="31" t="str">
        <f>INDEX(技能效果!C:C,MATCH(技能效果等级!B351,技能效果!B:B,0))</f>
        <v>幻普攻伤害</v>
      </c>
      <c r="D351" s="30" t="s">
        <v>1013</v>
      </c>
      <c r="E351" s="31">
        <v>8</v>
      </c>
      <c r="F351" s="31">
        <f>INDEX(技能效果!H:H,MATCH(技能效果等级!B351,技能效果!B:B,0))</f>
        <v>1001</v>
      </c>
      <c r="G351" s="31">
        <v>2.5</v>
      </c>
      <c r="H351" s="31"/>
      <c r="I351" s="31"/>
      <c r="J351" s="31"/>
      <c r="K351" s="31"/>
      <c r="L351" s="31"/>
      <c r="M351" s="31"/>
      <c r="N351" s="30" t="str">
        <f>IF(INDEX(技能效果!I:I,MATCH(技能效果等级!B351,技能效果!B:B,0))="","",INDEX(技能效果!I:I,MATCH(技能效果等级!B351,技能效果!B:B,0)))</f>
        <v/>
      </c>
      <c r="O351" s="31"/>
      <c r="P351" s="31"/>
      <c r="Q351" s="31"/>
      <c r="R351" s="31" t="str">
        <f>IF(INDEX(技能效果!J:J,MATCH(技能效果等级!B351,技能效果!B:B,0))="","",INDEX(技能效果!J:J,MATCH(技能效果等级!B351,技能效果!B:B,0)))</f>
        <v/>
      </c>
      <c r="S351" s="31"/>
      <c r="T351" s="31"/>
      <c r="U351" s="31"/>
      <c r="V351" s="30" t="s">
        <v>1329</v>
      </c>
      <c r="W351" s="31">
        <f t="shared" si="5"/>
        <v>35</v>
      </c>
    </row>
    <row r="352" spans="1:23" ht="16.5" x14ac:dyDescent="0.2">
      <c r="A352" s="31">
        <v>349</v>
      </c>
      <c r="B352" s="31">
        <f>INDEX(技能效果!B:B,MATCH(技能效果等级!W352,技能效果!Y:Y,0))</f>
        <v>130602201</v>
      </c>
      <c r="C352" s="31" t="str">
        <f>INDEX(技能效果!C:C,MATCH(技能效果等级!B352,技能效果!B:B,0))</f>
        <v>幻普攻伤害</v>
      </c>
      <c r="D352" s="30" t="s">
        <v>1013</v>
      </c>
      <c r="E352" s="31">
        <v>9</v>
      </c>
      <c r="F352" s="31">
        <f>INDEX(技能效果!H:H,MATCH(技能效果等级!B352,技能效果!B:B,0))</f>
        <v>1001</v>
      </c>
      <c r="G352" s="31">
        <v>2.5</v>
      </c>
      <c r="H352" s="31"/>
      <c r="I352" s="31"/>
      <c r="J352" s="31"/>
      <c r="K352" s="31"/>
      <c r="L352" s="31"/>
      <c r="M352" s="31"/>
      <c r="N352" s="30" t="str">
        <f>IF(INDEX(技能效果!I:I,MATCH(技能效果等级!B352,技能效果!B:B,0))="","",INDEX(技能效果!I:I,MATCH(技能效果等级!B352,技能效果!B:B,0)))</f>
        <v/>
      </c>
      <c r="O352" s="31"/>
      <c r="P352" s="31"/>
      <c r="Q352" s="31"/>
      <c r="R352" s="31" t="str">
        <f>IF(INDEX(技能效果!J:J,MATCH(技能效果等级!B352,技能效果!B:B,0))="","",INDEX(技能效果!J:J,MATCH(技能效果等级!B352,技能效果!B:B,0)))</f>
        <v/>
      </c>
      <c r="S352" s="31"/>
      <c r="T352" s="31"/>
      <c r="U352" s="31"/>
      <c r="V352" s="30" t="s">
        <v>1329</v>
      </c>
      <c r="W352" s="31">
        <f t="shared" si="5"/>
        <v>35</v>
      </c>
    </row>
    <row r="353" spans="1:23" ht="16.5" x14ac:dyDescent="0.2">
      <c r="A353" s="31">
        <v>350</v>
      </c>
      <c r="B353" s="31">
        <f>INDEX(技能效果!B:B,MATCH(技能效果等级!W353,技能效果!Y:Y,0))</f>
        <v>130602201</v>
      </c>
      <c r="C353" s="31" t="str">
        <f>INDEX(技能效果!C:C,MATCH(技能效果等级!B353,技能效果!B:B,0))</f>
        <v>幻普攻伤害</v>
      </c>
      <c r="D353" s="30" t="s">
        <v>1013</v>
      </c>
      <c r="E353" s="31">
        <v>10</v>
      </c>
      <c r="F353" s="31">
        <f>INDEX(技能效果!H:H,MATCH(技能效果等级!B353,技能效果!B:B,0))</f>
        <v>1001</v>
      </c>
      <c r="G353" s="31">
        <v>2.5</v>
      </c>
      <c r="H353" s="31"/>
      <c r="I353" s="31"/>
      <c r="J353" s="31"/>
      <c r="K353" s="31"/>
      <c r="L353" s="31"/>
      <c r="M353" s="31"/>
      <c r="N353" s="30" t="str">
        <f>IF(INDEX(技能效果!I:I,MATCH(技能效果等级!B353,技能效果!B:B,0))="","",INDEX(技能效果!I:I,MATCH(技能效果等级!B353,技能效果!B:B,0)))</f>
        <v/>
      </c>
      <c r="O353" s="31"/>
      <c r="P353" s="31"/>
      <c r="Q353" s="31"/>
      <c r="R353" s="31" t="str">
        <f>IF(INDEX(技能效果!J:J,MATCH(技能效果等级!B353,技能效果!B:B,0))="","",INDEX(技能效果!J:J,MATCH(技能效果等级!B353,技能效果!B:B,0)))</f>
        <v/>
      </c>
      <c r="S353" s="31"/>
      <c r="T353" s="31"/>
      <c r="U353" s="31"/>
      <c r="V353" s="30" t="s">
        <v>1329</v>
      </c>
      <c r="W353" s="31">
        <f t="shared" si="5"/>
        <v>35</v>
      </c>
    </row>
    <row r="354" spans="1:23" ht="16.5" x14ac:dyDescent="0.2">
      <c r="A354" s="31">
        <v>351</v>
      </c>
      <c r="B354" s="31">
        <f>INDEX(技能效果!B:B,MATCH(技能效果等级!W354,技能效果!Y:Y,0))</f>
        <v>130602202</v>
      </c>
      <c r="C354" s="31" t="str">
        <f>INDEX(技能效果!C:C,MATCH(技能效果等级!B354,技能效果!B:B,0))</f>
        <v>幻普攻水晶</v>
      </c>
      <c r="D354" s="30" t="s">
        <v>1013</v>
      </c>
      <c r="E354" s="31">
        <v>1</v>
      </c>
      <c r="F354" s="31">
        <f>INDEX(技能效果!H:H,MATCH(技能效果等级!B354,技能效果!B:B,0))</f>
        <v>3001</v>
      </c>
      <c r="G354" s="31">
        <v>1</v>
      </c>
      <c r="H354" s="31">
        <v>1</v>
      </c>
      <c r="I354" s="31"/>
      <c r="J354" s="31"/>
      <c r="K354" s="31"/>
      <c r="L354" s="31"/>
      <c r="M354" s="31"/>
      <c r="N354" s="30" t="str">
        <f>IF(INDEX(技能效果!I:I,MATCH(技能效果等级!B354,技能效果!B:B,0))="","",INDEX(技能效果!I:I,MATCH(技能效果等级!B354,技能效果!B:B,0)))</f>
        <v/>
      </c>
      <c r="O354" s="31"/>
      <c r="P354" s="31"/>
      <c r="Q354" s="31"/>
      <c r="R354" s="31" t="str">
        <f>IF(INDEX(技能效果!J:J,MATCH(技能效果等级!B354,技能效果!B:B,0))="","",INDEX(技能效果!J:J,MATCH(技能效果等级!B354,技能效果!B:B,0)))</f>
        <v/>
      </c>
      <c r="S354" s="31"/>
      <c r="T354" s="31"/>
      <c r="U354" s="31"/>
      <c r="V354" s="30" t="s">
        <v>1329</v>
      </c>
      <c r="W354" s="31">
        <f t="shared" si="5"/>
        <v>36</v>
      </c>
    </row>
    <row r="355" spans="1:23" ht="16.5" x14ac:dyDescent="0.2">
      <c r="A355" s="31">
        <v>352</v>
      </c>
      <c r="B355" s="31">
        <f>INDEX(技能效果!B:B,MATCH(技能效果等级!W355,技能效果!Y:Y,0))</f>
        <v>130602202</v>
      </c>
      <c r="C355" s="31" t="str">
        <f>INDEX(技能效果!C:C,MATCH(技能效果等级!B355,技能效果!B:B,0))</f>
        <v>幻普攻水晶</v>
      </c>
      <c r="D355" s="30" t="s">
        <v>1013</v>
      </c>
      <c r="E355" s="31">
        <v>2</v>
      </c>
      <c r="F355" s="31">
        <f>INDEX(技能效果!H:H,MATCH(技能效果等级!B355,技能效果!B:B,0))</f>
        <v>3001</v>
      </c>
      <c r="G355" s="31">
        <v>1</v>
      </c>
      <c r="H355" s="31">
        <v>1</v>
      </c>
      <c r="I355" s="31"/>
      <c r="J355" s="31"/>
      <c r="K355" s="31"/>
      <c r="L355" s="31"/>
      <c r="M355" s="31"/>
      <c r="N355" s="30" t="str">
        <f>IF(INDEX(技能效果!I:I,MATCH(技能效果等级!B355,技能效果!B:B,0))="","",INDEX(技能效果!I:I,MATCH(技能效果等级!B355,技能效果!B:B,0)))</f>
        <v/>
      </c>
      <c r="O355" s="31"/>
      <c r="P355" s="31"/>
      <c r="Q355" s="31"/>
      <c r="R355" s="31" t="str">
        <f>IF(INDEX(技能效果!J:J,MATCH(技能效果等级!B355,技能效果!B:B,0))="","",INDEX(技能效果!J:J,MATCH(技能效果等级!B355,技能效果!B:B,0)))</f>
        <v/>
      </c>
      <c r="S355" s="31"/>
      <c r="T355" s="31"/>
      <c r="U355" s="31"/>
      <c r="V355" s="30" t="s">
        <v>1329</v>
      </c>
      <c r="W355" s="31">
        <f t="shared" si="5"/>
        <v>36</v>
      </c>
    </row>
    <row r="356" spans="1:23" ht="16.5" x14ac:dyDescent="0.2">
      <c r="A356" s="31">
        <v>353</v>
      </c>
      <c r="B356" s="31">
        <f>INDEX(技能效果!B:B,MATCH(技能效果等级!W356,技能效果!Y:Y,0))</f>
        <v>130602202</v>
      </c>
      <c r="C356" s="31" t="str">
        <f>INDEX(技能效果!C:C,MATCH(技能效果等级!B356,技能效果!B:B,0))</f>
        <v>幻普攻水晶</v>
      </c>
      <c r="D356" s="30" t="s">
        <v>1013</v>
      </c>
      <c r="E356" s="31">
        <v>3</v>
      </c>
      <c r="F356" s="31">
        <f>INDEX(技能效果!H:H,MATCH(技能效果等级!B356,技能效果!B:B,0))</f>
        <v>3001</v>
      </c>
      <c r="G356" s="31">
        <v>1</v>
      </c>
      <c r="H356" s="31">
        <v>1</v>
      </c>
      <c r="I356" s="31"/>
      <c r="J356" s="31"/>
      <c r="K356" s="31"/>
      <c r="L356" s="31"/>
      <c r="M356" s="31"/>
      <c r="N356" s="30" t="str">
        <f>IF(INDEX(技能效果!I:I,MATCH(技能效果等级!B356,技能效果!B:B,0))="","",INDEX(技能效果!I:I,MATCH(技能效果等级!B356,技能效果!B:B,0)))</f>
        <v/>
      </c>
      <c r="O356" s="31"/>
      <c r="P356" s="31"/>
      <c r="Q356" s="31"/>
      <c r="R356" s="31" t="str">
        <f>IF(INDEX(技能效果!J:J,MATCH(技能效果等级!B356,技能效果!B:B,0))="","",INDEX(技能效果!J:J,MATCH(技能效果等级!B356,技能效果!B:B,0)))</f>
        <v/>
      </c>
      <c r="S356" s="31"/>
      <c r="T356" s="31"/>
      <c r="U356" s="31"/>
      <c r="V356" s="30" t="s">
        <v>1329</v>
      </c>
      <c r="W356" s="31">
        <f t="shared" si="5"/>
        <v>36</v>
      </c>
    </row>
    <row r="357" spans="1:23" ht="16.5" x14ac:dyDescent="0.2">
      <c r="A357" s="31">
        <v>354</v>
      </c>
      <c r="B357" s="31">
        <f>INDEX(技能效果!B:B,MATCH(技能效果等级!W357,技能效果!Y:Y,0))</f>
        <v>130602202</v>
      </c>
      <c r="C357" s="31" t="str">
        <f>INDEX(技能效果!C:C,MATCH(技能效果等级!B357,技能效果!B:B,0))</f>
        <v>幻普攻水晶</v>
      </c>
      <c r="D357" s="30" t="s">
        <v>1013</v>
      </c>
      <c r="E357" s="31">
        <v>4</v>
      </c>
      <c r="F357" s="31">
        <f>INDEX(技能效果!H:H,MATCH(技能效果等级!B357,技能效果!B:B,0))</f>
        <v>3001</v>
      </c>
      <c r="G357" s="31">
        <v>1</v>
      </c>
      <c r="H357" s="31">
        <v>1</v>
      </c>
      <c r="I357" s="31"/>
      <c r="J357" s="31"/>
      <c r="K357" s="31"/>
      <c r="L357" s="31"/>
      <c r="M357" s="31"/>
      <c r="N357" s="30" t="str">
        <f>IF(INDEX(技能效果!I:I,MATCH(技能效果等级!B357,技能效果!B:B,0))="","",INDEX(技能效果!I:I,MATCH(技能效果等级!B357,技能效果!B:B,0)))</f>
        <v/>
      </c>
      <c r="O357" s="31"/>
      <c r="P357" s="31"/>
      <c r="Q357" s="31"/>
      <c r="R357" s="31" t="str">
        <f>IF(INDEX(技能效果!J:J,MATCH(技能效果等级!B357,技能效果!B:B,0))="","",INDEX(技能效果!J:J,MATCH(技能效果等级!B357,技能效果!B:B,0)))</f>
        <v/>
      </c>
      <c r="S357" s="31"/>
      <c r="T357" s="31"/>
      <c r="U357" s="31"/>
      <c r="V357" s="30" t="s">
        <v>1329</v>
      </c>
      <c r="W357" s="31">
        <f t="shared" si="5"/>
        <v>36</v>
      </c>
    </row>
    <row r="358" spans="1:23" ht="16.5" x14ac:dyDescent="0.2">
      <c r="A358" s="31">
        <v>355</v>
      </c>
      <c r="B358" s="31">
        <f>INDEX(技能效果!B:B,MATCH(技能效果等级!W358,技能效果!Y:Y,0))</f>
        <v>130602202</v>
      </c>
      <c r="C358" s="31" t="str">
        <f>INDEX(技能效果!C:C,MATCH(技能效果等级!B358,技能效果!B:B,0))</f>
        <v>幻普攻水晶</v>
      </c>
      <c r="D358" s="30" t="s">
        <v>1013</v>
      </c>
      <c r="E358" s="31">
        <v>5</v>
      </c>
      <c r="F358" s="31">
        <f>INDEX(技能效果!H:H,MATCH(技能效果等级!B358,技能效果!B:B,0))</f>
        <v>3001</v>
      </c>
      <c r="G358" s="31">
        <v>1</v>
      </c>
      <c r="H358" s="31">
        <v>1</v>
      </c>
      <c r="I358" s="31"/>
      <c r="J358" s="31"/>
      <c r="K358" s="31"/>
      <c r="L358" s="31"/>
      <c r="M358" s="31"/>
      <c r="N358" s="30" t="str">
        <f>IF(INDEX(技能效果!I:I,MATCH(技能效果等级!B358,技能效果!B:B,0))="","",INDEX(技能效果!I:I,MATCH(技能效果等级!B358,技能效果!B:B,0)))</f>
        <v/>
      </c>
      <c r="O358" s="31"/>
      <c r="P358" s="31"/>
      <c r="Q358" s="31"/>
      <c r="R358" s="31" t="str">
        <f>IF(INDEX(技能效果!J:J,MATCH(技能效果等级!B358,技能效果!B:B,0))="","",INDEX(技能效果!J:J,MATCH(技能效果等级!B358,技能效果!B:B,0)))</f>
        <v/>
      </c>
      <c r="S358" s="31"/>
      <c r="T358" s="31"/>
      <c r="U358" s="31"/>
      <c r="V358" s="30" t="s">
        <v>1329</v>
      </c>
      <c r="W358" s="31">
        <f t="shared" si="5"/>
        <v>36</v>
      </c>
    </row>
    <row r="359" spans="1:23" ht="16.5" x14ac:dyDescent="0.2">
      <c r="A359" s="31">
        <v>356</v>
      </c>
      <c r="B359" s="31">
        <f>INDEX(技能效果!B:B,MATCH(技能效果等级!W359,技能效果!Y:Y,0))</f>
        <v>130602202</v>
      </c>
      <c r="C359" s="31" t="str">
        <f>INDEX(技能效果!C:C,MATCH(技能效果等级!B359,技能效果!B:B,0))</f>
        <v>幻普攻水晶</v>
      </c>
      <c r="D359" s="30" t="s">
        <v>1013</v>
      </c>
      <c r="E359" s="31">
        <v>6</v>
      </c>
      <c r="F359" s="31">
        <f>INDEX(技能效果!H:H,MATCH(技能效果等级!B359,技能效果!B:B,0))</f>
        <v>3001</v>
      </c>
      <c r="G359" s="31">
        <v>1</v>
      </c>
      <c r="H359" s="31">
        <v>1</v>
      </c>
      <c r="I359" s="31"/>
      <c r="J359" s="31"/>
      <c r="K359" s="31"/>
      <c r="L359" s="31"/>
      <c r="M359" s="31"/>
      <c r="N359" s="30" t="str">
        <f>IF(INDEX(技能效果!I:I,MATCH(技能效果等级!B359,技能效果!B:B,0))="","",INDEX(技能效果!I:I,MATCH(技能效果等级!B359,技能效果!B:B,0)))</f>
        <v/>
      </c>
      <c r="O359" s="31"/>
      <c r="P359" s="31"/>
      <c r="Q359" s="31"/>
      <c r="R359" s="31" t="str">
        <f>IF(INDEX(技能效果!J:J,MATCH(技能效果等级!B359,技能效果!B:B,0))="","",INDEX(技能效果!J:J,MATCH(技能效果等级!B359,技能效果!B:B,0)))</f>
        <v/>
      </c>
      <c r="S359" s="31"/>
      <c r="T359" s="31"/>
      <c r="U359" s="31"/>
      <c r="V359" s="30" t="s">
        <v>1329</v>
      </c>
      <c r="W359" s="31">
        <f t="shared" si="5"/>
        <v>36</v>
      </c>
    </row>
    <row r="360" spans="1:23" ht="16.5" x14ac:dyDescent="0.2">
      <c r="A360" s="31">
        <v>357</v>
      </c>
      <c r="B360" s="31">
        <f>INDEX(技能效果!B:B,MATCH(技能效果等级!W360,技能效果!Y:Y,0))</f>
        <v>130602202</v>
      </c>
      <c r="C360" s="31" t="str">
        <f>INDEX(技能效果!C:C,MATCH(技能效果等级!B360,技能效果!B:B,0))</f>
        <v>幻普攻水晶</v>
      </c>
      <c r="D360" s="30" t="s">
        <v>1013</v>
      </c>
      <c r="E360" s="31">
        <v>7</v>
      </c>
      <c r="F360" s="31">
        <f>INDEX(技能效果!H:H,MATCH(技能效果等级!B360,技能效果!B:B,0))</f>
        <v>3001</v>
      </c>
      <c r="G360" s="31">
        <v>1</v>
      </c>
      <c r="H360" s="31">
        <v>1</v>
      </c>
      <c r="I360" s="31"/>
      <c r="J360" s="31"/>
      <c r="K360" s="31"/>
      <c r="L360" s="31"/>
      <c r="M360" s="31"/>
      <c r="N360" s="30" t="str">
        <f>IF(INDEX(技能效果!I:I,MATCH(技能效果等级!B360,技能效果!B:B,0))="","",INDEX(技能效果!I:I,MATCH(技能效果等级!B360,技能效果!B:B,0)))</f>
        <v/>
      </c>
      <c r="O360" s="31"/>
      <c r="P360" s="31"/>
      <c r="Q360" s="31"/>
      <c r="R360" s="31" t="str">
        <f>IF(INDEX(技能效果!J:J,MATCH(技能效果等级!B360,技能效果!B:B,0))="","",INDEX(技能效果!J:J,MATCH(技能效果等级!B360,技能效果!B:B,0)))</f>
        <v/>
      </c>
      <c r="S360" s="31"/>
      <c r="T360" s="31"/>
      <c r="U360" s="31"/>
      <c r="V360" s="30" t="s">
        <v>1329</v>
      </c>
      <c r="W360" s="31">
        <f t="shared" si="5"/>
        <v>36</v>
      </c>
    </row>
    <row r="361" spans="1:23" ht="16.5" x14ac:dyDescent="0.2">
      <c r="A361" s="31">
        <v>358</v>
      </c>
      <c r="B361" s="31">
        <f>INDEX(技能效果!B:B,MATCH(技能效果等级!W361,技能效果!Y:Y,0))</f>
        <v>130602202</v>
      </c>
      <c r="C361" s="31" t="str">
        <f>INDEX(技能效果!C:C,MATCH(技能效果等级!B361,技能效果!B:B,0))</f>
        <v>幻普攻水晶</v>
      </c>
      <c r="D361" s="30" t="s">
        <v>1013</v>
      </c>
      <c r="E361" s="31">
        <v>8</v>
      </c>
      <c r="F361" s="31">
        <f>INDEX(技能效果!H:H,MATCH(技能效果等级!B361,技能效果!B:B,0))</f>
        <v>3001</v>
      </c>
      <c r="G361" s="31">
        <v>1</v>
      </c>
      <c r="H361" s="31">
        <v>1</v>
      </c>
      <c r="I361" s="31"/>
      <c r="J361" s="31"/>
      <c r="K361" s="31"/>
      <c r="L361" s="31"/>
      <c r="M361" s="31"/>
      <c r="N361" s="30" t="str">
        <f>IF(INDEX(技能效果!I:I,MATCH(技能效果等级!B361,技能效果!B:B,0))="","",INDEX(技能效果!I:I,MATCH(技能效果等级!B361,技能效果!B:B,0)))</f>
        <v/>
      </c>
      <c r="O361" s="31"/>
      <c r="P361" s="31"/>
      <c r="Q361" s="31"/>
      <c r="R361" s="31" t="str">
        <f>IF(INDEX(技能效果!J:J,MATCH(技能效果等级!B361,技能效果!B:B,0))="","",INDEX(技能效果!J:J,MATCH(技能效果等级!B361,技能效果!B:B,0)))</f>
        <v/>
      </c>
      <c r="S361" s="31"/>
      <c r="T361" s="31"/>
      <c r="U361" s="31"/>
      <c r="V361" s="30" t="s">
        <v>1329</v>
      </c>
      <c r="W361" s="31">
        <f t="shared" si="5"/>
        <v>36</v>
      </c>
    </row>
    <row r="362" spans="1:23" ht="16.5" x14ac:dyDescent="0.2">
      <c r="A362" s="31">
        <v>359</v>
      </c>
      <c r="B362" s="31">
        <f>INDEX(技能效果!B:B,MATCH(技能效果等级!W362,技能效果!Y:Y,0))</f>
        <v>130602202</v>
      </c>
      <c r="C362" s="31" t="str">
        <f>INDEX(技能效果!C:C,MATCH(技能效果等级!B362,技能效果!B:B,0))</f>
        <v>幻普攻水晶</v>
      </c>
      <c r="D362" s="30" t="s">
        <v>1013</v>
      </c>
      <c r="E362" s="31">
        <v>9</v>
      </c>
      <c r="F362" s="31">
        <f>INDEX(技能效果!H:H,MATCH(技能效果等级!B362,技能效果!B:B,0))</f>
        <v>3001</v>
      </c>
      <c r="G362" s="31">
        <v>1</v>
      </c>
      <c r="H362" s="31">
        <v>1</v>
      </c>
      <c r="I362" s="31"/>
      <c r="J362" s="31"/>
      <c r="K362" s="31"/>
      <c r="L362" s="31"/>
      <c r="M362" s="31"/>
      <c r="N362" s="30" t="str">
        <f>IF(INDEX(技能效果!I:I,MATCH(技能效果等级!B362,技能效果!B:B,0))="","",INDEX(技能效果!I:I,MATCH(技能效果等级!B362,技能效果!B:B,0)))</f>
        <v/>
      </c>
      <c r="O362" s="31"/>
      <c r="P362" s="31"/>
      <c r="Q362" s="31"/>
      <c r="R362" s="31" t="str">
        <f>IF(INDEX(技能效果!J:J,MATCH(技能效果等级!B362,技能效果!B:B,0))="","",INDEX(技能效果!J:J,MATCH(技能效果等级!B362,技能效果!B:B,0)))</f>
        <v/>
      </c>
      <c r="S362" s="31"/>
      <c r="T362" s="31"/>
      <c r="U362" s="31"/>
      <c r="V362" s="30" t="s">
        <v>1329</v>
      </c>
      <c r="W362" s="31">
        <f t="shared" si="5"/>
        <v>36</v>
      </c>
    </row>
    <row r="363" spans="1:23" ht="16.5" x14ac:dyDescent="0.2">
      <c r="A363" s="31">
        <v>360</v>
      </c>
      <c r="B363" s="31">
        <f>INDEX(技能效果!B:B,MATCH(技能效果等级!W363,技能效果!Y:Y,0))</f>
        <v>130602202</v>
      </c>
      <c r="C363" s="31" t="str">
        <f>INDEX(技能效果!C:C,MATCH(技能效果等级!B363,技能效果!B:B,0))</f>
        <v>幻普攻水晶</v>
      </c>
      <c r="D363" s="30" t="s">
        <v>1013</v>
      </c>
      <c r="E363" s="31">
        <v>10</v>
      </c>
      <c r="F363" s="31">
        <f>INDEX(技能效果!H:H,MATCH(技能效果等级!B363,技能效果!B:B,0))</f>
        <v>3001</v>
      </c>
      <c r="G363" s="31">
        <v>1</v>
      </c>
      <c r="H363" s="31">
        <v>1</v>
      </c>
      <c r="I363" s="31"/>
      <c r="J363" s="31"/>
      <c r="K363" s="31"/>
      <c r="L363" s="31"/>
      <c r="M363" s="31"/>
      <c r="N363" s="30" t="str">
        <f>IF(INDEX(技能效果!I:I,MATCH(技能效果等级!B363,技能效果!B:B,0))="","",INDEX(技能效果!I:I,MATCH(技能效果等级!B363,技能效果!B:B,0)))</f>
        <v/>
      </c>
      <c r="O363" s="31"/>
      <c r="P363" s="31"/>
      <c r="Q363" s="31"/>
      <c r="R363" s="31" t="str">
        <f>IF(INDEX(技能效果!J:J,MATCH(技能效果等级!B363,技能效果!B:B,0))="","",INDEX(技能效果!J:J,MATCH(技能效果等级!B363,技能效果!B:B,0)))</f>
        <v/>
      </c>
      <c r="S363" s="31"/>
      <c r="T363" s="31"/>
      <c r="U363" s="31"/>
      <c r="V363" s="30" t="s">
        <v>1329</v>
      </c>
      <c r="W363" s="31">
        <f t="shared" si="5"/>
        <v>36</v>
      </c>
    </row>
    <row r="364" spans="1:23" ht="16.5" x14ac:dyDescent="0.2">
      <c r="A364" s="31">
        <v>361</v>
      </c>
      <c r="B364" s="31">
        <f>INDEX(技能效果!B:B,MATCH(技能效果等级!W364,技能效果!Y:Y,0))</f>
        <v>130700101</v>
      </c>
      <c r="C364" s="31" t="str">
        <f>INDEX(技能效果!C:C,MATCH(技能效果等级!B364,技能效果!B:B,0))</f>
        <v>关羽普攻伤害</v>
      </c>
      <c r="D364" s="30" t="s">
        <v>1013</v>
      </c>
      <c r="E364" s="31">
        <v>1</v>
      </c>
      <c r="F364" s="31">
        <f>INDEX(技能效果!H:H,MATCH(技能效果等级!B364,技能效果!B:B,0))</f>
        <v>1001</v>
      </c>
      <c r="G364" s="31">
        <v>2.5</v>
      </c>
      <c r="H364" s="31"/>
      <c r="I364" s="31"/>
      <c r="J364" s="31"/>
      <c r="K364" s="31"/>
      <c r="L364" s="31"/>
      <c r="M364" s="31"/>
      <c r="N364" s="30" t="str">
        <f>IF(INDEX(技能效果!I:I,MATCH(技能效果等级!B364,技能效果!B:B,0))="","",INDEX(技能效果!I:I,MATCH(技能效果等级!B364,技能效果!B:B,0)))</f>
        <v/>
      </c>
      <c r="O364" s="31"/>
      <c r="P364" s="31"/>
      <c r="Q364" s="31"/>
      <c r="R364" s="31" t="str">
        <f>IF(INDEX(技能效果!J:J,MATCH(技能效果等级!B364,技能效果!B:B,0))="","",INDEX(技能效果!J:J,MATCH(技能效果等级!B364,技能效果!B:B,0)))</f>
        <v/>
      </c>
      <c r="S364" s="31"/>
      <c r="T364" s="31"/>
      <c r="U364" s="31"/>
      <c r="V364" s="30" t="s">
        <v>1329</v>
      </c>
      <c r="W364" s="31">
        <f t="shared" si="5"/>
        <v>37</v>
      </c>
    </row>
    <row r="365" spans="1:23" ht="16.5" x14ac:dyDescent="0.2">
      <c r="A365" s="31">
        <v>362</v>
      </c>
      <c r="B365" s="31">
        <f>INDEX(技能效果!B:B,MATCH(技能效果等级!W365,技能效果!Y:Y,0))</f>
        <v>130700101</v>
      </c>
      <c r="C365" s="31" t="str">
        <f>INDEX(技能效果!C:C,MATCH(技能效果等级!B365,技能效果!B:B,0))</f>
        <v>关羽普攻伤害</v>
      </c>
      <c r="D365" s="30" t="s">
        <v>1013</v>
      </c>
      <c r="E365" s="31">
        <v>2</v>
      </c>
      <c r="F365" s="31">
        <f>INDEX(技能效果!H:H,MATCH(技能效果等级!B365,技能效果!B:B,0))</f>
        <v>1001</v>
      </c>
      <c r="G365" s="31">
        <v>2.5</v>
      </c>
      <c r="H365" s="31"/>
      <c r="I365" s="31"/>
      <c r="J365" s="31"/>
      <c r="K365" s="31"/>
      <c r="L365" s="31"/>
      <c r="M365" s="31"/>
      <c r="N365" s="30" t="str">
        <f>IF(INDEX(技能效果!I:I,MATCH(技能效果等级!B365,技能效果!B:B,0))="","",INDEX(技能效果!I:I,MATCH(技能效果等级!B365,技能效果!B:B,0)))</f>
        <v/>
      </c>
      <c r="O365" s="31"/>
      <c r="P365" s="31"/>
      <c r="Q365" s="31"/>
      <c r="R365" s="31" t="str">
        <f>IF(INDEX(技能效果!J:J,MATCH(技能效果等级!B365,技能效果!B:B,0))="","",INDEX(技能效果!J:J,MATCH(技能效果等级!B365,技能效果!B:B,0)))</f>
        <v/>
      </c>
      <c r="S365" s="31"/>
      <c r="T365" s="31"/>
      <c r="U365" s="31"/>
      <c r="V365" s="30" t="s">
        <v>1329</v>
      </c>
      <c r="W365" s="31">
        <f t="shared" si="5"/>
        <v>37</v>
      </c>
    </row>
    <row r="366" spans="1:23" ht="16.5" x14ac:dyDescent="0.2">
      <c r="A366" s="31">
        <v>363</v>
      </c>
      <c r="B366" s="31">
        <f>INDEX(技能效果!B:B,MATCH(技能效果等级!W366,技能效果!Y:Y,0))</f>
        <v>130700101</v>
      </c>
      <c r="C366" s="31" t="str">
        <f>INDEX(技能效果!C:C,MATCH(技能效果等级!B366,技能效果!B:B,0))</f>
        <v>关羽普攻伤害</v>
      </c>
      <c r="D366" s="30" t="s">
        <v>1013</v>
      </c>
      <c r="E366" s="31">
        <v>3</v>
      </c>
      <c r="F366" s="31">
        <f>INDEX(技能效果!H:H,MATCH(技能效果等级!B366,技能效果!B:B,0))</f>
        <v>1001</v>
      </c>
      <c r="G366" s="31">
        <v>2.5</v>
      </c>
      <c r="H366" s="31"/>
      <c r="I366" s="31"/>
      <c r="J366" s="31"/>
      <c r="K366" s="31"/>
      <c r="L366" s="31"/>
      <c r="M366" s="31"/>
      <c r="N366" s="30" t="str">
        <f>IF(INDEX(技能效果!I:I,MATCH(技能效果等级!B366,技能效果!B:B,0))="","",INDEX(技能效果!I:I,MATCH(技能效果等级!B366,技能效果!B:B,0)))</f>
        <v/>
      </c>
      <c r="O366" s="31"/>
      <c r="P366" s="31"/>
      <c r="Q366" s="31"/>
      <c r="R366" s="31" t="str">
        <f>IF(INDEX(技能效果!J:J,MATCH(技能效果等级!B366,技能效果!B:B,0))="","",INDEX(技能效果!J:J,MATCH(技能效果等级!B366,技能效果!B:B,0)))</f>
        <v/>
      </c>
      <c r="S366" s="31"/>
      <c r="T366" s="31"/>
      <c r="U366" s="31"/>
      <c r="V366" s="30" t="s">
        <v>1329</v>
      </c>
      <c r="W366" s="31">
        <f t="shared" si="5"/>
        <v>37</v>
      </c>
    </row>
    <row r="367" spans="1:23" ht="16.5" x14ac:dyDescent="0.2">
      <c r="A367" s="31">
        <v>364</v>
      </c>
      <c r="B367" s="31">
        <f>INDEX(技能效果!B:B,MATCH(技能效果等级!W367,技能效果!Y:Y,0))</f>
        <v>130700101</v>
      </c>
      <c r="C367" s="31" t="str">
        <f>INDEX(技能效果!C:C,MATCH(技能效果等级!B367,技能效果!B:B,0))</f>
        <v>关羽普攻伤害</v>
      </c>
      <c r="D367" s="30" t="s">
        <v>1013</v>
      </c>
      <c r="E367" s="31">
        <v>4</v>
      </c>
      <c r="F367" s="31">
        <f>INDEX(技能效果!H:H,MATCH(技能效果等级!B367,技能效果!B:B,0))</f>
        <v>1001</v>
      </c>
      <c r="G367" s="31">
        <v>2.5</v>
      </c>
      <c r="H367" s="31"/>
      <c r="I367" s="31"/>
      <c r="J367" s="31"/>
      <c r="K367" s="31"/>
      <c r="L367" s="31"/>
      <c r="M367" s="31"/>
      <c r="N367" s="30" t="str">
        <f>IF(INDEX(技能效果!I:I,MATCH(技能效果等级!B367,技能效果!B:B,0))="","",INDEX(技能效果!I:I,MATCH(技能效果等级!B367,技能效果!B:B,0)))</f>
        <v/>
      </c>
      <c r="O367" s="31"/>
      <c r="P367" s="31"/>
      <c r="Q367" s="31"/>
      <c r="R367" s="31" t="str">
        <f>IF(INDEX(技能效果!J:J,MATCH(技能效果等级!B367,技能效果!B:B,0))="","",INDEX(技能效果!J:J,MATCH(技能效果等级!B367,技能效果!B:B,0)))</f>
        <v/>
      </c>
      <c r="S367" s="31"/>
      <c r="T367" s="31"/>
      <c r="U367" s="31"/>
      <c r="V367" s="30" t="s">
        <v>1329</v>
      </c>
      <c r="W367" s="31">
        <f t="shared" si="5"/>
        <v>37</v>
      </c>
    </row>
    <row r="368" spans="1:23" ht="16.5" x14ac:dyDescent="0.2">
      <c r="A368" s="31">
        <v>365</v>
      </c>
      <c r="B368" s="31">
        <f>INDEX(技能效果!B:B,MATCH(技能效果等级!W368,技能效果!Y:Y,0))</f>
        <v>130700101</v>
      </c>
      <c r="C368" s="31" t="str">
        <f>INDEX(技能效果!C:C,MATCH(技能效果等级!B368,技能效果!B:B,0))</f>
        <v>关羽普攻伤害</v>
      </c>
      <c r="D368" s="30" t="s">
        <v>1013</v>
      </c>
      <c r="E368" s="31">
        <v>5</v>
      </c>
      <c r="F368" s="31">
        <f>INDEX(技能效果!H:H,MATCH(技能效果等级!B368,技能效果!B:B,0))</f>
        <v>1001</v>
      </c>
      <c r="G368" s="31">
        <v>2.5</v>
      </c>
      <c r="H368" s="31"/>
      <c r="I368" s="31"/>
      <c r="J368" s="31"/>
      <c r="K368" s="31"/>
      <c r="L368" s="31"/>
      <c r="M368" s="31"/>
      <c r="N368" s="30" t="str">
        <f>IF(INDEX(技能效果!I:I,MATCH(技能效果等级!B368,技能效果!B:B,0))="","",INDEX(技能效果!I:I,MATCH(技能效果等级!B368,技能效果!B:B,0)))</f>
        <v/>
      </c>
      <c r="O368" s="31"/>
      <c r="P368" s="31"/>
      <c r="Q368" s="31"/>
      <c r="R368" s="31" t="str">
        <f>IF(INDEX(技能效果!J:J,MATCH(技能效果等级!B368,技能效果!B:B,0))="","",INDEX(技能效果!J:J,MATCH(技能效果等级!B368,技能效果!B:B,0)))</f>
        <v/>
      </c>
      <c r="S368" s="31"/>
      <c r="T368" s="31"/>
      <c r="U368" s="31"/>
      <c r="V368" s="30" t="s">
        <v>1329</v>
      </c>
      <c r="W368" s="31">
        <f t="shared" si="5"/>
        <v>37</v>
      </c>
    </row>
    <row r="369" spans="1:23" ht="16.5" x14ac:dyDescent="0.2">
      <c r="A369" s="31">
        <v>366</v>
      </c>
      <c r="B369" s="31">
        <f>INDEX(技能效果!B:B,MATCH(技能效果等级!W369,技能效果!Y:Y,0))</f>
        <v>130700101</v>
      </c>
      <c r="C369" s="31" t="str">
        <f>INDEX(技能效果!C:C,MATCH(技能效果等级!B369,技能效果!B:B,0))</f>
        <v>关羽普攻伤害</v>
      </c>
      <c r="D369" s="30" t="s">
        <v>1013</v>
      </c>
      <c r="E369" s="31">
        <v>6</v>
      </c>
      <c r="F369" s="31">
        <f>INDEX(技能效果!H:H,MATCH(技能效果等级!B369,技能效果!B:B,0))</f>
        <v>1001</v>
      </c>
      <c r="G369" s="31">
        <v>2.5</v>
      </c>
      <c r="H369" s="31"/>
      <c r="I369" s="31"/>
      <c r="J369" s="31"/>
      <c r="K369" s="31"/>
      <c r="L369" s="31"/>
      <c r="M369" s="31"/>
      <c r="N369" s="30" t="str">
        <f>IF(INDEX(技能效果!I:I,MATCH(技能效果等级!B369,技能效果!B:B,0))="","",INDEX(技能效果!I:I,MATCH(技能效果等级!B369,技能效果!B:B,0)))</f>
        <v/>
      </c>
      <c r="O369" s="31"/>
      <c r="P369" s="31"/>
      <c r="Q369" s="31"/>
      <c r="R369" s="31" t="str">
        <f>IF(INDEX(技能效果!J:J,MATCH(技能效果等级!B369,技能效果!B:B,0))="","",INDEX(技能效果!J:J,MATCH(技能效果等级!B369,技能效果!B:B,0)))</f>
        <v/>
      </c>
      <c r="S369" s="31"/>
      <c r="T369" s="31"/>
      <c r="U369" s="31"/>
      <c r="V369" s="30" t="s">
        <v>1329</v>
      </c>
      <c r="W369" s="31">
        <f t="shared" si="5"/>
        <v>37</v>
      </c>
    </row>
    <row r="370" spans="1:23" ht="16.5" x14ac:dyDescent="0.2">
      <c r="A370" s="31">
        <v>367</v>
      </c>
      <c r="B370" s="31">
        <f>INDEX(技能效果!B:B,MATCH(技能效果等级!W370,技能效果!Y:Y,0))</f>
        <v>130700101</v>
      </c>
      <c r="C370" s="31" t="str">
        <f>INDEX(技能效果!C:C,MATCH(技能效果等级!B370,技能效果!B:B,0))</f>
        <v>关羽普攻伤害</v>
      </c>
      <c r="D370" s="30" t="s">
        <v>1013</v>
      </c>
      <c r="E370" s="31">
        <v>7</v>
      </c>
      <c r="F370" s="31">
        <f>INDEX(技能效果!H:H,MATCH(技能效果等级!B370,技能效果!B:B,0))</f>
        <v>1001</v>
      </c>
      <c r="G370" s="31">
        <v>2.5</v>
      </c>
      <c r="H370" s="31"/>
      <c r="I370" s="31"/>
      <c r="J370" s="31"/>
      <c r="K370" s="31"/>
      <c r="L370" s="31"/>
      <c r="M370" s="31"/>
      <c r="N370" s="30" t="str">
        <f>IF(INDEX(技能效果!I:I,MATCH(技能效果等级!B370,技能效果!B:B,0))="","",INDEX(技能效果!I:I,MATCH(技能效果等级!B370,技能效果!B:B,0)))</f>
        <v/>
      </c>
      <c r="O370" s="31"/>
      <c r="P370" s="31"/>
      <c r="Q370" s="31"/>
      <c r="R370" s="31" t="str">
        <f>IF(INDEX(技能效果!J:J,MATCH(技能效果等级!B370,技能效果!B:B,0))="","",INDEX(技能效果!J:J,MATCH(技能效果等级!B370,技能效果!B:B,0)))</f>
        <v/>
      </c>
      <c r="S370" s="31"/>
      <c r="T370" s="31"/>
      <c r="U370" s="31"/>
      <c r="V370" s="30" t="s">
        <v>1329</v>
      </c>
      <c r="W370" s="31">
        <f t="shared" si="5"/>
        <v>37</v>
      </c>
    </row>
    <row r="371" spans="1:23" ht="16.5" x14ac:dyDescent="0.2">
      <c r="A371" s="31">
        <v>368</v>
      </c>
      <c r="B371" s="31">
        <f>INDEX(技能效果!B:B,MATCH(技能效果等级!W371,技能效果!Y:Y,0))</f>
        <v>130700101</v>
      </c>
      <c r="C371" s="31" t="str">
        <f>INDEX(技能效果!C:C,MATCH(技能效果等级!B371,技能效果!B:B,0))</f>
        <v>关羽普攻伤害</v>
      </c>
      <c r="D371" s="30" t="s">
        <v>1013</v>
      </c>
      <c r="E371" s="31">
        <v>8</v>
      </c>
      <c r="F371" s="31">
        <f>INDEX(技能效果!H:H,MATCH(技能效果等级!B371,技能效果!B:B,0))</f>
        <v>1001</v>
      </c>
      <c r="G371" s="31">
        <v>2.5</v>
      </c>
      <c r="H371" s="31"/>
      <c r="I371" s="31"/>
      <c r="J371" s="31"/>
      <c r="K371" s="31"/>
      <c r="L371" s="31"/>
      <c r="M371" s="31"/>
      <c r="N371" s="30" t="str">
        <f>IF(INDEX(技能效果!I:I,MATCH(技能效果等级!B371,技能效果!B:B,0))="","",INDEX(技能效果!I:I,MATCH(技能效果等级!B371,技能效果!B:B,0)))</f>
        <v/>
      </c>
      <c r="O371" s="31"/>
      <c r="P371" s="31"/>
      <c r="Q371" s="31"/>
      <c r="R371" s="31" t="str">
        <f>IF(INDEX(技能效果!J:J,MATCH(技能效果等级!B371,技能效果!B:B,0))="","",INDEX(技能效果!J:J,MATCH(技能效果等级!B371,技能效果!B:B,0)))</f>
        <v/>
      </c>
      <c r="S371" s="31"/>
      <c r="T371" s="31"/>
      <c r="U371" s="31"/>
      <c r="V371" s="30" t="s">
        <v>1329</v>
      </c>
      <c r="W371" s="31">
        <f t="shared" si="5"/>
        <v>37</v>
      </c>
    </row>
    <row r="372" spans="1:23" ht="16.5" x14ac:dyDescent="0.2">
      <c r="A372" s="31">
        <v>369</v>
      </c>
      <c r="B372" s="31">
        <f>INDEX(技能效果!B:B,MATCH(技能效果等级!W372,技能效果!Y:Y,0))</f>
        <v>130700101</v>
      </c>
      <c r="C372" s="31" t="str">
        <f>INDEX(技能效果!C:C,MATCH(技能效果等级!B372,技能效果!B:B,0))</f>
        <v>关羽普攻伤害</v>
      </c>
      <c r="D372" s="30" t="s">
        <v>1013</v>
      </c>
      <c r="E372" s="31">
        <v>9</v>
      </c>
      <c r="F372" s="31">
        <f>INDEX(技能效果!H:H,MATCH(技能效果等级!B372,技能效果!B:B,0))</f>
        <v>1001</v>
      </c>
      <c r="G372" s="31">
        <v>2.5</v>
      </c>
      <c r="H372" s="31"/>
      <c r="I372" s="31"/>
      <c r="J372" s="31"/>
      <c r="K372" s="31"/>
      <c r="L372" s="31"/>
      <c r="M372" s="31"/>
      <c r="N372" s="30" t="str">
        <f>IF(INDEX(技能效果!I:I,MATCH(技能效果等级!B372,技能效果!B:B,0))="","",INDEX(技能效果!I:I,MATCH(技能效果等级!B372,技能效果!B:B,0)))</f>
        <v/>
      </c>
      <c r="O372" s="31"/>
      <c r="P372" s="31"/>
      <c r="Q372" s="31"/>
      <c r="R372" s="31" t="str">
        <f>IF(INDEX(技能效果!J:J,MATCH(技能效果等级!B372,技能效果!B:B,0))="","",INDEX(技能效果!J:J,MATCH(技能效果等级!B372,技能效果!B:B,0)))</f>
        <v/>
      </c>
      <c r="S372" s="31"/>
      <c r="T372" s="31"/>
      <c r="U372" s="31"/>
      <c r="V372" s="30" t="s">
        <v>1329</v>
      </c>
      <c r="W372" s="31">
        <f t="shared" si="5"/>
        <v>37</v>
      </c>
    </row>
    <row r="373" spans="1:23" ht="16.5" x14ac:dyDescent="0.2">
      <c r="A373" s="31">
        <v>370</v>
      </c>
      <c r="B373" s="31">
        <f>INDEX(技能效果!B:B,MATCH(技能效果等级!W373,技能效果!Y:Y,0))</f>
        <v>130700101</v>
      </c>
      <c r="C373" s="31" t="str">
        <f>INDEX(技能效果!C:C,MATCH(技能效果等级!B373,技能效果!B:B,0))</f>
        <v>关羽普攻伤害</v>
      </c>
      <c r="D373" s="30" t="s">
        <v>1013</v>
      </c>
      <c r="E373" s="31">
        <v>10</v>
      </c>
      <c r="F373" s="31">
        <f>INDEX(技能效果!H:H,MATCH(技能效果等级!B373,技能效果!B:B,0))</f>
        <v>1001</v>
      </c>
      <c r="G373" s="31">
        <v>2.5</v>
      </c>
      <c r="H373" s="31"/>
      <c r="I373" s="31"/>
      <c r="J373" s="31"/>
      <c r="K373" s="31"/>
      <c r="L373" s="31"/>
      <c r="M373" s="31"/>
      <c r="N373" s="30" t="str">
        <f>IF(INDEX(技能效果!I:I,MATCH(技能效果等级!B373,技能效果!B:B,0))="","",INDEX(技能效果!I:I,MATCH(技能效果等级!B373,技能效果!B:B,0)))</f>
        <v/>
      </c>
      <c r="O373" s="31"/>
      <c r="P373" s="31"/>
      <c r="Q373" s="31"/>
      <c r="R373" s="31" t="str">
        <f>IF(INDEX(技能效果!J:J,MATCH(技能效果等级!B373,技能效果!B:B,0))="","",INDEX(技能效果!J:J,MATCH(技能效果等级!B373,技能效果!B:B,0)))</f>
        <v/>
      </c>
      <c r="S373" s="31"/>
      <c r="T373" s="31"/>
      <c r="U373" s="31"/>
      <c r="V373" s="30" t="s">
        <v>1329</v>
      </c>
      <c r="W373" s="31">
        <f t="shared" si="5"/>
        <v>37</v>
      </c>
    </row>
    <row r="374" spans="1:23" ht="16.5" x14ac:dyDescent="0.2">
      <c r="A374" s="31">
        <v>371</v>
      </c>
      <c r="B374" s="31">
        <f>INDEX(技能效果!B:B,MATCH(技能效果等级!W374,技能效果!Y:Y,0))</f>
        <v>130700102</v>
      </c>
      <c r="C374" s="31" t="str">
        <f>INDEX(技能效果!C:C,MATCH(技能效果等级!B374,技能效果!B:B,0))</f>
        <v>关羽普攻水晶</v>
      </c>
      <c r="D374" s="30" t="s">
        <v>1013</v>
      </c>
      <c r="E374" s="31">
        <v>1</v>
      </c>
      <c r="F374" s="31">
        <f>INDEX(技能效果!H:H,MATCH(技能效果等级!B374,技能效果!B:B,0))</f>
        <v>3006</v>
      </c>
      <c r="G374" s="31">
        <v>1</v>
      </c>
      <c r="H374" s="31">
        <v>1</v>
      </c>
      <c r="I374" s="31"/>
      <c r="J374" s="31"/>
      <c r="K374" s="31"/>
      <c r="L374" s="31"/>
      <c r="M374" s="31"/>
      <c r="N374" s="30" t="str">
        <f>IF(INDEX(技能效果!I:I,MATCH(技能效果等级!B374,技能效果!B:B,0))="","",INDEX(技能效果!I:I,MATCH(技能效果等级!B374,技能效果!B:B,0)))</f>
        <v/>
      </c>
      <c r="O374" s="31"/>
      <c r="P374" s="31"/>
      <c r="Q374" s="31"/>
      <c r="R374" s="31" t="str">
        <f>IF(INDEX(技能效果!J:J,MATCH(技能效果等级!B374,技能效果!B:B,0))="","",INDEX(技能效果!J:J,MATCH(技能效果等级!B374,技能效果!B:B,0)))</f>
        <v/>
      </c>
      <c r="S374" s="31"/>
      <c r="T374" s="31"/>
      <c r="U374" s="31"/>
      <c r="V374" s="30" t="s">
        <v>1329</v>
      </c>
      <c r="W374" s="31">
        <f t="shared" si="5"/>
        <v>38</v>
      </c>
    </row>
    <row r="375" spans="1:23" ht="16.5" x14ac:dyDescent="0.2">
      <c r="A375" s="31">
        <v>372</v>
      </c>
      <c r="B375" s="31">
        <f>INDEX(技能效果!B:B,MATCH(技能效果等级!W375,技能效果!Y:Y,0))</f>
        <v>130700102</v>
      </c>
      <c r="C375" s="31" t="str">
        <f>INDEX(技能效果!C:C,MATCH(技能效果等级!B375,技能效果!B:B,0))</f>
        <v>关羽普攻水晶</v>
      </c>
      <c r="D375" s="30" t="s">
        <v>1013</v>
      </c>
      <c r="E375" s="31">
        <v>2</v>
      </c>
      <c r="F375" s="31">
        <f>INDEX(技能效果!H:H,MATCH(技能效果等级!B375,技能效果!B:B,0))</f>
        <v>3006</v>
      </c>
      <c r="G375" s="31">
        <v>1</v>
      </c>
      <c r="H375" s="31">
        <v>1</v>
      </c>
      <c r="I375" s="31"/>
      <c r="J375" s="31"/>
      <c r="K375" s="31"/>
      <c r="L375" s="31"/>
      <c r="M375" s="31"/>
      <c r="N375" s="30" t="str">
        <f>IF(INDEX(技能效果!I:I,MATCH(技能效果等级!B375,技能效果!B:B,0))="","",INDEX(技能效果!I:I,MATCH(技能效果等级!B375,技能效果!B:B,0)))</f>
        <v/>
      </c>
      <c r="O375" s="31"/>
      <c r="P375" s="31"/>
      <c r="Q375" s="31"/>
      <c r="R375" s="31" t="str">
        <f>IF(INDEX(技能效果!J:J,MATCH(技能效果等级!B375,技能效果!B:B,0))="","",INDEX(技能效果!J:J,MATCH(技能效果等级!B375,技能效果!B:B,0)))</f>
        <v/>
      </c>
      <c r="S375" s="31"/>
      <c r="T375" s="31"/>
      <c r="U375" s="31"/>
      <c r="V375" s="30" t="s">
        <v>1329</v>
      </c>
      <c r="W375" s="31">
        <f t="shared" si="5"/>
        <v>38</v>
      </c>
    </row>
    <row r="376" spans="1:23" ht="16.5" x14ac:dyDescent="0.2">
      <c r="A376" s="31">
        <v>373</v>
      </c>
      <c r="B376" s="31">
        <f>INDEX(技能效果!B:B,MATCH(技能效果等级!W376,技能效果!Y:Y,0))</f>
        <v>130700102</v>
      </c>
      <c r="C376" s="31" t="str">
        <f>INDEX(技能效果!C:C,MATCH(技能效果等级!B376,技能效果!B:B,0))</f>
        <v>关羽普攻水晶</v>
      </c>
      <c r="D376" s="30" t="s">
        <v>1013</v>
      </c>
      <c r="E376" s="31">
        <v>3</v>
      </c>
      <c r="F376" s="31">
        <f>INDEX(技能效果!H:H,MATCH(技能效果等级!B376,技能效果!B:B,0))</f>
        <v>3006</v>
      </c>
      <c r="G376" s="31">
        <v>1</v>
      </c>
      <c r="H376" s="31">
        <v>1</v>
      </c>
      <c r="I376" s="31"/>
      <c r="J376" s="31"/>
      <c r="K376" s="31"/>
      <c r="L376" s="31"/>
      <c r="M376" s="31"/>
      <c r="N376" s="30" t="str">
        <f>IF(INDEX(技能效果!I:I,MATCH(技能效果等级!B376,技能效果!B:B,0))="","",INDEX(技能效果!I:I,MATCH(技能效果等级!B376,技能效果!B:B,0)))</f>
        <v/>
      </c>
      <c r="O376" s="31"/>
      <c r="P376" s="31"/>
      <c r="Q376" s="31"/>
      <c r="R376" s="31" t="str">
        <f>IF(INDEX(技能效果!J:J,MATCH(技能效果等级!B376,技能效果!B:B,0))="","",INDEX(技能效果!J:J,MATCH(技能效果等级!B376,技能效果!B:B,0)))</f>
        <v/>
      </c>
      <c r="S376" s="31"/>
      <c r="T376" s="31"/>
      <c r="U376" s="31"/>
      <c r="V376" s="30" t="s">
        <v>1329</v>
      </c>
      <c r="W376" s="31">
        <f t="shared" si="5"/>
        <v>38</v>
      </c>
    </row>
    <row r="377" spans="1:23" ht="16.5" x14ac:dyDescent="0.2">
      <c r="A377" s="31">
        <v>374</v>
      </c>
      <c r="B377" s="31">
        <f>INDEX(技能效果!B:B,MATCH(技能效果等级!W377,技能效果!Y:Y,0))</f>
        <v>130700102</v>
      </c>
      <c r="C377" s="31" t="str">
        <f>INDEX(技能效果!C:C,MATCH(技能效果等级!B377,技能效果!B:B,0))</f>
        <v>关羽普攻水晶</v>
      </c>
      <c r="D377" s="30" t="s">
        <v>1013</v>
      </c>
      <c r="E377" s="31">
        <v>4</v>
      </c>
      <c r="F377" s="31">
        <f>INDEX(技能效果!H:H,MATCH(技能效果等级!B377,技能效果!B:B,0))</f>
        <v>3006</v>
      </c>
      <c r="G377" s="31">
        <v>1</v>
      </c>
      <c r="H377" s="31">
        <v>1</v>
      </c>
      <c r="I377" s="31"/>
      <c r="J377" s="31"/>
      <c r="K377" s="31"/>
      <c r="L377" s="31"/>
      <c r="M377" s="31"/>
      <c r="N377" s="30" t="str">
        <f>IF(INDEX(技能效果!I:I,MATCH(技能效果等级!B377,技能效果!B:B,0))="","",INDEX(技能效果!I:I,MATCH(技能效果等级!B377,技能效果!B:B,0)))</f>
        <v/>
      </c>
      <c r="O377" s="31"/>
      <c r="P377" s="31"/>
      <c r="Q377" s="31"/>
      <c r="R377" s="31" t="str">
        <f>IF(INDEX(技能效果!J:J,MATCH(技能效果等级!B377,技能效果!B:B,0))="","",INDEX(技能效果!J:J,MATCH(技能效果等级!B377,技能效果!B:B,0)))</f>
        <v/>
      </c>
      <c r="S377" s="31"/>
      <c r="T377" s="31"/>
      <c r="U377" s="31"/>
      <c r="V377" s="30" t="s">
        <v>1329</v>
      </c>
      <c r="W377" s="31">
        <f t="shared" si="5"/>
        <v>38</v>
      </c>
    </row>
    <row r="378" spans="1:23" ht="16.5" x14ac:dyDescent="0.2">
      <c r="A378" s="31">
        <v>375</v>
      </c>
      <c r="B378" s="31">
        <f>INDEX(技能效果!B:B,MATCH(技能效果等级!W378,技能效果!Y:Y,0))</f>
        <v>130700102</v>
      </c>
      <c r="C378" s="31" t="str">
        <f>INDEX(技能效果!C:C,MATCH(技能效果等级!B378,技能效果!B:B,0))</f>
        <v>关羽普攻水晶</v>
      </c>
      <c r="D378" s="30" t="s">
        <v>1013</v>
      </c>
      <c r="E378" s="31">
        <v>5</v>
      </c>
      <c r="F378" s="31">
        <f>INDEX(技能效果!H:H,MATCH(技能效果等级!B378,技能效果!B:B,0))</f>
        <v>3006</v>
      </c>
      <c r="G378" s="31">
        <v>1</v>
      </c>
      <c r="H378" s="31">
        <v>1</v>
      </c>
      <c r="I378" s="31"/>
      <c r="J378" s="31"/>
      <c r="K378" s="31"/>
      <c r="L378" s="31"/>
      <c r="M378" s="31"/>
      <c r="N378" s="30" t="str">
        <f>IF(INDEX(技能效果!I:I,MATCH(技能效果等级!B378,技能效果!B:B,0))="","",INDEX(技能效果!I:I,MATCH(技能效果等级!B378,技能效果!B:B,0)))</f>
        <v/>
      </c>
      <c r="O378" s="31"/>
      <c r="P378" s="31"/>
      <c r="Q378" s="31"/>
      <c r="R378" s="31" t="str">
        <f>IF(INDEX(技能效果!J:J,MATCH(技能效果等级!B378,技能效果!B:B,0))="","",INDEX(技能效果!J:J,MATCH(技能效果等级!B378,技能效果!B:B,0)))</f>
        <v/>
      </c>
      <c r="S378" s="31"/>
      <c r="T378" s="31"/>
      <c r="U378" s="31"/>
      <c r="V378" s="30" t="s">
        <v>1329</v>
      </c>
      <c r="W378" s="31">
        <f t="shared" si="5"/>
        <v>38</v>
      </c>
    </row>
    <row r="379" spans="1:23" ht="16.5" x14ac:dyDescent="0.2">
      <c r="A379" s="31">
        <v>376</v>
      </c>
      <c r="B379" s="31">
        <f>INDEX(技能效果!B:B,MATCH(技能效果等级!W379,技能效果!Y:Y,0))</f>
        <v>130700102</v>
      </c>
      <c r="C379" s="31" t="str">
        <f>INDEX(技能效果!C:C,MATCH(技能效果等级!B379,技能效果!B:B,0))</f>
        <v>关羽普攻水晶</v>
      </c>
      <c r="D379" s="30" t="s">
        <v>1013</v>
      </c>
      <c r="E379" s="31">
        <v>6</v>
      </c>
      <c r="F379" s="31">
        <f>INDEX(技能效果!H:H,MATCH(技能效果等级!B379,技能效果!B:B,0))</f>
        <v>3006</v>
      </c>
      <c r="G379" s="31">
        <v>1</v>
      </c>
      <c r="H379" s="31">
        <v>1</v>
      </c>
      <c r="I379" s="31"/>
      <c r="J379" s="31"/>
      <c r="K379" s="31"/>
      <c r="L379" s="31"/>
      <c r="M379" s="31"/>
      <c r="N379" s="30" t="str">
        <f>IF(INDEX(技能效果!I:I,MATCH(技能效果等级!B379,技能效果!B:B,0))="","",INDEX(技能效果!I:I,MATCH(技能效果等级!B379,技能效果!B:B,0)))</f>
        <v/>
      </c>
      <c r="O379" s="31"/>
      <c r="P379" s="31"/>
      <c r="Q379" s="31"/>
      <c r="R379" s="31" t="str">
        <f>IF(INDEX(技能效果!J:J,MATCH(技能效果等级!B379,技能效果!B:B,0))="","",INDEX(技能效果!J:J,MATCH(技能效果等级!B379,技能效果!B:B,0)))</f>
        <v/>
      </c>
      <c r="S379" s="31"/>
      <c r="T379" s="31"/>
      <c r="U379" s="31"/>
      <c r="V379" s="30" t="s">
        <v>1329</v>
      </c>
      <c r="W379" s="31">
        <f t="shared" si="5"/>
        <v>38</v>
      </c>
    </row>
    <row r="380" spans="1:23" ht="16.5" x14ac:dyDescent="0.2">
      <c r="A380" s="31">
        <v>377</v>
      </c>
      <c r="B380" s="31">
        <f>INDEX(技能效果!B:B,MATCH(技能效果等级!W380,技能效果!Y:Y,0))</f>
        <v>130700102</v>
      </c>
      <c r="C380" s="31" t="str">
        <f>INDEX(技能效果!C:C,MATCH(技能效果等级!B380,技能效果!B:B,0))</f>
        <v>关羽普攻水晶</v>
      </c>
      <c r="D380" s="30" t="s">
        <v>1013</v>
      </c>
      <c r="E380" s="31">
        <v>7</v>
      </c>
      <c r="F380" s="31">
        <f>INDEX(技能效果!H:H,MATCH(技能效果等级!B380,技能效果!B:B,0))</f>
        <v>3006</v>
      </c>
      <c r="G380" s="31">
        <v>1</v>
      </c>
      <c r="H380" s="31">
        <v>1</v>
      </c>
      <c r="I380" s="31"/>
      <c r="J380" s="31"/>
      <c r="K380" s="31"/>
      <c r="L380" s="31"/>
      <c r="M380" s="31"/>
      <c r="N380" s="30" t="str">
        <f>IF(INDEX(技能效果!I:I,MATCH(技能效果等级!B380,技能效果!B:B,0))="","",INDEX(技能效果!I:I,MATCH(技能效果等级!B380,技能效果!B:B,0)))</f>
        <v/>
      </c>
      <c r="O380" s="31"/>
      <c r="P380" s="31"/>
      <c r="Q380" s="31"/>
      <c r="R380" s="31" t="str">
        <f>IF(INDEX(技能效果!J:J,MATCH(技能效果等级!B380,技能效果!B:B,0))="","",INDEX(技能效果!J:J,MATCH(技能效果等级!B380,技能效果!B:B,0)))</f>
        <v/>
      </c>
      <c r="S380" s="31"/>
      <c r="T380" s="31"/>
      <c r="U380" s="31"/>
      <c r="V380" s="30" t="s">
        <v>1329</v>
      </c>
      <c r="W380" s="31">
        <f t="shared" si="5"/>
        <v>38</v>
      </c>
    </row>
    <row r="381" spans="1:23" ht="16.5" x14ac:dyDescent="0.2">
      <c r="A381" s="31">
        <v>378</v>
      </c>
      <c r="B381" s="31">
        <f>INDEX(技能效果!B:B,MATCH(技能效果等级!W381,技能效果!Y:Y,0))</f>
        <v>130700102</v>
      </c>
      <c r="C381" s="31" t="str">
        <f>INDEX(技能效果!C:C,MATCH(技能效果等级!B381,技能效果!B:B,0))</f>
        <v>关羽普攻水晶</v>
      </c>
      <c r="D381" s="30" t="s">
        <v>1013</v>
      </c>
      <c r="E381" s="31">
        <v>8</v>
      </c>
      <c r="F381" s="31">
        <f>INDEX(技能效果!H:H,MATCH(技能效果等级!B381,技能效果!B:B,0))</f>
        <v>3006</v>
      </c>
      <c r="G381" s="31">
        <v>1</v>
      </c>
      <c r="H381" s="31">
        <v>1</v>
      </c>
      <c r="I381" s="31"/>
      <c r="J381" s="31"/>
      <c r="K381" s="31"/>
      <c r="L381" s="31"/>
      <c r="M381" s="31"/>
      <c r="N381" s="30" t="str">
        <f>IF(INDEX(技能效果!I:I,MATCH(技能效果等级!B381,技能效果!B:B,0))="","",INDEX(技能效果!I:I,MATCH(技能效果等级!B381,技能效果!B:B,0)))</f>
        <v/>
      </c>
      <c r="O381" s="31"/>
      <c r="P381" s="31"/>
      <c r="Q381" s="31"/>
      <c r="R381" s="31" t="str">
        <f>IF(INDEX(技能效果!J:J,MATCH(技能效果等级!B381,技能效果!B:B,0))="","",INDEX(技能效果!J:J,MATCH(技能效果等级!B381,技能效果!B:B,0)))</f>
        <v/>
      </c>
      <c r="S381" s="31"/>
      <c r="T381" s="31"/>
      <c r="U381" s="31"/>
      <c r="V381" s="30" t="s">
        <v>1329</v>
      </c>
      <c r="W381" s="31">
        <f t="shared" si="5"/>
        <v>38</v>
      </c>
    </row>
    <row r="382" spans="1:23" ht="16.5" x14ac:dyDescent="0.2">
      <c r="A382" s="31">
        <v>379</v>
      </c>
      <c r="B382" s="31">
        <f>INDEX(技能效果!B:B,MATCH(技能效果等级!W382,技能效果!Y:Y,0))</f>
        <v>130700102</v>
      </c>
      <c r="C382" s="31" t="str">
        <f>INDEX(技能效果!C:C,MATCH(技能效果等级!B382,技能效果!B:B,0))</f>
        <v>关羽普攻水晶</v>
      </c>
      <c r="D382" s="30" t="s">
        <v>1013</v>
      </c>
      <c r="E382" s="31">
        <v>9</v>
      </c>
      <c r="F382" s="31">
        <f>INDEX(技能效果!H:H,MATCH(技能效果等级!B382,技能效果!B:B,0))</f>
        <v>3006</v>
      </c>
      <c r="G382" s="31">
        <v>1</v>
      </c>
      <c r="H382" s="31">
        <v>1</v>
      </c>
      <c r="I382" s="31"/>
      <c r="J382" s="31"/>
      <c r="K382" s="31"/>
      <c r="L382" s="31"/>
      <c r="M382" s="31"/>
      <c r="N382" s="30" t="str">
        <f>IF(INDEX(技能效果!I:I,MATCH(技能效果等级!B382,技能效果!B:B,0))="","",INDEX(技能效果!I:I,MATCH(技能效果等级!B382,技能效果!B:B,0)))</f>
        <v/>
      </c>
      <c r="O382" s="31"/>
      <c r="P382" s="31"/>
      <c r="Q382" s="31"/>
      <c r="R382" s="31" t="str">
        <f>IF(INDEX(技能效果!J:J,MATCH(技能效果等级!B382,技能效果!B:B,0))="","",INDEX(技能效果!J:J,MATCH(技能效果等级!B382,技能效果!B:B,0)))</f>
        <v/>
      </c>
      <c r="S382" s="31"/>
      <c r="T382" s="31"/>
      <c r="U382" s="31"/>
      <c r="V382" s="30" t="s">
        <v>1329</v>
      </c>
      <c r="W382" s="31">
        <f t="shared" si="5"/>
        <v>38</v>
      </c>
    </row>
    <row r="383" spans="1:23" ht="16.5" x14ac:dyDescent="0.2">
      <c r="A383" s="31">
        <v>380</v>
      </c>
      <c r="B383" s="31">
        <f>INDEX(技能效果!B:B,MATCH(技能效果等级!W383,技能效果!Y:Y,0))</f>
        <v>130700102</v>
      </c>
      <c r="C383" s="31" t="str">
        <f>INDEX(技能效果!C:C,MATCH(技能效果等级!B383,技能效果!B:B,0))</f>
        <v>关羽普攻水晶</v>
      </c>
      <c r="D383" s="30" t="s">
        <v>1013</v>
      </c>
      <c r="E383" s="31">
        <v>10</v>
      </c>
      <c r="F383" s="31">
        <f>INDEX(技能效果!H:H,MATCH(技能效果等级!B383,技能效果!B:B,0))</f>
        <v>3006</v>
      </c>
      <c r="G383" s="31">
        <v>1</v>
      </c>
      <c r="H383" s="31">
        <v>1</v>
      </c>
      <c r="I383" s="31"/>
      <c r="J383" s="31"/>
      <c r="K383" s="31"/>
      <c r="L383" s="31"/>
      <c r="M383" s="31"/>
      <c r="N383" s="30" t="str">
        <f>IF(INDEX(技能效果!I:I,MATCH(技能效果等级!B383,技能效果!B:B,0))="","",INDEX(技能效果!I:I,MATCH(技能效果等级!B383,技能效果!B:B,0)))</f>
        <v/>
      </c>
      <c r="O383" s="31"/>
      <c r="P383" s="31"/>
      <c r="Q383" s="31"/>
      <c r="R383" s="31" t="str">
        <f>IF(INDEX(技能效果!J:J,MATCH(技能效果等级!B383,技能效果!B:B,0))="","",INDEX(技能效果!J:J,MATCH(技能效果等级!B383,技能效果!B:B,0)))</f>
        <v/>
      </c>
      <c r="S383" s="31"/>
      <c r="T383" s="31"/>
      <c r="U383" s="31"/>
      <c r="V383" s="30" t="s">
        <v>1329</v>
      </c>
      <c r="W383" s="31">
        <f t="shared" si="5"/>
        <v>38</v>
      </c>
    </row>
    <row r="384" spans="1:23" ht="16.5" x14ac:dyDescent="0.2">
      <c r="A384" s="31">
        <v>381</v>
      </c>
      <c r="B384" s="31">
        <f>INDEX(技能效果!B:B,MATCH(技能效果等级!W384,技能效果!Y:Y,0))</f>
        <v>130700201</v>
      </c>
      <c r="C384" s="31" t="str">
        <f>INDEX(技能效果!C:C,MATCH(技能效果等级!B384,技能效果!B:B,0))</f>
        <v>许褚普攻伤害</v>
      </c>
      <c r="D384" s="30" t="s">
        <v>1013</v>
      </c>
      <c r="E384" s="31">
        <v>1</v>
      </c>
      <c r="F384" s="31">
        <f>INDEX(技能效果!H:H,MATCH(技能效果等级!B384,技能效果!B:B,0))</f>
        <v>1001</v>
      </c>
      <c r="G384" s="31">
        <v>2.5</v>
      </c>
      <c r="H384" s="31"/>
      <c r="I384" s="31"/>
      <c r="J384" s="31"/>
      <c r="K384" s="31"/>
      <c r="L384" s="31"/>
      <c r="M384" s="31"/>
      <c r="N384" s="30" t="str">
        <f>IF(INDEX(技能效果!I:I,MATCH(技能效果等级!B384,技能效果!B:B,0))="","",INDEX(技能效果!I:I,MATCH(技能效果等级!B384,技能效果!B:B,0)))</f>
        <v/>
      </c>
      <c r="O384" s="31"/>
      <c r="P384" s="31"/>
      <c r="Q384" s="31"/>
      <c r="R384" s="31" t="str">
        <f>IF(INDEX(技能效果!J:J,MATCH(技能效果等级!B384,技能效果!B:B,0))="","",INDEX(技能效果!J:J,MATCH(技能效果等级!B384,技能效果!B:B,0)))</f>
        <v/>
      </c>
      <c r="S384" s="31"/>
      <c r="T384" s="31"/>
      <c r="U384" s="31"/>
      <c r="V384" s="30" t="s">
        <v>1329</v>
      </c>
      <c r="W384" s="31">
        <f t="shared" si="5"/>
        <v>39</v>
      </c>
    </row>
    <row r="385" spans="1:23" ht="16.5" x14ac:dyDescent="0.2">
      <c r="A385" s="31">
        <v>382</v>
      </c>
      <c r="B385" s="31">
        <f>INDEX(技能效果!B:B,MATCH(技能效果等级!W385,技能效果!Y:Y,0))</f>
        <v>130700201</v>
      </c>
      <c r="C385" s="31" t="str">
        <f>INDEX(技能效果!C:C,MATCH(技能效果等级!B385,技能效果!B:B,0))</f>
        <v>许褚普攻伤害</v>
      </c>
      <c r="D385" s="30" t="s">
        <v>1013</v>
      </c>
      <c r="E385" s="31">
        <v>2</v>
      </c>
      <c r="F385" s="31">
        <f>INDEX(技能效果!H:H,MATCH(技能效果等级!B385,技能效果!B:B,0))</f>
        <v>1001</v>
      </c>
      <c r="G385" s="31">
        <v>2.5</v>
      </c>
      <c r="H385" s="31"/>
      <c r="I385" s="31"/>
      <c r="J385" s="31"/>
      <c r="K385" s="31"/>
      <c r="L385" s="31"/>
      <c r="M385" s="31"/>
      <c r="N385" s="30" t="str">
        <f>IF(INDEX(技能效果!I:I,MATCH(技能效果等级!B385,技能效果!B:B,0))="","",INDEX(技能效果!I:I,MATCH(技能效果等级!B385,技能效果!B:B,0)))</f>
        <v/>
      </c>
      <c r="O385" s="31"/>
      <c r="P385" s="31"/>
      <c r="Q385" s="31"/>
      <c r="R385" s="31" t="str">
        <f>IF(INDEX(技能效果!J:J,MATCH(技能效果等级!B385,技能效果!B:B,0))="","",INDEX(技能效果!J:J,MATCH(技能效果等级!B385,技能效果!B:B,0)))</f>
        <v/>
      </c>
      <c r="S385" s="31"/>
      <c r="T385" s="31"/>
      <c r="U385" s="31"/>
      <c r="V385" s="30" t="s">
        <v>1329</v>
      </c>
      <c r="W385" s="31">
        <f t="shared" si="5"/>
        <v>39</v>
      </c>
    </row>
    <row r="386" spans="1:23" ht="16.5" x14ac:dyDescent="0.2">
      <c r="A386" s="31">
        <v>383</v>
      </c>
      <c r="B386" s="31">
        <f>INDEX(技能效果!B:B,MATCH(技能效果等级!W386,技能效果!Y:Y,0))</f>
        <v>130700201</v>
      </c>
      <c r="C386" s="31" t="str">
        <f>INDEX(技能效果!C:C,MATCH(技能效果等级!B386,技能效果!B:B,0))</f>
        <v>许褚普攻伤害</v>
      </c>
      <c r="D386" s="30" t="s">
        <v>1013</v>
      </c>
      <c r="E386" s="31">
        <v>3</v>
      </c>
      <c r="F386" s="31">
        <f>INDEX(技能效果!H:H,MATCH(技能效果等级!B386,技能效果!B:B,0))</f>
        <v>1001</v>
      </c>
      <c r="G386" s="31">
        <v>2.5</v>
      </c>
      <c r="H386" s="31"/>
      <c r="I386" s="31"/>
      <c r="J386" s="31"/>
      <c r="K386" s="31"/>
      <c r="L386" s="31"/>
      <c r="M386" s="31"/>
      <c r="N386" s="30" t="str">
        <f>IF(INDEX(技能效果!I:I,MATCH(技能效果等级!B386,技能效果!B:B,0))="","",INDEX(技能效果!I:I,MATCH(技能效果等级!B386,技能效果!B:B,0)))</f>
        <v/>
      </c>
      <c r="O386" s="31"/>
      <c r="P386" s="31"/>
      <c r="Q386" s="31"/>
      <c r="R386" s="31" t="str">
        <f>IF(INDEX(技能效果!J:J,MATCH(技能效果等级!B386,技能效果!B:B,0))="","",INDEX(技能效果!J:J,MATCH(技能效果等级!B386,技能效果!B:B,0)))</f>
        <v/>
      </c>
      <c r="S386" s="31"/>
      <c r="T386" s="31"/>
      <c r="U386" s="31"/>
      <c r="V386" s="30" t="s">
        <v>1329</v>
      </c>
      <c r="W386" s="31">
        <f t="shared" si="5"/>
        <v>39</v>
      </c>
    </row>
    <row r="387" spans="1:23" ht="16.5" x14ac:dyDescent="0.2">
      <c r="A387" s="31">
        <v>384</v>
      </c>
      <c r="B387" s="31">
        <f>INDEX(技能效果!B:B,MATCH(技能效果等级!W387,技能效果!Y:Y,0))</f>
        <v>130700201</v>
      </c>
      <c r="C387" s="31" t="str">
        <f>INDEX(技能效果!C:C,MATCH(技能效果等级!B387,技能效果!B:B,0))</f>
        <v>许褚普攻伤害</v>
      </c>
      <c r="D387" s="30" t="s">
        <v>1013</v>
      </c>
      <c r="E387" s="31">
        <v>4</v>
      </c>
      <c r="F387" s="31">
        <f>INDEX(技能效果!H:H,MATCH(技能效果等级!B387,技能效果!B:B,0))</f>
        <v>1001</v>
      </c>
      <c r="G387" s="31">
        <v>2.5</v>
      </c>
      <c r="H387" s="31"/>
      <c r="I387" s="31"/>
      <c r="J387" s="31"/>
      <c r="K387" s="31"/>
      <c r="L387" s="31"/>
      <c r="M387" s="31"/>
      <c r="N387" s="30" t="str">
        <f>IF(INDEX(技能效果!I:I,MATCH(技能效果等级!B387,技能效果!B:B,0))="","",INDEX(技能效果!I:I,MATCH(技能效果等级!B387,技能效果!B:B,0)))</f>
        <v/>
      </c>
      <c r="O387" s="31"/>
      <c r="P387" s="31"/>
      <c r="Q387" s="31"/>
      <c r="R387" s="31" t="str">
        <f>IF(INDEX(技能效果!J:J,MATCH(技能效果等级!B387,技能效果!B:B,0))="","",INDEX(技能效果!J:J,MATCH(技能效果等级!B387,技能效果!B:B,0)))</f>
        <v/>
      </c>
      <c r="S387" s="31"/>
      <c r="T387" s="31"/>
      <c r="U387" s="31"/>
      <c r="V387" s="30" t="s">
        <v>1329</v>
      </c>
      <c r="W387" s="31">
        <f t="shared" si="5"/>
        <v>39</v>
      </c>
    </row>
    <row r="388" spans="1:23" ht="16.5" x14ac:dyDescent="0.2">
      <c r="A388" s="31">
        <v>385</v>
      </c>
      <c r="B388" s="31">
        <f>INDEX(技能效果!B:B,MATCH(技能效果等级!W388,技能效果!Y:Y,0))</f>
        <v>130700201</v>
      </c>
      <c r="C388" s="31" t="str">
        <f>INDEX(技能效果!C:C,MATCH(技能效果等级!B388,技能效果!B:B,0))</f>
        <v>许褚普攻伤害</v>
      </c>
      <c r="D388" s="30" t="s">
        <v>1013</v>
      </c>
      <c r="E388" s="31">
        <v>5</v>
      </c>
      <c r="F388" s="31">
        <f>INDEX(技能效果!H:H,MATCH(技能效果等级!B388,技能效果!B:B,0))</f>
        <v>1001</v>
      </c>
      <c r="G388" s="31">
        <v>2.5</v>
      </c>
      <c r="H388" s="31"/>
      <c r="I388" s="31"/>
      <c r="J388" s="31"/>
      <c r="K388" s="31"/>
      <c r="L388" s="31"/>
      <c r="M388" s="31"/>
      <c r="N388" s="30" t="str">
        <f>IF(INDEX(技能效果!I:I,MATCH(技能效果等级!B388,技能效果!B:B,0))="","",INDEX(技能效果!I:I,MATCH(技能效果等级!B388,技能效果!B:B,0)))</f>
        <v/>
      </c>
      <c r="O388" s="31"/>
      <c r="P388" s="31"/>
      <c r="Q388" s="31"/>
      <c r="R388" s="31" t="str">
        <f>IF(INDEX(技能效果!J:J,MATCH(技能效果等级!B388,技能效果!B:B,0))="","",INDEX(技能效果!J:J,MATCH(技能效果等级!B388,技能效果!B:B,0)))</f>
        <v/>
      </c>
      <c r="S388" s="31"/>
      <c r="T388" s="31"/>
      <c r="U388" s="31"/>
      <c r="V388" s="30" t="s">
        <v>1329</v>
      </c>
      <c r="W388" s="31">
        <f t="shared" si="5"/>
        <v>39</v>
      </c>
    </row>
    <row r="389" spans="1:23" ht="16.5" x14ac:dyDescent="0.2">
      <c r="A389" s="31">
        <v>386</v>
      </c>
      <c r="B389" s="31">
        <f>INDEX(技能效果!B:B,MATCH(技能效果等级!W389,技能效果!Y:Y,0))</f>
        <v>130700201</v>
      </c>
      <c r="C389" s="31" t="str">
        <f>INDEX(技能效果!C:C,MATCH(技能效果等级!B389,技能效果!B:B,0))</f>
        <v>许褚普攻伤害</v>
      </c>
      <c r="D389" s="30" t="s">
        <v>1013</v>
      </c>
      <c r="E389" s="31">
        <v>6</v>
      </c>
      <c r="F389" s="31">
        <f>INDEX(技能效果!H:H,MATCH(技能效果等级!B389,技能效果!B:B,0))</f>
        <v>1001</v>
      </c>
      <c r="G389" s="31">
        <v>2.5</v>
      </c>
      <c r="H389" s="31"/>
      <c r="I389" s="31"/>
      <c r="J389" s="31"/>
      <c r="K389" s="31"/>
      <c r="L389" s="31"/>
      <c r="M389" s="31"/>
      <c r="N389" s="30" t="str">
        <f>IF(INDEX(技能效果!I:I,MATCH(技能效果等级!B389,技能效果!B:B,0))="","",INDEX(技能效果!I:I,MATCH(技能效果等级!B389,技能效果!B:B,0)))</f>
        <v/>
      </c>
      <c r="O389" s="31"/>
      <c r="P389" s="31"/>
      <c r="Q389" s="31"/>
      <c r="R389" s="31" t="str">
        <f>IF(INDEX(技能效果!J:J,MATCH(技能效果等级!B389,技能效果!B:B,0))="","",INDEX(技能效果!J:J,MATCH(技能效果等级!B389,技能效果!B:B,0)))</f>
        <v/>
      </c>
      <c r="S389" s="31"/>
      <c r="T389" s="31"/>
      <c r="U389" s="31"/>
      <c r="V389" s="30" t="s">
        <v>1329</v>
      </c>
      <c r="W389" s="31">
        <f t="shared" si="5"/>
        <v>39</v>
      </c>
    </row>
    <row r="390" spans="1:23" ht="16.5" x14ac:dyDescent="0.2">
      <c r="A390" s="31">
        <v>387</v>
      </c>
      <c r="B390" s="31">
        <f>INDEX(技能效果!B:B,MATCH(技能效果等级!W390,技能效果!Y:Y,0))</f>
        <v>130700201</v>
      </c>
      <c r="C390" s="31" t="str">
        <f>INDEX(技能效果!C:C,MATCH(技能效果等级!B390,技能效果!B:B,0))</f>
        <v>许褚普攻伤害</v>
      </c>
      <c r="D390" s="30" t="s">
        <v>1013</v>
      </c>
      <c r="E390" s="31">
        <v>7</v>
      </c>
      <c r="F390" s="31">
        <f>INDEX(技能效果!H:H,MATCH(技能效果等级!B390,技能效果!B:B,0))</f>
        <v>1001</v>
      </c>
      <c r="G390" s="31">
        <v>2.5</v>
      </c>
      <c r="H390" s="31"/>
      <c r="I390" s="31"/>
      <c r="J390" s="31"/>
      <c r="K390" s="31"/>
      <c r="L390" s="31"/>
      <c r="M390" s="31"/>
      <c r="N390" s="30" t="str">
        <f>IF(INDEX(技能效果!I:I,MATCH(技能效果等级!B390,技能效果!B:B,0))="","",INDEX(技能效果!I:I,MATCH(技能效果等级!B390,技能效果!B:B,0)))</f>
        <v/>
      </c>
      <c r="O390" s="31"/>
      <c r="P390" s="31"/>
      <c r="Q390" s="31"/>
      <c r="R390" s="31" t="str">
        <f>IF(INDEX(技能效果!J:J,MATCH(技能效果等级!B390,技能效果!B:B,0))="","",INDEX(技能效果!J:J,MATCH(技能效果等级!B390,技能效果!B:B,0)))</f>
        <v/>
      </c>
      <c r="S390" s="31"/>
      <c r="T390" s="31"/>
      <c r="U390" s="31"/>
      <c r="V390" s="30" t="s">
        <v>1329</v>
      </c>
      <c r="W390" s="31">
        <f t="shared" si="5"/>
        <v>39</v>
      </c>
    </row>
    <row r="391" spans="1:23" ht="16.5" x14ac:dyDescent="0.2">
      <c r="A391" s="31">
        <v>388</v>
      </c>
      <c r="B391" s="31">
        <f>INDEX(技能效果!B:B,MATCH(技能效果等级!W391,技能效果!Y:Y,0))</f>
        <v>130700201</v>
      </c>
      <c r="C391" s="31" t="str">
        <f>INDEX(技能效果!C:C,MATCH(技能效果等级!B391,技能效果!B:B,0))</f>
        <v>许褚普攻伤害</v>
      </c>
      <c r="D391" s="30" t="s">
        <v>1013</v>
      </c>
      <c r="E391" s="31">
        <v>8</v>
      </c>
      <c r="F391" s="31">
        <f>INDEX(技能效果!H:H,MATCH(技能效果等级!B391,技能效果!B:B,0))</f>
        <v>1001</v>
      </c>
      <c r="G391" s="31">
        <v>2.5</v>
      </c>
      <c r="H391" s="31"/>
      <c r="I391" s="31"/>
      <c r="J391" s="31"/>
      <c r="K391" s="31"/>
      <c r="L391" s="31"/>
      <c r="M391" s="31"/>
      <c r="N391" s="30" t="str">
        <f>IF(INDEX(技能效果!I:I,MATCH(技能效果等级!B391,技能效果!B:B,0))="","",INDEX(技能效果!I:I,MATCH(技能效果等级!B391,技能效果!B:B,0)))</f>
        <v/>
      </c>
      <c r="O391" s="31"/>
      <c r="P391" s="31"/>
      <c r="Q391" s="31"/>
      <c r="R391" s="31" t="str">
        <f>IF(INDEX(技能效果!J:J,MATCH(技能效果等级!B391,技能效果!B:B,0))="","",INDEX(技能效果!J:J,MATCH(技能效果等级!B391,技能效果!B:B,0)))</f>
        <v/>
      </c>
      <c r="S391" s="31"/>
      <c r="T391" s="31"/>
      <c r="U391" s="31"/>
      <c r="V391" s="30" t="s">
        <v>1329</v>
      </c>
      <c r="W391" s="31">
        <f t="shared" si="5"/>
        <v>39</v>
      </c>
    </row>
    <row r="392" spans="1:23" ht="16.5" x14ac:dyDescent="0.2">
      <c r="A392" s="31">
        <v>389</v>
      </c>
      <c r="B392" s="31">
        <f>INDEX(技能效果!B:B,MATCH(技能效果等级!W392,技能效果!Y:Y,0))</f>
        <v>130700201</v>
      </c>
      <c r="C392" s="31" t="str">
        <f>INDEX(技能效果!C:C,MATCH(技能效果等级!B392,技能效果!B:B,0))</f>
        <v>许褚普攻伤害</v>
      </c>
      <c r="D392" s="30" t="s">
        <v>1013</v>
      </c>
      <c r="E392" s="31">
        <v>9</v>
      </c>
      <c r="F392" s="31">
        <f>INDEX(技能效果!H:H,MATCH(技能效果等级!B392,技能效果!B:B,0))</f>
        <v>1001</v>
      </c>
      <c r="G392" s="31">
        <v>2.5</v>
      </c>
      <c r="H392" s="31"/>
      <c r="I392" s="31"/>
      <c r="J392" s="31"/>
      <c r="K392" s="31"/>
      <c r="L392" s="31"/>
      <c r="M392" s="31"/>
      <c r="N392" s="30" t="str">
        <f>IF(INDEX(技能效果!I:I,MATCH(技能效果等级!B392,技能效果!B:B,0))="","",INDEX(技能效果!I:I,MATCH(技能效果等级!B392,技能效果!B:B,0)))</f>
        <v/>
      </c>
      <c r="O392" s="31"/>
      <c r="P392" s="31"/>
      <c r="Q392" s="31"/>
      <c r="R392" s="31" t="str">
        <f>IF(INDEX(技能效果!J:J,MATCH(技能效果等级!B392,技能效果!B:B,0))="","",INDEX(技能效果!J:J,MATCH(技能效果等级!B392,技能效果!B:B,0)))</f>
        <v/>
      </c>
      <c r="S392" s="31"/>
      <c r="T392" s="31"/>
      <c r="U392" s="31"/>
      <c r="V392" s="30" t="s">
        <v>1329</v>
      </c>
      <c r="W392" s="31">
        <f t="shared" si="5"/>
        <v>39</v>
      </c>
    </row>
    <row r="393" spans="1:23" ht="16.5" x14ac:dyDescent="0.2">
      <c r="A393" s="31">
        <v>390</v>
      </c>
      <c r="B393" s="31">
        <f>INDEX(技能效果!B:B,MATCH(技能效果等级!W393,技能效果!Y:Y,0))</f>
        <v>130700201</v>
      </c>
      <c r="C393" s="31" t="str">
        <f>INDEX(技能效果!C:C,MATCH(技能效果等级!B393,技能效果!B:B,0))</f>
        <v>许褚普攻伤害</v>
      </c>
      <c r="D393" s="30" t="s">
        <v>1013</v>
      </c>
      <c r="E393" s="31">
        <v>10</v>
      </c>
      <c r="F393" s="31">
        <f>INDEX(技能效果!H:H,MATCH(技能效果等级!B393,技能效果!B:B,0))</f>
        <v>1001</v>
      </c>
      <c r="G393" s="31">
        <v>2.5</v>
      </c>
      <c r="H393" s="31"/>
      <c r="I393" s="31"/>
      <c r="J393" s="31"/>
      <c r="K393" s="31"/>
      <c r="L393" s="31"/>
      <c r="M393" s="31"/>
      <c r="N393" s="30" t="str">
        <f>IF(INDEX(技能效果!I:I,MATCH(技能效果等级!B393,技能效果!B:B,0))="","",INDEX(技能效果!I:I,MATCH(技能效果等级!B393,技能效果!B:B,0)))</f>
        <v/>
      </c>
      <c r="O393" s="31"/>
      <c r="P393" s="31"/>
      <c r="Q393" s="31"/>
      <c r="R393" s="31" t="str">
        <f>IF(INDEX(技能效果!J:J,MATCH(技能效果等级!B393,技能效果!B:B,0))="","",INDEX(技能效果!J:J,MATCH(技能效果等级!B393,技能效果!B:B,0)))</f>
        <v/>
      </c>
      <c r="S393" s="31"/>
      <c r="T393" s="31"/>
      <c r="U393" s="31"/>
      <c r="V393" s="30" t="s">
        <v>1329</v>
      </c>
      <c r="W393" s="31">
        <f t="shared" si="5"/>
        <v>39</v>
      </c>
    </row>
    <row r="394" spans="1:23" ht="16.5" x14ac:dyDescent="0.2">
      <c r="A394" s="31">
        <v>391</v>
      </c>
      <c r="B394" s="31">
        <f>INDEX(技能效果!B:B,MATCH(技能效果等级!W394,技能效果!Y:Y,0))</f>
        <v>130700202</v>
      </c>
      <c r="C394" s="31" t="str">
        <f>INDEX(技能效果!C:C,MATCH(技能效果等级!B394,技能效果!B:B,0))</f>
        <v>许褚普攻水晶</v>
      </c>
      <c r="D394" s="30" t="s">
        <v>1013</v>
      </c>
      <c r="E394" s="31">
        <v>1</v>
      </c>
      <c r="F394" s="31">
        <f>INDEX(技能效果!H:H,MATCH(技能效果等级!B394,技能效果!B:B,0))</f>
        <v>3006</v>
      </c>
      <c r="G394" s="31">
        <v>1</v>
      </c>
      <c r="H394" s="31">
        <v>1</v>
      </c>
      <c r="I394" s="31"/>
      <c r="J394" s="31"/>
      <c r="K394" s="31"/>
      <c r="L394" s="31"/>
      <c r="M394" s="31"/>
      <c r="N394" s="30" t="str">
        <f>IF(INDEX(技能效果!I:I,MATCH(技能效果等级!B394,技能效果!B:B,0))="","",INDEX(技能效果!I:I,MATCH(技能效果等级!B394,技能效果!B:B,0)))</f>
        <v/>
      </c>
      <c r="O394" s="31"/>
      <c r="P394" s="31"/>
      <c r="Q394" s="31"/>
      <c r="R394" s="31" t="str">
        <f>IF(INDEX(技能效果!J:J,MATCH(技能效果等级!B394,技能效果!B:B,0))="","",INDEX(技能效果!J:J,MATCH(技能效果等级!B394,技能效果!B:B,0)))</f>
        <v/>
      </c>
      <c r="S394" s="31"/>
      <c r="T394" s="31"/>
      <c r="U394" s="31"/>
      <c r="V394" s="30" t="s">
        <v>1329</v>
      </c>
      <c r="W394" s="31">
        <f t="shared" si="5"/>
        <v>40</v>
      </c>
    </row>
    <row r="395" spans="1:23" ht="16.5" x14ac:dyDescent="0.2">
      <c r="A395" s="31">
        <v>392</v>
      </c>
      <c r="B395" s="31">
        <f>INDEX(技能效果!B:B,MATCH(技能效果等级!W395,技能效果!Y:Y,0))</f>
        <v>130700202</v>
      </c>
      <c r="C395" s="31" t="str">
        <f>INDEX(技能效果!C:C,MATCH(技能效果等级!B395,技能效果!B:B,0))</f>
        <v>许褚普攻水晶</v>
      </c>
      <c r="D395" s="30" t="s">
        <v>1013</v>
      </c>
      <c r="E395" s="31">
        <v>2</v>
      </c>
      <c r="F395" s="31">
        <f>INDEX(技能效果!H:H,MATCH(技能效果等级!B395,技能效果!B:B,0))</f>
        <v>3006</v>
      </c>
      <c r="G395" s="31">
        <v>1</v>
      </c>
      <c r="H395" s="31">
        <v>1</v>
      </c>
      <c r="I395" s="31"/>
      <c r="J395" s="31"/>
      <c r="K395" s="31"/>
      <c r="L395" s="31"/>
      <c r="M395" s="31"/>
      <c r="N395" s="30" t="str">
        <f>IF(INDEX(技能效果!I:I,MATCH(技能效果等级!B395,技能效果!B:B,0))="","",INDEX(技能效果!I:I,MATCH(技能效果等级!B395,技能效果!B:B,0)))</f>
        <v/>
      </c>
      <c r="O395" s="31"/>
      <c r="P395" s="31"/>
      <c r="Q395" s="31"/>
      <c r="R395" s="31" t="str">
        <f>IF(INDEX(技能效果!J:J,MATCH(技能效果等级!B395,技能效果!B:B,0))="","",INDEX(技能效果!J:J,MATCH(技能效果等级!B395,技能效果!B:B,0)))</f>
        <v/>
      </c>
      <c r="S395" s="31"/>
      <c r="T395" s="31"/>
      <c r="U395" s="31"/>
      <c r="V395" s="30" t="s">
        <v>1329</v>
      </c>
      <c r="W395" s="31">
        <f t="shared" si="5"/>
        <v>40</v>
      </c>
    </row>
    <row r="396" spans="1:23" ht="16.5" x14ac:dyDescent="0.2">
      <c r="A396" s="31">
        <v>393</v>
      </c>
      <c r="B396" s="31">
        <f>INDEX(技能效果!B:B,MATCH(技能效果等级!W396,技能效果!Y:Y,0))</f>
        <v>130700202</v>
      </c>
      <c r="C396" s="31" t="str">
        <f>INDEX(技能效果!C:C,MATCH(技能效果等级!B396,技能效果!B:B,0))</f>
        <v>许褚普攻水晶</v>
      </c>
      <c r="D396" s="30" t="s">
        <v>1013</v>
      </c>
      <c r="E396" s="31">
        <v>3</v>
      </c>
      <c r="F396" s="31">
        <f>INDEX(技能效果!H:H,MATCH(技能效果等级!B396,技能效果!B:B,0))</f>
        <v>3006</v>
      </c>
      <c r="G396" s="31">
        <v>1</v>
      </c>
      <c r="H396" s="31">
        <v>1</v>
      </c>
      <c r="I396" s="31"/>
      <c r="J396" s="31"/>
      <c r="K396" s="31"/>
      <c r="L396" s="31"/>
      <c r="M396" s="31"/>
      <c r="N396" s="30" t="str">
        <f>IF(INDEX(技能效果!I:I,MATCH(技能效果等级!B396,技能效果!B:B,0))="","",INDEX(技能效果!I:I,MATCH(技能效果等级!B396,技能效果!B:B,0)))</f>
        <v/>
      </c>
      <c r="O396" s="31"/>
      <c r="P396" s="31"/>
      <c r="Q396" s="31"/>
      <c r="R396" s="31" t="str">
        <f>IF(INDEX(技能效果!J:J,MATCH(技能效果等级!B396,技能效果!B:B,0))="","",INDEX(技能效果!J:J,MATCH(技能效果等级!B396,技能效果!B:B,0)))</f>
        <v/>
      </c>
      <c r="S396" s="31"/>
      <c r="T396" s="31"/>
      <c r="U396" s="31"/>
      <c r="V396" s="30" t="s">
        <v>1329</v>
      </c>
      <c r="W396" s="31">
        <f t="shared" si="5"/>
        <v>40</v>
      </c>
    </row>
    <row r="397" spans="1:23" ht="16.5" x14ac:dyDescent="0.2">
      <c r="A397" s="31">
        <v>394</v>
      </c>
      <c r="B397" s="31">
        <f>INDEX(技能效果!B:B,MATCH(技能效果等级!W397,技能效果!Y:Y,0))</f>
        <v>130700202</v>
      </c>
      <c r="C397" s="31" t="str">
        <f>INDEX(技能效果!C:C,MATCH(技能效果等级!B397,技能效果!B:B,0))</f>
        <v>许褚普攻水晶</v>
      </c>
      <c r="D397" s="30" t="s">
        <v>1013</v>
      </c>
      <c r="E397" s="31">
        <v>4</v>
      </c>
      <c r="F397" s="31">
        <f>INDEX(技能效果!H:H,MATCH(技能效果等级!B397,技能效果!B:B,0))</f>
        <v>3006</v>
      </c>
      <c r="G397" s="31">
        <v>1</v>
      </c>
      <c r="H397" s="31">
        <v>1</v>
      </c>
      <c r="I397" s="31"/>
      <c r="J397" s="31"/>
      <c r="K397" s="31"/>
      <c r="L397" s="31"/>
      <c r="M397" s="31"/>
      <c r="N397" s="30" t="str">
        <f>IF(INDEX(技能效果!I:I,MATCH(技能效果等级!B397,技能效果!B:B,0))="","",INDEX(技能效果!I:I,MATCH(技能效果等级!B397,技能效果!B:B,0)))</f>
        <v/>
      </c>
      <c r="O397" s="31"/>
      <c r="P397" s="31"/>
      <c r="Q397" s="31"/>
      <c r="R397" s="31" t="str">
        <f>IF(INDEX(技能效果!J:J,MATCH(技能效果等级!B397,技能效果!B:B,0))="","",INDEX(技能效果!J:J,MATCH(技能效果等级!B397,技能效果!B:B,0)))</f>
        <v/>
      </c>
      <c r="S397" s="31"/>
      <c r="T397" s="31"/>
      <c r="U397" s="31"/>
      <c r="V397" s="30" t="s">
        <v>1329</v>
      </c>
      <c r="W397" s="31">
        <f t="shared" si="5"/>
        <v>40</v>
      </c>
    </row>
    <row r="398" spans="1:23" ht="16.5" x14ac:dyDescent="0.2">
      <c r="A398" s="31">
        <v>395</v>
      </c>
      <c r="B398" s="31">
        <f>INDEX(技能效果!B:B,MATCH(技能效果等级!W398,技能效果!Y:Y,0))</f>
        <v>130700202</v>
      </c>
      <c r="C398" s="31" t="str">
        <f>INDEX(技能效果!C:C,MATCH(技能效果等级!B398,技能效果!B:B,0))</f>
        <v>许褚普攻水晶</v>
      </c>
      <c r="D398" s="30" t="s">
        <v>1013</v>
      </c>
      <c r="E398" s="31">
        <v>5</v>
      </c>
      <c r="F398" s="31">
        <f>INDEX(技能效果!H:H,MATCH(技能效果等级!B398,技能效果!B:B,0))</f>
        <v>3006</v>
      </c>
      <c r="G398" s="31">
        <v>1</v>
      </c>
      <c r="H398" s="31">
        <v>1</v>
      </c>
      <c r="I398" s="31"/>
      <c r="J398" s="31"/>
      <c r="K398" s="31"/>
      <c r="L398" s="31"/>
      <c r="M398" s="31"/>
      <c r="N398" s="30" t="str">
        <f>IF(INDEX(技能效果!I:I,MATCH(技能效果等级!B398,技能效果!B:B,0))="","",INDEX(技能效果!I:I,MATCH(技能效果等级!B398,技能效果!B:B,0)))</f>
        <v/>
      </c>
      <c r="O398" s="31"/>
      <c r="P398" s="31"/>
      <c r="Q398" s="31"/>
      <c r="R398" s="31" t="str">
        <f>IF(INDEX(技能效果!J:J,MATCH(技能效果等级!B398,技能效果!B:B,0))="","",INDEX(技能效果!J:J,MATCH(技能效果等级!B398,技能效果!B:B,0)))</f>
        <v/>
      </c>
      <c r="S398" s="31"/>
      <c r="T398" s="31"/>
      <c r="U398" s="31"/>
      <c r="V398" s="30" t="s">
        <v>1329</v>
      </c>
      <c r="W398" s="31">
        <f t="shared" si="5"/>
        <v>40</v>
      </c>
    </row>
    <row r="399" spans="1:23" ht="16.5" x14ac:dyDescent="0.2">
      <c r="A399" s="31">
        <v>396</v>
      </c>
      <c r="B399" s="31">
        <f>INDEX(技能效果!B:B,MATCH(技能效果等级!W399,技能效果!Y:Y,0))</f>
        <v>130700202</v>
      </c>
      <c r="C399" s="31" t="str">
        <f>INDEX(技能效果!C:C,MATCH(技能效果等级!B399,技能效果!B:B,0))</f>
        <v>许褚普攻水晶</v>
      </c>
      <c r="D399" s="30" t="s">
        <v>1013</v>
      </c>
      <c r="E399" s="31">
        <v>6</v>
      </c>
      <c r="F399" s="31">
        <f>INDEX(技能效果!H:H,MATCH(技能效果等级!B399,技能效果!B:B,0))</f>
        <v>3006</v>
      </c>
      <c r="G399" s="31">
        <v>1</v>
      </c>
      <c r="H399" s="31">
        <v>1</v>
      </c>
      <c r="I399" s="31"/>
      <c r="J399" s="31"/>
      <c r="K399" s="31"/>
      <c r="L399" s="31"/>
      <c r="M399" s="31"/>
      <c r="N399" s="30" t="str">
        <f>IF(INDEX(技能效果!I:I,MATCH(技能效果等级!B399,技能效果!B:B,0))="","",INDEX(技能效果!I:I,MATCH(技能效果等级!B399,技能效果!B:B,0)))</f>
        <v/>
      </c>
      <c r="O399" s="31"/>
      <c r="P399" s="31"/>
      <c r="Q399" s="31"/>
      <c r="R399" s="31" t="str">
        <f>IF(INDEX(技能效果!J:J,MATCH(技能效果等级!B399,技能效果!B:B,0))="","",INDEX(技能效果!J:J,MATCH(技能效果等级!B399,技能效果!B:B,0)))</f>
        <v/>
      </c>
      <c r="S399" s="31"/>
      <c r="T399" s="31"/>
      <c r="U399" s="31"/>
      <c r="V399" s="30" t="s">
        <v>1329</v>
      </c>
      <c r="W399" s="31">
        <f t="shared" ref="W399:W462" si="6">W389+1</f>
        <v>40</v>
      </c>
    </row>
    <row r="400" spans="1:23" ht="16.5" x14ac:dyDescent="0.2">
      <c r="A400" s="31">
        <v>397</v>
      </c>
      <c r="B400" s="31">
        <f>INDEX(技能效果!B:B,MATCH(技能效果等级!W400,技能效果!Y:Y,0))</f>
        <v>130700202</v>
      </c>
      <c r="C400" s="31" t="str">
        <f>INDEX(技能效果!C:C,MATCH(技能效果等级!B400,技能效果!B:B,0))</f>
        <v>许褚普攻水晶</v>
      </c>
      <c r="D400" s="30" t="s">
        <v>1013</v>
      </c>
      <c r="E400" s="31">
        <v>7</v>
      </c>
      <c r="F400" s="31">
        <f>INDEX(技能效果!H:H,MATCH(技能效果等级!B400,技能效果!B:B,0))</f>
        <v>3006</v>
      </c>
      <c r="G400" s="31">
        <v>1</v>
      </c>
      <c r="H400" s="31">
        <v>1</v>
      </c>
      <c r="I400" s="31"/>
      <c r="J400" s="31"/>
      <c r="K400" s="31"/>
      <c r="L400" s="31"/>
      <c r="M400" s="31"/>
      <c r="N400" s="30" t="str">
        <f>IF(INDEX(技能效果!I:I,MATCH(技能效果等级!B400,技能效果!B:B,0))="","",INDEX(技能效果!I:I,MATCH(技能效果等级!B400,技能效果!B:B,0)))</f>
        <v/>
      </c>
      <c r="O400" s="31"/>
      <c r="P400" s="31"/>
      <c r="Q400" s="31"/>
      <c r="R400" s="31" t="str">
        <f>IF(INDEX(技能效果!J:J,MATCH(技能效果等级!B400,技能效果!B:B,0))="","",INDEX(技能效果!J:J,MATCH(技能效果等级!B400,技能效果!B:B,0)))</f>
        <v/>
      </c>
      <c r="S400" s="31"/>
      <c r="T400" s="31"/>
      <c r="U400" s="31"/>
      <c r="V400" s="30" t="s">
        <v>1329</v>
      </c>
      <c r="W400" s="31">
        <f t="shared" si="6"/>
        <v>40</v>
      </c>
    </row>
    <row r="401" spans="1:23" ht="16.5" x14ac:dyDescent="0.2">
      <c r="A401" s="31">
        <v>398</v>
      </c>
      <c r="B401" s="31">
        <f>INDEX(技能效果!B:B,MATCH(技能效果等级!W401,技能效果!Y:Y,0))</f>
        <v>130700202</v>
      </c>
      <c r="C401" s="31" t="str">
        <f>INDEX(技能效果!C:C,MATCH(技能效果等级!B401,技能效果!B:B,0))</f>
        <v>许褚普攻水晶</v>
      </c>
      <c r="D401" s="30" t="s">
        <v>1013</v>
      </c>
      <c r="E401" s="31">
        <v>8</v>
      </c>
      <c r="F401" s="31">
        <f>INDEX(技能效果!H:H,MATCH(技能效果等级!B401,技能效果!B:B,0))</f>
        <v>3006</v>
      </c>
      <c r="G401" s="31">
        <v>1</v>
      </c>
      <c r="H401" s="31">
        <v>1</v>
      </c>
      <c r="I401" s="31"/>
      <c r="J401" s="31"/>
      <c r="K401" s="31"/>
      <c r="L401" s="31"/>
      <c r="M401" s="31"/>
      <c r="N401" s="30" t="str">
        <f>IF(INDEX(技能效果!I:I,MATCH(技能效果等级!B401,技能效果!B:B,0))="","",INDEX(技能效果!I:I,MATCH(技能效果等级!B401,技能效果!B:B,0)))</f>
        <v/>
      </c>
      <c r="O401" s="31"/>
      <c r="P401" s="31"/>
      <c r="Q401" s="31"/>
      <c r="R401" s="31" t="str">
        <f>IF(INDEX(技能效果!J:J,MATCH(技能效果等级!B401,技能效果!B:B,0))="","",INDEX(技能效果!J:J,MATCH(技能效果等级!B401,技能效果!B:B,0)))</f>
        <v/>
      </c>
      <c r="S401" s="31"/>
      <c r="T401" s="31"/>
      <c r="U401" s="31"/>
      <c r="V401" s="30" t="s">
        <v>1329</v>
      </c>
      <c r="W401" s="31">
        <f t="shared" si="6"/>
        <v>40</v>
      </c>
    </row>
    <row r="402" spans="1:23" ht="16.5" x14ac:dyDescent="0.2">
      <c r="A402" s="31">
        <v>399</v>
      </c>
      <c r="B402" s="31">
        <f>INDEX(技能效果!B:B,MATCH(技能效果等级!W402,技能效果!Y:Y,0))</f>
        <v>130700202</v>
      </c>
      <c r="C402" s="31" t="str">
        <f>INDEX(技能效果!C:C,MATCH(技能效果等级!B402,技能效果!B:B,0))</f>
        <v>许褚普攻水晶</v>
      </c>
      <c r="D402" s="30" t="s">
        <v>1013</v>
      </c>
      <c r="E402" s="31">
        <v>9</v>
      </c>
      <c r="F402" s="31">
        <f>INDEX(技能效果!H:H,MATCH(技能效果等级!B402,技能效果!B:B,0))</f>
        <v>3006</v>
      </c>
      <c r="G402" s="31">
        <v>1</v>
      </c>
      <c r="H402" s="31">
        <v>1</v>
      </c>
      <c r="I402" s="31"/>
      <c r="J402" s="31"/>
      <c r="K402" s="31"/>
      <c r="L402" s="31"/>
      <c r="M402" s="31"/>
      <c r="N402" s="30" t="str">
        <f>IF(INDEX(技能效果!I:I,MATCH(技能效果等级!B402,技能效果!B:B,0))="","",INDEX(技能效果!I:I,MATCH(技能效果等级!B402,技能效果!B:B,0)))</f>
        <v/>
      </c>
      <c r="O402" s="31"/>
      <c r="P402" s="31"/>
      <c r="Q402" s="31"/>
      <c r="R402" s="31" t="str">
        <f>IF(INDEX(技能效果!J:J,MATCH(技能效果等级!B402,技能效果!B:B,0))="","",INDEX(技能效果!J:J,MATCH(技能效果等级!B402,技能效果!B:B,0)))</f>
        <v/>
      </c>
      <c r="S402" s="31"/>
      <c r="T402" s="31"/>
      <c r="U402" s="31"/>
      <c r="V402" s="30" t="s">
        <v>1329</v>
      </c>
      <c r="W402" s="31">
        <f t="shared" si="6"/>
        <v>40</v>
      </c>
    </row>
    <row r="403" spans="1:23" ht="16.5" x14ac:dyDescent="0.2">
      <c r="A403" s="31">
        <v>400</v>
      </c>
      <c r="B403" s="31">
        <f>INDEX(技能效果!B:B,MATCH(技能效果等级!W403,技能效果!Y:Y,0))</f>
        <v>130700202</v>
      </c>
      <c r="C403" s="31" t="str">
        <f>INDEX(技能效果!C:C,MATCH(技能效果等级!B403,技能效果!B:B,0))</f>
        <v>许褚普攻水晶</v>
      </c>
      <c r="D403" s="30" t="s">
        <v>1013</v>
      </c>
      <c r="E403" s="31">
        <v>10</v>
      </c>
      <c r="F403" s="31">
        <f>INDEX(技能效果!H:H,MATCH(技能效果等级!B403,技能效果!B:B,0))</f>
        <v>3006</v>
      </c>
      <c r="G403" s="31">
        <v>1</v>
      </c>
      <c r="H403" s="31">
        <v>1</v>
      </c>
      <c r="I403" s="31"/>
      <c r="J403" s="31"/>
      <c r="K403" s="31"/>
      <c r="L403" s="31"/>
      <c r="M403" s="31"/>
      <c r="N403" s="30" t="str">
        <f>IF(INDEX(技能效果!I:I,MATCH(技能效果等级!B403,技能效果!B:B,0))="","",INDEX(技能效果!I:I,MATCH(技能效果等级!B403,技能效果!B:B,0)))</f>
        <v/>
      </c>
      <c r="O403" s="31"/>
      <c r="P403" s="31"/>
      <c r="Q403" s="31"/>
      <c r="R403" s="31" t="str">
        <f>IF(INDEX(技能效果!J:J,MATCH(技能效果等级!B403,技能效果!B:B,0))="","",INDEX(技能效果!J:J,MATCH(技能效果等级!B403,技能效果!B:B,0)))</f>
        <v/>
      </c>
      <c r="S403" s="31"/>
      <c r="T403" s="31"/>
      <c r="U403" s="31"/>
      <c r="V403" s="30" t="s">
        <v>1329</v>
      </c>
      <c r="W403" s="31">
        <f t="shared" si="6"/>
        <v>40</v>
      </c>
    </row>
    <row r="404" spans="1:23" ht="16.5" x14ac:dyDescent="0.2">
      <c r="A404" s="31">
        <v>401</v>
      </c>
      <c r="B404" s="31">
        <f>INDEX(技能效果!B:B,MATCH(技能效果等级!W404,技能效果!Y:Y,0))</f>
        <v>130700301</v>
      </c>
      <c r="C404" s="31" t="str">
        <f>INDEX(技能效果!C:C,MATCH(技能效果等级!B404,技能效果!B:B,0))</f>
        <v>典韦普攻伤害</v>
      </c>
      <c r="D404" s="30" t="s">
        <v>1013</v>
      </c>
      <c r="E404" s="31">
        <v>1</v>
      </c>
      <c r="F404" s="31">
        <f>INDEX(技能效果!H:H,MATCH(技能效果等级!B404,技能效果!B:B,0))</f>
        <v>1001</v>
      </c>
      <c r="G404" s="31">
        <v>2.5</v>
      </c>
      <c r="H404" s="31"/>
      <c r="I404" s="31"/>
      <c r="J404" s="31"/>
      <c r="K404" s="31"/>
      <c r="L404" s="31"/>
      <c r="M404" s="31"/>
      <c r="N404" s="30" t="str">
        <f>IF(INDEX(技能效果!I:I,MATCH(技能效果等级!B404,技能效果!B:B,0))="","",INDEX(技能效果!I:I,MATCH(技能效果等级!B404,技能效果!B:B,0)))</f>
        <v/>
      </c>
      <c r="O404" s="31"/>
      <c r="P404" s="31"/>
      <c r="Q404" s="31"/>
      <c r="R404" s="31" t="str">
        <f>IF(INDEX(技能效果!J:J,MATCH(技能效果等级!B404,技能效果!B:B,0))="","",INDEX(技能效果!J:J,MATCH(技能效果等级!B404,技能效果!B:B,0)))</f>
        <v/>
      </c>
      <c r="S404" s="31"/>
      <c r="T404" s="31"/>
      <c r="U404" s="31"/>
      <c r="V404" s="30" t="s">
        <v>1329</v>
      </c>
      <c r="W404" s="31">
        <f t="shared" si="6"/>
        <v>41</v>
      </c>
    </row>
    <row r="405" spans="1:23" ht="16.5" x14ac:dyDescent="0.2">
      <c r="A405" s="31">
        <v>402</v>
      </c>
      <c r="B405" s="31">
        <f>INDEX(技能效果!B:B,MATCH(技能效果等级!W405,技能效果!Y:Y,0))</f>
        <v>130700301</v>
      </c>
      <c r="C405" s="31" t="str">
        <f>INDEX(技能效果!C:C,MATCH(技能效果等级!B405,技能效果!B:B,0))</f>
        <v>典韦普攻伤害</v>
      </c>
      <c r="D405" s="30" t="s">
        <v>1013</v>
      </c>
      <c r="E405" s="31">
        <v>2</v>
      </c>
      <c r="F405" s="31">
        <f>INDEX(技能效果!H:H,MATCH(技能效果等级!B405,技能效果!B:B,0))</f>
        <v>1001</v>
      </c>
      <c r="G405" s="31">
        <v>2.5</v>
      </c>
      <c r="H405" s="31"/>
      <c r="I405" s="31"/>
      <c r="J405" s="31"/>
      <c r="K405" s="31"/>
      <c r="L405" s="31"/>
      <c r="M405" s="31"/>
      <c r="N405" s="30" t="str">
        <f>IF(INDEX(技能效果!I:I,MATCH(技能效果等级!B405,技能效果!B:B,0))="","",INDEX(技能效果!I:I,MATCH(技能效果等级!B405,技能效果!B:B,0)))</f>
        <v/>
      </c>
      <c r="O405" s="31"/>
      <c r="P405" s="31"/>
      <c r="Q405" s="31"/>
      <c r="R405" s="31" t="str">
        <f>IF(INDEX(技能效果!J:J,MATCH(技能效果等级!B405,技能效果!B:B,0))="","",INDEX(技能效果!J:J,MATCH(技能效果等级!B405,技能效果!B:B,0)))</f>
        <v/>
      </c>
      <c r="S405" s="31"/>
      <c r="T405" s="31"/>
      <c r="U405" s="31"/>
      <c r="V405" s="30" t="s">
        <v>1329</v>
      </c>
      <c r="W405" s="31">
        <f t="shared" si="6"/>
        <v>41</v>
      </c>
    </row>
    <row r="406" spans="1:23" ht="16.5" x14ac:dyDescent="0.2">
      <c r="A406" s="31">
        <v>403</v>
      </c>
      <c r="B406" s="31">
        <f>INDEX(技能效果!B:B,MATCH(技能效果等级!W406,技能效果!Y:Y,0))</f>
        <v>130700301</v>
      </c>
      <c r="C406" s="31" t="str">
        <f>INDEX(技能效果!C:C,MATCH(技能效果等级!B406,技能效果!B:B,0))</f>
        <v>典韦普攻伤害</v>
      </c>
      <c r="D406" s="30" t="s">
        <v>1013</v>
      </c>
      <c r="E406" s="31">
        <v>3</v>
      </c>
      <c r="F406" s="31">
        <f>INDEX(技能效果!H:H,MATCH(技能效果等级!B406,技能效果!B:B,0))</f>
        <v>1001</v>
      </c>
      <c r="G406" s="31">
        <v>2.5</v>
      </c>
      <c r="H406" s="31"/>
      <c r="I406" s="31"/>
      <c r="J406" s="31"/>
      <c r="K406" s="31"/>
      <c r="L406" s="31"/>
      <c r="M406" s="31"/>
      <c r="N406" s="30" t="str">
        <f>IF(INDEX(技能效果!I:I,MATCH(技能效果等级!B406,技能效果!B:B,0))="","",INDEX(技能效果!I:I,MATCH(技能效果等级!B406,技能效果!B:B,0)))</f>
        <v/>
      </c>
      <c r="O406" s="31"/>
      <c r="P406" s="31"/>
      <c r="Q406" s="31"/>
      <c r="R406" s="31" t="str">
        <f>IF(INDEX(技能效果!J:J,MATCH(技能效果等级!B406,技能效果!B:B,0))="","",INDEX(技能效果!J:J,MATCH(技能效果等级!B406,技能效果!B:B,0)))</f>
        <v/>
      </c>
      <c r="S406" s="31"/>
      <c r="T406" s="31"/>
      <c r="U406" s="31"/>
      <c r="V406" s="30" t="s">
        <v>1329</v>
      </c>
      <c r="W406" s="31">
        <f t="shared" si="6"/>
        <v>41</v>
      </c>
    </row>
    <row r="407" spans="1:23" ht="16.5" x14ac:dyDescent="0.2">
      <c r="A407" s="31">
        <v>404</v>
      </c>
      <c r="B407" s="31">
        <f>INDEX(技能效果!B:B,MATCH(技能效果等级!W407,技能效果!Y:Y,0))</f>
        <v>130700301</v>
      </c>
      <c r="C407" s="31" t="str">
        <f>INDEX(技能效果!C:C,MATCH(技能效果等级!B407,技能效果!B:B,0))</f>
        <v>典韦普攻伤害</v>
      </c>
      <c r="D407" s="30" t="s">
        <v>1013</v>
      </c>
      <c r="E407" s="31">
        <v>4</v>
      </c>
      <c r="F407" s="31">
        <f>INDEX(技能效果!H:H,MATCH(技能效果等级!B407,技能效果!B:B,0))</f>
        <v>1001</v>
      </c>
      <c r="G407" s="31">
        <v>2.5</v>
      </c>
      <c r="H407" s="31"/>
      <c r="I407" s="31"/>
      <c r="J407" s="31"/>
      <c r="K407" s="31"/>
      <c r="L407" s="31"/>
      <c r="M407" s="31"/>
      <c r="N407" s="30" t="str">
        <f>IF(INDEX(技能效果!I:I,MATCH(技能效果等级!B407,技能效果!B:B,0))="","",INDEX(技能效果!I:I,MATCH(技能效果等级!B407,技能效果!B:B,0)))</f>
        <v/>
      </c>
      <c r="O407" s="31"/>
      <c r="P407" s="31"/>
      <c r="Q407" s="31"/>
      <c r="R407" s="31" t="str">
        <f>IF(INDEX(技能效果!J:J,MATCH(技能效果等级!B407,技能效果!B:B,0))="","",INDEX(技能效果!J:J,MATCH(技能效果等级!B407,技能效果!B:B,0)))</f>
        <v/>
      </c>
      <c r="S407" s="31"/>
      <c r="T407" s="31"/>
      <c r="U407" s="31"/>
      <c r="V407" s="30" t="s">
        <v>1329</v>
      </c>
      <c r="W407" s="31">
        <f t="shared" si="6"/>
        <v>41</v>
      </c>
    </row>
    <row r="408" spans="1:23" ht="16.5" x14ac:dyDescent="0.2">
      <c r="A408" s="31">
        <v>405</v>
      </c>
      <c r="B408" s="31">
        <f>INDEX(技能效果!B:B,MATCH(技能效果等级!W408,技能效果!Y:Y,0))</f>
        <v>130700301</v>
      </c>
      <c r="C408" s="31" t="str">
        <f>INDEX(技能效果!C:C,MATCH(技能效果等级!B408,技能效果!B:B,0))</f>
        <v>典韦普攻伤害</v>
      </c>
      <c r="D408" s="30" t="s">
        <v>1013</v>
      </c>
      <c r="E408" s="31">
        <v>5</v>
      </c>
      <c r="F408" s="31">
        <f>INDEX(技能效果!H:H,MATCH(技能效果等级!B408,技能效果!B:B,0))</f>
        <v>1001</v>
      </c>
      <c r="G408" s="31">
        <v>2.5</v>
      </c>
      <c r="H408" s="31"/>
      <c r="I408" s="31"/>
      <c r="J408" s="31"/>
      <c r="K408" s="31"/>
      <c r="L408" s="31"/>
      <c r="M408" s="31"/>
      <c r="N408" s="30" t="str">
        <f>IF(INDEX(技能效果!I:I,MATCH(技能效果等级!B408,技能效果!B:B,0))="","",INDEX(技能效果!I:I,MATCH(技能效果等级!B408,技能效果!B:B,0)))</f>
        <v/>
      </c>
      <c r="O408" s="31"/>
      <c r="P408" s="31"/>
      <c r="Q408" s="31"/>
      <c r="R408" s="31" t="str">
        <f>IF(INDEX(技能效果!J:J,MATCH(技能效果等级!B408,技能效果!B:B,0))="","",INDEX(技能效果!J:J,MATCH(技能效果等级!B408,技能效果!B:B,0)))</f>
        <v/>
      </c>
      <c r="S408" s="31"/>
      <c r="T408" s="31"/>
      <c r="U408" s="31"/>
      <c r="V408" s="30" t="s">
        <v>1329</v>
      </c>
      <c r="W408" s="31">
        <f t="shared" si="6"/>
        <v>41</v>
      </c>
    </row>
    <row r="409" spans="1:23" ht="16.5" x14ac:dyDescent="0.2">
      <c r="A409" s="31">
        <v>406</v>
      </c>
      <c r="B409" s="31">
        <f>INDEX(技能效果!B:B,MATCH(技能效果等级!W409,技能效果!Y:Y,0))</f>
        <v>130700301</v>
      </c>
      <c r="C409" s="31" t="str">
        <f>INDEX(技能效果!C:C,MATCH(技能效果等级!B409,技能效果!B:B,0))</f>
        <v>典韦普攻伤害</v>
      </c>
      <c r="D409" s="30" t="s">
        <v>1013</v>
      </c>
      <c r="E409" s="31">
        <v>6</v>
      </c>
      <c r="F409" s="31">
        <f>INDEX(技能效果!H:H,MATCH(技能效果等级!B409,技能效果!B:B,0))</f>
        <v>1001</v>
      </c>
      <c r="G409" s="31">
        <v>2.5</v>
      </c>
      <c r="H409" s="31"/>
      <c r="I409" s="31"/>
      <c r="J409" s="31"/>
      <c r="K409" s="31"/>
      <c r="L409" s="31"/>
      <c r="M409" s="31"/>
      <c r="N409" s="30" t="str">
        <f>IF(INDEX(技能效果!I:I,MATCH(技能效果等级!B409,技能效果!B:B,0))="","",INDEX(技能效果!I:I,MATCH(技能效果等级!B409,技能效果!B:B,0)))</f>
        <v/>
      </c>
      <c r="O409" s="31"/>
      <c r="P409" s="31"/>
      <c r="Q409" s="31"/>
      <c r="R409" s="31" t="str">
        <f>IF(INDEX(技能效果!J:J,MATCH(技能效果等级!B409,技能效果!B:B,0))="","",INDEX(技能效果!J:J,MATCH(技能效果等级!B409,技能效果!B:B,0)))</f>
        <v/>
      </c>
      <c r="S409" s="31"/>
      <c r="T409" s="31"/>
      <c r="U409" s="31"/>
      <c r="V409" s="30" t="s">
        <v>1329</v>
      </c>
      <c r="W409" s="31">
        <f t="shared" si="6"/>
        <v>41</v>
      </c>
    </row>
    <row r="410" spans="1:23" ht="16.5" x14ac:dyDescent="0.2">
      <c r="A410" s="31">
        <v>407</v>
      </c>
      <c r="B410" s="31">
        <f>INDEX(技能效果!B:B,MATCH(技能效果等级!W410,技能效果!Y:Y,0))</f>
        <v>130700301</v>
      </c>
      <c r="C410" s="31" t="str">
        <f>INDEX(技能效果!C:C,MATCH(技能效果等级!B410,技能效果!B:B,0))</f>
        <v>典韦普攻伤害</v>
      </c>
      <c r="D410" s="30" t="s">
        <v>1013</v>
      </c>
      <c r="E410" s="31">
        <v>7</v>
      </c>
      <c r="F410" s="31">
        <f>INDEX(技能效果!H:H,MATCH(技能效果等级!B410,技能效果!B:B,0))</f>
        <v>1001</v>
      </c>
      <c r="G410" s="31">
        <v>2.5</v>
      </c>
      <c r="H410" s="31"/>
      <c r="I410" s="31"/>
      <c r="J410" s="31"/>
      <c r="K410" s="31"/>
      <c r="L410" s="31"/>
      <c r="M410" s="31"/>
      <c r="N410" s="30" t="str">
        <f>IF(INDEX(技能效果!I:I,MATCH(技能效果等级!B410,技能效果!B:B,0))="","",INDEX(技能效果!I:I,MATCH(技能效果等级!B410,技能效果!B:B,0)))</f>
        <v/>
      </c>
      <c r="O410" s="31"/>
      <c r="P410" s="31"/>
      <c r="Q410" s="31"/>
      <c r="R410" s="31" t="str">
        <f>IF(INDEX(技能效果!J:J,MATCH(技能效果等级!B410,技能效果!B:B,0))="","",INDEX(技能效果!J:J,MATCH(技能效果等级!B410,技能效果!B:B,0)))</f>
        <v/>
      </c>
      <c r="S410" s="31"/>
      <c r="T410" s="31"/>
      <c r="U410" s="31"/>
      <c r="V410" s="30" t="s">
        <v>1329</v>
      </c>
      <c r="W410" s="31">
        <f t="shared" si="6"/>
        <v>41</v>
      </c>
    </row>
    <row r="411" spans="1:23" ht="16.5" x14ac:dyDescent="0.2">
      <c r="A411" s="31">
        <v>408</v>
      </c>
      <c r="B411" s="31">
        <f>INDEX(技能效果!B:B,MATCH(技能效果等级!W411,技能效果!Y:Y,0))</f>
        <v>130700301</v>
      </c>
      <c r="C411" s="31" t="str">
        <f>INDEX(技能效果!C:C,MATCH(技能效果等级!B411,技能效果!B:B,0))</f>
        <v>典韦普攻伤害</v>
      </c>
      <c r="D411" s="30" t="s">
        <v>1013</v>
      </c>
      <c r="E411" s="31">
        <v>8</v>
      </c>
      <c r="F411" s="31">
        <f>INDEX(技能效果!H:H,MATCH(技能效果等级!B411,技能效果!B:B,0))</f>
        <v>1001</v>
      </c>
      <c r="G411" s="31">
        <v>2.5</v>
      </c>
      <c r="H411" s="31"/>
      <c r="I411" s="31"/>
      <c r="J411" s="31"/>
      <c r="K411" s="31"/>
      <c r="L411" s="31"/>
      <c r="M411" s="31"/>
      <c r="N411" s="30" t="str">
        <f>IF(INDEX(技能效果!I:I,MATCH(技能效果等级!B411,技能效果!B:B,0))="","",INDEX(技能效果!I:I,MATCH(技能效果等级!B411,技能效果!B:B,0)))</f>
        <v/>
      </c>
      <c r="O411" s="31"/>
      <c r="P411" s="31"/>
      <c r="Q411" s="31"/>
      <c r="R411" s="31" t="str">
        <f>IF(INDEX(技能效果!J:J,MATCH(技能效果等级!B411,技能效果!B:B,0))="","",INDEX(技能效果!J:J,MATCH(技能效果等级!B411,技能效果!B:B,0)))</f>
        <v/>
      </c>
      <c r="S411" s="31"/>
      <c r="T411" s="31"/>
      <c r="U411" s="31"/>
      <c r="V411" s="30" t="s">
        <v>1329</v>
      </c>
      <c r="W411" s="31">
        <f t="shared" si="6"/>
        <v>41</v>
      </c>
    </row>
    <row r="412" spans="1:23" ht="16.5" x14ac:dyDescent="0.2">
      <c r="A412" s="31">
        <v>409</v>
      </c>
      <c r="B412" s="31">
        <f>INDEX(技能效果!B:B,MATCH(技能效果等级!W412,技能效果!Y:Y,0))</f>
        <v>130700301</v>
      </c>
      <c r="C412" s="31" t="str">
        <f>INDEX(技能效果!C:C,MATCH(技能效果等级!B412,技能效果!B:B,0))</f>
        <v>典韦普攻伤害</v>
      </c>
      <c r="D412" s="30" t="s">
        <v>1013</v>
      </c>
      <c r="E412" s="31">
        <v>9</v>
      </c>
      <c r="F412" s="31">
        <f>INDEX(技能效果!H:H,MATCH(技能效果等级!B412,技能效果!B:B,0))</f>
        <v>1001</v>
      </c>
      <c r="G412" s="31">
        <v>2.5</v>
      </c>
      <c r="H412" s="31"/>
      <c r="I412" s="31"/>
      <c r="J412" s="31"/>
      <c r="K412" s="31"/>
      <c r="L412" s="31"/>
      <c r="M412" s="31"/>
      <c r="N412" s="30" t="str">
        <f>IF(INDEX(技能效果!I:I,MATCH(技能效果等级!B412,技能效果!B:B,0))="","",INDEX(技能效果!I:I,MATCH(技能效果等级!B412,技能效果!B:B,0)))</f>
        <v/>
      </c>
      <c r="O412" s="31"/>
      <c r="P412" s="31"/>
      <c r="Q412" s="31"/>
      <c r="R412" s="31" t="str">
        <f>IF(INDEX(技能效果!J:J,MATCH(技能效果等级!B412,技能效果!B:B,0))="","",INDEX(技能效果!J:J,MATCH(技能效果等级!B412,技能效果!B:B,0)))</f>
        <v/>
      </c>
      <c r="S412" s="31"/>
      <c r="T412" s="31"/>
      <c r="U412" s="31"/>
      <c r="V412" s="30" t="s">
        <v>1329</v>
      </c>
      <c r="W412" s="31">
        <f t="shared" si="6"/>
        <v>41</v>
      </c>
    </row>
    <row r="413" spans="1:23" ht="16.5" x14ac:dyDescent="0.2">
      <c r="A413" s="31">
        <v>410</v>
      </c>
      <c r="B413" s="31">
        <f>INDEX(技能效果!B:B,MATCH(技能效果等级!W413,技能效果!Y:Y,0))</f>
        <v>130700301</v>
      </c>
      <c r="C413" s="31" t="str">
        <f>INDEX(技能效果!C:C,MATCH(技能效果等级!B413,技能效果!B:B,0))</f>
        <v>典韦普攻伤害</v>
      </c>
      <c r="D413" s="30" t="s">
        <v>1013</v>
      </c>
      <c r="E413" s="31">
        <v>10</v>
      </c>
      <c r="F413" s="31">
        <f>INDEX(技能效果!H:H,MATCH(技能效果等级!B413,技能效果!B:B,0))</f>
        <v>1001</v>
      </c>
      <c r="G413" s="31">
        <v>2.5</v>
      </c>
      <c r="H413" s="31"/>
      <c r="I413" s="31"/>
      <c r="J413" s="31"/>
      <c r="K413" s="31"/>
      <c r="L413" s="31"/>
      <c r="M413" s="31"/>
      <c r="N413" s="30" t="str">
        <f>IF(INDEX(技能效果!I:I,MATCH(技能效果等级!B413,技能效果!B:B,0))="","",INDEX(技能效果!I:I,MATCH(技能效果等级!B413,技能效果!B:B,0)))</f>
        <v/>
      </c>
      <c r="O413" s="31"/>
      <c r="P413" s="31"/>
      <c r="Q413" s="31"/>
      <c r="R413" s="31" t="str">
        <f>IF(INDEX(技能效果!J:J,MATCH(技能效果等级!B413,技能效果!B:B,0))="","",INDEX(技能效果!J:J,MATCH(技能效果等级!B413,技能效果!B:B,0)))</f>
        <v/>
      </c>
      <c r="S413" s="31"/>
      <c r="T413" s="31"/>
      <c r="U413" s="31"/>
      <c r="V413" s="30" t="s">
        <v>1329</v>
      </c>
      <c r="W413" s="31">
        <f t="shared" si="6"/>
        <v>41</v>
      </c>
    </row>
    <row r="414" spans="1:23" ht="16.5" x14ac:dyDescent="0.2">
      <c r="A414" s="31">
        <v>411</v>
      </c>
      <c r="B414" s="31">
        <f>INDEX(技能效果!B:B,MATCH(技能效果等级!W414,技能效果!Y:Y,0))</f>
        <v>130700302</v>
      </c>
      <c r="C414" s="31" t="str">
        <f>INDEX(技能效果!C:C,MATCH(技能效果等级!B414,技能效果!B:B,0))</f>
        <v>典韦普攻水晶</v>
      </c>
      <c r="D414" s="30" t="s">
        <v>1013</v>
      </c>
      <c r="E414" s="31">
        <v>1</v>
      </c>
      <c r="F414" s="31">
        <f>INDEX(技能效果!H:H,MATCH(技能效果等级!B414,技能效果!B:B,0))</f>
        <v>3006</v>
      </c>
      <c r="G414" s="31">
        <v>1</v>
      </c>
      <c r="H414" s="31">
        <v>1</v>
      </c>
      <c r="I414" s="31"/>
      <c r="J414" s="31"/>
      <c r="K414" s="31"/>
      <c r="L414" s="31"/>
      <c r="M414" s="31"/>
      <c r="N414" s="30" t="str">
        <f>IF(INDEX(技能效果!I:I,MATCH(技能效果等级!B414,技能效果!B:B,0))="","",INDEX(技能效果!I:I,MATCH(技能效果等级!B414,技能效果!B:B,0)))</f>
        <v/>
      </c>
      <c r="O414" s="31"/>
      <c r="P414" s="31"/>
      <c r="Q414" s="31"/>
      <c r="R414" s="31" t="str">
        <f>IF(INDEX(技能效果!J:J,MATCH(技能效果等级!B414,技能效果!B:B,0))="","",INDEX(技能效果!J:J,MATCH(技能效果等级!B414,技能效果!B:B,0)))</f>
        <v/>
      </c>
      <c r="S414" s="31"/>
      <c r="T414" s="31"/>
      <c r="U414" s="31"/>
      <c r="V414" s="30" t="s">
        <v>1329</v>
      </c>
      <c r="W414" s="31">
        <f t="shared" si="6"/>
        <v>42</v>
      </c>
    </row>
    <row r="415" spans="1:23" ht="16.5" x14ac:dyDescent="0.2">
      <c r="A415" s="31">
        <v>412</v>
      </c>
      <c r="B415" s="31">
        <f>INDEX(技能效果!B:B,MATCH(技能效果等级!W415,技能效果!Y:Y,0))</f>
        <v>130700302</v>
      </c>
      <c r="C415" s="31" t="str">
        <f>INDEX(技能效果!C:C,MATCH(技能效果等级!B415,技能效果!B:B,0))</f>
        <v>典韦普攻水晶</v>
      </c>
      <c r="D415" s="30" t="s">
        <v>1013</v>
      </c>
      <c r="E415" s="31">
        <v>2</v>
      </c>
      <c r="F415" s="31">
        <f>INDEX(技能效果!H:H,MATCH(技能效果等级!B415,技能效果!B:B,0))</f>
        <v>3006</v>
      </c>
      <c r="G415" s="31">
        <v>1</v>
      </c>
      <c r="H415" s="31">
        <v>1</v>
      </c>
      <c r="I415" s="31"/>
      <c r="J415" s="31"/>
      <c r="K415" s="31"/>
      <c r="L415" s="31"/>
      <c r="M415" s="31"/>
      <c r="N415" s="30" t="str">
        <f>IF(INDEX(技能效果!I:I,MATCH(技能效果等级!B415,技能效果!B:B,0))="","",INDEX(技能效果!I:I,MATCH(技能效果等级!B415,技能效果!B:B,0)))</f>
        <v/>
      </c>
      <c r="O415" s="31"/>
      <c r="P415" s="31"/>
      <c r="Q415" s="31"/>
      <c r="R415" s="31" t="str">
        <f>IF(INDEX(技能效果!J:J,MATCH(技能效果等级!B415,技能效果!B:B,0))="","",INDEX(技能效果!J:J,MATCH(技能效果等级!B415,技能效果!B:B,0)))</f>
        <v/>
      </c>
      <c r="S415" s="31"/>
      <c r="T415" s="31"/>
      <c r="U415" s="31"/>
      <c r="V415" s="30" t="s">
        <v>1329</v>
      </c>
      <c r="W415" s="31">
        <f t="shared" si="6"/>
        <v>42</v>
      </c>
    </row>
    <row r="416" spans="1:23" ht="16.5" x14ac:dyDescent="0.2">
      <c r="A416" s="31">
        <v>413</v>
      </c>
      <c r="B416" s="31">
        <f>INDEX(技能效果!B:B,MATCH(技能效果等级!W416,技能效果!Y:Y,0))</f>
        <v>130700302</v>
      </c>
      <c r="C416" s="31" t="str">
        <f>INDEX(技能效果!C:C,MATCH(技能效果等级!B416,技能效果!B:B,0))</f>
        <v>典韦普攻水晶</v>
      </c>
      <c r="D416" s="30" t="s">
        <v>1013</v>
      </c>
      <c r="E416" s="31">
        <v>3</v>
      </c>
      <c r="F416" s="31">
        <f>INDEX(技能效果!H:H,MATCH(技能效果等级!B416,技能效果!B:B,0))</f>
        <v>3006</v>
      </c>
      <c r="G416" s="31">
        <v>1</v>
      </c>
      <c r="H416" s="31">
        <v>1</v>
      </c>
      <c r="I416" s="31"/>
      <c r="J416" s="31"/>
      <c r="K416" s="31"/>
      <c r="L416" s="31"/>
      <c r="M416" s="31"/>
      <c r="N416" s="30" t="str">
        <f>IF(INDEX(技能效果!I:I,MATCH(技能效果等级!B416,技能效果!B:B,0))="","",INDEX(技能效果!I:I,MATCH(技能效果等级!B416,技能效果!B:B,0)))</f>
        <v/>
      </c>
      <c r="O416" s="31"/>
      <c r="P416" s="31"/>
      <c r="Q416" s="31"/>
      <c r="R416" s="31" t="str">
        <f>IF(INDEX(技能效果!J:J,MATCH(技能效果等级!B416,技能效果!B:B,0))="","",INDEX(技能效果!J:J,MATCH(技能效果等级!B416,技能效果!B:B,0)))</f>
        <v/>
      </c>
      <c r="S416" s="31"/>
      <c r="T416" s="31"/>
      <c r="U416" s="31"/>
      <c r="V416" s="30" t="s">
        <v>1329</v>
      </c>
      <c r="W416" s="31">
        <f t="shared" si="6"/>
        <v>42</v>
      </c>
    </row>
    <row r="417" spans="1:23" ht="16.5" x14ac:dyDescent="0.2">
      <c r="A417" s="31">
        <v>414</v>
      </c>
      <c r="B417" s="31">
        <f>INDEX(技能效果!B:B,MATCH(技能效果等级!W417,技能效果!Y:Y,0))</f>
        <v>130700302</v>
      </c>
      <c r="C417" s="31" t="str">
        <f>INDEX(技能效果!C:C,MATCH(技能效果等级!B417,技能效果!B:B,0))</f>
        <v>典韦普攻水晶</v>
      </c>
      <c r="D417" s="30" t="s">
        <v>1013</v>
      </c>
      <c r="E417" s="31">
        <v>4</v>
      </c>
      <c r="F417" s="31">
        <f>INDEX(技能效果!H:H,MATCH(技能效果等级!B417,技能效果!B:B,0))</f>
        <v>3006</v>
      </c>
      <c r="G417" s="31">
        <v>1</v>
      </c>
      <c r="H417" s="31">
        <v>1</v>
      </c>
      <c r="I417" s="31"/>
      <c r="J417" s="31"/>
      <c r="K417" s="31"/>
      <c r="L417" s="31"/>
      <c r="M417" s="31"/>
      <c r="N417" s="30" t="str">
        <f>IF(INDEX(技能效果!I:I,MATCH(技能效果等级!B417,技能效果!B:B,0))="","",INDEX(技能效果!I:I,MATCH(技能效果等级!B417,技能效果!B:B,0)))</f>
        <v/>
      </c>
      <c r="O417" s="31"/>
      <c r="P417" s="31"/>
      <c r="Q417" s="31"/>
      <c r="R417" s="31" t="str">
        <f>IF(INDEX(技能效果!J:J,MATCH(技能效果等级!B417,技能效果!B:B,0))="","",INDEX(技能效果!J:J,MATCH(技能效果等级!B417,技能效果!B:B,0)))</f>
        <v/>
      </c>
      <c r="S417" s="31"/>
      <c r="T417" s="31"/>
      <c r="U417" s="31"/>
      <c r="V417" s="30" t="s">
        <v>1329</v>
      </c>
      <c r="W417" s="31">
        <f t="shared" si="6"/>
        <v>42</v>
      </c>
    </row>
    <row r="418" spans="1:23" ht="16.5" x14ac:dyDescent="0.2">
      <c r="A418" s="31">
        <v>415</v>
      </c>
      <c r="B418" s="31">
        <f>INDEX(技能效果!B:B,MATCH(技能效果等级!W418,技能效果!Y:Y,0))</f>
        <v>130700302</v>
      </c>
      <c r="C418" s="31" t="str">
        <f>INDEX(技能效果!C:C,MATCH(技能效果等级!B418,技能效果!B:B,0))</f>
        <v>典韦普攻水晶</v>
      </c>
      <c r="D418" s="30" t="s">
        <v>1013</v>
      </c>
      <c r="E418" s="31">
        <v>5</v>
      </c>
      <c r="F418" s="31">
        <f>INDEX(技能效果!H:H,MATCH(技能效果等级!B418,技能效果!B:B,0))</f>
        <v>3006</v>
      </c>
      <c r="G418" s="31">
        <v>1</v>
      </c>
      <c r="H418" s="31">
        <v>1</v>
      </c>
      <c r="I418" s="31"/>
      <c r="J418" s="31"/>
      <c r="K418" s="31"/>
      <c r="L418" s="31"/>
      <c r="M418" s="31"/>
      <c r="N418" s="30" t="str">
        <f>IF(INDEX(技能效果!I:I,MATCH(技能效果等级!B418,技能效果!B:B,0))="","",INDEX(技能效果!I:I,MATCH(技能效果等级!B418,技能效果!B:B,0)))</f>
        <v/>
      </c>
      <c r="O418" s="31"/>
      <c r="P418" s="31"/>
      <c r="Q418" s="31"/>
      <c r="R418" s="31" t="str">
        <f>IF(INDEX(技能效果!J:J,MATCH(技能效果等级!B418,技能效果!B:B,0))="","",INDEX(技能效果!J:J,MATCH(技能效果等级!B418,技能效果!B:B,0)))</f>
        <v/>
      </c>
      <c r="S418" s="31"/>
      <c r="T418" s="31"/>
      <c r="U418" s="31"/>
      <c r="V418" s="30" t="s">
        <v>1329</v>
      </c>
      <c r="W418" s="31">
        <f t="shared" si="6"/>
        <v>42</v>
      </c>
    </row>
    <row r="419" spans="1:23" ht="16.5" x14ac:dyDescent="0.2">
      <c r="A419" s="31">
        <v>416</v>
      </c>
      <c r="B419" s="31">
        <f>INDEX(技能效果!B:B,MATCH(技能效果等级!W419,技能效果!Y:Y,0))</f>
        <v>130700302</v>
      </c>
      <c r="C419" s="31" t="str">
        <f>INDEX(技能效果!C:C,MATCH(技能效果等级!B419,技能效果!B:B,0))</f>
        <v>典韦普攻水晶</v>
      </c>
      <c r="D419" s="30" t="s">
        <v>1013</v>
      </c>
      <c r="E419" s="31">
        <v>6</v>
      </c>
      <c r="F419" s="31">
        <f>INDEX(技能效果!H:H,MATCH(技能效果等级!B419,技能效果!B:B,0))</f>
        <v>3006</v>
      </c>
      <c r="G419" s="31">
        <v>1</v>
      </c>
      <c r="H419" s="31">
        <v>1</v>
      </c>
      <c r="I419" s="31"/>
      <c r="J419" s="31"/>
      <c r="K419" s="31"/>
      <c r="L419" s="31"/>
      <c r="M419" s="31"/>
      <c r="N419" s="30" t="str">
        <f>IF(INDEX(技能效果!I:I,MATCH(技能效果等级!B419,技能效果!B:B,0))="","",INDEX(技能效果!I:I,MATCH(技能效果等级!B419,技能效果!B:B,0)))</f>
        <v/>
      </c>
      <c r="O419" s="31"/>
      <c r="P419" s="31"/>
      <c r="Q419" s="31"/>
      <c r="R419" s="31" t="str">
        <f>IF(INDEX(技能效果!J:J,MATCH(技能效果等级!B419,技能效果!B:B,0))="","",INDEX(技能效果!J:J,MATCH(技能效果等级!B419,技能效果!B:B,0)))</f>
        <v/>
      </c>
      <c r="S419" s="31"/>
      <c r="T419" s="31"/>
      <c r="U419" s="31"/>
      <c r="V419" s="30" t="s">
        <v>1329</v>
      </c>
      <c r="W419" s="31">
        <f t="shared" si="6"/>
        <v>42</v>
      </c>
    </row>
    <row r="420" spans="1:23" ht="16.5" x14ac:dyDescent="0.2">
      <c r="A420" s="31">
        <v>417</v>
      </c>
      <c r="B420" s="31">
        <f>INDEX(技能效果!B:B,MATCH(技能效果等级!W420,技能效果!Y:Y,0))</f>
        <v>130700302</v>
      </c>
      <c r="C420" s="31" t="str">
        <f>INDEX(技能效果!C:C,MATCH(技能效果等级!B420,技能效果!B:B,0))</f>
        <v>典韦普攻水晶</v>
      </c>
      <c r="D420" s="30" t="s">
        <v>1013</v>
      </c>
      <c r="E420" s="31">
        <v>7</v>
      </c>
      <c r="F420" s="31">
        <f>INDEX(技能效果!H:H,MATCH(技能效果等级!B420,技能效果!B:B,0))</f>
        <v>3006</v>
      </c>
      <c r="G420" s="31">
        <v>1</v>
      </c>
      <c r="H420" s="31">
        <v>1</v>
      </c>
      <c r="I420" s="31"/>
      <c r="J420" s="31"/>
      <c r="K420" s="31"/>
      <c r="L420" s="31"/>
      <c r="M420" s="31"/>
      <c r="N420" s="30" t="str">
        <f>IF(INDEX(技能效果!I:I,MATCH(技能效果等级!B420,技能效果!B:B,0))="","",INDEX(技能效果!I:I,MATCH(技能效果等级!B420,技能效果!B:B,0)))</f>
        <v/>
      </c>
      <c r="O420" s="31"/>
      <c r="P420" s="31"/>
      <c r="Q420" s="31"/>
      <c r="R420" s="31" t="str">
        <f>IF(INDEX(技能效果!J:J,MATCH(技能效果等级!B420,技能效果!B:B,0))="","",INDEX(技能效果!J:J,MATCH(技能效果等级!B420,技能效果!B:B,0)))</f>
        <v/>
      </c>
      <c r="S420" s="31"/>
      <c r="T420" s="31"/>
      <c r="U420" s="31"/>
      <c r="V420" s="30" t="s">
        <v>1329</v>
      </c>
      <c r="W420" s="31">
        <f t="shared" si="6"/>
        <v>42</v>
      </c>
    </row>
    <row r="421" spans="1:23" ht="16.5" x14ac:dyDescent="0.2">
      <c r="A421" s="31">
        <v>418</v>
      </c>
      <c r="B421" s="31">
        <f>INDEX(技能效果!B:B,MATCH(技能效果等级!W421,技能效果!Y:Y,0))</f>
        <v>130700302</v>
      </c>
      <c r="C421" s="31" t="str">
        <f>INDEX(技能效果!C:C,MATCH(技能效果等级!B421,技能效果!B:B,0))</f>
        <v>典韦普攻水晶</v>
      </c>
      <c r="D421" s="30" t="s">
        <v>1013</v>
      </c>
      <c r="E421" s="31">
        <v>8</v>
      </c>
      <c r="F421" s="31">
        <f>INDEX(技能效果!H:H,MATCH(技能效果等级!B421,技能效果!B:B,0))</f>
        <v>3006</v>
      </c>
      <c r="G421" s="31">
        <v>1</v>
      </c>
      <c r="H421" s="31">
        <v>1</v>
      </c>
      <c r="I421" s="31"/>
      <c r="J421" s="31"/>
      <c r="K421" s="31"/>
      <c r="L421" s="31"/>
      <c r="M421" s="31"/>
      <c r="N421" s="30" t="str">
        <f>IF(INDEX(技能效果!I:I,MATCH(技能效果等级!B421,技能效果!B:B,0))="","",INDEX(技能效果!I:I,MATCH(技能效果等级!B421,技能效果!B:B,0)))</f>
        <v/>
      </c>
      <c r="O421" s="31"/>
      <c r="P421" s="31"/>
      <c r="Q421" s="31"/>
      <c r="R421" s="31" t="str">
        <f>IF(INDEX(技能效果!J:J,MATCH(技能效果等级!B421,技能效果!B:B,0))="","",INDEX(技能效果!J:J,MATCH(技能效果等级!B421,技能效果!B:B,0)))</f>
        <v/>
      </c>
      <c r="S421" s="31"/>
      <c r="T421" s="31"/>
      <c r="U421" s="31"/>
      <c r="V421" s="30" t="s">
        <v>1329</v>
      </c>
      <c r="W421" s="31">
        <f t="shared" si="6"/>
        <v>42</v>
      </c>
    </row>
    <row r="422" spans="1:23" ht="16.5" x14ac:dyDescent="0.2">
      <c r="A422" s="31">
        <v>419</v>
      </c>
      <c r="B422" s="31">
        <f>INDEX(技能效果!B:B,MATCH(技能效果等级!W422,技能效果!Y:Y,0))</f>
        <v>130700302</v>
      </c>
      <c r="C422" s="31" t="str">
        <f>INDEX(技能效果!C:C,MATCH(技能效果等级!B422,技能效果!B:B,0))</f>
        <v>典韦普攻水晶</v>
      </c>
      <c r="D422" s="30" t="s">
        <v>1013</v>
      </c>
      <c r="E422" s="31">
        <v>9</v>
      </c>
      <c r="F422" s="31">
        <f>INDEX(技能效果!H:H,MATCH(技能效果等级!B422,技能效果!B:B,0))</f>
        <v>3006</v>
      </c>
      <c r="G422" s="31">
        <v>1</v>
      </c>
      <c r="H422" s="31">
        <v>1</v>
      </c>
      <c r="I422" s="31"/>
      <c r="J422" s="31"/>
      <c r="K422" s="31"/>
      <c r="L422" s="31"/>
      <c r="M422" s="31"/>
      <c r="N422" s="30" t="str">
        <f>IF(INDEX(技能效果!I:I,MATCH(技能效果等级!B422,技能效果!B:B,0))="","",INDEX(技能效果!I:I,MATCH(技能效果等级!B422,技能效果!B:B,0)))</f>
        <v/>
      </c>
      <c r="O422" s="31"/>
      <c r="P422" s="31"/>
      <c r="Q422" s="31"/>
      <c r="R422" s="31" t="str">
        <f>IF(INDEX(技能效果!J:J,MATCH(技能效果等级!B422,技能效果!B:B,0))="","",INDEX(技能效果!J:J,MATCH(技能效果等级!B422,技能效果!B:B,0)))</f>
        <v/>
      </c>
      <c r="S422" s="31"/>
      <c r="T422" s="31"/>
      <c r="U422" s="31"/>
      <c r="V422" s="30" t="s">
        <v>1329</v>
      </c>
      <c r="W422" s="31">
        <f t="shared" si="6"/>
        <v>42</v>
      </c>
    </row>
    <row r="423" spans="1:23" ht="16.5" x14ac:dyDescent="0.2">
      <c r="A423" s="31">
        <v>420</v>
      </c>
      <c r="B423" s="31">
        <f>INDEX(技能效果!B:B,MATCH(技能效果等级!W423,技能效果!Y:Y,0))</f>
        <v>130700302</v>
      </c>
      <c r="C423" s="31" t="str">
        <f>INDEX(技能效果!C:C,MATCH(技能效果等级!B423,技能效果!B:B,0))</f>
        <v>典韦普攻水晶</v>
      </c>
      <c r="D423" s="30" t="s">
        <v>1013</v>
      </c>
      <c r="E423" s="31">
        <v>10</v>
      </c>
      <c r="F423" s="31">
        <f>INDEX(技能效果!H:H,MATCH(技能效果等级!B423,技能效果!B:B,0))</f>
        <v>3006</v>
      </c>
      <c r="G423" s="31">
        <v>1</v>
      </c>
      <c r="H423" s="31">
        <v>1</v>
      </c>
      <c r="I423" s="31"/>
      <c r="J423" s="31"/>
      <c r="K423" s="31"/>
      <c r="L423" s="31"/>
      <c r="M423" s="31"/>
      <c r="N423" s="30" t="str">
        <f>IF(INDEX(技能效果!I:I,MATCH(技能效果等级!B423,技能效果!B:B,0))="","",INDEX(技能效果!I:I,MATCH(技能效果等级!B423,技能效果!B:B,0)))</f>
        <v/>
      </c>
      <c r="O423" s="31"/>
      <c r="P423" s="31"/>
      <c r="Q423" s="31"/>
      <c r="R423" s="31" t="str">
        <f>IF(INDEX(技能效果!J:J,MATCH(技能效果等级!B423,技能效果!B:B,0))="","",INDEX(技能效果!J:J,MATCH(技能效果等级!B423,技能效果!B:B,0)))</f>
        <v/>
      </c>
      <c r="S423" s="31"/>
      <c r="T423" s="31"/>
      <c r="U423" s="31"/>
      <c r="V423" s="30" t="s">
        <v>1329</v>
      </c>
      <c r="W423" s="31">
        <f t="shared" si="6"/>
        <v>42</v>
      </c>
    </row>
    <row r="424" spans="1:23" ht="16.5" x14ac:dyDescent="0.2">
      <c r="A424" s="31">
        <v>421</v>
      </c>
      <c r="B424" s="31">
        <f>INDEX(技能效果!B:B,MATCH(技能效果等级!W424,技能效果!Y:Y,0))</f>
        <v>130700401</v>
      </c>
      <c r="C424" s="31" t="str">
        <f>INDEX(技能效果!C:C,MATCH(技能效果等级!B424,技能效果!B:B,0))</f>
        <v>唐流雨普攻伤害</v>
      </c>
      <c r="D424" s="30" t="s">
        <v>1013</v>
      </c>
      <c r="E424" s="31">
        <v>1</v>
      </c>
      <c r="F424" s="31">
        <f>INDEX(技能效果!H:H,MATCH(技能效果等级!B424,技能效果!B:B,0))</f>
        <v>1001</v>
      </c>
      <c r="G424" s="31">
        <v>2.5</v>
      </c>
      <c r="H424" s="31"/>
      <c r="I424" s="31"/>
      <c r="J424" s="31"/>
      <c r="K424" s="31"/>
      <c r="L424" s="31"/>
      <c r="M424" s="31"/>
      <c r="N424" s="30" t="str">
        <f>IF(INDEX(技能效果!I:I,MATCH(技能效果等级!B424,技能效果!B:B,0))="","",INDEX(技能效果!I:I,MATCH(技能效果等级!B424,技能效果!B:B,0)))</f>
        <v/>
      </c>
      <c r="O424" s="31"/>
      <c r="P424" s="31"/>
      <c r="Q424" s="31"/>
      <c r="R424" s="31" t="str">
        <f>IF(INDEX(技能效果!J:J,MATCH(技能效果等级!B424,技能效果!B:B,0))="","",INDEX(技能效果!J:J,MATCH(技能效果等级!B424,技能效果!B:B,0)))</f>
        <v/>
      </c>
      <c r="S424" s="31"/>
      <c r="T424" s="31"/>
      <c r="U424" s="31"/>
      <c r="V424" s="30" t="s">
        <v>1329</v>
      </c>
      <c r="W424" s="31">
        <f t="shared" si="6"/>
        <v>43</v>
      </c>
    </row>
    <row r="425" spans="1:23" ht="16.5" x14ac:dyDescent="0.2">
      <c r="A425" s="31">
        <v>422</v>
      </c>
      <c r="B425" s="31">
        <f>INDEX(技能效果!B:B,MATCH(技能效果等级!W425,技能效果!Y:Y,0))</f>
        <v>130700401</v>
      </c>
      <c r="C425" s="31" t="str">
        <f>INDEX(技能效果!C:C,MATCH(技能效果等级!B425,技能效果!B:B,0))</f>
        <v>唐流雨普攻伤害</v>
      </c>
      <c r="D425" s="30" t="s">
        <v>1013</v>
      </c>
      <c r="E425" s="31">
        <v>2</v>
      </c>
      <c r="F425" s="31">
        <f>INDEX(技能效果!H:H,MATCH(技能效果等级!B425,技能效果!B:B,0))</f>
        <v>1001</v>
      </c>
      <c r="G425" s="31">
        <v>2.5</v>
      </c>
      <c r="H425" s="31"/>
      <c r="I425" s="31"/>
      <c r="J425" s="31"/>
      <c r="K425" s="31"/>
      <c r="L425" s="31"/>
      <c r="M425" s="31"/>
      <c r="N425" s="30" t="str">
        <f>IF(INDEX(技能效果!I:I,MATCH(技能效果等级!B425,技能效果!B:B,0))="","",INDEX(技能效果!I:I,MATCH(技能效果等级!B425,技能效果!B:B,0)))</f>
        <v/>
      </c>
      <c r="O425" s="31"/>
      <c r="P425" s="31"/>
      <c r="Q425" s="31"/>
      <c r="R425" s="31" t="str">
        <f>IF(INDEX(技能效果!J:J,MATCH(技能效果等级!B425,技能效果!B:B,0))="","",INDEX(技能效果!J:J,MATCH(技能效果等级!B425,技能效果!B:B,0)))</f>
        <v/>
      </c>
      <c r="S425" s="31"/>
      <c r="T425" s="31"/>
      <c r="U425" s="31"/>
      <c r="V425" s="30" t="s">
        <v>1329</v>
      </c>
      <c r="W425" s="31">
        <f t="shared" si="6"/>
        <v>43</v>
      </c>
    </row>
    <row r="426" spans="1:23" ht="16.5" x14ac:dyDescent="0.2">
      <c r="A426" s="31">
        <v>423</v>
      </c>
      <c r="B426" s="31">
        <f>INDEX(技能效果!B:B,MATCH(技能效果等级!W426,技能效果!Y:Y,0))</f>
        <v>130700401</v>
      </c>
      <c r="C426" s="31" t="str">
        <f>INDEX(技能效果!C:C,MATCH(技能效果等级!B426,技能效果!B:B,0))</f>
        <v>唐流雨普攻伤害</v>
      </c>
      <c r="D426" s="30" t="s">
        <v>1013</v>
      </c>
      <c r="E426" s="31">
        <v>3</v>
      </c>
      <c r="F426" s="31">
        <f>INDEX(技能效果!H:H,MATCH(技能效果等级!B426,技能效果!B:B,0))</f>
        <v>1001</v>
      </c>
      <c r="G426" s="31">
        <v>2.5</v>
      </c>
      <c r="H426" s="31"/>
      <c r="I426" s="31"/>
      <c r="J426" s="31"/>
      <c r="K426" s="31"/>
      <c r="L426" s="31"/>
      <c r="M426" s="31"/>
      <c r="N426" s="30" t="str">
        <f>IF(INDEX(技能效果!I:I,MATCH(技能效果等级!B426,技能效果!B:B,0))="","",INDEX(技能效果!I:I,MATCH(技能效果等级!B426,技能效果!B:B,0)))</f>
        <v/>
      </c>
      <c r="O426" s="31"/>
      <c r="P426" s="31"/>
      <c r="Q426" s="31"/>
      <c r="R426" s="31" t="str">
        <f>IF(INDEX(技能效果!J:J,MATCH(技能效果等级!B426,技能效果!B:B,0))="","",INDEX(技能效果!J:J,MATCH(技能效果等级!B426,技能效果!B:B,0)))</f>
        <v/>
      </c>
      <c r="S426" s="31"/>
      <c r="T426" s="31"/>
      <c r="U426" s="31"/>
      <c r="V426" s="30" t="s">
        <v>1329</v>
      </c>
      <c r="W426" s="31">
        <f t="shared" si="6"/>
        <v>43</v>
      </c>
    </row>
    <row r="427" spans="1:23" ht="16.5" x14ac:dyDescent="0.2">
      <c r="A427" s="31">
        <v>424</v>
      </c>
      <c r="B427" s="31">
        <f>INDEX(技能效果!B:B,MATCH(技能效果等级!W427,技能效果!Y:Y,0))</f>
        <v>130700401</v>
      </c>
      <c r="C427" s="31" t="str">
        <f>INDEX(技能效果!C:C,MATCH(技能效果等级!B427,技能效果!B:B,0))</f>
        <v>唐流雨普攻伤害</v>
      </c>
      <c r="D427" s="30" t="s">
        <v>1013</v>
      </c>
      <c r="E427" s="31">
        <v>4</v>
      </c>
      <c r="F427" s="31">
        <f>INDEX(技能效果!H:H,MATCH(技能效果等级!B427,技能效果!B:B,0))</f>
        <v>1001</v>
      </c>
      <c r="G427" s="31">
        <v>2.5</v>
      </c>
      <c r="H427" s="31"/>
      <c r="I427" s="31"/>
      <c r="J427" s="31"/>
      <c r="K427" s="31"/>
      <c r="L427" s="31"/>
      <c r="M427" s="31"/>
      <c r="N427" s="30" t="str">
        <f>IF(INDEX(技能效果!I:I,MATCH(技能效果等级!B427,技能效果!B:B,0))="","",INDEX(技能效果!I:I,MATCH(技能效果等级!B427,技能效果!B:B,0)))</f>
        <v/>
      </c>
      <c r="O427" s="31"/>
      <c r="P427" s="31"/>
      <c r="Q427" s="31"/>
      <c r="R427" s="31" t="str">
        <f>IF(INDEX(技能效果!J:J,MATCH(技能效果等级!B427,技能效果!B:B,0))="","",INDEX(技能效果!J:J,MATCH(技能效果等级!B427,技能效果!B:B,0)))</f>
        <v/>
      </c>
      <c r="S427" s="31"/>
      <c r="T427" s="31"/>
      <c r="U427" s="31"/>
      <c r="V427" s="30" t="s">
        <v>1329</v>
      </c>
      <c r="W427" s="31">
        <f t="shared" si="6"/>
        <v>43</v>
      </c>
    </row>
    <row r="428" spans="1:23" ht="16.5" x14ac:dyDescent="0.2">
      <c r="A428" s="31">
        <v>425</v>
      </c>
      <c r="B428" s="31">
        <f>INDEX(技能效果!B:B,MATCH(技能效果等级!W428,技能效果!Y:Y,0))</f>
        <v>130700401</v>
      </c>
      <c r="C428" s="31" t="str">
        <f>INDEX(技能效果!C:C,MATCH(技能效果等级!B428,技能效果!B:B,0))</f>
        <v>唐流雨普攻伤害</v>
      </c>
      <c r="D428" s="30" t="s">
        <v>1013</v>
      </c>
      <c r="E428" s="31">
        <v>5</v>
      </c>
      <c r="F428" s="31">
        <f>INDEX(技能效果!H:H,MATCH(技能效果等级!B428,技能效果!B:B,0))</f>
        <v>1001</v>
      </c>
      <c r="G428" s="31">
        <v>2.5</v>
      </c>
      <c r="H428" s="31"/>
      <c r="I428" s="31"/>
      <c r="J428" s="31"/>
      <c r="K428" s="31"/>
      <c r="L428" s="31"/>
      <c r="M428" s="31"/>
      <c r="N428" s="30" t="str">
        <f>IF(INDEX(技能效果!I:I,MATCH(技能效果等级!B428,技能效果!B:B,0))="","",INDEX(技能效果!I:I,MATCH(技能效果等级!B428,技能效果!B:B,0)))</f>
        <v/>
      </c>
      <c r="O428" s="31"/>
      <c r="P428" s="31"/>
      <c r="Q428" s="31"/>
      <c r="R428" s="31" t="str">
        <f>IF(INDEX(技能效果!J:J,MATCH(技能效果等级!B428,技能效果!B:B,0))="","",INDEX(技能效果!J:J,MATCH(技能效果等级!B428,技能效果!B:B,0)))</f>
        <v/>
      </c>
      <c r="S428" s="31"/>
      <c r="T428" s="31"/>
      <c r="U428" s="31"/>
      <c r="V428" s="30" t="s">
        <v>1329</v>
      </c>
      <c r="W428" s="31">
        <f t="shared" si="6"/>
        <v>43</v>
      </c>
    </row>
    <row r="429" spans="1:23" ht="16.5" x14ac:dyDescent="0.2">
      <c r="A429" s="31">
        <v>426</v>
      </c>
      <c r="B429" s="31">
        <f>INDEX(技能效果!B:B,MATCH(技能效果等级!W429,技能效果!Y:Y,0))</f>
        <v>130700401</v>
      </c>
      <c r="C429" s="31" t="str">
        <f>INDEX(技能效果!C:C,MATCH(技能效果等级!B429,技能效果!B:B,0))</f>
        <v>唐流雨普攻伤害</v>
      </c>
      <c r="D429" s="30" t="s">
        <v>1013</v>
      </c>
      <c r="E429" s="31">
        <v>6</v>
      </c>
      <c r="F429" s="31">
        <f>INDEX(技能效果!H:H,MATCH(技能效果等级!B429,技能效果!B:B,0))</f>
        <v>1001</v>
      </c>
      <c r="G429" s="31">
        <v>2.5</v>
      </c>
      <c r="H429" s="31"/>
      <c r="I429" s="31"/>
      <c r="J429" s="31"/>
      <c r="K429" s="31"/>
      <c r="L429" s="31"/>
      <c r="M429" s="31"/>
      <c r="N429" s="30" t="str">
        <f>IF(INDEX(技能效果!I:I,MATCH(技能效果等级!B429,技能效果!B:B,0))="","",INDEX(技能效果!I:I,MATCH(技能效果等级!B429,技能效果!B:B,0)))</f>
        <v/>
      </c>
      <c r="O429" s="31"/>
      <c r="P429" s="31"/>
      <c r="Q429" s="31"/>
      <c r="R429" s="31" t="str">
        <f>IF(INDEX(技能效果!J:J,MATCH(技能效果等级!B429,技能效果!B:B,0))="","",INDEX(技能效果!J:J,MATCH(技能效果等级!B429,技能效果!B:B,0)))</f>
        <v/>
      </c>
      <c r="S429" s="31"/>
      <c r="T429" s="31"/>
      <c r="U429" s="31"/>
      <c r="V429" s="30" t="s">
        <v>1329</v>
      </c>
      <c r="W429" s="31">
        <f t="shared" si="6"/>
        <v>43</v>
      </c>
    </row>
    <row r="430" spans="1:23" ht="16.5" x14ac:dyDescent="0.2">
      <c r="A430" s="31">
        <v>427</v>
      </c>
      <c r="B430" s="31">
        <f>INDEX(技能效果!B:B,MATCH(技能效果等级!W430,技能效果!Y:Y,0))</f>
        <v>130700401</v>
      </c>
      <c r="C430" s="31" t="str">
        <f>INDEX(技能效果!C:C,MATCH(技能效果等级!B430,技能效果!B:B,0))</f>
        <v>唐流雨普攻伤害</v>
      </c>
      <c r="D430" s="30" t="s">
        <v>1013</v>
      </c>
      <c r="E430" s="31">
        <v>7</v>
      </c>
      <c r="F430" s="31">
        <f>INDEX(技能效果!H:H,MATCH(技能效果等级!B430,技能效果!B:B,0))</f>
        <v>1001</v>
      </c>
      <c r="G430" s="31">
        <v>2.5</v>
      </c>
      <c r="H430" s="31"/>
      <c r="I430" s="31"/>
      <c r="J430" s="31"/>
      <c r="K430" s="31"/>
      <c r="L430" s="31"/>
      <c r="M430" s="31"/>
      <c r="N430" s="30" t="str">
        <f>IF(INDEX(技能效果!I:I,MATCH(技能效果等级!B430,技能效果!B:B,0))="","",INDEX(技能效果!I:I,MATCH(技能效果等级!B430,技能效果!B:B,0)))</f>
        <v/>
      </c>
      <c r="O430" s="31"/>
      <c r="P430" s="31"/>
      <c r="Q430" s="31"/>
      <c r="R430" s="31" t="str">
        <f>IF(INDEX(技能效果!J:J,MATCH(技能效果等级!B430,技能效果!B:B,0))="","",INDEX(技能效果!J:J,MATCH(技能效果等级!B430,技能效果!B:B,0)))</f>
        <v/>
      </c>
      <c r="S430" s="31"/>
      <c r="T430" s="31"/>
      <c r="U430" s="31"/>
      <c r="V430" s="30" t="s">
        <v>1329</v>
      </c>
      <c r="W430" s="31">
        <f t="shared" si="6"/>
        <v>43</v>
      </c>
    </row>
    <row r="431" spans="1:23" ht="16.5" x14ac:dyDescent="0.2">
      <c r="A431" s="31">
        <v>428</v>
      </c>
      <c r="B431" s="31">
        <f>INDEX(技能效果!B:B,MATCH(技能效果等级!W431,技能效果!Y:Y,0))</f>
        <v>130700401</v>
      </c>
      <c r="C431" s="31" t="str">
        <f>INDEX(技能效果!C:C,MATCH(技能效果等级!B431,技能效果!B:B,0))</f>
        <v>唐流雨普攻伤害</v>
      </c>
      <c r="D431" s="30" t="s">
        <v>1013</v>
      </c>
      <c r="E431" s="31">
        <v>8</v>
      </c>
      <c r="F431" s="31">
        <f>INDEX(技能效果!H:H,MATCH(技能效果等级!B431,技能效果!B:B,0))</f>
        <v>1001</v>
      </c>
      <c r="G431" s="31">
        <v>2.5</v>
      </c>
      <c r="H431" s="31"/>
      <c r="I431" s="31"/>
      <c r="J431" s="31"/>
      <c r="K431" s="31"/>
      <c r="L431" s="31"/>
      <c r="M431" s="31"/>
      <c r="N431" s="30" t="str">
        <f>IF(INDEX(技能效果!I:I,MATCH(技能效果等级!B431,技能效果!B:B,0))="","",INDEX(技能效果!I:I,MATCH(技能效果等级!B431,技能效果!B:B,0)))</f>
        <v/>
      </c>
      <c r="O431" s="31"/>
      <c r="P431" s="31"/>
      <c r="Q431" s="31"/>
      <c r="R431" s="31" t="str">
        <f>IF(INDEX(技能效果!J:J,MATCH(技能效果等级!B431,技能效果!B:B,0))="","",INDEX(技能效果!J:J,MATCH(技能效果等级!B431,技能效果!B:B,0)))</f>
        <v/>
      </c>
      <c r="S431" s="31"/>
      <c r="T431" s="31"/>
      <c r="U431" s="31"/>
      <c r="V431" s="30" t="s">
        <v>1329</v>
      </c>
      <c r="W431" s="31">
        <f t="shared" si="6"/>
        <v>43</v>
      </c>
    </row>
    <row r="432" spans="1:23" ht="16.5" x14ac:dyDescent="0.2">
      <c r="A432" s="31">
        <v>429</v>
      </c>
      <c r="B432" s="31">
        <f>INDEX(技能效果!B:B,MATCH(技能效果等级!W432,技能效果!Y:Y,0))</f>
        <v>130700401</v>
      </c>
      <c r="C432" s="31" t="str">
        <f>INDEX(技能效果!C:C,MATCH(技能效果等级!B432,技能效果!B:B,0))</f>
        <v>唐流雨普攻伤害</v>
      </c>
      <c r="D432" s="30" t="s">
        <v>1013</v>
      </c>
      <c r="E432" s="31">
        <v>9</v>
      </c>
      <c r="F432" s="31">
        <f>INDEX(技能效果!H:H,MATCH(技能效果等级!B432,技能效果!B:B,0))</f>
        <v>1001</v>
      </c>
      <c r="G432" s="31">
        <v>2.5</v>
      </c>
      <c r="H432" s="31"/>
      <c r="I432" s="31"/>
      <c r="J432" s="31"/>
      <c r="K432" s="31"/>
      <c r="L432" s="31"/>
      <c r="M432" s="31"/>
      <c r="N432" s="30" t="str">
        <f>IF(INDEX(技能效果!I:I,MATCH(技能效果等级!B432,技能效果!B:B,0))="","",INDEX(技能效果!I:I,MATCH(技能效果等级!B432,技能效果!B:B,0)))</f>
        <v/>
      </c>
      <c r="O432" s="31"/>
      <c r="P432" s="31"/>
      <c r="Q432" s="31"/>
      <c r="R432" s="31" t="str">
        <f>IF(INDEX(技能效果!J:J,MATCH(技能效果等级!B432,技能效果!B:B,0))="","",INDEX(技能效果!J:J,MATCH(技能效果等级!B432,技能效果!B:B,0)))</f>
        <v/>
      </c>
      <c r="S432" s="31"/>
      <c r="T432" s="31"/>
      <c r="U432" s="31"/>
      <c r="V432" s="30" t="s">
        <v>1329</v>
      </c>
      <c r="W432" s="31">
        <f t="shared" si="6"/>
        <v>43</v>
      </c>
    </row>
    <row r="433" spans="1:23" ht="16.5" x14ac:dyDescent="0.2">
      <c r="A433" s="31">
        <v>430</v>
      </c>
      <c r="B433" s="31">
        <f>INDEX(技能效果!B:B,MATCH(技能效果等级!W433,技能效果!Y:Y,0))</f>
        <v>130700401</v>
      </c>
      <c r="C433" s="31" t="str">
        <f>INDEX(技能效果!C:C,MATCH(技能效果等级!B433,技能效果!B:B,0))</f>
        <v>唐流雨普攻伤害</v>
      </c>
      <c r="D433" s="30" t="s">
        <v>1013</v>
      </c>
      <c r="E433" s="31">
        <v>10</v>
      </c>
      <c r="F433" s="31">
        <f>INDEX(技能效果!H:H,MATCH(技能效果等级!B433,技能效果!B:B,0))</f>
        <v>1001</v>
      </c>
      <c r="G433" s="31">
        <v>2.5</v>
      </c>
      <c r="H433" s="31"/>
      <c r="I433" s="31"/>
      <c r="J433" s="31"/>
      <c r="K433" s="31"/>
      <c r="L433" s="31"/>
      <c r="M433" s="31"/>
      <c r="N433" s="30" t="str">
        <f>IF(INDEX(技能效果!I:I,MATCH(技能效果等级!B433,技能效果!B:B,0))="","",INDEX(技能效果!I:I,MATCH(技能效果等级!B433,技能效果!B:B,0)))</f>
        <v/>
      </c>
      <c r="O433" s="31"/>
      <c r="P433" s="31"/>
      <c r="Q433" s="31"/>
      <c r="R433" s="31" t="str">
        <f>IF(INDEX(技能效果!J:J,MATCH(技能效果等级!B433,技能效果!B:B,0))="","",INDEX(技能效果!J:J,MATCH(技能效果等级!B433,技能效果!B:B,0)))</f>
        <v/>
      </c>
      <c r="S433" s="31"/>
      <c r="T433" s="31"/>
      <c r="U433" s="31"/>
      <c r="V433" s="30" t="s">
        <v>1329</v>
      </c>
      <c r="W433" s="31">
        <f t="shared" si="6"/>
        <v>43</v>
      </c>
    </row>
    <row r="434" spans="1:23" ht="16.5" x14ac:dyDescent="0.2">
      <c r="A434" s="31">
        <v>431</v>
      </c>
      <c r="B434" s="31">
        <f>INDEX(技能效果!B:B,MATCH(技能效果等级!W434,技能效果!Y:Y,0))</f>
        <v>130700402</v>
      </c>
      <c r="C434" s="31" t="str">
        <f>INDEX(技能效果!C:C,MATCH(技能效果等级!B434,技能效果!B:B,0))</f>
        <v>唐流雨普攻水晶</v>
      </c>
      <c r="D434" s="30" t="s">
        <v>1013</v>
      </c>
      <c r="E434" s="31">
        <v>1</v>
      </c>
      <c r="F434" s="31">
        <f>INDEX(技能效果!H:H,MATCH(技能效果等级!B434,技能效果!B:B,0))</f>
        <v>3006</v>
      </c>
      <c r="G434" s="31">
        <v>1</v>
      </c>
      <c r="H434" s="31">
        <v>1</v>
      </c>
      <c r="I434" s="31"/>
      <c r="J434" s="31"/>
      <c r="K434" s="31"/>
      <c r="L434" s="31"/>
      <c r="M434" s="31"/>
      <c r="N434" s="30" t="str">
        <f>IF(INDEX(技能效果!I:I,MATCH(技能效果等级!B434,技能效果!B:B,0))="","",INDEX(技能效果!I:I,MATCH(技能效果等级!B434,技能效果!B:B,0)))</f>
        <v/>
      </c>
      <c r="O434" s="31"/>
      <c r="P434" s="31"/>
      <c r="Q434" s="31"/>
      <c r="R434" s="31" t="str">
        <f>IF(INDEX(技能效果!J:J,MATCH(技能效果等级!B434,技能效果!B:B,0))="","",INDEX(技能效果!J:J,MATCH(技能效果等级!B434,技能效果!B:B,0)))</f>
        <v/>
      </c>
      <c r="S434" s="31"/>
      <c r="T434" s="31"/>
      <c r="U434" s="31"/>
      <c r="V434" s="30" t="s">
        <v>1329</v>
      </c>
      <c r="W434" s="31">
        <f t="shared" si="6"/>
        <v>44</v>
      </c>
    </row>
    <row r="435" spans="1:23" ht="16.5" x14ac:dyDescent="0.2">
      <c r="A435" s="31">
        <v>432</v>
      </c>
      <c r="B435" s="31">
        <f>INDEX(技能效果!B:B,MATCH(技能效果等级!W435,技能效果!Y:Y,0))</f>
        <v>130700402</v>
      </c>
      <c r="C435" s="31" t="str">
        <f>INDEX(技能效果!C:C,MATCH(技能效果等级!B435,技能效果!B:B,0))</f>
        <v>唐流雨普攻水晶</v>
      </c>
      <c r="D435" s="30" t="s">
        <v>1013</v>
      </c>
      <c r="E435" s="31">
        <v>2</v>
      </c>
      <c r="F435" s="31">
        <f>INDEX(技能效果!H:H,MATCH(技能效果等级!B435,技能效果!B:B,0))</f>
        <v>3006</v>
      </c>
      <c r="G435" s="31">
        <v>1</v>
      </c>
      <c r="H435" s="31">
        <v>1</v>
      </c>
      <c r="I435" s="31"/>
      <c r="J435" s="31"/>
      <c r="K435" s="31"/>
      <c r="L435" s="31"/>
      <c r="M435" s="31"/>
      <c r="N435" s="30" t="str">
        <f>IF(INDEX(技能效果!I:I,MATCH(技能效果等级!B435,技能效果!B:B,0))="","",INDEX(技能效果!I:I,MATCH(技能效果等级!B435,技能效果!B:B,0)))</f>
        <v/>
      </c>
      <c r="O435" s="31"/>
      <c r="P435" s="31"/>
      <c r="Q435" s="31"/>
      <c r="R435" s="31" t="str">
        <f>IF(INDEX(技能效果!J:J,MATCH(技能效果等级!B435,技能效果!B:B,0))="","",INDEX(技能效果!J:J,MATCH(技能效果等级!B435,技能效果!B:B,0)))</f>
        <v/>
      </c>
      <c r="S435" s="31"/>
      <c r="T435" s="31"/>
      <c r="U435" s="31"/>
      <c r="V435" s="30" t="s">
        <v>1329</v>
      </c>
      <c r="W435" s="31">
        <f t="shared" si="6"/>
        <v>44</v>
      </c>
    </row>
    <row r="436" spans="1:23" ht="16.5" x14ac:dyDescent="0.2">
      <c r="A436" s="31">
        <v>433</v>
      </c>
      <c r="B436" s="31">
        <f>INDEX(技能效果!B:B,MATCH(技能效果等级!W436,技能效果!Y:Y,0))</f>
        <v>130700402</v>
      </c>
      <c r="C436" s="31" t="str">
        <f>INDEX(技能效果!C:C,MATCH(技能效果等级!B436,技能效果!B:B,0))</f>
        <v>唐流雨普攻水晶</v>
      </c>
      <c r="D436" s="30" t="s">
        <v>1013</v>
      </c>
      <c r="E436" s="31">
        <v>3</v>
      </c>
      <c r="F436" s="31">
        <f>INDEX(技能效果!H:H,MATCH(技能效果等级!B436,技能效果!B:B,0))</f>
        <v>3006</v>
      </c>
      <c r="G436" s="31">
        <v>1</v>
      </c>
      <c r="H436" s="31">
        <v>1</v>
      </c>
      <c r="I436" s="31"/>
      <c r="J436" s="31"/>
      <c r="K436" s="31"/>
      <c r="L436" s="31"/>
      <c r="M436" s="31"/>
      <c r="N436" s="30" t="str">
        <f>IF(INDEX(技能效果!I:I,MATCH(技能效果等级!B436,技能效果!B:B,0))="","",INDEX(技能效果!I:I,MATCH(技能效果等级!B436,技能效果!B:B,0)))</f>
        <v/>
      </c>
      <c r="O436" s="31"/>
      <c r="P436" s="31"/>
      <c r="Q436" s="31"/>
      <c r="R436" s="31" t="str">
        <f>IF(INDEX(技能效果!J:J,MATCH(技能效果等级!B436,技能效果!B:B,0))="","",INDEX(技能效果!J:J,MATCH(技能效果等级!B436,技能效果!B:B,0)))</f>
        <v/>
      </c>
      <c r="S436" s="31"/>
      <c r="T436" s="31"/>
      <c r="U436" s="31"/>
      <c r="V436" s="30" t="s">
        <v>1329</v>
      </c>
      <c r="W436" s="31">
        <f t="shared" si="6"/>
        <v>44</v>
      </c>
    </row>
    <row r="437" spans="1:23" ht="16.5" x14ac:dyDescent="0.2">
      <c r="A437" s="31">
        <v>434</v>
      </c>
      <c r="B437" s="31">
        <f>INDEX(技能效果!B:B,MATCH(技能效果等级!W437,技能效果!Y:Y,0))</f>
        <v>130700402</v>
      </c>
      <c r="C437" s="31" t="str">
        <f>INDEX(技能效果!C:C,MATCH(技能效果等级!B437,技能效果!B:B,0))</f>
        <v>唐流雨普攻水晶</v>
      </c>
      <c r="D437" s="30" t="s">
        <v>1013</v>
      </c>
      <c r="E437" s="31">
        <v>4</v>
      </c>
      <c r="F437" s="31">
        <f>INDEX(技能效果!H:H,MATCH(技能效果等级!B437,技能效果!B:B,0))</f>
        <v>3006</v>
      </c>
      <c r="G437" s="31">
        <v>1</v>
      </c>
      <c r="H437" s="31">
        <v>1</v>
      </c>
      <c r="I437" s="31"/>
      <c r="J437" s="31"/>
      <c r="K437" s="31"/>
      <c r="L437" s="31"/>
      <c r="M437" s="31"/>
      <c r="N437" s="30" t="str">
        <f>IF(INDEX(技能效果!I:I,MATCH(技能效果等级!B437,技能效果!B:B,0))="","",INDEX(技能效果!I:I,MATCH(技能效果等级!B437,技能效果!B:B,0)))</f>
        <v/>
      </c>
      <c r="O437" s="31"/>
      <c r="P437" s="31"/>
      <c r="Q437" s="31"/>
      <c r="R437" s="31" t="str">
        <f>IF(INDEX(技能效果!J:J,MATCH(技能效果等级!B437,技能效果!B:B,0))="","",INDEX(技能效果!J:J,MATCH(技能效果等级!B437,技能效果!B:B,0)))</f>
        <v/>
      </c>
      <c r="S437" s="31"/>
      <c r="T437" s="31"/>
      <c r="U437" s="31"/>
      <c r="V437" s="30" t="s">
        <v>1329</v>
      </c>
      <c r="W437" s="31">
        <f t="shared" si="6"/>
        <v>44</v>
      </c>
    </row>
    <row r="438" spans="1:23" ht="16.5" x14ac:dyDescent="0.2">
      <c r="A438" s="31">
        <v>435</v>
      </c>
      <c r="B438" s="31">
        <f>INDEX(技能效果!B:B,MATCH(技能效果等级!W438,技能效果!Y:Y,0))</f>
        <v>130700402</v>
      </c>
      <c r="C438" s="31" t="str">
        <f>INDEX(技能效果!C:C,MATCH(技能效果等级!B438,技能效果!B:B,0))</f>
        <v>唐流雨普攻水晶</v>
      </c>
      <c r="D438" s="30" t="s">
        <v>1013</v>
      </c>
      <c r="E438" s="31">
        <v>5</v>
      </c>
      <c r="F438" s="31">
        <f>INDEX(技能效果!H:H,MATCH(技能效果等级!B438,技能效果!B:B,0))</f>
        <v>3006</v>
      </c>
      <c r="G438" s="31">
        <v>1</v>
      </c>
      <c r="H438" s="31">
        <v>1</v>
      </c>
      <c r="I438" s="31"/>
      <c r="J438" s="31"/>
      <c r="K438" s="31"/>
      <c r="L438" s="31"/>
      <c r="M438" s="31"/>
      <c r="N438" s="30" t="str">
        <f>IF(INDEX(技能效果!I:I,MATCH(技能效果等级!B438,技能效果!B:B,0))="","",INDEX(技能效果!I:I,MATCH(技能效果等级!B438,技能效果!B:B,0)))</f>
        <v/>
      </c>
      <c r="O438" s="31"/>
      <c r="P438" s="31"/>
      <c r="Q438" s="31"/>
      <c r="R438" s="31" t="str">
        <f>IF(INDEX(技能效果!J:J,MATCH(技能效果等级!B438,技能效果!B:B,0))="","",INDEX(技能效果!J:J,MATCH(技能效果等级!B438,技能效果!B:B,0)))</f>
        <v/>
      </c>
      <c r="S438" s="31"/>
      <c r="T438" s="31"/>
      <c r="U438" s="31"/>
      <c r="V438" s="30" t="s">
        <v>1329</v>
      </c>
      <c r="W438" s="31">
        <f t="shared" si="6"/>
        <v>44</v>
      </c>
    </row>
    <row r="439" spans="1:23" ht="16.5" x14ac:dyDescent="0.2">
      <c r="A439" s="31">
        <v>436</v>
      </c>
      <c r="B439" s="31">
        <f>INDEX(技能效果!B:B,MATCH(技能效果等级!W439,技能效果!Y:Y,0))</f>
        <v>130700402</v>
      </c>
      <c r="C439" s="31" t="str">
        <f>INDEX(技能效果!C:C,MATCH(技能效果等级!B439,技能效果!B:B,0))</f>
        <v>唐流雨普攻水晶</v>
      </c>
      <c r="D439" s="30" t="s">
        <v>1013</v>
      </c>
      <c r="E439" s="31">
        <v>6</v>
      </c>
      <c r="F439" s="31">
        <f>INDEX(技能效果!H:H,MATCH(技能效果等级!B439,技能效果!B:B,0))</f>
        <v>3006</v>
      </c>
      <c r="G439" s="31">
        <v>1</v>
      </c>
      <c r="H439" s="31">
        <v>1</v>
      </c>
      <c r="I439" s="31"/>
      <c r="J439" s="31"/>
      <c r="K439" s="31"/>
      <c r="L439" s="31"/>
      <c r="M439" s="31"/>
      <c r="N439" s="30" t="str">
        <f>IF(INDEX(技能效果!I:I,MATCH(技能效果等级!B439,技能效果!B:B,0))="","",INDEX(技能效果!I:I,MATCH(技能效果等级!B439,技能效果!B:B,0)))</f>
        <v/>
      </c>
      <c r="O439" s="31"/>
      <c r="P439" s="31"/>
      <c r="Q439" s="31"/>
      <c r="R439" s="31" t="str">
        <f>IF(INDEX(技能效果!J:J,MATCH(技能效果等级!B439,技能效果!B:B,0))="","",INDEX(技能效果!J:J,MATCH(技能效果等级!B439,技能效果!B:B,0)))</f>
        <v/>
      </c>
      <c r="S439" s="31"/>
      <c r="T439" s="31"/>
      <c r="U439" s="31"/>
      <c r="V439" s="30" t="s">
        <v>1329</v>
      </c>
      <c r="W439" s="31">
        <f t="shared" si="6"/>
        <v>44</v>
      </c>
    </row>
    <row r="440" spans="1:23" ht="16.5" x14ac:dyDescent="0.2">
      <c r="A440" s="31">
        <v>437</v>
      </c>
      <c r="B440" s="31">
        <f>INDEX(技能效果!B:B,MATCH(技能效果等级!W440,技能效果!Y:Y,0))</f>
        <v>130700402</v>
      </c>
      <c r="C440" s="31" t="str">
        <f>INDEX(技能效果!C:C,MATCH(技能效果等级!B440,技能效果!B:B,0))</f>
        <v>唐流雨普攻水晶</v>
      </c>
      <c r="D440" s="30" t="s">
        <v>1013</v>
      </c>
      <c r="E440" s="31">
        <v>7</v>
      </c>
      <c r="F440" s="31">
        <f>INDEX(技能效果!H:H,MATCH(技能效果等级!B440,技能效果!B:B,0))</f>
        <v>3006</v>
      </c>
      <c r="G440" s="31">
        <v>1</v>
      </c>
      <c r="H440" s="31">
        <v>1</v>
      </c>
      <c r="I440" s="31"/>
      <c r="J440" s="31"/>
      <c r="K440" s="31"/>
      <c r="L440" s="31"/>
      <c r="M440" s="31"/>
      <c r="N440" s="30" t="str">
        <f>IF(INDEX(技能效果!I:I,MATCH(技能效果等级!B440,技能效果!B:B,0))="","",INDEX(技能效果!I:I,MATCH(技能效果等级!B440,技能效果!B:B,0)))</f>
        <v/>
      </c>
      <c r="O440" s="31"/>
      <c r="P440" s="31"/>
      <c r="Q440" s="31"/>
      <c r="R440" s="31" t="str">
        <f>IF(INDEX(技能效果!J:J,MATCH(技能效果等级!B440,技能效果!B:B,0))="","",INDEX(技能效果!J:J,MATCH(技能效果等级!B440,技能效果!B:B,0)))</f>
        <v/>
      </c>
      <c r="S440" s="31"/>
      <c r="T440" s="31"/>
      <c r="U440" s="31"/>
      <c r="V440" s="30" t="s">
        <v>1329</v>
      </c>
      <c r="W440" s="31">
        <f t="shared" si="6"/>
        <v>44</v>
      </c>
    </row>
    <row r="441" spans="1:23" ht="16.5" x14ac:dyDescent="0.2">
      <c r="A441" s="31">
        <v>438</v>
      </c>
      <c r="B441" s="31">
        <f>INDEX(技能效果!B:B,MATCH(技能效果等级!W441,技能效果!Y:Y,0))</f>
        <v>130700402</v>
      </c>
      <c r="C441" s="31" t="str">
        <f>INDEX(技能效果!C:C,MATCH(技能效果等级!B441,技能效果!B:B,0))</f>
        <v>唐流雨普攻水晶</v>
      </c>
      <c r="D441" s="30" t="s">
        <v>1013</v>
      </c>
      <c r="E441" s="31">
        <v>8</v>
      </c>
      <c r="F441" s="31">
        <f>INDEX(技能效果!H:H,MATCH(技能效果等级!B441,技能效果!B:B,0))</f>
        <v>3006</v>
      </c>
      <c r="G441" s="31">
        <v>1</v>
      </c>
      <c r="H441" s="31">
        <v>1</v>
      </c>
      <c r="I441" s="31"/>
      <c r="J441" s="31"/>
      <c r="K441" s="31"/>
      <c r="L441" s="31"/>
      <c r="M441" s="31"/>
      <c r="N441" s="30" t="str">
        <f>IF(INDEX(技能效果!I:I,MATCH(技能效果等级!B441,技能效果!B:B,0))="","",INDEX(技能效果!I:I,MATCH(技能效果等级!B441,技能效果!B:B,0)))</f>
        <v/>
      </c>
      <c r="O441" s="31"/>
      <c r="P441" s="31"/>
      <c r="Q441" s="31"/>
      <c r="R441" s="31" t="str">
        <f>IF(INDEX(技能效果!J:J,MATCH(技能效果等级!B441,技能效果!B:B,0))="","",INDEX(技能效果!J:J,MATCH(技能效果等级!B441,技能效果!B:B,0)))</f>
        <v/>
      </c>
      <c r="S441" s="31"/>
      <c r="T441" s="31"/>
      <c r="U441" s="31"/>
      <c r="V441" s="30" t="s">
        <v>1329</v>
      </c>
      <c r="W441" s="31">
        <f t="shared" si="6"/>
        <v>44</v>
      </c>
    </row>
    <row r="442" spans="1:23" ht="16.5" x14ac:dyDescent="0.2">
      <c r="A442" s="31">
        <v>439</v>
      </c>
      <c r="B442" s="31">
        <f>INDEX(技能效果!B:B,MATCH(技能效果等级!W442,技能效果!Y:Y,0))</f>
        <v>130700402</v>
      </c>
      <c r="C442" s="31" t="str">
        <f>INDEX(技能效果!C:C,MATCH(技能效果等级!B442,技能效果!B:B,0))</f>
        <v>唐流雨普攻水晶</v>
      </c>
      <c r="D442" s="30" t="s">
        <v>1013</v>
      </c>
      <c r="E442" s="31">
        <v>9</v>
      </c>
      <c r="F442" s="31">
        <f>INDEX(技能效果!H:H,MATCH(技能效果等级!B442,技能效果!B:B,0))</f>
        <v>3006</v>
      </c>
      <c r="G442" s="31">
        <v>1</v>
      </c>
      <c r="H442" s="31">
        <v>1</v>
      </c>
      <c r="I442" s="31"/>
      <c r="J442" s="31"/>
      <c r="K442" s="31"/>
      <c r="L442" s="31"/>
      <c r="M442" s="31"/>
      <c r="N442" s="30" t="str">
        <f>IF(INDEX(技能效果!I:I,MATCH(技能效果等级!B442,技能效果!B:B,0))="","",INDEX(技能效果!I:I,MATCH(技能效果等级!B442,技能效果!B:B,0)))</f>
        <v/>
      </c>
      <c r="O442" s="31"/>
      <c r="P442" s="31"/>
      <c r="Q442" s="31"/>
      <c r="R442" s="31" t="str">
        <f>IF(INDEX(技能效果!J:J,MATCH(技能效果等级!B442,技能效果!B:B,0))="","",INDEX(技能效果!J:J,MATCH(技能效果等级!B442,技能效果!B:B,0)))</f>
        <v/>
      </c>
      <c r="S442" s="31"/>
      <c r="T442" s="31"/>
      <c r="U442" s="31"/>
      <c r="V442" s="30" t="s">
        <v>1329</v>
      </c>
      <c r="W442" s="31">
        <f t="shared" si="6"/>
        <v>44</v>
      </c>
    </row>
    <row r="443" spans="1:23" ht="16.5" x14ac:dyDescent="0.2">
      <c r="A443" s="31">
        <v>440</v>
      </c>
      <c r="B443" s="31">
        <f>INDEX(技能效果!B:B,MATCH(技能效果等级!W443,技能效果!Y:Y,0))</f>
        <v>130700402</v>
      </c>
      <c r="C443" s="31" t="str">
        <f>INDEX(技能效果!C:C,MATCH(技能效果等级!B443,技能效果!B:B,0))</f>
        <v>唐流雨普攻水晶</v>
      </c>
      <c r="D443" s="30" t="s">
        <v>1013</v>
      </c>
      <c r="E443" s="31">
        <v>10</v>
      </c>
      <c r="F443" s="31">
        <f>INDEX(技能效果!H:H,MATCH(技能效果等级!B443,技能效果!B:B,0))</f>
        <v>3006</v>
      </c>
      <c r="G443" s="31">
        <v>1</v>
      </c>
      <c r="H443" s="31">
        <v>1</v>
      </c>
      <c r="I443" s="31"/>
      <c r="J443" s="31"/>
      <c r="K443" s="31"/>
      <c r="L443" s="31"/>
      <c r="M443" s="31"/>
      <c r="N443" s="30" t="str">
        <f>IF(INDEX(技能效果!I:I,MATCH(技能效果等级!B443,技能效果!B:B,0))="","",INDEX(技能效果!I:I,MATCH(技能效果等级!B443,技能效果!B:B,0)))</f>
        <v/>
      </c>
      <c r="O443" s="31"/>
      <c r="P443" s="31"/>
      <c r="Q443" s="31"/>
      <c r="R443" s="31" t="str">
        <f>IF(INDEX(技能效果!J:J,MATCH(技能效果等级!B443,技能效果!B:B,0))="","",INDEX(技能效果!J:J,MATCH(技能效果等级!B443,技能效果!B:B,0)))</f>
        <v/>
      </c>
      <c r="S443" s="31"/>
      <c r="T443" s="31"/>
      <c r="U443" s="31"/>
      <c r="V443" s="30" t="s">
        <v>1329</v>
      </c>
      <c r="W443" s="31">
        <f t="shared" si="6"/>
        <v>44</v>
      </c>
    </row>
    <row r="444" spans="1:23" ht="16.5" x14ac:dyDescent="0.2">
      <c r="A444" s="31">
        <v>441</v>
      </c>
      <c r="B444" s="31">
        <f>INDEX(技能效果!B:B,MATCH(技能效果等级!W444,技能效果!Y:Y,0))</f>
        <v>130700501</v>
      </c>
      <c r="C444" s="31" t="str">
        <f>INDEX(技能效果!C:C,MATCH(技能效果等级!B444,技能效果!B:B,0))</f>
        <v>李轩辕普攻伤害</v>
      </c>
      <c r="D444" s="30" t="s">
        <v>1013</v>
      </c>
      <c r="E444" s="31">
        <v>1</v>
      </c>
      <c r="F444" s="31">
        <f>INDEX(技能效果!H:H,MATCH(技能效果等级!B444,技能效果!B:B,0))</f>
        <v>1001</v>
      </c>
      <c r="G444" s="31">
        <v>2.5</v>
      </c>
      <c r="H444" s="31"/>
      <c r="I444" s="31"/>
      <c r="J444" s="31"/>
      <c r="K444" s="31"/>
      <c r="L444" s="31"/>
      <c r="M444" s="31"/>
      <c r="N444" s="30" t="str">
        <f>IF(INDEX(技能效果!I:I,MATCH(技能效果等级!B444,技能效果!B:B,0))="","",INDEX(技能效果!I:I,MATCH(技能效果等级!B444,技能效果!B:B,0)))</f>
        <v/>
      </c>
      <c r="O444" s="31"/>
      <c r="P444" s="31"/>
      <c r="Q444" s="31"/>
      <c r="R444" s="31" t="str">
        <f>IF(INDEX(技能效果!J:J,MATCH(技能效果等级!B444,技能效果!B:B,0))="","",INDEX(技能效果!J:J,MATCH(技能效果等级!B444,技能效果!B:B,0)))</f>
        <v/>
      </c>
      <c r="S444" s="31"/>
      <c r="T444" s="31"/>
      <c r="U444" s="31"/>
      <c r="V444" s="30" t="s">
        <v>1329</v>
      </c>
      <c r="W444" s="31">
        <f t="shared" si="6"/>
        <v>45</v>
      </c>
    </row>
    <row r="445" spans="1:23" ht="16.5" x14ac:dyDescent="0.2">
      <c r="A445" s="31">
        <v>442</v>
      </c>
      <c r="B445" s="31">
        <f>INDEX(技能效果!B:B,MATCH(技能效果等级!W445,技能效果!Y:Y,0))</f>
        <v>130700501</v>
      </c>
      <c r="C445" s="31" t="str">
        <f>INDEX(技能效果!C:C,MATCH(技能效果等级!B445,技能效果!B:B,0))</f>
        <v>李轩辕普攻伤害</v>
      </c>
      <c r="D445" s="30" t="s">
        <v>1013</v>
      </c>
      <c r="E445" s="31">
        <v>2</v>
      </c>
      <c r="F445" s="31">
        <f>INDEX(技能效果!H:H,MATCH(技能效果等级!B445,技能效果!B:B,0))</f>
        <v>1001</v>
      </c>
      <c r="G445" s="31">
        <v>2.5</v>
      </c>
      <c r="H445" s="31"/>
      <c r="I445" s="31"/>
      <c r="J445" s="31"/>
      <c r="K445" s="31"/>
      <c r="L445" s="31"/>
      <c r="M445" s="31"/>
      <c r="N445" s="30" t="str">
        <f>IF(INDEX(技能效果!I:I,MATCH(技能效果等级!B445,技能效果!B:B,0))="","",INDEX(技能效果!I:I,MATCH(技能效果等级!B445,技能效果!B:B,0)))</f>
        <v/>
      </c>
      <c r="O445" s="31"/>
      <c r="P445" s="31"/>
      <c r="Q445" s="31"/>
      <c r="R445" s="31" t="str">
        <f>IF(INDEX(技能效果!J:J,MATCH(技能效果等级!B445,技能效果!B:B,0))="","",INDEX(技能效果!J:J,MATCH(技能效果等级!B445,技能效果!B:B,0)))</f>
        <v/>
      </c>
      <c r="S445" s="31"/>
      <c r="T445" s="31"/>
      <c r="U445" s="31"/>
      <c r="V445" s="30" t="s">
        <v>1329</v>
      </c>
      <c r="W445" s="31">
        <f t="shared" si="6"/>
        <v>45</v>
      </c>
    </row>
    <row r="446" spans="1:23" ht="16.5" x14ac:dyDescent="0.2">
      <c r="A446" s="31">
        <v>443</v>
      </c>
      <c r="B446" s="31">
        <f>INDEX(技能效果!B:B,MATCH(技能效果等级!W446,技能效果!Y:Y,0))</f>
        <v>130700501</v>
      </c>
      <c r="C446" s="31" t="str">
        <f>INDEX(技能效果!C:C,MATCH(技能效果等级!B446,技能效果!B:B,0))</f>
        <v>李轩辕普攻伤害</v>
      </c>
      <c r="D446" s="30" t="s">
        <v>1013</v>
      </c>
      <c r="E446" s="31">
        <v>3</v>
      </c>
      <c r="F446" s="31">
        <f>INDEX(技能效果!H:H,MATCH(技能效果等级!B446,技能效果!B:B,0))</f>
        <v>1001</v>
      </c>
      <c r="G446" s="31">
        <v>2.5</v>
      </c>
      <c r="H446" s="31"/>
      <c r="I446" s="31"/>
      <c r="J446" s="31"/>
      <c r="K446" s="31"/>
      <c r="L446" s="31"/>
      <c r="M446" s="31"/>
      <c r="N446" s="30" t="str">
        <f>IF(INDEX(技能效果!I:I,MATCH(技能效果等级!B446,技能效果!B:B,0))="","",INDEX(技能效果!I:I,MATCH(技能效果等级!B446,技能效果!B:B,0)))</f>
        <v/>
      </c>
      <c r="O446" s="31"/>
      <c r="P446" s="31"/>
      <c r="Q446" s="31"/>
      <c r="R446" s="31" t="str">
        <f>IF(INDEX(技能效果!J:J,MATCH(技能效果等级!B446,技能效果!B:B,0))="","",INDEX(技能效果!J:J,MATCH(技能效果等级!B446,技能效果!B:B,0)))</f>
        <v/>
      </c>
      <c r="S446" s="31"/>
      <c r="T446" s="31"/>
      <c r="U446" s="31"/>
      <c r="V446" s="30" t="s">
        <v>1329</v>
      </c>
      <c r="W446" s="31">
        <f t="shared" si="6"/>
        <v>45</v>
      </c>
    </row>
    <row r="447" spans="1:23" ht="16.5" x14ac:dyDescent="0.2">
      <c r="A447" s="31">
        <v>444</v>
      </c>
      <c r="B447" s="31">
        <f>INDEX(技能效果!B:B,MATCH(技能效果等级!W447,技能效果!Y:Y,0))</f>
        <v>130700501</v>
      </c>
      <c r="C447" s="31" t="str">
        <f>INDEX(技能效果!C:C,MATCH(技能效果等级!B447,技能效果!B:B,0))</f>
        <v>李轩辕普攻伤害</v>
      </c>
      <c r="D447" s="30" t="s">
        <v>1013</v>
      </c>
      <c r="E447" s="31">
        <v>4</v>
      </c>
      <c r="F447" s="31">
        <f>INDEX(技能效果!H:H,MATCH(技能效果等级!B447,技能效果!B:B,0))</f>
        <v>1001</v>
      </c>
      <c r="G447" s="31">
        <v>2.5</v>
      </c>
      <c r="H447" s="31"/>
      <c r="I447" s="31"/>
      <c r="J447" s="31"/>
      <c r="K447" s="31"/>
      <c r="L447" s="31"/>
      <c r="M447" s="31"/>
      <c r="N447" s="30" t="str">
        <f>IF(INDEX(技能效果!I:I,MATCH(技能效果等级!B447,技能效果!B:B,0))="","",INDEX(技能效果!I:I,MATCH(技能效果等级!B447,技能效果!B:B,0)))</f>
        <v/>
      </c>
      <c r="O447" s="31"/>
      <c r="P447" s="31"/>
      <c r="Q447" s="31"/>
      <c r="R447" s="31" t="str">
        <f>IF(INDEX(技能效果!J:J,MATCH(技能效果等级!B447,技能效果!B:B,0))="","",INDEX(技能效果!J:J,MATCH(技能效果等级!B447,技能效果!B:B,0)))</f>
        <v/>
      </c>
      <c r="S447" s="31"/>
      <c r="T447" s="31"/>
      <c r="U447" s="31"/>
      <c r="V447" s="30" t="s">
        <v>1329</v>
      </c>
      <c r="W447" s="31">
        <f t="shared" si="6"/>
        <v>45</v>
      </c>
    </row>
    <row r="448" spans="1:23" ht="16.5" x14ac:dyDescent="0.2">
      <c r="A448" s="31">
        <v>445</v>
      </c>
      <c r="B448" s="31">
        <f>INDEX(技能效果!B:B,MATCH(技能效果等级!W448,技能效果!Y:Y,0))</f>
        <v>130700501</v>
      </c>
      <c r="C448" s="31" t="str">
        <f>INDEX(技能效果!C:C,MATCH(技能效果等级!B448,技能效果!B:B,0))</f>
        <v>李轩辕普攻伤害</v>
      </c>
      <c r="D448" s="30" t="s">
        <v>1013</v>
      </c>
      <c r="E448" s="31">
        <v>5</v>
      </c>
      <c r="F448" s="31">
        <f>INDEX(技能效果!H:H,MATCH(技能效果等级!B448,技能效果!B:B,0))</f>
        <v>1001</v>
      </c>
      <c r="G448" s="31">
        <v>2.5</v>
      </c>
      <c r="H448" s="31"/>
      <c r="I448" s="31"/>
      <c r="J448" s="31"/>
      <c r="K448" s="31"/>
      <c r="L448" s="31"/>
      <c r="M448" s="31"/>
      <c r="N448" s="30" t="str">
        <f>IF(INDEX(技能效果!I:I,MATCH(技能效果等级!B448,技能效果!B:B,0))="","",INDEX(技能效果!I:I,MATCH(技能效果等级!B448,技能效果!B:B,0)))</f>
        <v/>
      </c>
      <c r="O448" s="31"/>
      <c r="P448" s="31"/>
      <c r="Q448" s="31"/>
      <c r="R448" s="31" t="str">
        <f>IF(INDEX(技能效果!J:J,MATCH(技能效果等级!B448,技能效果!B:B,0))="","",INDEX(技能效果!J:J,MATCH(技能效果等级!B448,技能效果!B:B,0)))</f>
        <v/>
      </c>
      <c r="S448" s="31"/>
      <c r="T448" s="31"/>
      <c r="U448" s="31"/>
      <c r="V448" s="30" t="s">
        <v>1329</v>
      </c>
      <c r="W448" s="31">
        <f t="shared" si="6"/>
        <v>45</v>
      </c>
    </row>
    <row r="449" spans="1:23" ht="16.5" x14ac:dyDescent="0.2">
      <c r="A449" s="31">
        <v>446</v>
      </c>
      <c r="B449" s="31">
        <f>INDEX(技能效果!B:B,MATCH(技能效果等级!W449,技能效果!Y:Y,0))</f>
        <v>130700501</v>
      </c>
      <c r="C449" s="31" t="str">
        <f>INDEX(技能效果!C:C,MATCH(技能效果等级!B449,技能效果!B:B,0))</f>
        <v>李轩辕普攻伤害</v>
      </c>
      <c r="D449" s="30" t="s">
        <v>1013</v>
      </c>
      <c r="E449" s="31">
        <v>6</v>
      </c>
      <c r="F449" s="31">
        <f>INDEX(技能效果!H:H,MATCH(技能效果等级!B449,技能效果!B:B,0))</f>
        <v>1001</v>
      </c>
      <c r="G449" s="31">
        <v>2.5</v>
      </c>
      <c r="H449" s="31"/>
      <c r="I449" s="31"/>
      <c r="J449" s="31"/>
      <c r="K449" s="31"/>
      <c r="L449" s="31"/>
      <c r="M449" s="31"/>
      <c r="N449" s="30" t="str">
        <f>IF(INDEX(技能效果!I:I,MATCH(技能效果等级!B449,技能效果!B:B,0))="","",INDEX(技能效果!I:I,MATCH(技能效果等级!B449,技能效果!B:B,0)))</f>
        <v/>
      </c>
      <c r="O449" s="31"/>
      <c r="P449" s="31"/>
      <c r="Q449" s="31"/>
      <c r="R449" s="31" t="str">
        <f>IF(INDEX(技能效果!J:J,MATCH(技能效果等级!B449,技能效果!B:B,0))="","",INDEX(技能效果!J:J,MATCH(技能效果等级!B449,技能效果!B:B,0)))</f>
        <v/>
      </c>
      <c r="S449" s="31"/>
      <c r="T449" s="31"/>
      <c r="U449" s="31"/>
      <c r="V449" s="30" t="s">
        <v>1329</v>
      </c>
      <c r="W449" s="31">
        <f t="shared" si="6"/>
        <v>45</v>
      </c>
    </row>
    <row r="450" spans="1:23" ht="16.5" x14ac:dyDescent="0.2">
      <c r="A450" s="31">
        <v>447</v>
      </c>
      <c r="B450" s="31">
        <f>INDEX(技能效果!B:B,MATCH(技能效果等级!W450,技能效果!Y:Y,0))</f>
        <v>130700501</v>
      </c>
      <c r="C450" s="31" t="str">
        <f>INDEX(技能效果!C:C,MATCH(技能效果等级!B450,技能效果!B:B,0))</f>
        <v>李轩辕普攻伤害</v>
      </c>
      <c r="D450" s="30" t="s">
        <v>1013</v>
      </c>
      <c r="E450" s="31">
        <v>7</v>
      </c>
      <c r="F450" s="31">
        <f>INDEX(技能效果!H:H,MATCH(技能效果等级!B450,技能效果!B:B,0))</f>
        <v>1001</v>
      </c>
      <c r="G450" s="31">
        <v>2.5</v>
      </c>
      <c r="H450" s="31"/>
      <c r="I450" s="31"/>
      <c r="J450" s="31"/>
      <c r="K450" s="31"/>
      <c r="L450" s="31"/>
      <c r="M450" s="31"/>
      <c r="N450" s="30" t="str">
        <f>IF(INDEX(技能效果!I:I,MATCH(技能效果等级!B450,技能效果!B:B,0))="","",INDEX(技能效果!I:I,MATCH(技能效果等级!B450,技能效果!B:B,0)))</f>
        <v/>
      </c>
      <c r="O450" s="31"/>
      <c r="P450" s="31"/>
      <c r="Q450" s="31"/>
      <c r="R450" s="31" t="str">
        <f>IF(INDEX(技能效果!J:J,MATCH(技能效果等级!B450,技能效果!B:B,0))="","",INDEX(技能效果!J:J,MATCH(技能效果等级!B450,技能效果!B:B,0)))</f>
        <v/>
      </c>
      <c r="S450" s="31"/>
      <c r="T450" s="31"/>
      <c r="U450" s="31"/>
      <c r="V450" s="30" t="s">
        <v>1329</v>
      </c>
      <c r="W450" s="31">
        <f t="shared" si="6"/>
        <v>45</v>
      </c>
    </row>
    <row r="451" spans="1:23" ht="16.5" x14ac:dyDescent="0.2">
      <c r="A451" s="31">
        <v>448</v>
      </c>
      <c r="B451" s="31">
        <f>INDEX(技能效果!B:B,MATCH(技能效果等级!W451,技能效果!Y:Y,0))</f>
        <v>130700501</v>
      </c>
      <c r="C451" s="31" t="str">
        <f>INDEX(技能效果!C:C,MATCH(技能效果等级!B451,技能效果!B:B,0))</f>
        <v>李轩辕普攻伤害</v>
      </c>
      <c r="D451" s="30" t="s">
        <v>1013</v>
      </c>
      <c r="E451" s="31">
        <v>8</v>
      </c>
      <c r="F451" s="31">
        <f>INDEX(技能效果!H:H,MATCH(技能效果等级!B451,技能效果!B:B,0))</f>
        <v>1001</v>
      </c>
      <c r="G451" s="31">
        <v>2.5</v>
      </c>
      <c r="H451" s="31"/>
      <c r="I451" s="31"/>
      <c r="J451" s="31"/>
      <c r="K451" s="31"/>
      <c r="L451" s="31"/>
      <c r="M451" s="31"/>
      <c r="N451" s="30" t="str">
        <f>IF(INDEX(技能效果!I:I,MATCH(技能效果等级!B451,技能效果!B:B,0))="","",INDEX(技能效果!I:I,MATCH(技能效果等级!B451,技能效果!B:B,0)))</f>
        <v/>
      </c>
      <c r="O451" s="31"/>
      <c r="P451" s="31"/>
      <c r="Q451" s="31"/>
      <c r="R451" s="31" t="str">
        <f>IF(INDEX(技能效果!J:J,MATCH(技能效果等级!B451,技能效果!B:B,0))="","",INDEX(技能效果!J:J,MATCH(技能效果等级!B451,技能效果!B:B,0)))</f>
        <v/>
      </c>
      <c r="S451" s="31"/>
      <c r="T451" s="31"/>
      <c r="U451" s="31"/>
      <c r="V451" s="30" t="s">
        <v>1329</v>
      </c>
      <c r="W451" s="31">
        <f t="shared" si="6"/>
        <v>45</v>
      </c>
    </row>
    <row r="452" spans="1:23" ht="16.5" x14ac:dyDescent="0.2">
      <c r="A452" s="31">
        <v>449</v>
      </c>
      <c r="B452" s="31">
        <f>INDEX(技能效果!B:B,MATCH(技能效果等级!W452,技能效果!Y:Y,0))</f>
        <v>130700501</v>
      </c>
      <c r="C452" s="31" t="str">
        <f>INDEX(技能效果!C:C,MATCH(技能效果等级!B452,技能效果!B:B,0))</f>
        <v>李轩辕普攻伤害</v>
      </c>
      <c r="D452" s="30" t="s">
        <v>1013</v>
      </c>
      <c r="E452" s="31">
        <v>9</v>
      </c>
      <c r="F452" s="31">
        <f>INDEX(技能效果!H:H,MATCH(技能效果等级!B452,技能效果!B:B,0))</f>
        <v>1001</v>
      </c>
      <c r="G452" s="31">
        <v>2.5</v>
      </c>
      <c r="H452" s="31"/>
      <c r="I452" s="31"/>
      <c r="J452" s="31"/>
      <c r="K452" s="31"/>
      <c r="L452" s="31"/>
      <c r="M452" s="31"/>
      <c r="N452" s="30" t="str">
        <f>IF(INDEX(技能效果!I:I,MATCH(技能效果等级!B452,技能效果!B:B,0))="","",INDEX(技能效果!I:I,MATCH(技能效果等级!B452,技能效果!B:B,0)))</f>
        <v/>
      </c>
      <c r="O452" s="31"/>
      <c r="P452" s="31"/>
      <c r="Q452" s="31"/>
      <c r="R452" s="31" t="str">
        <f>IF(INDEX(技能效果!J:J,MATCH(技能效果等级!B452,技能效果!B:B,0))="","",INDEX(技能效果!J:J,MATCH(技能效果等级!B452,技能效果!B:B,0)))</f>
        <v/>
      </c>
      <c r="S452" s="31"/>
      <c r="T452" s="31"/>
      <c r="U452" s="31"/>
      <c r="V452" s="30" t="s">
        <v>1329</v>
      </c>
      <c r="W452" s="31">
        <f t="shared" si="6"/>
        <v>45</v>
      </c>
    </row>
    <row r="453" spans="1:23" ht="16.5" x14ac:dyDescent="0.2">
      <c r="A453" s="31">
        <v>450</v>
      </c>
      <c r="B453" s="31">
        <f>INDEX(技能效果!B:B,MATCH(技能效果等级!W453,技能效果!Y:Y,0))</f>
        <v>130700501</v>
      </c>
      <c r="C453" s="31" t="str">
        <f>INDEX(技能效果!C:C,MATCH(技能效果等级!B453,技能效果!B:B,0))</f>
        <v>李轩辕普攻伤害</v>
      </c>
      <c r="D453" s="30" t="s">
        <v>1013</v>
      </c>
      <c r="E453" s="31">
        <v>10</v>
      </c>
      <c r="F453" s="31">
        <f>INDEX(技能效果!H:H,MATCH(技能效果等级!B453,技能效果!B:B,0))</f>
        <v>1001</v>
      </c>
      <c r="G453" s="31">
        <v>2.5</v>
      </c>
      <c r="H453" s="31"/>
      <c r="I453" s="31"/>
      <c r="J453" s="31"/>
      <c r="K453" s="31"/>
      <c r="L453" s="31"/>
      <c r="M453" s="31"/>
      <c r="N453" s="30" t="str">
        <f>IF(INDEX(技能效果!I:I,MATCH(技能效果等级!B453,技能效果!B:B,0))="","",INDEX(技能效果!I:I,MATCH(技能效果等级!B453,技能效果!B:B,0)))</f>
        <v/>
      </c>
      <c r="O453" s="31"/>
      <c r="P453" s="31"/>
      <c r="Q453" s="31"/>
      <c r="R453" s="31" t="str">
        <f>IF(INDEX(技能效果!J:J,MATCH(技能效果等级!B453,技能效果!B:B,0))="","",INDEX(技能效果!J:J,MATCH(技能效果等级!B453,技能效果!B:B,0)))</f>
        <v/>
      </c>
      <c r="S453" s="31"/>
      <c r="T453" s="31"/>
      <c r="U453" s="31"/>
      <c r="V453" s="30" t="s">
        <v>1329</v>
      </c>
      <c r="W453" s="31">
        <f t="shared" si="6"/>
        <v>45</v>
      </c>
    </row>
    <row r="454" spans="1:23" ht="16.5" x14ac:dyDescent="0.2">
      <c r="A454" s="31">
        <v>451</v>
      </c>
      <c r="B454" s="31">
        <f>INDEX(技能效果!B:B,MATCH(技能效果等级!W454,技能效果!Y:Y,0))</f>
        <v>130700502</v>
      </c>
      <c r="C454" s="31" t="str">
        <f>INDEX(技能效果!C:C,MATCH(技能效果等级!B454,技能效果!B:B,0))</f>
        <v>李轩辕普攻水晶</v>
      </c>
      <c r="D454" s="30" t="s">
        <v>1013</v>
      </c>
      <c r="E454" s="31">
        <v>1</v>
      </c>
      <c r="F454" s="31">
        <f>INDEX(技能效果!H:H,MATCH(技能效果等级!B454,技能效果!B:B,0))</f>
        <v>3006</v>
      </c>
      <c r="G454" s="31">
        <v>1</v>
      </c>
      <c r="H454" s="31">
        <v>1</v>
      </c>
      <c r="I454" s="31"/>
      <c r="J454" s="31"/>
      <c r="K454" s="31"/>
      <c r="L454" s="31"/>
      <c r="M454" s="31"/>
      <c r="N454" s="30" t="str">
        <f>IF(INDEX(技能效果!I:I,MATCH(技能效果等级!B454,技能效果!B:B,0))="","",INDEX(技能效果!I:I,MATCH(技能效果等级!B454,技能效果!B:B,0)))</f>
        <v/>
      </c>
      <c r="O454" s="31"/>
      <c r="P454" s="31"/>
      <c r="Q454" s="31"/>
      <c r="R454" s="31" t="str">
        <f>IF(INDEX(技能效果!J:J,MATCH(技能效果等级!B454,技能效果!B:B,0))="","",INDEX(技能效果!J:J,MATCH(技能效果等级!B454,技能效果!B:B,0)))</f>
        <v/>
      </c>
      <c r="S454" s="31"/>
      <c r="T454" s="31"/>
      <c r="U454" s="31"/>
      <c r="V454" s="30" t="s">
        <v>1329</v>
      </c>
      <c r="W454" s="31">
        <f t="shared" si="6"/>
        <v>46</v>
      </c>
    </row>
    <row r="455" spans="1:23" ht="16.5" x14ac:dyDescent="0.2">
      <c r="A455" s="31">
        <v>452</v>
      </c>
      <c r="B455" s="31">
        <f>INDEX(技能效果!B:B,MATCH(技能效果等级!W455,技能效果!Y:Y,0))</f>
        <v>130700502</v>
      </c>
      <c r="C455" s="31" t="str">
        <f>INDEX(技能效果!C:C,MATCH(技能效果等级!B455,技能效果!B:B,0))</f>
        <v>李轩辕普攻水晶</v>
      </c>
      <c r="D455" s="30" t="s">
        <v>1013</v>
      </c>
      <c r="E455" s="31">
        <v>2</v>
      </c>
      <c r="F455" s="31">
        <f>INDEX(技能效果!H:H,MATCH(技能效果等级!B455,技能效果!B:B,0))</f>
        <v>3006</v>
      </c>
      <c r="G455" s="31">
        <v>1</v>
      </c>
      <c r="H455" s="31">
        <v>1</v>
      </c>
      <c r="I455" s="31"/>
      <c r="J455" s="31"/>
      <c r="K455" s="31"/>
      <c r="L455" s="31"/>
      <c r="M455" s="31"/>
      <c r="N455" s="30" t="str">
        <f>IF(INDEX(技能效果!I:I,MATCH(技能效果等级!B455,技能效果!B:B,0))="","",INDEX(技能效果!I:I,MATCH(技能效果等级!B455,技能效果!B:B,0)))</f>
        <v/>
      </c>
      <c r="O455" s="31"/>
      <c r="P455" s="31"/>
      <c r="Q455" s="31"/>
      <c r="R455" s="31" t="str">
        <f>IF(INDEX(技能效果!J:J,MATCH(技能效果等级!B455,技能效果!B:B,0))="","",INDEX(技能效果!J:J,MATCH(技能效果等级!B455,技能效果!B:B,0)))</f>
        <v/>
      </c>
      <c r="S455" s="31"/>
      <c r="T455" s="31"/>
      <c r="U455" s="31"/>
      <c r="V455" s="30" t="s">
        <v>1329</v>
      </c>
      <c r="W455" s="31">
        <f t="shared" si="6"/>
        <v>46</v>
      </c>
    </row>
    <row r="456" spans="1:23" ht="16.5" x14ac:dyDescent="0.2">
      <c r="A456" s="31">
        <v>453</v>
      </c>
      <c r="B456" s="31">
        <f>INDEX(技能效果!B:B,MATCH(技能效果等级!W456,技能效果!Y:Y,0))</f>
        <v>130700502</v>
      </c>
      <c r="C456" s="31" t="str">
        <f>INDEX(技能效果!C:C,MATCH(技能效果等级!B456,技能效果!B:B,0))</f>
        <v>李轩辕普攻水晶</v>
      </c>
      <c r="D456" s="30" t="s">
        <v>1013</v>
      </c>
      <c r="E456" s="31">
        <v>3</v>
      </c>
      <c r="F456" s="31">
        <f>INDEX(技能效果!H:H,MATCH(技能效果等级!B456,技能效果!B:B,0))</f>
        <v>3006</v>
      </c>
      <c r="G456" s="31">
        <v>1</v>
      </c>
      <c r="H456" s="31">
        <v>1</v>
      </c>
      <c r="I456" s="31"/>
      <c r="J456" s="31"/>
      <c r="K456" s="31"/>
      <c r="L456" s="31"/>
      <c r="M456" s="31"/>
      <c r="N456" s="30" t="str">
        <f>IF(INDEX(技能效果!I:I,MATCH(技能效果等级!B456,技能效果!B:B,0))="","",INDEX(技能效果!I:I,MATCH(技能效果等级!B456,技能效果!B:B,0)))</f>
        <v/>
      </c>
      <c r="O456" s="31"/>
      <c r="P456" s="31"/>
      <c r="Q456" s="31"/>
      <c r="R456" s="31" t="str">
        <f>IF(INDEX(技能效果!J:J,MATCH(技能效果等级!B456,技能效果!B:B,0))="","",INDEX(技能效果!J:J,MATCH(技能效果等级!B456,技能效果!B:B,0)))</f>
        <v/>
      </c>
      <c r="S456" s="31"/>
      <c r="T456" s="31"/>
      <c r="U456" s="31"/>
      <c r="V456" s="30" t="s">
        <v>1329</v>
      </c>
      <c r="W456" s="31">
        <f t="shared" si="6"/>
        <v>46</v>
      </c>
    </row>
    <row r="457" spans="1:23" ht="16.5" x14ac:dyDescent="0.2">
      <c r="A457" s="31">
        <v>454</v>
      </c>
      <c r="B457" s="31">
        <f>INDEX(技能效果!B:B,MATCH(技能效果等级!W457,技能效果!Y:Y,0))</f>
        <v>130700502</v>
      </c>
      <c r="C457" s="31" t="str">
        <f>INDEX(技能效果!C:C,MATCH(技能效果等级!B457,技能效果!B:B,0))</f>
        <v>李轩辕普攻水晶</v>
      </c>
      <c r="D457" s="30" t="s">
        <v>1013</v>
      </c>
      <c r="E457" s="31">
        <v>4</v>
      </c>
      <c r="F457" s="31">
        <f>INDEX(技能效果!H:H,MATCH(技能效果等级!B457,技能效果!B:B,0))</f>
        <v>3006</v>
      </c>
      <c r="G457" s="31">
        <v>1</v>
      </c>
      <c r="H457" s="31">
        <v>1</v>
      </c>
      <c r="I457" s="31"/>
      <c r="J457" s="31"/>
      <c r="K457" s="31"/>
      <c r="L457" s="31"/>
      <c r="M457" s="31"/>
      <c r="N457" s="30" t="str">
        <f>IF(INDEX(技能效果!I:I,MATCH(技能效果等级!B457,技能效果!B:B,0))="","",INDEX(技能效果!I:I,MATCH(技能效果等级!B457,技能效果!B:B,0)))</f>
        <v/>
      </c>
      <c r="O457" s="31"/>
      <c r="P457" s="31"/>
      <c r="Q457" s="31"/>
      <c r="R457" s="31" t="str">
        <f>IF(INDEX(技能效果!J:J,MATCH(技能效果等级!B457,技能效果!B:B,0))="","",INDEX(技能效果!J:J,MATCH(技能效果等级!B457,技能效果!B:B,0)))</f>
        <v/>
      </c>
      <c r="S457" s="31"/>
      <c r="T457" s="31"/>
      <c r="U457" s="31"/>
      <c r="V457" s="30" t="s">
        <v>1329</v>
      </c>
      <c r="W457" s="31">
        <f t="shared" si="6"/>
        <v>46</v>
      </c>
    </row>
    <row r="458" spans="1:23" ht="16.5" x14ac:dyDescent="0.2">
      <c r="A458" s="31">
        <v>455</v>
      </c>
      <c r="B458" s="31">
        <f>INDEX(技能效果!B:B,MATCH(技能效果等级!W458,技能效果!Y:Y,0))</f>
        <v>130700502</v>
      </c>
      <c r="C458" s="31" t="str">
        <f>INDEX(技能效果!C:C,MATCH(技能效果等级!B458,技能效果!B:B,0))</f>
        <v>李轩辕普攻水晶</v>
      </c>
      <c r="D458" s="30" t="s">
        <v>1013</v>
      </c>
      <c r="E458" s="31">
        <v>5</v>
      </c>
      <c r="F458" s="31">
        <f>INDEX(技能效果!H:H,MATCH(技能效果等级!B458,技能效果!B:B,0))</f>
        <v>3006</v>
      </c>
      <c r="G458" s="31">
        <v>1</v>
      </c>
      <c r="H458" s="31">
        <v>1</v>
      </c>
      <c r="I458" s="31"/>
      <c r="J458" s="31"/>
      <c r="K458" s="31"/>
      <c r="L458" s="31"/>
      <c r="M458" s="31"/>
      <c r="N458" s="30" t="str">
        <f>IF(INDEX(技能效果!I:I,MATCH(技能效果等级!B458,技能效果!B:B,0))="","",INDEX(技能效果!I:I,MATCH(技能效果等级!B458,技能效果!B:B,0)))</f>
        <v/>
      </c>
      <c r="O458" s="31"/>
      <c r="P458" s="31"/>
      <c r="Q458" s="31"/>
      <c r="R458" s="31" t="str">
        <f>IF(INDEX(技能效果!J:J,MATCH(技能效果等级!B458,技能效果!B:B,0))="","",INDEX(技能效果!J:J,MATCH(技能效果等级!B458,技能效果!B:B,0)))</f>
        <v/>
      </c>
      <c r="S458" s="31"/>
      <c r="T458" s="31"/>
      <c r="U458" s="31"/>
      <c r="V458" s="30" t="s">
        <v>1329</v>
      </c>
      <c r="W458" s="31">
        <f t="shared" si="6"/>
        <v>46</v>
      </c>
    </row>
    <row r="459" spans="1:23" ht="16.5" x14ac:dyDescent="0.2">
      <c r="A459" s="31">
        <v>456</v>
      </c>
      <c r="B459" s="31">
        <f>INDEX(技能效果!B:B,MATCH(技能效果等级!W459,技能效果!Y:Y,0))</f>
        <v>130700502</v>
      </c>
      <c r="C459" s="31" t="str">
        <f>INDEX(技能效果!C:C,MATCH(技能效果等级!B459,技能效果!B:B,0))</f>
        <v>李轩辕普攻水晶</v>
      </c>
      <c r="D459" s="30" t="s">
        <v>1013</v>
      </c>
      <c r="E459" s="31">
        <v>6</v>
      </c>
      <c r="F459" s="31">
        <f>INDEX(技能效果!H:H,MATCH(技能效果等级!B459,技能效果!B:B,0))</f>
        <v>3006</v>
      </c>
      <c r="G459" s="31">
        <v>1</v>
      </c>
      <c r="H459" s="31">
        <v>1</v>
      </c>
      <c r="I459" s="31"/>
      <c r="J459" s="31"/>
      <c r="K459" s="31"/>
      <c r="L459" s="31"/>
      <c r="M459" s="31"/>
      <c r="N459" s="30" t="str">
        <f>IF(INDEX(技能效果!I:I,MATCH(技能效果等级!B459,技能效果!B:B,0))="","",INDEX(技能效果!I:I,MATCH(技能效果等级!B459,技能效果!B:B,0)))</f>
        <v/>
      </c>
      <c r="O459" s="31"/>
      <c r="P459" s="31"/>
      <c r="Q459" s="31"/>
      <c r="R459" s="31" t="str">
        <f>IF(INDEX(技能效果!J:J,MATCH(技能效果等级!B459,技能效果!B:B,0))="","",INDEX(技能效果!J:J,MATCH(技能效果等级!B459,技能效果!B:B,0)))</f>
        <v/>
      </c>
      <c r="S459" s="31"/>
      <c r="T459" s="31"/>
      <c r="U459" s="31"/>
      <c r="V459" s="30" t="s">
        <v>1329</v>
      </c>
      <c r="W459" s="31">
        <f t="shared" si="6"/>
        <v>46</v>
      </c>
    </row>
    <row r="460" spans="1:23" ht="16.5" x14ac:dyDescent="0.2">
      <c r="A460" s="31">
        <v>457</v>
      </c>
      <c r="B460" s="31">
        <f>INDEX(技能效果!B:B,MATCH(技能效果等级!W460,技能效果!Y:Y,0))</f>
        <v>130700502</v>
      </c>
      <c r="C460" s="31" t="str">
        <f>INDEX(技能效果!C:C,MATCH(技能效果等级!B460,技能效果!B:B,0))</f>
        <v>李轩辕普攻水晶</v>
      </c>
      <c r="D460" s="30" t="s">
        <v>1013</v>
      </c>
      <c r="E460" s="31">
        <v>7</v>
      </c>
      <c r="F460" s="31">
        <f>INDEX(技能效果!H:H,MATCH(技能效果等级!B460,技能效果!B:B,0))</f>
        <v>3006</v>
      </c>
      <c r="G460" s="31">
        <v>1</v>
      </c>
      <c r="H460" s="31">
        <v>1</v>
      </c>
      <c r="I460" s="31"/>
      <c r="J460" s="31"/>
      <c r="K460" s="31"/>
      <c r="L460" s="31"/>
      <c r="M460" s="31"/>
      <c r="N460" s="30" t="str">
        <f>IF(INDEX(技能效果!I:I,MATCH(技能效果等级!B460,技能效果!B:B,0))="","",INDEX(技能效果!I:I,MATCH(技能效果等级!B460,技能效果!B:B,0)))</f>
        <v/>
      </c>
      <c r="O460" s="31"/>
      <c r="P460" s="31"/>
      <c r="Q460" s="31"/>
      <c r="R460" s="31" t="str">
        <f>IF(INDEX(技能效果!J:J,MATCH(技能效果等级!B460,技能效果!B:B,0))="","",INDEX(技能效果!J:J,MATCH(技能效果等级!B460,技能效果!B:B,0)))</f>
        <v/>
      </c>
      <c r="S460" s="31"/>
      <c r="T460" s="31"/>
      <c r="U460" s="31"/>
      <c r="V460" s="30" t="s">
        <v>1329</v>
      </c>
      <c r="W460" s="31">
        <f t="shared" si="6"/>
        <v>46</v>
      </c>
    </row>
    <row r="461" spans="1:23" ht="16.5" x14ac:dyDescent="0.2">
      <c r="A461" s="31">
        <v>458</v>
      </c>
      <c r="B461" s="31">
        <f>INDEX(技能效果!B:B,MATCH(技能效果等级!W461,技能效果!Y:Y,0))</f>
        <v>130700502</v>
      </c>
      <c r="C461" s="31" t="str">
        <f>INDEX(技能效果!C:C,MATCH(技能效果等级!B461,技能效果!B:B,0))</f>
        <v>李轩辕普攻水晶</v>
      </c>
      <c r="D461" s="30" t="s">
        <v>1013</v>
      </c>
      <c r="E461" s="31">
        <v>8</v>
      </c>
      <c r="F461" s="31">
        <f>INDEX(技能效果!H:H,MATCH(技能效果等级!B461,技能效果!B:B,0))</f>
        <v>3006</v>
      </c>
      <c r="G461" s="31">
        <v>1</v>
      </c>
      <c r="H461" s="31">
        <v>1</v>
      </c>
      <c r="I461" s="31"/>
      <c r="J461" s="31"/>
      <c r="K461" s="31"/>
      <c r="L461" s="31"/>
      <c r="M461" s="31"/>
      <c r="N461" s="30" t="str">
        <f>IF(INDEX(技能效果!I:I,MATCH(技能效果等级!B461,技能效果!B:B,0))="","",INDEX(技能效果!I:I,MATCH(技能效果等级!B461,技能效果!B:B,0)))</f>
        <v/>
      </c>
      <c r="O461" s="31"/>
      <c r="P461" s="31"/>
      <c r="Q461" s="31"/>
      <c r="R461" s="31" t="str">
        <f>IF(INDEX(技能效果!J:J,MATCH(技能效果等级!B461,技能效果!B:B,0))="","",INDEX(技能效果!J:J,MATCH(技能效果等级!B461,技能效果!B:B,0)))</f>
        <v/>
      </c>
      <c r="S461" s="31"/>
      <c r="T461" s="31"/>
      <c r="U461" s="31"/>
      <c r="V461" s="30" t="s">
        <v>1329</v>
      </c>
      <c r="W461" s="31">
        <f t="shared" si="6"/>
        <v>46</v>
      </c>
    </row>
    <row r="462" spans="1:23" ht="16.5" x14ac:dyDescent="0.2">
      <c r="A462" s="31">
        <v>459</v>
      </c>
      <c r="B462" s="31">
        <f>INDEX(技能效果!B:B,MATCH(技能效果等级!W462,技能效果!Y:Y,0))</f>
        <v>130700502</v>
      </c>
      <c r="C462" s="31" t="str">
        <f>INDEX(技能效果!C:C,MATCH(技能效果等级!B462,技能效果!B:B,0))</f>
        <v>李轩辕普攻水晶</v>
      </c>
      <c r="D462" s="30" t="s">
        <v>1013</v>
      </c>
      <c r="E462" s="31">
        <v>9</v>
      </c>
      <c r="F462" s="31">
        <f>INDEX(技能效果!H:H,MATCH(技能效果等级!B462,技能效果!B:B,0))</f>
        <v>3006</v>
      </c>
      <c r="G462" s="31">
        <v>1</v>
      </c>
      <c r="H462" s="31">
        <v>1</v>
      </c>
      <c r="I462" s="31"/>
      <c r="J462" s="31"/>
      <c r="K462" s="31"/>
      <c r="L462" s="31"/>
      <c r="M462" s="31"/>
      <c r="N462" s="30" t="str">
        <f>IF(INDEX(技能效果!I:I,MATCH(技能效果等级!B462,技能效果!B:B,0))="","",INDEX(技能效果!I:I,MATCH(技能效果等级!B462,技能效果!B:B,0)))</f>
        <v/>
      </c>
      <c r="O462" s="31"/>
      <c r="P462" s="31"/>
      <c r="Q462" s="31"/>
      <c r="R462" s="31" t="str">
        <f>IF(INDEX(技能效果!J:J,MATCH(技能效果等级!B462,技能效果!B:B,0))="","",INDEX(技能效果!J:J,MATCH(技能效果等级!B462,技能效果!B:B,0)))</f>
        <v/>
      </c>
      <c r="S462" s="31"/>
      <c r="T462" s="31"/>
      <c r="U462" s="31"/>
      <c r="V462" s="30" t="s">
        <v>1329</v>
      </c>
      <c r="W462" s="31">
        <f t="shared" si="6"/>
        <v>46</v>
      </c>
    </row>
    <row r="463" spans="1:23" ht="16.5" x14ac:dyDescent="0.2">
      <c r="A463" s="31">
        <v>460</v>
      </c>
      <c r="B463" s="31">
        <f>INDEX(技能效果!B:B,MATCH(技能效果等级!W463,技能效果!Y:Y,0))</f>
        <v>130700502</v>
      </c>
      <c r="C463" s="31" t="str">
        <f>INDEX(技能效果!C:C,MATCH(技能效果等级!B463,技能效果!B:B,0))</f>
        <v>李轩辕普攻水晶</v>
      </c>
      <c r="D463" s="30" t="s">
        <v>1013</v>
      </c>
      <c r="E463" s="31">
        <v>10</v>
      </c>
      <c r="F463" s="31">
        <f>INDEX(技能效果!H:H,MATCH(技能效果等级!B463,技能效果!B:B,0))</f>
        <v>3006</v>
      </c>
      <c r="G463" s="31">
        <v>1</v>
      </c>
      <c r="H463" s="31">
        <v>1</v>
      </c>
      <c r="I463" s="31"/>
      <c r="J463" s="31"/>
      <c r="K463" s="31"/>
      <c r="L463" s="31"/>
      <c r="M463" s="31"/>
      <c r="N463" s="30" t="str">
        <f>IF(INDEX(技能效果!I:I,MATCH(技能效果等级!B463,技能效果!B:B,0))="","",INDEX(技能效果!I:I,MATCH(技能效果等级!B463,技能效果!B:B,0)))</f>
        <v/>
      </c>
      <c r="O463" s="31"/>
      <c r="P463" s="31"/>
      <c r="Q463" s="31"/>
      <c r="R463" s="31" t="str">
        <f>IF(INDEX(技能效果!J:J,MATCH(技能效果等级!B463,技能效果!B:B,0))="","",INDEX(技能效果!J:J,MATCH(技能效果等级!B463,技能效果!B:B,0)))</f>
        <v/>
      </c>
      <c r="S463" s="31"/>
      <c r="T463" s="31"/>
      <c r="U463" s="31"/>
      <c r="V463" s="30" t="s">
        <v>1329</v>
      </c>
      <c r="W463" s="31">
        <f t="shared" ref="W463:W526" si="7">W453+1</f>
        <v>46</v>
      </c>
    </row>
    <row r="464" spans="1:23" ht="16.5" x14ac:dyDescent="0.2">
      <c r="A464" s="31">
        <v>461</v>
      </c>
      <c r="B464" s="31">
        <f>INDEX(技能效果!B:B,MATCH(技能效果等级!W464,技能效果!Y:Y,0))</f>
        <v>130700601</v>
      </c>
      <c r="C464" s="31" t="str">
        <f>INDEX(技能效果!C:C,MATCH(技能效果等级!B464,技能效果!B:B,0))</f>
        <v>项羽普攻伤害</v>
      </c>
      <c r="D464" s="30" t="s">
        <v>1013</v>
      </c>
      <c r="E464" s="31">
        <v>1</v>
      </c>
      <c r="F464" s="31">
        <f>INDEX(技能效果!H:H,MATCH(技能效果等级!B464,技能效果!B:B,0))</f>
        <v>1001</v>
      </c>
      <c r="G464" s="31">
        <v>2.5</v>
      </c>
      <c r="H464" s="31"/>
      <c r="I464" s="31"/>
      <c r="J464" s="31"/>
      <c r="K464" s="31"/>
      <c r="L464" s="31"/>
      <c r="M464" s="31"/>
      <c r="N464" s="30" t="str">
        <f>IF(INDEX(技能效果!I:I,MATCH(技能效果等级!B464,技能效果!B:B,0))="","",INDEX(技能效果!I:I,MATCH(技能效果等级!B464,技能效果!B:B,0)))</f>
        <v/>
      </c>
      <c r="O464" s="31"/>
      <c r="P464" s="31"/>
      <c r="Q464" s="31"/>
      <c r="R464" s="31" t="str">
        <f>IF(INDEX(技能效果!J:J,MATCH(技能效果等级!B464,技能效果!B:B,0))="","",INDEX(技能效果!J:J,MATCH(技能效果等级!B464,技能效果!B:B,0)))</f>
        <v/>
      </c>
      <c r="S464" s="31"/>
      <c r="T464" s="31"/>
      <c r="U464" s="31"/>
      <c r="V464" s="30" t="s">
        <v>1329</v>
      </c>
      <c r="W464" s="31">
        <f t="shared" si="7"/>
        <v>47</v>
      </c>
    </row>
    <row r="465" spans="1:23" ht="16.5" x14ac:dyDescent="0.2">
      <c r="A465" s="31">
        <v>462</v>
      </c>
      <c r="B465" s="31">
        <f>INDEX(技能效果!B:B,MATCH(技能效果等级!W465,技能效果!Y:Y,0))</f>
        <v>130700601</v>
      </c>
      <c r="C465" s="31" t="str">
        <f>INDEX(技能效果!C:C,MATCH(技能效果等级!B465,技能效果!B:B,0))</f>
        <v>项羽普攻伤害</v>
      </c>
      <c r="D465" s="30" t="s">
        <v>1013</v>
      </c>
      <c r="E465" s="31">
        <v>2</v>
      </c>
      <c r="F465" s="31">
        <f>INDEX(技能效果!H:H,MATCH(技能效果等级!B465,技能效果!B:B,0))</f>
        <v>1001</v>
      </c>
      <c r="G465" s="31">
        <v>2.5</v>
      </c>
      <c r="H465" s="31"/>
      <c r="I465" s="31"/>
      <c r="J465" s="31"/>
      <c r="K465" s="31"/>
      <c r="L465" s="31"/>
      <c r="M465" s="31"/>
      <c r="N465" s="30" t="str">
        <f>IF(INDEX(技能效果!I:I,MATCH(技能效果等级!B465,技能效果!B:B,0))="","",INDEX(技能效果!I:I,MATCH(技能效果等级!B465,技能效果!B:B,0)))</f>
        <v/>
      </c>
      <c r="O465" s="31"/>
      <c r="P465" s="31"/>
      <c r="Q465" s="31"/>
      <c r="R465" s="31" t="str">
        <f>IF(INDEX(技能效果!J:J,MATCH(技能效果等级!B465,技能效果!B:B,0))="","",INDEX(技能效果!J:J,MATCH(技能效果等级!B465,技能效果!B:B,0)))</f>
        <v/>
      </c>
      <c r="S465" s="31"/>
      <c r="T465" s="31"/>
      <c r="U465" s="31"/>
      <c r="V465" s="30" t="s">
        <v>1329</v>
      </c>
      <c r="W465" s="31">
        <f t="shared" si="7"/>
        <v>47</v>
      </c>
    </row>
    <row r="466" spans="1:23" ht="16.5" x14ac:dyDescent="0.2">
      <c r="A466" s="31">
        <v>463</v>
      </c>
      <c r="B466" s="31">
        <f>INDEX(技能效果!B:B,MATCH(技能效果等级!W466,技能效果!Y:Y,0))</f>
        <v>130700601</v>
      </c>
      <c r="C466" s="31" t="str">
        <f>INDEX(技能效果!C:C,MATCH(技能效果等级!B466,技能效果!B:B,0))</f>
        <v>项羽普攻伤害</v>
      </c>
      <c r="D466" s="30" t="s">
        <v>1013</v>
      </c>
      <c r="E466" s="31">
        <v>3</v>
      </c>
      <c r="F466" s="31">
        <f>INDEX(技能效果!H:H,MATCH(技能效果等级!B466,技能效果!B:B,0))</f>
        <v>1001</v>
      </c>
      <c r="G466" s="31">
        <v>2.5</v>
      </c>
      <c r="H466" s="31"/>
      <c r="I466" s="31"/>
      <c r="J466" s="31"/>
      <c r="K466" s="31"/>
      <c r="L466" s="31"/>
      <c r="M466" s="31"/>
      <c r="N466" s="30" t="str">
        <f>IF(INDEX(技能效果!I:I,MATCH(技能效果等级!B466,技能效果!B:B,0))="","",INDEX(技能效果!I:I,MATCH(技能效果等级!B466,技能效果!B:B,0)))</f>
        <v/>
      </c>
      <c r="O466" s="31"/>
      <c r="P466" s="31"/>
      <c r="Q466" s="31"/>
      <c r="R466" s="31" t="str">
        <f>IF(INDEX(技能效果!J:J,MATCH(技能效果等级!B466,技能效果!B:B,0))="","",INDEX(技能效果!J:J,MATCH(技能效果等级!B466,技能效果!B:B,0)))</f>
        <v/>
      </c>
      <c r="S466" s="31"/>
      <c r="T466" s="31"/>
      <c r="U466" s="31"/>
      <c r="V466" s="30" t="s">
        <v>1329</v>
      </c>
      <c r="W466" s="31">
        <f t="shared" si="7"/>
        <v>47</v>
      </c>
    </row>
    <row r="467" spans="1:23" ht="16.5" x14ac:dyDescent="0.2">
      <c r="A467" s="31">
        <v>464</v>
      </c>
      <c r="B467" s="31">
        <f>INDEX(技能效果!B:B,MATCH(技能效果等级!W467,技能效果!Y:Y,0))</f>
        <v>130700601</v>
      </c>
      <c r="C467" s="31" t="str">
        <f>INDEX(技能效果!C:C,MATCH(技能效果等级!B467,技能效果!B:B,0))</f>
        <v>项羽普攻伤害</v>
      </c>
      <c r="D467" s="30" t="s">
        <v>1013</v>
      </c>
      <c r="E467" s="31">
        <v>4</v>
      </c>
      <c r="F467" s="31">
        <f>INDEX(技能效果!H:H,MATCH(技能效果等级!B467,技能效果!B:B,0))</f>
        <v>1001</v>
      </c>
      <c r="G467" s="31">
        <v>2.5</v>
      </c>
      <c r="H467" s="31"/>
      <c r="I467" s="31"/>
      <c r="J467" s="31"/>
      <c r="K467" s="31"/>
      <c r="L467" s="31"/>
      <c r="M467" s="31"/>
      <c r="N467" s="30" t="str">
        <f>IF(INDEX(技能效果!I:I,MATCH(技能效果等级!B467,技能效果!B:B,0))="","",INDEX(技能效果!I:I,MATCH(技能效果等级!B467,技能效果!B:B,0)))</f>
        <v/>
      </c>
      <c r="O467" s="31"/>
      <c r="P467" s="31"/>
      <c r="Q467" s="31"/>
      <c r="R467" s="31" t="str">
        <f>IF(INDEX(技能效果!J:J,MATCH(技能效果等级!B467,技能效果!B:B,0))="","",INDEX(技能效果!J:J,MATCH(技能效果等级!B467,技能效果!B:B,0)))</f>
        <v/>
      </c>
      <c r="S467" s="31"/>
      <c r="T467" s="31"/>
      <c r="U467" s="31"/>
      <c r="V467" s="30" t="s">
        <v>1329</v>
      </c>
      <c r="W467" s="31">
        <f t="shared" si="7"/>
        <v>47</v>
      </c>
    </row>
    <row r="468" spans="1:23" ht="16.5" x14ac:dyDescent="0.2">
      <c r="A468" s="31">
        <v>465</v>
      </c>
      <c r="B468" s="31">
        <f>INDEX(技能效果!B:B,MATCH(技能效果等级!W468,技能效果!Y:Y,0))</f>
        <v>130700601</v>
      </c>
      <c r="C468" s="31" t="str">
        <f>INDEX(技能效果!C:C,MATCH(技能效果等级!B468,技能效果!B:B,0))</f>
        <v>项羽普攻伤害</v>
      </c>
      <c r="D468" s="30" t="s">
        <v>1013</v>
      </c>
      <c r="E468" s="31">
        <v>5</v>
      </c>
      <c r="F468" s="31">
        <f>INDEX(技能效果!H:H,MATCH(技能效果等级!B468,技能效果!B:B,0))</f>
        <v>1001</v>
      </c>
      <c r="G468" s="31">
        <v>2.5</v>
      </c>
      <c r="H468" s="31"/>
      <c r="I468" s="31"/>
      <c r="J468" s="31"/>
      <c r="K468" s="31"/>
      <c r="L468" s="31"/>
      <c r="M468" s="31"/>
      <c r="N468" s="30" t="str">
        <f>IF(INDEX(技能效果!I:I,MATCH(技能效果等级!B468,技能效果!B:B,0))="","",INDEX(技能效果!I:I,MATCH(技能效果等级!B468,技能效果!B:B,0)))</f>
        <v/>
      </c>
      <c r="O468" s="31"/>
      <c r="P468" s="31"/>
      <c r="Q468" s="31"/>
      <c r="R468" s="31" t="str">
        <f>IF(INDEX(技能效果!J:J,MATCH(技能效果等级!B468,技能效果!B:B,0))="","",INDEX(技能效果!J:J,MATCH(技能效果等级!B468,技能效果!B:B,0)))</f>
        <v/>
      </c>
      <c r="S468" s="31"/>
      <c r="T468" s="31"/>
      <c r="U468" s="31"/>
      <c r="V468" s="30" t="s">
        <v>1329</v>
      </c>
      <c r="W468" s="31">
        <f t="shared" si="7"/>
        <v>47</v>
      </c>
    </row>
    <row r="469" spans="1:23" ht="16.5" x14ac:dyDescent="0.2">
      <c r="A469" s="31">
        <v>466</v>
      </c>
      <c r="B469" s="31">
        <f>INDEX(技能效果!B:B,MATCH(技能效果等级!W469,技能效果!Y:Y,0))</f>
        <v>130700601</v>
      </c>
      <c r="C469" s="31" t="str">
        <f>INDEX(技能效果!C:C,MATCH(技能效果等级!B469,技能效果!B:B,0))</f>
        <v>项羽普攻伤害</v>
      </c>
      <c r="D469" s="30" t="s">
        <v>1013</v>
      </c>
      <c r="E469" s="31">
        <v>6</v>
      </c>
      <c r="F469" s="31">
        <f>INDEX(技能效果!H:H,MATCH(技能效果等级!B469,技能效果!B:B,0))</f>
        <v>1001</v>
      </c>
      <c r="G469" s="31">
        <v>2.5</v>
      </c>
      <c r="H469" s="31"/>
      <c r="I469" s="31"/>
      <c r="J469" s="31"/>
      <c r="K469" s="31"/>
      <c r="L469" s="31"/>
      <c r="M469" s="31"/>
      <c r="N469" s="30" t="str">
        <f>IF(INDEX(技能效果!I:I,MATCH(技能效果等级!B469,技能效果!B:B,0))="","",INDEX(技能效果!I:I,MATCH(技能效果等级!B469,技能效果!B:B,0)))</f>
        <v/>
      </c>
      <c r="O469" s="31"/>
      <c r="P469" s="31"/>
      <c r="Q469" s="31"/>
      <c r="R469" s="31" t="str">
        <f>IF(INDEX(技能效果!J:J,MATCH(技能效果等级!B469,技能效果!B:B,0))="","",INDEX(技能效果!J:J,MATCH(技能效果等级!B469,技能效果!B:B,0)))</f>
        <v/>
      </c>
      <c r="S469" s="31"/>
      <c r="T469" s="31"/>
      <c r="U469" s="31"/>
      <c r="V469" s="30" t="s">
        <v>1329</v>
      </c>
      <c r="W469" s="31">
        <f t="shared" si="7"/>
        <v>47</v>
      </c>
    </row>
    <row r="470" spans="1:23" ht="16.5" x14ac:dyDescent="0.2">
      <c r="A470" s="31">
        <v>467</v>
      </c>
      <c r="B470" s="31">
        <f>INDEX(技能效果!B:B,MATCH(技能效果等级!W470,技能效果!Y:Y,0))</f>
        <v>130700601</v>
      </c>
      <c r="C470" s="31" t="str">
        <f>INDEX(技能效果!C:C,MATCH(技能效果等级!B470,技能效果!B:B,0))</f>
        <v>项羽普攻伤害</v>
      </c>
      <c r="D470" s="30" t="s">
        <v>1013</v>
      </c>
      <c r="E470" s="31">
        <v>7</v>
      </c>
      <c r="F470" s="31">
        <f>INDEX(技能效果!H:H,MATCH(技能效果等级!B470,技能效果!B:B,0))</f>
        <v>1001</v>
      </c>
      <c r="G470" s="31">
        <v>2.5</v>
      </c>
      <c r="H470" s="31"/>
      <c r="I470" s="31"/>
      <c r="J470" s="31"/>
      <c r="K470" s="31"/>
      <c r="L470" s="31"/>
      <c r="M470" s="31"/>
      <c r="N470" s="30" t="str">
        <f>IF(INDEX(技能效果!I:I,MATCH(技能效果等级!B470,技能效果!B:B,0))="","",INDEX(技能效果!I:I,MATCH(技能效果等级!B470,技能效果!B:B,0)))</f>
        <v/>
      </c>
      <c r="O470" s="31"/>
      <c r="P470" s="31"/>
      <c r="Q470" s="31"/>
      <c r="R470" s="31" t="str">
        <f>IF(INDEX(技能效果!J:J,MATCH(技能效果等级!B470,技能效果!B:B,0))="","",INDEX(技能效果!J:J,MATCH(技能效果等级!B470,技能效果!B:B,0)))</f>
        <v/>
      </c>
      <c r="S470" s="31"/>
      <c r="T470" s="31"/>
      <c r="U470" s="31"/>
      <c r="V470" s="30" t="s">
        <v>1329</v>
      </c>
      <c r="W470" s="31">
        <f t="shared" si="7"/>
        <v>47</v>
      </c>
    </row>
    <row r="471" spans="1:23" ht="16.5" x14ac:dyDescent="0.2">
      <c r="A471" s="31">
        <v>468</v>
      </c>
      <c r="B471" s="31">
        <f>INDEX(技能效果!B:B,MATCH(技能效果等级!W471,技能效果!Y:Y,0))</f>
        <v>130700601</v>
      </c>
      <c r="C471" s="31" t="str">
        <f>INDEX(技能效果!C:C,MATCH(技能效果等级!B471,技能效果!B:B,0))</f>
        <v>项羽普攻伤害</v>
      </c>
      <c r="D471" s="30" t="s">
        <v>1013</v>
      </c>
      <c r="E471" s="31">
        <v>8</v>
      </c>
      <c r="F471" s="31">
        <f>INDEX(技能效果!H:H,MATCH(技能效果等级!B471,技能效果!B:B,0))</f>
        <v>1001</v>
      </c>
      <c r="G471" s="31">
        <v>2.5</v>
      </c>
      <c r="H471" s="31"/>
      <c r="I471" s="31"/>
      <c r="J471" s="31"/>
      <c r="K471" s="31"/>
      <c r="L471" s="31"/>
      <c r="M471" s="31"/>
      <c r="N471" s="30" t="str">
        <f>IF(INDEX(技能效果!I:I,MATCH(技能效果等级!B471,技能效果!B:B,0))="","",INDEX(技能效果!I:I,MATCH(技能效果等级!B471,技能效果!B:B,0)))</f>
        <v/>
      </c>
      <c r="O471" s="31"/>
      <c r="P471" s="31"/>
      <c r="Q471" s="31"/>
      <c r="R471" s="31" t="str">
        <f>IF(INDEX(技能效果!J:J,MATCH(技能效果等级!B471,技能效果!B:B,0))="","",INDEX(技能效果!J:J,MATCH(技能效果等级!B471,技能效果!B:B,0)))</f>
        <v/>
      </c>
      <c r="S471" s="31"/>
      <c r="T471" s="31"/>
      <c r="U471" s="31"/>
      <c r="V471" s="30" t="s">
        <v>1329</v>
      </c>
      <c r="W471" s="31">
        <f t="shared" si="7"/>
        <v>47</v>
      </c>
    </row>
    <row r="472" spans="1:23" ht="16.5" x14ac:dyDescent="0.2">
      <c r="A472" s="31">
        <v>469</v>
      </c>
      <c r="B472" s="31">
        <f>INDEX(技能效果!B:B,MATCH(技能效果等级!W472,技能效果!Y:Y,0))</f>
        <v>130700601</v>
      </c>
      <c r="C472" s="31" t="str">
        <f>INDEX(技能效果!C:C,MATCH(技能效果等级!B472,技能效果!B:B,0))</f>
        <v>项羽普攻伤害</v>
      </c>
      <c r="D472" s="30" t="s">
        <v>1013</v>
      </c>
      <c r="E472" s="31">
        <v>9</v>
      </c>
      <c r="F472" s="31">
        <f>INDEX(技能效果!H:H,MATCH(技能效果等级!B472,技能效果!B:B,0))</f>
        <v>1001</v>
      </c>
      <c r="G472" s="31">
        <v>2.5</v>
      </c>
      <c r="H472" s="31"/>
      <c r="I472" s="31"/>
      <c r="J472" s="31"/>
      <c r="K472" s="31"/>
      <c r="L472" s="31"/>
      <c r="M472" s="31"/>
      <c r="N472" s="30" t="str">
        <f>IF(INDEX(技能效果!I:I,MATCH(技能效果等级!B472,技能效果!B:B,0))="","",INDEX(技能效果!I:I,MATCH(技能效果等级!B472,技能效果!B:B,0)))</f>
        <v/>
      </c>
      <c r="O472" s="31"/>
      <c r="P472" s="31"/>
      <c r="Q472" s="31"/>
      <c r="R472" s="31" t="str">
        <f>IF(INDEX(技能效果!J:J,MATCH(技能效果等级!B472,技能效果!B:B,0))="","",INDEX(技能效果!J:J,MATCH(技能效果等级!B472,技能效果!B:B,0)))</f>
        <v/>
      </c>
      <c r="S472" s="31"/>
      <c r="T472" s="31"/>
      <c r="U472" s="31"/>
      <c r="V472" s="30" t="s">
        <v>1329</v>
      </c>
      <c r="W472" s="31">
        <f t="shared" si="7"/>
        <v>47</v>
      </c>
    </row>
    <row r="473" spans="1:23" ht="16.5" x14ac:dyDescent="0.2">
      <c r="A473" s="31">
        <v>470</v>
      </c>
      <c r="B473" s="31">
        <f>INDEX(技能效果!B:B,MATCH(技能效果等级!W473,技能效果!Y:Y,0))</f>
        <v>130700601</v>
      </c>
      <c r="C473" s="31" t="str">
        <f>INDEX(技能效果!C:C,MATCH(技能效果等级!B473,技能效果!B:B,0))</f>
        <v>项羽普攻伤害</v>
      </c>
      <c r="D473" s="30" t="s">
        <v>1013</v>
      </c>
      <c r="E473" s="31">
        <v>10</v>
      </c>
      <c r="F473" s="31">
        <f>INDEX(技能效果!H:H,MATCH(技能效果等级!B473,技能效果!B:B,0))</f>
        <v>1001</v>
      </c>
      <c r="G473" s="31">
        <v>2.5</v>
      </c>
      <c r="H473" s="31"/>
      <c r="I473" s="31"/>
      <c r="J473" s="31"/>
      <c r="K473" s="31"/>
      <c r="L473" s="31"/>
      <c r="M473" s="31"/>
      <c r="N473" s="30" t="str">
        <f>IF(INDEX(技能效果!I:I,MATCH(技能效果等级!B473,技能效果!B:B,0))="","",INDEX(技能效果!I:I,MATCH(技能效果等级!B473,技能效果!B:B,0)))</f>
        <v/>
      </c>
      <c r="O473" s="31"/>
      <c r="P473" s="31"/>
      <c r="Q473" s="31"/>
      <c r="R473" s="31" t="str">
        <f>IF(INDEX(技能效果!J:J,MATCH(技能效果等级!B473,技能效果!B:B,0))="","",INDEX(技能效果!J:J,MATCH(技能效果等级!B473,技能效果!B:B,0)))</f>
        <v/>
      </c>
      <c r="S473" s="31"/>
      <c r="T473" s="31"/>
      <c r="U473" s="31"/>
      <c r="V473" s="30" t="s">
        <v>1329</v>
      </c>
      <c r="W473" s="31">
        <f t="shared" si="7"/>
        <v>47</v>
      </c>
    </row>
    <row r="474" spans="1:23" ht="16.5" x14ac:dyDescent="0.2">
      <c r="A474" s="31">
        <v>471</v>
      </c>
      <c r="B474" s="31">
        <f>INDEX(技能效果!B:B,MATCH(技能效果等级!W474,技能效果!Y:Y,0))</f>
        <v>130700602</v>
      </c>
      <c r="C474" s="31" t="str">
        <f>INDEX(技能效果!C:C,MATCH(技能效果等级!B474,技能效果!B:B,0))</f>
        <v>项羽普攻水晶</v>
      </c>
      <c r="D474" s="30" t="s">
        <v>1013</v>
      </c>
      <c r="E474" s="31">
        <v>1</v>
      </c>
      <c r="F474" s="31">
        <f>INDEX(技能效果!H:H,MATCH(技能效果等级!B474,技能效果!B:B,0))</f>
        <v>3006</v>
      </c>
      <c r="G474" s="31">
        <v>1</v>
      </c>
      <c r="H474" s="31">
        <v>1</v>
      </c>
      <c r="I474" s="31"/>
      <c r="J474" s="31"/>
      <c r="K474" s="31"/>
      <c r="L474" s="31"/>
      <c r="M474" s="31"/>
      <c r="N474" s="30" t="str">
        <f>IF(INDEX(技能效果!I:I,MATCH(技能效果等级!B474,技能效果!B:B,0))="","",INDEX(技能效果!I:I,MATCH(技能效果等级!B474,技能效果!B:B,0)))</f>
        <v/>
      </c>
      <c r="O474" s="31"/>
      <c r="P474" s="31"/>
      <c r="Q474" s="31"/>
      <c r="R474" s="31" t="str">
        <f>IF(INDEX(技能效果!J:J,MATCH(技能效果等级!B474,技能效果!B:B,0))="","",INDEX(技能效果!J:J,MATCH(技能效果等级!B474,技能效果!B:B,0)))</f>
        <v/>
      </c>
      <c r="S474" s="31"/>
      <c r="T474" s="31"/>
      <c r="U474" s="31"/>
      <c r="V474" s="30" t="s">
        <v>1329</v>
      </c>
      <c r="W474" s="31">
        <f t="shared" si="7"/>
        <v>48</v>
      </c>
    </row>
    <row r="475" spans="1:23" ht="16.5" x14ac:dyDescent="0.2">
      <c r="A475" s="31">
        <v>472</v>
      </c>
      <c r="B475" s="31">
        <f>INDEX(技能效果!B:B,MATCH(技能效果等级!W475,技能效果!Y:Y,0))</f>
        <v>130700602</v>
      </c>
      <c r="C475" s="31" t="str">
        <f>INDEX(技能效果!C:C,MATCH(技能效果等级!B475,技能效果!B:B,0))</f>
        <v>项羽普攻水晶</v>
      </c>
      <c r="D475" s="30" t="s">
        <v>1013</v>
      </c>
      <c r="E475" s="31">
        <v>2</v>
      </c>
      <c r="F475" s="31">
        <f>INDEX(技能效果!H:H,MATCH(技能效果等级!B475,技能效果!B:B,0))</f>
        <v>3006</v>
      </c>
      <c r="G475" s="31">
        <v>1</v>
      </c>
      <c r="H475" s="31">
        <v>1</v>
      </c>
      <c r="I475" s="31"/>
      <c r="J475" s="31"/>
      <c r="K475" s="31"/>
      <c r="L475" s="31"/>
      <c r="M475" s="31"/>
      <c r="N475" s="30" t="str">
        <f>IF(INDEX(技能效果!I:I,MATCH(技能效果等级!B475,技能效果!B:B,0))="","",INDEX(技能效果!I:I,MATCH(技能效果等级!B475,技能效果!B:B,0)))</f>
        <v/>
      </c>
      <c r="O475" s="31"/>
      <c r="P475" s="31"/>
      <c r="Q475" s="31"/>
      <c r="R475" s="31" t="str">
        <f>IF(INDEX(技能效果!J:J,MATCH(技能效果等级!B475,技能效果!B:B,0))="","",INDEX(技能效果!J:J,MATCH(技能效果等级!B475,技能效果!B:B,0)))</f>
        <v/>
      </c>
      <c r="S475" s="31"/>
      <c r="T475" s="31"/>
      <c r="U475" s="31"/>
      <c r="V475" s="30" t="s">
        <v>1329</v>
      </c>
      <c r="W475" s="31">
        <f t="shared" si="7"/>
        <v>48</v>
      </c>
    </row>
    <row r="476" spans="1:23" ht="16.5" x14ac:dyDescent="0.2">
      <c r="A476" s="31">
        <v>473</v>
      </c>
      <c r="B476" s="31">
        <f>INDEX(技能效果!B:B,MATCH(技能效果等级!W476,技能效果!Y:Y,0))</f>
        <v>130700602</v>
      </c>
      <c r="C476" s="31" t="str">
        <f>INDEX(技能效果!C:C,MATCH(技能效果等级!B476,技能效果!B:B,0))</f>
        <v>项羽普攻水晶</v>
      </c>
      <c r="D476" s="30" t="s">
        <v>1013</v>
      </c>
      <c r="E476" s="31">
        <v>3</v>
      </c>
      <c r="F476" s="31">
        <f>INDEX(技能效果!H:H,MATCH(技能效果等级!B476,技能效果!B:B,0))</f>
        <v>3006</v>
      </c>
      <c r="G476" s="31">
        <v>1</v>
      </c>
      <c r="H476" s="31">
        <v>1</v>
      </c>
      <c r="I476" s="31"/>
      <c r="J476" s="31"/>
      <c r="K476" s="31"/>
      <c r="L476" s="31"/>
      <c r="M476" s="31"/>
      <c r="N476" s="30" t="str">
        <f>IF(INDEX(技能效果!I:I,MATCH(技能效果等级!B476,技能效果!B:B,0))="","",INDEX(技能效果!I:I,MATCH(技能效果等级!B476,技能效果!B:B,0)))</f>
        <v/>
      </c>
      <c r="O476" s="31"/>
      <c r="P476" s="31"/>
      <c r="Q476" s="31"/>
      <c r="R476" s="31" t="str">
        <f>IF(INDEX(技能效果!J:J,MATCH(技能效果等级!B476,技能效果!B:B,0))="","",INDEX(技能效果!J:J,MATCH(技能效果等级!B476,技能效果!B:B,0)))</f>
        <v/>
      </c>
      <c r="S476" s="31"/>
      <c r="T476" s="31"/>
      <c r="U476" s="31"/>
      <c r="V476" s="30" t="s">
        <v>1329</v>
      </c>
      <c r="W476" s="31">
        <f t="shared" si="7"/>
        <v>48</v>
      </c>
    </row>
    <row r="477" spans="1:23" ht="16.5" x14ac:dyDescent="0.2">
      <c r="A477" s="31">
        <v>474</v>
      </c>
      <c r="B477" s="31">
        <f>INDEX(技能效果!B:B,MATCH(技能效果等级!W477,技能效果!Y:Y,0))</f>
        <v>130700602</v>
      </c>
      <c r="C477" s="31" t="str">
        <f>INDEX(技能效果!C:C,MATCH(技能效果等级!B477,技能效果!B:B,0))</f>
        <v>项羽普攻水晶</v>
      </c>
      <c r="D477" s="30" t="s">
        <v>1013</v>
      </c>
      <c r="E477" s="31">
        <v>4</v>
      </c>
      <c r="F477" s="31">
        <f>INDEX(技能效果!H:H,MATCH(技能效果等级!B477,技能效果!B:B,0))</f>
        <v>3006</v>
      </c>
      <c r="G477" s="31">
        <v>1</v>
      </c>
      <c r="H477" s="31">
        <v>1</v>
      </c>
      <c r="I477" s="31"/>
      <c r="J477" s="31"/>
      <c r="K477" s="31"/>
      <c r="L477" s="31"/>
      <c r="M477" s="31"/>
      <c r="N477" s="30" t="str">
        <f>IF(INDEX(技能效果!I:I,MATCH(技能效果等级!B477,技能效果!B:B,0))="","",INDEX(技能效果!I:I,MATCH(技能效果等级!B477,技能效果!B:B,0)))</f>
        <v/>
      </c>
      <c r="O477" s="31"/>
      <c r="P477" s="31"/>
      <c r="Q477" s="31"/>
      <c r="R477" s="31" t="str">
        <f>IF(INDEX(技能效果!J:J,MATCH(技能效果等级!B477,技能效果!B:B,0))="","",INDEX(技能效果!J:J,MATCH(技能效果等级!B477,技能效果!B:B,0)))</f>
        <v/>
      </c>
      <c r="S477" s="31"/>
      <c r="T477" s="31"/>
      <c r="U477" s="31"/>
      <c r="V477" s="30" t="s">
        <v>1329</v>
      </c>
      <c r="W477" s="31">
        <f t="shared" si="7"/>
        <v>48</v>
      </c>
    </row>
    <row r="478" spans="1:23" ht="16.5" x14ac:dyDescent="0.2">
      <c r="A478" s="31">
        <v>475</v>
      </c>
      <c r="B478" s="31">
        <f>INDEX(技能效果!B:B,MATCH(技能效果等级!W478,技能效果!Y:Y,0))</f>
        <v>130700602</v>
      </c>
      <c r="C478" s="31" t="str">
        <f>INDEX(技能效果!C:C,MATCH(技能效果等级!B478,技能效果!B:B,0))</f>
        <v>项羽普攻水晶</v>
      </c>
      <c r="D478" s="30" t="s">
        <v>1013</v>
      </c>
      <c r="E478" s="31">
        <v>5</v>
      </c>
      <c r="F478" s="31">
        <f>INDEX(技能效果!H:H,MATCH(技能效果等级!B478,技能效果!B:B,0))</f>
        <v>3006</v>
      </c>
      <c r="G478" s="31">
        <v>1</v>
      </c>
      <c r="H478" s="31">
        <v>1</v>
      </c>
      <c r="I478" s="31"/>
      <c r="J478" s="31"/>
      <c r="K478" s="31"/>
      <c r="L478" s="31"/>
      <c r="M478" s="31"/>
      <c r="N478" s="30" t="str">
        <f>IF(INDEX(技能效果!I:I,MATCH(技能效果等级!B478,技能效果!B:B,0))="","",INDEX(技能效果!I:I,MATCH(技能效果等级!B478,技能效果!B:B,0)))</f>
        <v/>
      </c>
      <c r="O478" s="31"/>
      <c r="P478" s="31"/>
      <c r="Q478" s="31"/>
      <c r="R478" s="31" t="str">
        <f>IF(INDEX(技能效果!J:J,MATCH(技能效果等级!B478,技能效果!B:B,0))="","",INDEX(技能效果!J:J,MATCH(技能效果等级!B478,技能效果!B:B,0)))</f>
        <v/>
      </c>
      <c r="S478" s="31"/>
      <c r="T478" s="31"/>
      <c r="U478" s="31"/>
      <c r="V478" s="30" t="s">
        <v>1329</v>
      </c>
      <c r="W478" s="31">
        <f t="shared" si="7"/>
        <v>48</v>
      </c>
    </row>
    <row r="479" spans="1:23" ht="16.5" x14ac:dyDescent="0.2">
      <c r="A479" s="31">
        <v>476</v>
      </c>
      <c r="B479" s="31">
        <f>INDEX(技能效果!B:B,MATCH(技能效果等级!W479,技能效果!Y:Y,0))</f>
        <v>130700602</v>
      </c>
      <c r="C479" s="31" t="str">
        <f>INDEX(技能效果!C:C,MATCH(技能效果等级!B479,技能效果!B:B,0))</f>
        <v>项羽普攻水晶</v>
      </c>
      <c r="D479" s="30" t="s">
        <v>1013</v>
      </c>
      <c r="E479" s="31">
        <v>6</v>
      </c>
      <c r="F479" s="31">
        <f>INDEX(技能效果!H:H,MATCH(技能效果等级!B479,技能效果!B:B,0))</f>
        <v>3006</v>
      </c>
      <c r="G479" s="31">
        <v>1</v>
      </c>
      <c r="H479" s="31">
        <v>1</v>
      </c>
      <c r="I479" s="31"/>
      <c r="J479" s="31"/>
      <c r="K479" s="31"/>
      <c r="L479" s="31"/>
      <c r="M479" s="31"/>
      <c r="N479" s="30" t="str">
        <f>IF(INDEX(技能效果!I:I,MATCH(技能效果等级!B479,技能效果!B:B,0))="","",INDEX(技能效果!I:I,MATCH(技能效果等级!B479,技能效果!B:B,0)))</f>
        <v/>
      </c>
      <c r="O479" s="31"/>
      <c r="P479" s="31"/>
      <c r="Q479" s="31"/>
      <c r="R479" s="31" t="str">
        <f>IF(INDEX(技能效果!J:J,MATCH(技能效果等级!B479,技能效果!B:B,0))="","",INDEX(技能效果!J:J,MATCH(技能效果等级!B479,技能效果!B:B,0)))</f>
        <v/>
      </c>
      <c r="S479" s="31"/>
      <c r="T479" s="31"/>
      <c r="U479" s="31"/>
      <c r="V479" s="30" t="s">
        <v>1329</v>
      </c>
      <c r="W479" s="31">
        <f t="shared" si="7"/>
        <v>48</v>
      </c>
    </row>
    <row r="480" spans="1:23" ht="16.5" x14ac:dyDescent="0.2">
      <c r="A480" s="31">
        <v>477</v>
      </c>
      <c r="B480" s="31">
        <f>INDEX(技能效果!B:B,MATCH(技能效果等级!W480,技能效果!Y:Y,0))</f>
        <v>130700602</v>
      </c>
      <c r="C480" s="31" t="str">
        <f>INDEX(技能效果!C:C,MATCH(技能效果等级!B480,技能效果!B:B,0))</f>
        <v>项羽普攻水晶</v>
      </c>
      <c r="D480" s="30" t="s">
        <v>1013</v>
      </c>
      <c r="E480" s="31">
        <v>7</v>
      </c>
      <c r="F480" s="31">
        <f>INDEX(技能效果!H:H,MATCH(技能效果等级!B480,技能效果!B:B,0))</f>
        <v>3006</v>
      </c>
      <c r="G480" s="31">
        <v>1</v>
      </c>
      <c r="H480" s="31">
        <v>1</v>
      </c>
      <c r="I480" s="31"/>
      <c r="J480" s="31"/>
      <c r="K480" s="31"/>
      <c r="L480" s="31"/>
      <c r="M480" s="31"/>
      <c r="N480" s="30" t="str">
        <f>IF(INDEX(技能效果!I:I,MATCH(技能效果等级!B480,技能效果!B:B,0))="","",INDEX(技能效果!I:I,MATCH(技能效果等级!B480,技能效果!B:B,0)))</f>
        <v/>
      </c>
      <c r="O480" s="31"/>
      <c r="P480" s="31"/>
      <c r="Q480" s="31"/>
      <c r="R480" s="31" t="str">
        <f>IF(INDEX(技能效果!J:J,MATCH(技能效果等级!B480,技能效果!B:B,0))="","",INDEX(技能效果!J:J,MATCH(技能效果等级!B480,技能效果!B:B,0)))</f>
        <v/>
      </c>
      <c r="S480" s="31"/>
      <c r="T480" s="31"/>
      <c r="U480" s="31"/>
      <c r="V480" s="30" t="s">
        <v>1329</v>
      </c>
      <c r="W480" s="31">
        <f t="shared" si="7"/>
        <v>48</v>
      </c>
    </row>
    <row r="481" spans="1:23" ht="16.5" x14ac:dyDescent="0.2">
      <c r="A481" s="31">
        <v>478</v>
      </c>
      <c r="B481" s="31">
        <f>INDEX(技能效果!B:B,MATCH(技能效果等级!W481,技能效果!Y:Y,0))</f>
        <v>130700602</v>
      </c>
      <c r="C481" s="31" t="str">
        <f>INDEX(技能效果!C:C,MATCH(技能效果等级!B481,技能效果!B:B,0))</f>
        <v>项羽普攻水晶</v>
      </c>
      <c r="D481" s="30" t="s">
        <v>1013</v>
      </c>
      <c r="E481" s="31">
        <v>8</v>
      </c>
      <c r="F481" s="31">
        <f>INDEX(技能效果!H:H,MATCH(技能效果等级!B481,技能效果!B:B,0))</f>
        <v>3006</v>
      </c>
      <c r="G481" s="31">
        <v>1</v>
      </c>
      <c r="H481" s="31">
        <v>1</v>
      </c>
      <c r="I481" s="31"/>
      <c r="J481" s="31"/>
      <c r="K481" s="31"/>
      <c r="L481" s="31"/>
      <c r="M481" s="31"/>
      <c r="N481" s="30" t="str">
        <f>IF(INDEX(技能效果!I:I,MATCH(技能效果等级!B481,技能效果!B:B,0))="","",INDEX(技能效果!I:I,MATCH(技能效果等级!B481,技能效果!B:B,0)))</f>
        <v/>
      </c>
      <c r="O481" s="31"/>
      <c r="P481" s="31"/>
      <c r="Q481" s="31"/>
      <c r="R481" s="31" t="str">
        <f>IF(INDEX(技能效果!J:J,MATCH(技能效果等级!B481,技能效果!B:B,0))="","",INDEX(技能效果!J:J,MATCH(技能效果等级!B481,技能效果!B:B,0)))</f>
        <v/>
      </c>
      <c r="S481" s="31"/>
      <c r="T481" s="31"/>
      <c r="U481" s="31"/>
      <c r="V481" s="30" t="s">
        <v>1329</v>
      </c>
      <c r="W481" s="31">
        <f t="shared" si="7"/>
        <v>48</v>
      </c>
    </row>
    <row r="482" spans="1:23" ht="16.5" x14ac:dyDescent="0.2">
      <c r="A482" s="31">
        <v>479</v>
      </c>
      <c r="B482" s="31">
        <f>INDEX(技能效果!B:B,MATCH(技能效果等级!W482,技能效果!Y:Y,0))</f>
        <v>130700602</v>
      </c>
      <c r="C482" s="31" t="str">
        <f>INDEX(技能效果!C:C,MATCH(技能效果等级!B482,技能效果!B:B,0))</f>
        <v>项羽普攻水晶</v>
      </c>
      <c r="D482" s="30" t="s">
        <v>1013</v>
      </c>
      <c r="E482" s="31">
        <v>9</v>
      </c>
      <c r="F482" s="31">
        <f>INDEX(技能效果!H:H,MATCH(技能效果等级!B482,技能效果!B:B,0))</f>
        <v>3006</v>
      </c>
      <c r="G482" s="31">
        <v>1</v>
      </c>
      <c r="H482" s="31">
        <v>1</v>
      </c>
      <c r="I482" s="31"/>
      <c r="J482" s="31"/>
      <c r="K482" s="31"/>
      <c r="L482" s="31"/>
      <c r="M482" s="31"/>
      <c r="N482" s="30" t="str">
        <f>IF(INDEX(技能效果!I:I,MATCH(技能效果等级!B482,技能效果!B:B,0))="","",INDEX(技能效果!I:I,MATCH(技能效果等级!B482,技能效果!B:B,0)))</f>
        <v/>
      </c>
      <c r="O482" s="31"/>
      <c r="P482" s="31"/>
      <c r="Q482" s="31"/>
      <c r="R482" s="31" t="str">
        <f>IF(INDEX(技能效果!J:J,MATCH(技能效果等级!B482,技能效果!B:B,0))="","",INDEX(技能效果!J:J,MATCH(技能效果等级!B482,技能效果!B:B,0)))</f>
        <v/>
      </c>
      <c r="S482" s="31"/>
      <c r="T482" s="31"/>
      <c r="U482" s="31"/>
      <c r="V482" s="30" t="s">
        <v>1329</v>
      </c>
      <c r="W482" s="31">
        <f t="shared" si="7"/>
        <v>48</v>
      </c>
    </row>
    <row r="483" spans="1:23" ht="16.5" x14ac:dyDescent="0.2">
      <c r="A483" s="31">
        <v>480</v>
      </c>
      <c r="B483" s="31">
        <f>INDEX(技能效果!B:B,MATCH(技能效果等级!W483,技能效果!Y:Y,0))</f>
        <v>130700602</v>
      </c>
      <c r="C483" s="31" t="str">
        <f>INDEX(技能效果!C:C,MATCH(技能效果等级!B483,技能效果!B:B,0))</f>
        <v>项羽普攻水晶</v>
      </c>
      <c r="D483" s="30" t="s">
        <v>1013</v>
      </c>
      <c r="E483" s="31">
        <v>10</v>
      </c>
      <c r="F483" s="31">
        <f>INDEX(技能效果!H:H,MATCH(技能效果等级!B483,技能效果!B:B,0))</f>
        <v>3006</v>
      </c>
      <c r="G483" s="31">
        <v>1</v>
      </c>
      <c r="H483" s="31">
        <v>1</v>
      </c>
      <c r="I483" s="31"/>
      <c r="J483" s="31"/>
      <c r="K483" s="31"/>
      <c r="L483" s="31"/>
      <c r="M483" s="31"/>
      <c r="N483" s="30" t="str">
        <f>IF(INDEX(技能效果!I:I,MATCH(技能效果等级!B483,技能效果!B:B,0))="","",INDEX(技能效果!I:I,MATCH(技能效果等级!B483,技能效果!B:B,0)))</f>
        <v/>
      </c>
      <c r="O483" s="31"/>
      <c r="P483" s="31"/>
      <c r="Q483" s="31"/>
      <c r="R483" s="31" t="str">
        <f>IF(INDEX(技能效果!J:J,MATCH(技能效果等级!B483,技能效果!B:B,0))="","",INDEX(技能效果!J:J,MATCH(技能效果等级!B483,技能效果!B:B,0)))</f>
        <v/>
      </c>
      <c r="S483" s="31"/>
      <c r="T483" s="31"/>
      <c r="U483" s="31"/>
      <c r="V483" s="30" t="s">
        <v>1329</v>
      </c>
      <c r="W483" s="31">
        <f t="shared" si="7"/>
        <v>48</v>
      </c>
    </row>
    <row r="484" spans="1:23" ht="16.5" x14ac:dyDescent="0.2">
      <c r="A484" s="31">
        <v>481</v>
      </c>
      <c r="B484" s="31">
        <f>INDEX(技能效果!B:B,MATCH(技能效果等级!W484,技能效果!Y:Y,0))</f>
        <v>130700701</v>
      </c>
      <c r="C484" s="31" t="str">
        <f>INDEX(技能效果!C:C,MATCH(技能效果等级!B484,技能效果!B:B,0))</f>
        <v>天使缇娜普攻伤害</v>
      </c>
      <c r="D484" s="30" t="s">
        <v>1013</v>
      </c>
      <c r="E484" s="31">
        <v>1</v>
      </c>
      <c r="F484" s="31">
        <f>INDEX(技能效果!H:H,MATCH(技能效果等级!B484,技能效果!B:B,0))</f>
        <v>1001</v>
      </c>
      <c r="G484" s="31">
        <v>2.5</v>
      </c>
      <c r="H484" s="31"/>
      <c r="I484" s="31"/>
      <c r="J484" s="31"/>
      <c r="K484" s="31"/>
      <c r="L484" s="31"/>
      <c r="M484" s="31"/>
      <c r="N484" s="30" t="str">
        <f>IF(INDEX(技能效果!I:I,MATCH(技能效果等级!B484,技能效果!B:B,0))="","",INDEX(技能效果!I:I,MATCH(技能效果等级!B484,技能效果!B:B,0)))</f>
        <v/>
      </c>
      <c r="O484" s="31"/>
      <c r="P484" s="31"/>
      <c r="Q484" s="31"/>
      <c r="R484" s="31" t="str">
        <f>IF(INDEX(技能效果!J:J,MATCH(技能效果等级!B484,技能效果!B:B,0))="","",INDEX(技能效果!J:J,MATCH(技能效果等级!B484,技能效果!B:B,0)))</f>
        <v/>
      </c>
      <c r="S484" s="31"/>
      <c r="T484" s="31"/>
      <c r="U484" s="31"/>
      <c r="V484" s="30" t="s">
        <v>1329</v>
      </c>
      <c r="W484" s="31">
        <f t="shared" si="7"/>
        <v>49</v>
      </c>
    </row>
    <row r="485" spans="1:23" ht="16.5" x14ac:dyDescent="0.2">
      <c r="A485" s="31">
        <v>482</v>
      </c>
      <c r="B485" s="31">
        <f>INDEX(技能效果!B:B,MATCH(技能效果等级!W485,技能效果!Y:Y,0))</f>
        <v>130700701</v>
      </c>
      <c r="C485" s="31" t="str">
        <f>INDEX(技能效果!C:C,MATCH(技能效果等级!B485,技能效果!B:B,0))</f>
        <v>天使缇娜普攻伤害</v>
      </c>
      <c r="D485" s="30" t="s">
        <v>1013</v>
      </c>
      <c r="E485" s="31">
        <v>2</v>
      </c>
      <c r="F485" s="31">
        <f>INDEX(技能效果!H:H,MATCH(技能效果等级!B485,技能效果!B:B,0))</f>
        <v>1001</v>
      </c>
      <c r="G485" s="31">
        <v>2.5</v>
      </c>
      <c r="H485" s="31"/>
      <c r="I485" s="31"/>
      <c r="J485" s="31"/>
      <c r="K485" s="31"/>
      <c r="L485" s="31"/>
      <c r="M485" s="31"/>
      <c r="N485" s="30" t="str">
        <f>IF(INDEX(技能效果!I:I,MATCH(技能效果等级!B485,技能效果!B:B,0))="","",INDEX(技能效果!I:I,MATCH(技能效果等级!B485,技能效果!B:B,0)))</f>
        <v/>
      </c>
      <c r="O485" s="31"/>
      <c r="P485" s="31"/>
      <c r="Q485" s="31"/>
      <c r="R485" s="31" t="str">
        <f>IF(INDEX(技能效果!J:J,MATCH(技能效果等级!B485,技能效果!B:B,0))="","",INDEX(技能效果!J:J,MATCH(技能效果等级!B485,技能效果!B:B,0)))</f>
        <v/>
      </c>
      <c r="S485" s="31"/>
      <c r="T485" s="31"/>
      <c r="U485" s="31"/>
      <c r="V485" s="30" t="s">
        <v>1329</v>
      </c>
      <c r="W485" s="31">
        <f t="shared" si="7"/>
        <v>49</v>
      </c>
    </row>
    <row r="486" spans="1:23" ht="16.5" x14ac:dyDescent="0.2">
      <c r="A486" s="31">
        <v>483</v>
      </c>
      <c r="B486" s="31">
        <f>INDEX(技能效果!B:B,MATCH(技能效果等级!W486,技能效果!Y:Y,0))</f>
        <v>130700701</v>
      </c>
      <c r="C486" s="31" t="str">
        <f>INDEX(技能效果!C:C,MATCH(技能效果等级!B486,技能效果!B:B,0))</f>
        <v>天使缇娜普攻伤害</v>
      </c>
      <c r="D486" s="30" t="s">
        <v>1013</v>
      </c>
      <c r="E486" s="31">
        <v>3</v>
      </c>
      <c r="F486" s="31">
        <f>INDEX(技能效果!H:H,MATCH(技能效果等级!B486,技能效果!B:B,0))</f>
        <v>1001</v>
      </c>
      <c r="G486" s="31">
        <v>2.5</v>
      </c>
      <c r="H486" s="31"/>
      <c r="I486" s="31"/>
      <c r="J486" s="31"/>
      <c r="K486" s="31"/>
      <c r="L486" s="31"/>
      <c r="M486" s="31"/>
      <c r="N486" s="30" t="str">
        <f>IF(INDEX(技能效果!I:I,MATCH(技能效果等级!B486,技能效果!B:B,0))="","",INDEX(技能效果!I:I,MATCH(技能效果等级!B486,技能效果!B:B,0)))</f>
        <v/>
      </c>
      <c r="O486" s="31"/>
      <c r="P486" s="31"/>
      <c r="Q486" s="31"/>
      <c r="R486" s="31" t="str">
        <f>IF(INDEX(技能效果!J:J,MATCH(技能效果等级!B486,技能效果!B:B,0))="","",INDEX(技能效果!J:J,MATCH(技能效果等级!B486,技能效果!B:B,0)))</f>
        <v/>
      </c>
      <c r="S486" s="31"/>
      <c r="T486" s="31"/>
      <c r="U486" s="31"/>
      <c r="V486" s="30" t="s">
        <v>1329</v>
      </c>
      <c r="W486" s="31">
        <f t="shared" si="7"/>
        <v>49</v>
      </c>
    </row>
    <row r="487" spans="1:23" ht="16.5" x14ac:dyDescent="0.2">
      <c r="A487" s="31">
        <v>484</v>
      </c>
      <c r="B487" s="31">
        <f>INDEX(技能效果!B:B,MATCH(技能效果等级!W487,技能效果!Y:Y,0))</f>
        <v>130700701</v>
      </c>
      <c r="C487" s="31" t="str">
        <f>INDEX(技能效果!C:C,MATCH(技能效果等级!B487,技能效果!B:B,0))</f>
        <v>天使缇娜普攻伤害</v>
      </c>
      <c r="D487" s="30" t="s">
        <v>1013</v>
      </c>
      <c r="E487" s="31">
        <v>4</v>
      </c>
      <c r="F487" s="31">
        <f>INDEX(技能效果!H:H,MATCH(技能效果等级!B487,技能效果!B:B,0))</f>
        <v>1001</v>
      </c>
      <c r="G487" s="31">
        <v>2.5</v>
      </c>
      <c r="H487" s="31"/>
      <c r="I487" s="31"/>
      <c r="J487" s="31"/>
      <c r="K487" s="31"/>
      <c r="L487" s="31"/>
      <c r="M487" s="31"/>
      <c r="N487" s="30" t="str">
        <f>IF(INDEX(技能效果!I:I,MATCH(技能效果等级!B487,技能效果!B:B,0))="","",INDEX(技能效果!I:I,MATCH(技能效果等级!B487,技能效果!B:B,0)))</f>
        <v/>
      </c>
      <c r="O487" s="31"/>
      <c r="P487" s="31"/>
      <c r="Q487" s="31"/>
      <c r="R487" s="31" t="str">
        <f>IF(INDEX(技能效果!J:J,MATCH(技能效果等级!B487,技能效果!B:B,0))="","",INDEX(技能效果!J:J,MATCH(技能效果等级!B487,技能效果!B:B,0)))</f>
        <v/>
      </c>
      <c r="S487" s="31"/>
      <c r="T487" s="31"/>
      <c r="U487" s="31"/>
      <c r="V487" s="30" t="s">
        <v>1329</v>
      </c>
      <c r="W487" s="31">
        <f t="shared" si="7"/>
        <v>49</v>
      </c>
    </row>
    <row r="488" spans="1:23" ht="16.5" x14ac:dyDescent="0.2">
      <c r="A488" s="31">
        <v>485</v>
      </c>
      <c r="B488" s="31">
        <f>INDEX(技能效果!B:B,MATCH(技能效果等级!W488,技能效果!Y:Y,0))</f>
        <v>130700701</v>
      </c>
      <c r="C488" s="31" t="str">
        <f>INDEX(技能效果!C:C,MATCH(技能效果等级!B488,技能效果!B:B,0))</f>
        <v>天使缇娜普攻伤害</v>
      </c>
      <c r="D488" s="30" t="s">
        <v>1013</v>
      </c>
      <c r="E488" s="31">
        <v>5</v>
      </c>
      <c r="F488" s="31">
        <f>INDEX(技能效果!H:H,MATCH(技能效果等级!B488,技能效果!B:B,0))</f>
        <v>1001</v>
      </c>
      <c r="G488" s="31">
        <v>2.5</v>
      </c>
      <c r="H488" s="31"/>
      <c r="I488" s="31"/>
      <c r="J488" s="31"/>
      <c r="K488" s="31"/>
      <c r="L488" s="31"/>
      <c r="M488" s="31"/>
      <c r="N488" s="30" t="str">
        <f>IF(INDEX(技能效果!I:I,MATCH(技能效果等级!B488,技能效果!B:B,0))="","",INDEX(技能效果!I:I,MATCH(技能效果等级!B488,技能效果!B:B,0)))</f>
        <v/>
      </c>
      <c r="O488" s="31"/>
      <c r="P488" s="31"/>
      <c r="Q488" s="31"/>
      <c r="R488" s="31" t="str">
        <f>IF(INDEX(技能效果!J:J,MATCH(技能效果等级!B488,技能效果!B:B,0))="","",INDEX(技能效果!J:J,MATCH(技能效果等级!B488,技能效果!B:B,0)))</f>
        <v/>
      </c>
      <c r="S488" s="31"/>
      <c r="T488" s="31"/>
      <c r="U488" s="31"/>
      <c r="V488" s="30" t="s">
        <v>1329</v>
      </c>
      <c r="W488" s="31">
        <f t="shared" si="7"/>
        <v>49</v>
      </c>
    </row>
    <row r="489" spans="1:23" ht="16.5" x14ac:dyDescent="0.2">
      <c r="A489" s="31">
        <v>486</v>
      </c>
      <c r="B489" s="31">
        <f>INDEX(技能效果!B:B,MATCH(技能效果等级!W489,技能效果!Y:Y,0))</f>
        <v>130700701</v>
      </c>
      <c r="C489" s="31" t="str">
        <f>INDEX(技能效果!C:C,MATCH(技能效果等级!B489,技能效果!B:B,0))</f>
        <v>天使缇娜普攻伤害</v>
      </c>
      <c r="D489" s="30" t="s">
        <v>1013</v>
      </c>
      <c r="E489" s="31">
        <v>6</v>
      </c>
      <c r="F489" s="31">
        <f>INDEX(技能效果!H:H,MATCH(技能效果等级!B489,技能效果!B:B,0))</f>
        <v>1001</v>
      </c>
      <c r="G489" s="31">
        <v>2.5</v>
      </c>
      <c r="H489" s="31"/>
      <c r="I489" s="31"/>
      <c r="J489" s="31"/>
      <c r="K489" s="31"/>
      <c r="L489" s="31"/>
      <c r="M489" s="31"/>
      <c r="N489" s="30" t="str">
        <f>IF(INDEX(技能效果!I:I,MATCH(技能效果等级!B489,技能效果!B:B,0))="","",INDEX(技能效果!I:I,MATCH(技能效果等级!B489,技能效果!B:B,0)))</f>
        <v/>
      </c>
      <c r="O489" s="31"/>
      <c r="P489" s="31"/>
      <c r="Q489" s="31"/>
      <c r="R489" s="31" t="str">
        <f>IF(INDEX(技能效果!J:J,MATCH(技能效果等级!B489,技能效果!B:B,0))="","",INDEX(技能效果!J:J,MATCH(技能效果等级!B489,技能效果!B:B,0)))</f>
        <v/>
      </c>
      <c r="S489" s="31"/>
      <c r="T489" s="31"/>
      <c r="U489" s="31"/>
      <c r="V489" s="30" t="s">
        <v>1329</v>
      </c>
      <c r="W489" s="31">
        <f t="shared" si="7"/>
        <v>49</v>
      </c>
    </row>
    <row r="490" spans="1:23" ht="16.5" x14ac:dyDescent="0.2">
      <c r="A490" s="31">
        <v>487</v>
      </c>
      <c r="B490" s="31">
        <f>INDEX(技能效果!B:B,MATCH(技能效果等级!W490,技能效果!Y:Y,0))</f>
        <v>130700701</v>
      </c>
      <c r="C490" s="31" t="str">
        <f>INDEX(技能效果!C:C,MATCH(技能效果等级!B490,技能效果!B:B,0))</f>
        <v>天使缇娜普攻伤害</v>
      </c>
      <c r="D490" s="30" t="s">
        <v>1013</v>
      </c>
      <c r="E490" s="31">
        <v>7</v>
      </c>
      <c r="F490" s="31">
        <f>INDEX(技能效果!H:H,MATCH(技能效果等级!B490,技能效果!B:B,0))</f>
        <v>1001</v>
      </c>
      <c r="G490" s="31">
        <v>2.5</v>
      </c>
      <c r="H490" s="31"/>
      <c r="I490" s="31"/>
      <c r="J490" s="31"/>
      <c r="K490" s="31"/>
      <c r="L490" s="31"/>
      <c r="M490" s="31"/>
      <c r="N490" s="30" t="str">
        <f>IF(INDEX(技能效果!I:I,MATCH(技能效果等级!B490,技能效果!B:B,0))="","",INDEX(技能效果!I:I,MATCH(技能效果等级!B490,技能效果!B:B,0)))</f>
        <v/>
      </c>
      <c r="O490" s="31"/>
      <c r="P490" s="31"/>
      <c r="Q490" s="31"/>
      <c r="R490" s="31" t="str">
        <f>IF(INDEX(技能效果!J:J,MATCH(技能效果等级!B490,技能效果!B:B,0))="","",INDEX(技能效果!J:J,MATCH(技能效果等级!B490,技能效果!B:B,0)))</f>
        <v/>
      </c>
      <c r="S490" s="31"/>
      <c r="T490" s="31"/>
      <c r="U490" s="31"/>
      <c r="V490" s="30" t="s">
        <v>1329</v>
      </c>
      <c r="W490" s="31">
        <f t="shared" si="7"/>
        <v>49</v>
      </c>
    </row>
    <row r="491" spans="1:23" ht="16.5" x14ac:dyDescent="0.2">
      <c r="A491" s="31">
        <v>488</v>
      </c>
      <c r="B491" s="31">
        <f>INDEX(技能效果!B:B,MATCH(技能效果等级!W491,技能效果!Y:Y,0))</f>
        <v>130700701</v>
      </c>
      <c r="C491" s="31" t="str">
        <f>INDEX(技能效果!C:C,MATCH(技能效果等级!B491,技能效果!B:B,0))</f>
        <v>天使缇娜普攻伤害</v>
      </c>
      <c r="D491" s="30" t="s">
        <v>1013</v>
      </c>
      <c r="E491" s="31">
        <v>8</v>
      </c>
      <c r="F491" s="31">
        <f>INDEX(技能效果!H:H,MATCH(技能效果等级!B491,技能效果!B:B,0))</f>
        <v>1001</v>
      </c>
      <c r="G491" s="31">
        <v>2.5</v>
      </c>
      <c r="H491" s="31"/>
      <c r="I491" s="31"/>
      <c r="J491" s="31"/>
      <c r="K491" s="31"/>
      <c r="L491" s="31"/>
      <c r="M491" s="31"/>
      <c r="N491" s="30" t="str">
        <f>IF(INDEX(技能效果!I:I,MATCH(技能效果等级!B491,技能效果!B:B,0))="","",INDEX(技能效果!I:I,MATCH(技能效果等级!B491,技能效果!B:B,0)))</f>
        <v/>
      </c>
      <c r="O491" s="31"/>
      <c r="P491" s="31"/>
      <c r="Q491" s="31"/>
      <c r="R491" s="31" t="str">
        <f>IF(INDEX(技能效果!J:J,MATCH(技能效果等级!B491,技能效果!B:B,0))="","",INDEX(技能效果!J:J,MATCH(技能效果等级!B491,技能效果!B:B,0)))</f>
        <v/>
      </c>
      <c r="S491" s="31"/>
      <c r="T491" s="31"/>
      <c r="U491" s="31"/>
      <c r="V491" s="30" t="s">
        <v>1329</v>
      </c>
      <c r="W491" s="31">
        <f t="shared" si="7"/>
        <v>49</v>
      </c>
    </row>
    <row r="492" spans="1:23" ht="16.5" x14ac:dyDescent="0.2">
      <c r="A492" s="31">
        <v>489</v>
      </c>
      <c r="B492" s="31">
        <f>INDEX(技能效果!B:B,MATCH(技能效果等级!W492,技能效果!Y:Y,0))</f>
        <v>130700701</v>
      </c>
      <c r="C492" s="31" t="str">
        <f>INDEX(技能效果!C:C,MATCH(技能效果等级!B492,技能效果!B:B,0))</f>
        <v>天使缇娜普攻伤害</v>
      </c>
      <c r="D492" s="30" t="s">
        <v>1013</v>
      </c>
      <c r="E492" s="31">
        <v>9</v>
      </c>
      <c r="F492" s="31">
        <f>INDEX(技能效果!H:H,MATCH(技能效果等级!B492,技能效果!B:B,0))</f>
        <v>1001</v>
      </c>
      <c r="G492" s="31">
        <v>2.5</v>
      </c>
      <c r="H492" s="31"/>
      <c r="I492" s="31"/>
      <c r="J492" s="31"/>
      <c r="K492" s="31"/>
      <c r="L492" s="31"/>
      <c r="M492" s="31"/>
      <c r="N492" s="30" t="str">
        <f>IF(INDEX(技能效果!I:I,MATCH(技能效果等级!B492,技能效果!B:B,0))="","",INDEX(技能效果!I:I,MATCH(技能效果等级!B492,技能效果!B:B,0)))</f>
        <v/>
      </c>
      <c r="O492" s="31"/>
      <c r="P492" s="31"/>
      <c r="Q492" s="31"/>
      <c r="R492" s="31" t="str">
        <f>IF(INDEX(技能效果!J:J,MATCH(技能效果等级!B492,技能效果!B:B,0))="","",INDEX(技能效果!J:J,MATCH(技能效果等级!B492,技能效果!B:B,0)))</f>
        <v/>
      </c>
      <c r="S492" s="31"/>
      <c r="T492" s="31"/>
      <c r="U492" s="31"/>
      <c r="V492" s="30" t="s">
        <v>1329</v>
      </c>
      <c r="W492" s="31">
        <f t="shared" si="7"/>
        <v>49</v>
      </c>
    </row>
    <row r="493" spans="1:23" ht="16.5" x14ac:dyDescent="0.2">
      <c r="A493" s="31">
        <v>490</v>
      </c>
      <c r="B493" s="31">
        <f>INDEX(技能效果!B:B,MATCH(技能效果等级!W493,技能效果!Y:Y,0))</f>
        <v>130700701</v>
      </c>
      <c r="C493" s="31" t="str">
        <f>INDEX(技能效果!C:C,MATCH(技能效果等级!B493,技能效果!B:B,0))</f>
        <v>天使缇娜普攻伤害</v>
      </c>
      <c r="D493" s="30" t="s">
        <v>1013</v>
      </c>
      <c r="E493" s="31">
        <v>10</v>
      </c>
      <c r="F493" s="31">
        <f>INDEX(技能效果!H:H,MATCH(技能效果等级!B493,技能效果!B:B,0))</f>
        <v>1001</v>
      </c>
      <c r="G493" s="31">
        <v>2.5</v>
      </c>
      <c r="H493" s="31"/>
      <c r="I493" s="31"/>
      <c r="J493" s="31"/>
      <c r="K493" s="31"/>
      <c r="L493" s="31"/>
      <c r="M493" s="31"/>
      <c r="N493" s="30" t="str">
        <f>IF(INDEX(技能效果!I:I,MATCH(技能效果等级!B493,技能效果!B:B,0))="","",INDEX(技能效果!I:I,MATCH(技能效果等级!B493,技能效果!B:B,0)))</f>
        <v/>
      </c>
      <c r="O493" s="31"/>
      <c r="P493" s="31"/>
      <c r="Q493" s="31"/>
      <c r="R493" s="31" t="str">
        <f>IF(INDEX(技能效果!J:J,MATCH(技能效果等级!B493,技能效果!B:B,0))="","",INDEX(技能效果!J:J,MATCH(技能效果等级!B493,技能效果!B:B,0)))</f>
        <v/>
      </c>
      <c r="S493" s="31"/>
      <c r="T493" s="31"/>
      <c r="U493" s="31"/>
      <c r="V493" s="30" t="s">
        <v>1329</v>
      </c>
      <c r="W493" s="31">
        <f t="shared" si="7"/>
        <v>49</v>
      </c>
    </row>
    <row r="494" spans="1:23" ht="16.5" x14ac:dyDescent="0.2">
      <c r="A494" s="31">
        <v>491</v>
      </c>
      <c r="B494" s="31">
        <f>INDEX(技能效果!B:B,MATCH(技能效果等级!W494,技能效果!Y:Y,0))</f>
        <v>130700702</v>
      </c>
      <c r="C494" s="31" t="str">
        <f>INDEX(技能效果!C:C,MATCH(技能效果等级!B494,技能效果!B:B,0))</f>
        <v>天使缇娜普攻水晶</v>
      </c>
      <c r="D494" s="30" t="s">
        <v>1013</v>
      </c>
      <c r="E494" s="31">
        <v>1</v>
      </c>
      <c r="F494" s="31">
        <f>INDEX(技能效果!H:H,MATCH(技能效果等级!B494,技能效果!B:B,0))</f>
        <v>3006</v>
      </c>
      <c r="G494" s="31">
        <v>1</v>
      </c>
      <c r="H494" s="31">
        <v>1</v>
      </c>
      <c r="I494" s="31"/>
      <c r="J494" s="31"/>
      <c r="K494" s="31"/>
      <c r="L494" s="31"/>
      <c r="M494" s="31"/>
      <c r="N494" s="30" t="str">
        <f>IF(INDEX(技能效果!I:I,MATCH(技能效果等级!B494,技能效果!B:B,0))="","",INDEX(技能效果!I:I,MATCH(技能效果等级!B494,技能效果!B:B,0)))</f>
        <v/>
      </c>
      <c r="O494" s="31"/>
      <c r="P494" s="31"/>
      <c r="Q494" s="31"/>
      <c r="R494" s="31" t="str">
        <f>IF(INDEX(技能效果!J:J,MATCH(技能效果等级!B494,技能效果!B:B,0))="","",INDEX(技能效果!J:J,MATCH(技能效果等级!B494,技能效果!B:B,0)))</f>
        <v/>
      </c>
      <c r="S494" s="31"/>
      <c r="T494" s="31"/>
      <c r="U494" s="31"/>
      <c r="V494" s="30" t="s">
        <v>1329</v>
      </c>
      <c r="W494" s="31">
        <f t="shared" si="7"/>
        <v>50</v>
      </c>
    </row>
    <row r="495" spans="1:23" ht="16.5" x14ac:dyDescent="0.2">
      <c r="A495" s="31">
        <v>492</v>
      </c>
      <c r="B495" s="31">
        <f>INDEX(技能效果!B:B,MATCH(技能效果等级!W495,技能效果!Y:Y,0))</f>
        <v>130700702</v>
      </c>
      <c r="C495" s="31" t="str">
        <f>INDEX(技能效果!C:C,MATCH(技能效果等级!B495,技能效果!B:B,0))</f>
        <v>天使缇娜普攻水晶</v>
      </c>
      <c r="D495" s="30" t="s">
        <v>1013</v>
      </c>
      <c r="E495" s="31">
        <v>2</v>
      </c>
      <c r="F495" s="31">
        <f>INDEX(技能效果!H:H,MATCH(技能效果等级!B495,技能效果!B:B,0))</f>
        <v>3006</v>
      </c>
      <c r="G495" s="31">
        <v>1</v>
      </c>
      <c r="H495" s="31">
        <v>1</v>
      </c>
      <c r="I495" s="31"/>
      <c r="J495" s="31"/>
      <c r="K495" s="31"/>
      <c r="L495" s="31"/>
      <c r="M495" s="31"/>
      <c r="N495" s="30" t="str">
        <f>IF(INDEX(技能效果!I:I,MATCH(技能效果等级!B495,技能效果!B:B,0))="","",INDEX(技能效果!I:I,MATCH(技能效果等级!B495,技能效果!B:B,0)))</f>
        <v/>
      </c>
      <c r="O495" s="31"/>
      <c r="P495" s="31"/>
      <c r="Q495" s="31"/>
      <c r="R495" s="31" t="str">
        <f>IF(INDEX(技能效果!J:J,MATCH(技能效果等级!B495,技能效果!B:B,0))="","",INDEX(技能效果!J:J,MATCH(技能效果等级!B495,技能效果!B:B,0)))</f>
        <v/>
      </c>
      <c r="S495" s="31"/>
      <c r="T495" s="31"/>
      <c r="U495" s="31"/>
      <c r="V495" s="30" t="s">
        <v>1329</v>
      </c>
      <c r="W495" s="31">
        <f t="shared" si="7"/>
        <v>50</v>
      </c>
    </row>
    <row r="496" spans="1:23" ht="16.5" x14ac:dyDescent="0.2">
      <c r="A496" s="31">
        <v>493</v>
      </c>
      <c r="B496" s="31">
        <f>INDEX(技能效果!B:B,MATCH(技能效果等级!W496,技能效果!Y:Y,0))</f>
        <v>130700702</v>
      </c>
      <c r="C496" s="31" t="str">
        <f>INDEX(技能效果!C:C,MATCH(技能效果等级!B496,技能效果!B:B,0))</f>
        <v>天使缇娜普攻水晶</v>
      </c>
      <c r="D496" s="30" t="s">
        <v>1013</v>
      </c>
      <c r="E496" s="31">
        <v>3</v>
      </c>
      <c r="F496" s="31">
        <f>INDEX(技能效果!H:H,MATCH(技能效果等级!B496,技能效果!B:B,0))</f>
        <v>3006</v>
      </c>
      <c r="G496" s="31">
        <v>1</v>
      </c>
      <c r="H496" s="31">
        <v>1</v>
      </c>
      <c r="I496" s="31"/>
      <c r="J496" s="31"/>
      <c r="K496" s="31"/>
      <c r="L496" s="31"/>
      <c r="M496" s="31"/>
      <c r="N496" s="30" t="str">
        <f>IF(INDEX(技能效果!I:I,MATCH(技能效果等级!B496,技能效果!B:B,0))="","",INDEX(技能效果!I:I,MATCH(技能效果等级!B496,技能效果!B:B,0)))</f>
        <v/>
      </c>
      <c r="O496" s="31"/>
      <c r="P496" s="31"/>
      <c r="Q496" s="31"/>
      <c r="R496" s="31" t="str">
        <f>IF(INDEX(技能效果!J:J,MATCH(技能效果等级!B496,技能效果!B:B,0))="","",INDEX(技能效果!J:J,MATCH(技能效果等级!B496,技能效果!B:B,0)))</f>
        <v/>
      </c>
      <c r="S496" s="31"/>
      <c r="T496" s="31"/>
      <c r="U496" s="31"/>
      <c r="V496" s="30" t="s">
        <v>1329</v>
      </c>
      <c r="W496" s="31">
        <f t="shared" si="7"/>
        <v>50</v>
      </c>
    </row>
    <row r="497" spans="1:23" ht="16.5" x14ac:dyDescent="0.2">
      <c r="A497" s="31">
        <v>494</v>
      </c>
      <c r="B497" s="31">
        <f>INDEX(技能效果!B:B,MATCH(技能效果等级!W497,技能效果!Y:Y,0))</f>
        <v>130700702</v>
      </c>
      <c r="C497" s="31" t="str">
        <f>INDEX(技能效果!C:C,MATCH(技能效果等级!B497,技能效果!B:B,0))</f>
        <v>天使缇娜普攻水晶</v>
      </c>
      <c r="D497" s="30" t="s">
        <v>1013</v>
      </c>
      <c r="E497" s="31">
        <v>4</v>
      </c>
      <c r="F497" s="31">
        <f>INDEX(技能效果!H:H,MATCH(技能效果等级!B497,技能效果!B:B,0))</f>
        <v>3006</v>
      </c>
      <c r="G497" s="31">
        <v>1</v>
      </c>
      <c r="H497" s="31">
        <v>1</v>
      </c>
      <c r="I497" s="31"/>
      <c r="J497" s="31"/>
      <c r="K497" s="31"/>
      <c r="L497" s="31"/>
      <c r="M497" s="31"/>
      <c r="N497" s="30" t="str">
        <f>IF(INDEX(技能效果!I:I,MATCH(技能效果等级!B497,技能效果!B:B,0))="","",INDEX(技能效果!I:I,MATCH(技能效果等级!B497,技能效果!B:B,0)))</f>
        <v/>
      </c>
      <c r="O497" s="31"/>
      <c r="P497" s="31"/>
      <c r="Q497" s="31"/>
      <c r="R497" s="31" t="str">
        <f>IF(INDEX(技能效果!J:J,MATCH(技能效果等级!B497,技能效果!B:B,0))="","",INDEX(技能效果!J:J,MATCH(技能效果等级!B497,技能效果!B:B,0)))</f>
        <v/>
      </c>
      <c r="S497" s="31"/>
      <c r="T497" s="31"/>
      <c r="U497" s="31"/>
      <c r="V497" s="30" t="s">
        <v>1329</v>
      </c>
      <c r="W497" s="31">
        <f t="shared" si="7"/>
        <v>50</v>
      </c>
    </row>
    <row r="498" spans="1:23" ht="16.5" x14ac:dyDescent="0.2">
      <c r="A498" s="31">
        <v>495</v>
      </c>
      <c r="B498" s="31">
        <f>INDEX(技能效果!B:B,MATCH(技能效果等级!W498,技能效果!Y:Y,0))</f>
        <v>130700702</v>
      </c>
      <c r="C498" s="31" t="str">
        <f>INDEX(技能效果!C:C,MATCH(技能效果等级!B498,技能效果!B:B,0))</f>
        <v>天使缇娜普攻水晶</v>
      </c>
      <c r="D498" s="30" t="s">
        <v>1013</v>
      </c>
      <c r="E498" s="31">
        <v>5</v>
      </c>
      <c r="F498" s="31">
        <f>INDEX(技能效果!H:H,MATCH(技能效果等级!B498,技能效果!B:B,0))</f>
        <v>3006</v>
      </c>
      <c r="G498" s="31">
        <v>1</v>
      </c>
      <c r="H498" s="31">
        <v>1</v>
      </c>
      <c r="I498" s="31"/>
      <c r="J498" s="31"/>
      <c r="K498" s="31"/>
      <c r="L498" s="31"/>
      <c r="M498" s="31"/>
      <c r="N498" s="30" t="str">
        <f>IF(INDEX(技能效果!I:I,MATCH(技能效果等级!B498,技能效果!B:B,0))="","",INDEX(技能效果!I:I,MATCH(技能效果等级!B498,技能效果!B:B,0)))</f>
        <v/>
      </c>
      <c r="O498" s="31"/>
      <c r="P498" s="31"/>
      <c r="Q498" s="31"/>
      <c r="R498" s="31" t="str">
        <f>IF(INDEX(技能效果!J:J,MATCH(技能效果等级!B498,技能效果!B:B,0))="","",INDEX(技能效果!J:J,MATCH(技能效果等级!B498,技能效果!B:B,0)))</f>
        <v/>
      </c>
      <c r="S498" s="31"/>
      <c r="T498" s="31"/>
      <c r="U498" s="31"/>
      <c r="V498" s="30" t="s">
        <v>1329</v>
      </c>
      <c r="W498" s="31">
        <f t="shared" si="7"/>
        <v>50</v>
      </c>
    </row>
    <row r="499" spans="1:23" ht="16.5" x14ac:dyDescent="0.2">
      <c r="A499" s="31">
        <v>496</v>
      </c>
      <c r="B499" s="31">
        <f>INDEX(技能效果!B:B,MATCH(技能效果等级!W499,技能效果!Y:Y,0))</f>
        <v>130700702</v>
      </c>
      <c r="C499" s="31" t="str">
        <f>INDEX(技能效果!C:C,MATCH(技能效果等级!B499,技能效果!B:B,0))</f>
        <v>天使缇娜普攻水晶</v>
      </c>
      <c r="D499" s="30" t="s">
        <v>1013</v>
      </c>
      <c r="E499" s="31">
        <v>6</v>
      </c>
      <c r="F499" s="31">
        <f>INDEX(技能效果!H:H,MATCH(技能效果等级!B499,技能效果!B:B,0))</f>
        <v>3006</v>
      </c>
      <c r="G499" s="31">
        <v>1</v>
      </c>
      <c r="H499" s="31">
        <v>1</v>
      </c>
      <c r="I499" s="31"/>
      <c r="J499" s="31"/>
      <c r="K499" s="31"/>
      <c r="L499" s="31"/>
      <c r="M499" s="31"/>
      <c r="N499" s="30" t="str">
        <f>IF(INDEX(技能效果!I:I,MATCH(技能效果等级!B499,技能效果!B:B,0))="","",INDEX(技能效果!I:I,MATCH(技能效果等级!B499,技能效果!B:B,0)))</f>
        <v/>
      </c>
      <c r="O499" s="31"/>
      <c r="P499" s="31"/>
      <c r="Q499" s="31"/>
      <c r="R499" s="31" t="str">
        <f>IF(INDEX(技能效果!J:J,MATCH(技能效果等级!B499,技能效果!B:B,0))="","",INDEX(技能效果!J:J,MATCH(技能效果等级!B499,技能效果!B:B,0)))</f>
        <v/>
      </c>
      <c r="S499" s="31"/>
      <c r="T499" s="31"/>
      <c r="U499" s="31"/>
      <c r="V499" s="30" t="s">
        <v>1329</v>
      </c>
      <c r="W499" s="31">
        <f t="shared" si="7"/>
        <v>50</v>
      </c>
    </row>
    <row r="500" spans="1:23" ht="16.5" x14ac:dyDescent="0.2">
      <c r="A500" s="31">
        <v>497</v>
      </c>
      <c r="B500" s="31">
        <f>INDEX(技能效果!B:B,MATCH(技能效果等级!W500,技能效果!Y:Y,0))</f>
        <v>130700702</v>
      </c>
      <c r="C500" s="31" t="str">
        <f>INDEX(技能效果!C:C,MATCH(技能效果等级!B500,技能效果!B:B,0))</f>
        <v>天使缇娜普攻水晶</v>
      </c>
      <c r="D500" s="30" t="s">
        <v>1013</v>
      </c>
      <c r="E500" s="31">
        <v>7</v>
      </c>
      <c r="F500" s="31">
        <f>INDEX(技能效果!H:H,MATCH(技能效果等级!B500,技能效果!B:B,0))</f>
        <v>3006</v>
      </c>
      <c r="G500" s="31">
        <v>1</v>
      </c>
      <c r="H500" s="31">
        <v>1</v>
      </c>
      <c r="I500" s="31"/>
      <c r="J500" s="31"/>
      <c r="K500" s="31"/>
      <c r="L500" s="31"/>
      <c r="M500" s="31"/>
      <c r="N500" s="30" t="str">
        <f>IF(INDEX(技能效果!I:I,MATCH(技能效果等级!B500,技能效果!B:B,0))="","",INDEX(技能效果!I:I,MATCH(技能效果等级!B500,技能效果!B:B,0)))</f>
        <v/>
      </c>
      <c r="O500" s="31"/>
      <c r="P500" s="31"/>
      <c r="Q500" s="31"/>
      <c r="R500" s="31" t="str">
        <f>IF(INDEX(技能效果!J:J,MATCH(技能效果等级!B500,技能效果!B:B,0))="","",INDEX(技能效果!J:J,MATCH(技能效果等级!B500,技能效果!B:B,0)))</f>
        <v/>
      </c>
      <c r="S500" s="31"/>
      <c r="T500" s="31"/>
      <c r="U500" s="31"/>
      <c r="V500" s="30" t="s">
        <v>1329</v>
      </c>
      <c r="W500" s="31">
        <f t="shared" si="7"/>
        <v>50</v>
      </c>
    </row>
    <row r="501" spans="1:23" ht="16.5" x14ac:dyDescent="0.2">
      <c r="A501" s="31">
        <v>498</v>
      </c>
      <c r="B501" s="31">
        <f>INDEX(技能效果!B:B,MATCH(技能效果等级!W501,技能效果!Y:Y,0))</f>
        <v>130700702</v>
      </c>
      <c r="C501" s="31" t="str">
        <f>INDEX(技能效果!C:C,MATCH(技能效果等级!B501,技能效果!B:B,0))</f>
        <v>天使缇娜普攻水晶</v>
      </c>
      <c r="D501" s="30" t="s">
        <v>1013</v>
      </c>
      <c r="E501" s="31">
        <v>8</v>
      </c>
      <c r="F501" s="31">
        <f>INDEX(技能效果!H:H,MATCH(技能效果等级!B501,技能效果!B:B,0))</f>
        <v>3006</v>
      </c>
      <c r="G501" s="31">
        <v>1</v>
      </c>
      <c r="H501" s="31">
        <v>1</v>
      </c>
      <c r="I501" s="31"/>
      <c r="J501" s="31"/>
      <c r="K501" s="31"/>
      <c r="L501" s="31"/>
      <c r="M501" s="31"/>
      <c r="N501" s="30" t="str">
        <f>IF(INDEX(技能效果!I:I,MATCH(技能效果等级!B501,技能效果!B:B,0))="","",INDEX(技能效果!I:I,MATCH(技能效果等级!B501,技能效果!B:B,0)))</f>
        <v/>
      </c>
      <c r="O501" s="31"/>
      <c r="P501" s="31"/>
      <c r="Q501" s="31"/>
      <c r="R501" s="31" t="str">
        <f>IF(INDEX(技能效果!J:J,MATCH(技能效果等级!B501,技能效果!B:B,0))="","",INDEX(技能效果!J:J,MATCH(技能效果等级!B501,技能效果!B:B,0)))</f>
        <v/>
      </c>
      <c r="S501" s="31"/>
      <c r="T501" s="31"/>
      <c r="U501" s="31"/>
      <c r="V501" s="30" t="s">
        <v>1329</v>
      </c>
      <c r="W501" s="31">
        <f t="shared" si="7"/>
        <v>50</v>
      </c>
    </row>
    <row r="502" spans="1:23" ht="16.5" x14ac:dyDescent="0.2">
      <c r="A502" s="31">
        <v>499</v>
      </c>
      <c r="B502" s="31">
        <f>INDEX(技能效果!B:B,MATCH(技能效果等级!W502,技能效果!Y:Y,0))</f>
        <v>130700702</v>
      </c>
      <c r="C502" s="31" t="str">
        <f>INDEX(技能效果!C:C,MATCH(技能效果等级!B502,技能效果!B:B,0))</f>
        <v>天使缇娜普攻水晶</v>
      </c>
      <c r="D502" s="30" t="s">
        <v>1013</v>
      </c>
      <c r="E502" s="31">
        <v>9</v>
      </c>
      <c r="F502" s="31">
        <f>INDEX(技能效果!H:H,MATCH(技能效果等级!B502,技能效果!B:B,0))</f>
        <v>3006</v>
      </c>
      <c r="G502" s="31">
        <v>1</v>
      </c>
      <c r="H502" s="31">
        <v>1</v>
      </c>
      <c r="I502" s="31"/>
      <c r="J502" s="31"/>
      <c r="K502" s="31"/>
      <c r="L502" s="31"/>
      <c r="M502" s="31"/>
      <c r="N502" s="30" t="str">
        <f>IF(INDEX(技能效果!I:I,MATCH(技能效果等级!B502,技能效果!B:B,0))="","",INDEX(技能效果!I:I,MATCH(技能效果等级!B502,技能效果!B:B,0)))</f>
        <v/>
      </c>
      <c r="O502" s="31"/>
      <c r="P502" s="31"/>
      <c r="Q502" s="31"/>
      <c r="R502" s="31" t="str">
        <f>IF(INDEX(技能效果!J:J,MATCH(技能效果等级!B502,技能效果!B:B,0))="","",INDEX(技能效果!J:J,MATCH(技能效果等级!B502,技能效果!B:B,0)))</f>
        <v/>
      </c>
      <c r="S502" s="31"/>
      <c r="T502" s="31"/>
      <c r="U502" s="31"/>
      <c r="V502" s="30" t="s">
        <v>1329</v>
      </c>
      <c r="W502" s="31">
        <f t="shared" si="7"/>
        <v>50</v>
      </c>
    </row>
    <row r="503" spans="1:23" ht="16.5" x14ac:dyDescent="0.2">
      <c r="A503" s="31">
        <v>500</v>
      </c>
      <c r="B503" s="31">
        <f>INDEX(技能效果!B:B,MATCH(技能效果等级!W503,技能效果!Y:Y,0))</f>
        <v>130700702</v>
      </c>
      <c r="C503" s="31" t="str">
        <f>INDEX(技能效果!C:C,MATCH(技能效果等级!B503,技能效果!B:B,0))</f>
        <v>天使缇娜普攻水晶</v>
      </c>
      <c r="D503" s="30" t="s">
        <v>1013</v>
      </c>
      <c r="E503" s="31">
        <v>10</v>
      </c>
      <c r="F503" s="31">
        <f>INDEX(技能效果!H:H,MATCH(技能效果等级!B503,技能效果!B:B,0))</f>
        <v>3006</v>
      </c>
      <c r="G503" s="31">
        <v>1</v>
      </c>
      <c r="H503" s="31">
        <v>1</v>
      </c>
      <c r="I503" s="31"/>
      <c r="J503" s="31"/>
      <c r="K503" s="31"/>
      <c r="L503" s="31"/>
      <c r="M503" s="31"/>
      <c r="N503" s="30" t="str">
        <f>IF(INDEX(技能效果!I:I,MATCH(技能效果等级!B503,技能效果!B:B,0))="","",INDEX(技能效果!I:I,MATCH(技能效果等级!B503,技能效果!B:B,0)))</f>
        <v/>
      </c>
      <c r="O503" s="31"/>
      <c r="P503" s="31"/>
      <c r="Q503" s="31"/>
      <c r="R503" s="31" t="str">
        <f>IF(INDEX(技能效果!J:J,MATCH(技能效果等级!B503,技能效果!B:B,0))="","",INDEX(技能效果!J:J,MATCH(技能效果等级!B503,技能效果!B:B,0)))</f>
        <v/>
      </c>
      <c r="S503" s="31"/>
      <c r="T503" s="31"/>
      <c r="U503" s="31"/>
      <c r="V503" s="30" t="s">
        <v>1329</v>
      </c>
      <c r="W503" s="31">
        <f t="shared" si="7"/>
        <v>50</v>
      </c>
    </row>
    <row r="504" spans="1:23" ht="16.5" x14ac:dyDescent="0.2">
      <c r="A504" s="31">
        <v>501</v>
      </c>
      <c r="B504" s="31">
        <f>INDEX(技能效果!B:B,MATCH(技能效果等级!W504,技能效果!Y:Y,0))</f>
        <v>130700801</v>
      </c>
      <c r="C504" s="31" t="str">
        <f>INDEX(技能效果!C:C,MATCH(技能效果等级!B504,技能效果!B:B,0))</f>
        <v>夏侯渊普攻伤害</v>
      </c>
      <c r="D504" s="30" t="s">
        <v>1013</v>
      </c>
      <c r="E504" s="31">
        <v>1</v>
      </c>
      <c r="F504" s="31">
        <f>INDEX(技能效果!H:H,MATCH(技能效果等级!B504,技能效果!B:B,0))</f>
        <v>1001</v>
      </c>
      <c r="G504" s="31">
        <v>2.5</v>
      </c>
      <c r="H504" s="31"/>
      <c r="I504" s="31"/>
      <c r="J504" s="31"/>
      <c r="K504" s="31"/>
      <c r="L504" s="31"/>
      <c r="M504" s="31"/>
      <c r="N504" s="30" t="str">
        <f>IF(INDEX(技能效果!I:I,MATCH(技能效果等级!B504,技能效果!B:B,0))="","",INDEX(技能效果!I:I,MATCH(技能效果等级!B504,技能效果!B:B,0)))</f>
        <v/>
      </c>
      <c r="O504" s="31"/>
      <c r="P504" s="31"/>
      <c r="Q504" s="31"/>
      <c r="R504" s="31" t="str">
        <f>IF(INDEX(技能效果!J:J,MATCH(技能效果等级!B504,技能效果!B:B,0))="","",INDEX(技能效果!J:J,MATCH(技能效果等级!B504,技能效果!B:B,0)))</f>
        <v/>
      </c>
      <c r="S504" s="31"/>
      <c r="T504" s="31"/>
      <c r="U504" s="31"/>
      <c r="V504" s="30" t="s">
        <v>1329</v>
      </c>
      <c r="W504" s="31">
        <f t="shared" si="7"/>
        <v>51</v>
      </c>
    </row>
    <row r="505" spans="1:23" ht="16.5" x14ac:dyDescent="0.2">
      <c r="A505" s="31">
        <v>502</v>
      </c>
      <c r="B505" s="31">
        <f>INDEX(技能效果!B:B,MATCH(技能效果等级!W505,技能效果!Y:Y,0))</f>
        <v>130700801</v>
      </c>
      <c r="C505" s="31" t="str">
        <f>INDEX(技能效果!C:C,MATCH(技能效果等级!B505,技能效果!B:B,0))</f>
        <v>夏侯渊普攻伤害</v>
      </c>
      <c r="D505" s="30" t="s">
        <v>1013</v>
      </c>
      <c r="E505" s="31">
        <v>2</v>
      </c>
      <c r="F505" s="31">
        <f>INDEX(技能效果!H:H,MATCH(技能效果等级!B505,技能效果!B:B,0))</f>
        <v>1001</v>
      </c>
      <c r="G505" s="31">
        <v>2.5</v>
      </c>
      <c r="H505" s="31"/>
      <c r="I505" s="31"/>
      <c r="J505" s="31"/>
      <c r="K505" s="31"/>
      <c r="L505" s="31"/>
      <c r="M505" s="31"/>
      <c r="N505" s="30" t="str">
        <f>IF(INDEX(技能效果!I:I,MATCH(技能效果等级!B505,技能效果!B:B,0))="","",INDEX(技能效果!I:I,MATCH(技能效果等级!B505,技能效果!B:B,0)))</f>
        <v/>
      </c>
      <c r="O505" s="31"/>
      <c r="P505" s="31"/>
      <c r="Q505" s="31"/>
      <c r="R505" s="31" t="str">
        <f>IF(INDEX(技能效果!J:J,MATCH(技能效果等级!B505,技能效果!B:B,0))="","",INDEX(技能效果!J:J,MATCH(技能效果等级!B505,技能效果!B:B,0)))</f>
        <v/>
      </c>
      <c r="S505" s="31"/>
      <c r="T505" s="31"/>
      <c r="U505" s="31"/>
      <c r="V505" s="30" t="s">
        <v>1329</v>
      </c>
      <c r="W505" s="31">
        <f t="shared" si="7"/>
        <v>51</v>
      </c>
    </row>
    <row r="506" spans="1:23" ht="16.5" x14ac:dyDescent="0.2">
      <c r="A506" s="31">
        <v>503</v>
      </c>
      <c r="B506" s="31">
        <f>INDEX(技能效果!B:B,MATCH(技能效果等级!W506,技能效果!Y:Y,0))</f>
        <v>130700801</v>
      </c>
      <c r="C506" s="31" t="str">
        <f>INDEX(技能效果!C:C,MATCH(技能效果等级!B506,技能效果!B:B,0))</f>
        <v>夏侯渊普攻伤害</v>
      </c>
      <c r="D506" s="30" t="s">
        <v>1013</v>
      </c>
      <c r="E506" s="31">
        <v>3</v>
      </c>
      <c r="F506" s="31">
        <f>INDEX(技能效果!H:H,MATCH(技能效果等级!B506,技能效果!B:B,0))</f>
        <v>1001</v>
      </c>
      <c r="G506" s="31">
        <v>2.5</v>
      </c>
      <c r="H506" s="31"/>
      <c r="I506" s="31"/>
      <c r="J506" s="31"/>
      <c r="K506" s="31"/>
      <c r="L506" s="31"/>
      <c r="M506" s="31"/>
      <c r="N506" s="30" t="str">
        <f>IF(INDEX(技能效果!I:I,MATCH(技能效果等级!B506,技能效果!B:B,0))="","",INDEX(技能效果!I:I,MATCH(技能效果等级!B506,技能效果!B:B,0)))</f>
        <v/>
      </c>
      <c r="O506" s="31"/>
      <c r="P506" s="31"/>
      <c r="Q506" s="31"/>
      <c r="R506" s="31" t="str">
        <f>IF(INDEX(技能效果!J:J,MATCH(技能效果等级!B506,技能效果!B:B,0))="","",INDEX(技能效果!J:J,MATCH(技能效果等级!B506,技能效果!B:B,0)))</f>
        <v/>
      </c>
      <c r="S506" s="31"/>
      <c r="T506" s="31"/>
      <c r="U506" s="31"/>
      <c r="V506" s="30" t="s">
        <v>1329</v>
      </c>
      <c r="W506" s="31">
        <f t="shared" si="7"/>
        <v>51</v>
      </c>
    </row>
    <row r="507" spans="1:23" ht="16.5" x14ac:dyDescent="0.2">
      <c r="A507" s="31">
        <v>504</v>
      </c>
      <c r="B507" s="31">
        <f>INDEX(技能效果!B:B,MATCH(技能效果等级!W507,技能效果!Y:Y,0))</f>
        <v>130700801</v>
      </c>
      <c r="C507" s="31" t="str">
        <f>INDEX(技能效果!C:C,MATCH(技能效果等级!B507,技能效果!B:B,0))</f>
        <v>夏侯渊普攻伤害</v>
      </c>
      <c r="D507" s="30" t="s">
        <v>1013</v>
      </c>
      <c r="E507" s="31">
        <v>4</v>
      </c>
      <c r="F507" s="31">
        <f>INDEX(技能效果!H:H,MATCH(技能效果等级!B507,技能效果!B:B,0))</f>
        <v>1001</v>
      </c>
      <c r="G507" s="31">
        <v>2.5</v>
      </c>
      <c r="H507" s="31"/>
      <c r="I507" s="31"/>
      <c r="J507" s="31"/>
      <c r="K507" s="31"/>
      <c r="L507" s="31"/>
      <c r="M507" s="31"/>
      <c r="N507" s="30" t="str">
        <f>IF(INDEX(技能效果!I:I,MATCH(技能效果等级!B507,技能效果!B:B,0))="","",INDEX(技能效果!I:I,MATCH(技能效果等级!B507,技能效果!B:B,0)))</f>
        <v/>
      </c>
      <c r="O507" s="31"/>
      <c r="P507" s="31"/>
      <c r="Q507" s="31"/>
      <c r="R507" s="31" t="str">
        <f>IF(INDEX(技能效果!J:J,MATCH(技能效果等级!B507,技能效果!B:B,0))="","",INDEX(技能效果!J:J,MATCH(技能效果等级!B507,技能效果!B:B,0)))</f>
        <v/>
      </c>
      <c r="S507" s="31"/>
      <c r="T507" s="31"/>
      <c r="U507" s="31"/>
      <c r="V507" s="30" t="s">
        <v>1329</v>
      </c>
      <c r="W507" s="31">
        <f t="shared" si="7"/>
        <v>51</v>
      </c>
    </row>
    <row r="508" spans="1:23" ht="16.5" x14ac:dyDescent="0.2">
      <c r="A508" s="31">
        <v>505</v>
      </c>
      <c r="B508" s="31">
        <f>INDEX(技能效果!B:B,MATCH(技能效果等级!W508,技能效果!Y:Y,0))</f>
        <v>130700801</v>
      </c>
      <c r="C508" s="31" t="str">
        <f>INDEX(技能效果!C:C,MATCH(技能效果等级!B508,技能效果!B:B,0))</f>
        <v>夏侯渊普攻伤害</v>
      </c>
      <c r="D508" s="30" t="s">
        <v>1013</v>
      </c>
      <c r="E508" s="31">
        <v>5</v>
      </c>
      <c r="F508" s="31">
        <f>INDEX(技能效果!H:H,MATCH(技能效果等级!B508,技能效果!B:B,0))</f>
        <v>1001</v>
      </c>
      <c r="G508" s="31">
        <v>2.5</v>
      </c>
      <c r="H508" s="31"/>
      <c r="I508" s="31"/>
      <c r="J508" s="31"/>
      <c r="K508" s="31"/>
      <c r="L508" s="31"/>
      <c r="M508" s="31"/>
      <c r="N508" s="30" t="str">
        <f>IF(INDEX(技能效果!I:I,MATCH(技能效果等级!B508,技能效果!B:B,0))="","",INDEX(技能效果!I:I,MATCH(技能效果等级!B508,技能效果!B:B,0)))</f>
        <v/>
      </c>
      <c r="O508" s="31"/>
      <c r="P508" s="31"/>
      <c r="Q508" s="31"/>
      <c r="R508" s="31" t="str">
        <f>IF(INDEX(技能效果!J:J,MATCH(技能效果等级!B508,技能效果!B:B,0))="","",INDEX(技能效果!J:J,MATCH(技能效果等级!B508,技能效果!B:B,0)))</f>
        <v/>
      </c>
      <c r="S508" s="31"/>
      <c r="T508" s="31"/>
      <c r="U508" s="31"/>
      <c r="V508" s="30" t="s">
        <v>1329</v>
      </c>
      <c r="W508" s="31">
        <f t="shared" si="7"/>
        <v>51</v>
      </c>
    </row>
    <row r="509" spans="1:23" ht="16.5" x14ac:dyDescent="0.2">
      <c r="A509" s="31">
        <v>506</v>
      </c>
      <c r="B509" s="31">
        <f>INDEX(技能效果!B:B,MATCH(技能效果等级!W509,技能效果!Y:Y,0))</f>
        <v>130700801</v>
      </c>
      <c r="C509" s="31" t="str">
        <f>INDEX(技能效果!C:C,MATCH(技能效果等级!B509,技能效果!B:B,0))</f>
        <v>夏侯渊普攻伤害</v>
      </c>
      <c r="D509" s="30" t="s">
        <v>1013</v>
      </c>
      <c r="E509" s="31">
        <v>6</v>
      </c>
      <c r="F509" s="31">
        <f>INDEX(技能效果!H:H,MATCH(技能效果等级!B509,技能效果!B:B,0))</f>
        <v>1001</v>
      </c>
      <c r="G509" s="31">
        <v>2.5</v>
      </c>
      <c r="H509" s="31"/>
      <c r="I509" s="31"/>
      <c r="J509" s="31"/>
      <c r="K509" s="31"/>
      <c r="L509" s="31"/>
      <c r="M509" s="31"/>
      <c r="N509" s="30" t="str">
        <f>IF(INDEX(技能效果!I:I,MATCH(技能效果等级!B509,技能效果!B:B,0))="","",INDEX(技能效果!I:I,MATCH(技能效果等级!B509,技能效果!B:B,0)))</f>
        <v/>
      </c>
      <c r="O509" s="31"/>
      <c r="P509" s="31"/>
      <c r="Q509" s="31"/>
      <c r="R509" s="31" t="str">
        <f>IF(INDEX(技能效果!J:J,MATCH(技能效果等级!B509,技能效果!B:B,0))="","",INDEX(技能效果!J:J,MATCH(技能效果等级!B509,技能效果!B:B,0)))</f>
        <v/>
      </c>
      <c r="S509" s="31"/>
      <c r="T509" s="31"/>
      <c r="U509" s="31"/>
      <c r="V509" s="30" t="s">
        <v>1329</v>
      </c>
      <c r="W509" s="31">
        <f t="shared" si="7"/>
        <v>51</v>
      </c>
    </row>
    <row r="510" spans="1:23" ht="16.5" x14ac:dyDescent="0.2">
      <c r="A510" s="31">
        <v>507</v>
      </c>
      <c r="B510" s="31">
        <f>INDEX(技能效果!B:B,MATCH(技能效果等级!W510,技能效果!Y:Y,0))</f>
        <v>130700801</v>
      </c>
      <c r="C510" s="31" t="str">
        <f>INDEX(技能效果!C:C,MATCH(技能效果等级!B510,技能效果!B:B,0))</f>
        <v>夏侯渊普攻伤害</v>
      </c>
      <c r="D510" s="30" t="s">
        <v>1013</v>
      </c>
      <c r="E510" s="31">
        <v>7</v>
      </c>
      <c r="F510" s="31">
        <f>INDEX(技能效果!H:H,MATCH(技能效果等级!B510,技能效果!B:B,0))</f>
        <v>1001</v>
      </c>
      <c r="G510" s="31">
        <v>2.5</v>
      </c>
      <c r="H510" s="31"/>
      <c r="I510" s="31"/>
      <c r="J510" s="31"/>
      <c r="K510" s="31"/>
      <c r="L510" s="31"/>
      <c r="M510" s="31"/>
      <c r="N510" s="30" t="str">
        <f>IF(INDEX(技能效果!I:I,MATCH(技能效果等级!B510,技能效果!B:B,0))="","",INDEX(技能效果!I:I,MATCH(技能效果等级!B510,技能效果!B:B,0)))</f>
        <v/>
      </c>
      <c r="O510" s="31"/>
      <c r="P510" s="31"/>
      <c r="Q510" s="31"/>
      <c r="R510" s="31" t="str">
        <f>IF(INDEX(技能效果!J:J,MATCH(技能效果等级!B510,技能效果!B:B,0))="","",INDEX(技能效果!J:J,MATCH(技能效果等级!B510,技能效果!B:B,0)))</f>
        <v/>
      </c>
      <c r="S510" s="31"/>
      <c r="T510" s="31"/>
      <c r="U510" s="31"/>
      <c r="V510" s="30" t="s">
        <v>1329</v>
      </c>
      <c r="W510" s="31">
        <f t="shared" si="7"/>
        <v>51</v>
      </c>
    </row>
    <row r="511" spans="1:23" ht="16.5" x14ac:dyDescent="0.2">
      <c r="A511" s="31">
        <v>508</v>
      </c>
      <c r="B511" s="31">
        <f>INDEX(技能效果!B:B,MATCH(技能效果等级!W511,技能效果!Y:Y,0))</f>
        <v>130700801</v>
      </c>
      <c r="C511" s="31" t="str">
        <f>INDEX(技能效果!C:C,MATCH(技能效果等级!B511,技能效果!B:B,0))</f>
        <v>夏侯渊普攻伤害</v>
      </c>
      <c r="D511" s="30" t="s">
        <v>1013</v>
      </c>
      <c r="E511" s="31">
        <v>8</v>
      </c>
      <c r="F511" s="31">
        <f>INDEX(技能效果!H:H,MATCH(技能效果等级!B511,技能效果!B:B,0))</f>
        <v>1001</v>
      </c>
      <c r="G511" s="31">
        <v>2.5</v>
      </c>
      <c r="H511" s="31"/>
      <c r="I511" s="31"/>
      <c r="J511" s="31"/>
      <c r="K511" s="31"/>
      <c r="L511" s="31"/>
      <c r="M511" s="31"/>
      <c r="N511" s="30" t="str">
        <f>IF(INDEX(技能效果!I:I,MATCH(技能效果等级!B511,技能效果!B:B,0))="","",INDEX(技能效果!I:I,MATCH(技能效果等级!B511,技能效果!B:B,0)))</f>
        <v/>
      </c>
      <c r="O511" s="31"/>
      <c r="P511" s="31"/>
      <c r="Q511" s="31"/>
      <c r="R511" s="31" t="str">
        <f>IF(INDEX(技能效果!J:J,MATCH(技能效果等级!B511,技能效果!B:B,0))="","",INDEX(技能效果!J:J,MATCH(技能效果等级!B511,技能效果!B:B,0)))</f>
        <v/>
      </c>
      <c r="S511" s="31"/>
      <c r="T511" s="31"/>
      <c r="U511" s="31"/>
      <c r="V511" s="30" t="s">
        <v>1329</v>
      </c>
      <c r="W511" s="31">
        <f t="shared" si="7"/>
        <v>51</v>
      </c>
    </row>
    <row r="512" spans="1:23" ht="16.5" x14ac:dyDescent="0.2">
      <c r="A512" s="31">
        <v>509</v>
      </c>
      <c r="B512" s="31">
        <f>INDEX(技能效果!B:B,MATCH(技能效果等级!W512,技能效果!Y:Y,0))</f>
        <v>130700801</v>
      </c>
      <c r="C512" s="31" t="str">
        <f>INDEX(技能效果!C:C,MATCH(技能效果等级!B512,技能效果!B:B,0))</f>
        <v>夏侯渊普攻伤害</v>
      </c>
      <c r="D512" s="30" t="s">
        <v>1013</v>
      </c>
      <c r="E512" s="31">
        <v>9</v>
      </c>
      <c r="F512" s="31">
        <f>INDEX(技能效果!H:H,MATCH(技能效果等级!B512,技能效果!B:B,0))</f>
        <v>1001</v>
      </c>
      <c r="G512" s="31">
        <v>2.5</v>
      </c>
      <c r="H512" s="31"/>
      <c r="I512" s="31"/>
      <c r="J512" s="31"/>
      <c r="K512" s="31"/>
      <c r="L512" s="31"/>
      <c r="M512" s="31"/>
      <c r="N512" s="30" t="str">
        <f>IF(INDEX(技能效果!I:I,MATCH(技能效果等级!B512,技能效果!B:B,0))="","",INDEX(技能效果!I:I,MATCH(技能效果等级!B512,技能效果!B:B,0)))</f>
        <v/>
      </c>
      <c r="O512" s="31"/>
      <c r="P512" s="31"/>
      <c r="Q512" s="31"/>
      <c r="R512" s="31" t="str">
        <f>IF(INDEX(技能效果!J:J,MATCH(技能效果等级!B512,技能效果!B:B,0))="","",INDEX(技能效果!J:J,MATCH(技能效果等级!B512,技能效果!B:B,0)))</f>
        <v/>
      </c>
      <c r="S512" s="31"/>
      <c r="T512" s="31"/>
      <c r="U512" s="31"/>
      <c r="V512" s="30" t="s">
        <v>1329</v>
      </c>
      <c r="W512" s="31">
        <f t="shared" si="7"/>
        <v>51</v>
      </c>
    </row>
    <row r="513" spans="1:23" ht="16.5" x14ac:dyDescent="0.2">
      <c r="A513" s="31">
        <v>510</v>
      </c>
      <c r="B513" s="31">
        <f>INDEX(技能效果!B:B,MATCH(技能效果等级!W513,技能效果!Y:Y,0))</f>
        <v>130700801</v>
      </c>
      <c r="C513" s="31" t="str">
        <f>INDEX(技能效果!C:C,MATCH(技能效果等级!B513,技能效果!B:B,0))</f>
        <v>夏侯渊普攻伤害</v>
      </c>
      <c r="D513" s="30" t="s">
        <v>1013</v>
      </c>
      <c r="E513" s="31">
        <v>10</v>
      </c>
      <c r="F513" s="31">
        <f>INDEX(技能效果!H:H,MATCH(技能效果等级!B513,技能效果!B:B,0))</f>
        <v>1001</v>
      </c>
      <c r="G513" s="31">
        <v>2.5</v>
      </c>
      <c r="H513" s="31"/>
      <c r="I513" s="31"/>
      <c r="J513" s="31"/>
      <c r="K513" s="31"/>
      <c r="L513" s="31"/>
      <c r="M513" s="31"/>
      <c r="N513" s="30" t="str">
        <f>IF(INDEX(技能效果!I:I,MATCH(技能效果等级!B513,技能效果!B:B,0))="","",INDEX(技能效果!I:I,MATCH(技能效果等级!B513,技能效果!B:B,0)))</f>
        <v/>
      </c>
      <c r="O513" s="31"/>
      <c r="P513" s="31"/>
      <c r="Q513" s="31"/>
      <c r="R513" s="31" t="str">
        <f>IF(INDEX(技能效果!J:J,MATCH(技能效果等级!B513,技能效果!B:B,0))="","",INDEX(技能效果!J:J,MATCH(技能效果等级!B513,技能效果!B:B,0)))</f>
        <v/>
      </c>
      <c r="S513" s="31"/>
      <c r="T513" s="31"/>
      <c r="U513" s="31"/>
      <c r="V513" s="30" t="s">
        <v>1329</v>
      </c>
      <c r="W513" s="31">
        <f t="shared" si="7"/>
        <v>51</v>
      </c>
    </row>
    <row r="514" spans="1:23" ht="16.5" x14ac:dyDescent="0.2">
      <c r="A514" s="31">
        <v>511</v>
      </c>
      <c r="B514" s="31">
        <f>INDEX(技能效果!B:B,MATCH(技能效果等级!W514,技能效果!Y:Y,0))</f>
        <v>130700802</v>
      </c>
      <c r="C514" s="31" t="str">
        <f>INDEX(技能效果!C:C,MATCH(技能效果等级!B514,技能效果!B:B,0))</f>
        <v>夏侯渊普攻水晶</v>
      </c>
      <c r="D514" s="30" t="s">
        <v>1013</v>
      </c>
      <c r="E514" s="31">
        <v>1</v>
      </c>
      <c r="F514" s="31">
        <f>INDEX(技能效果!H:H,MATCH(技能效果等级!B514,技能效果!B:B,0))</f>
        <v>3006</v>
      </c>
      <c r="G514" s="31">
        <v>1</v>
      </c>
      <c r="H514" s="31">
        <v>1</v>
      </c>
      <c r="I514" s="31"/>
      <c r="J514" s="31"/>
      <c r="K514" s="31"/>
      <c r="L514" s="31"/>
      <c r="M514" s="31"/>
      <c r="N514" s="30" t="str">
        <f>IF(INDEX(技能效果!I:I,MATCH(技能效果等级!B514,技能效果!B:B,0))="","",INDEX(技能效果!I:I,MATCH(技能效果等级!B514,技能效果!B:B,0)))</f>
        <v/>
      </c>
      <c r="O514" s="31"/>
      <c r="P514" s="31"/>
      <c r="Q514" s="31"/>
      <c r="R514" s="31" t="str">
        <f>IF(INDEX(技能效果!J:J,MATCH(技能效果等级!B514,技能效果!B:B,0))="","",INDEX(技能效果!J:J,MATCH(技能效果等级!B514,技能效果!B:B,0)))</f>
        <v/>
      </c>
      <c r="S514" s="31"/>
      <c r="T514" s="31"/>
      <c r="U514" s="31"/>
      <c r="V514" s="30" t="s">
        <v>1329</v>
      </c>
      <c r="W514" s="31">
        <f t="shared" si="7"/>
        <v>52</v>
      </c>
    </row>
    <row r="515" spans="1:23" ht="16.5" x14ac:dyDescent="0.2">
      <c r="A515" s="31">
        <v>512</v>
      </c>
      <c r="B515" s="31">
        <f>INDEX(技能效果!B:B,MATCH(技能效果等级!W515,技能效果!Y:Y,0))</f>
        <v>130700802</v>
      </c>
      <c r="C515" s="31" t="str">
        <f>INDEX(技能效果!C:C,MATCH(技能效果等级!B515,技能效果!B:B,0))</f>
        <v>夏侯渊普攻水晶</v>
      </c>
      <c r="D515" s="30" t="s">
        <v>1013</v>
      </c>
      <c r="E515" s="31">
        <v>2</v>
      </c>
      <c r="F515" s="31">
        <f>INDEX(技能效果!H:H,MATCH(技能效果等级!B515,技能效果!B:B,0))</f>
        <v>3006</v>
      </c>
      <c r="G515" s="31">
        <v>1</v>
      </c>
      <c r="H515" s="31">
        <v>1</v>
      </c>
      <c r="I515" s="31"/>
      <c r="J515" s="31"/>
      <c r="K515" s="31"/>
      <c r="L515" s="31"/>
      <c r="M515" s="31"/>
      <c r="N515" s="30" t="str">
        <f>IF(INDEX(技能效果!I:I,MATCH(技能效果等级!B515,技能效果!B:B,0))="","",INDEX(技能效果!I:I,MATCH(技能效果等级!B515,技能效果!B:B,0)))</f>
        <v/>
      </c>
      <c r="O515" s="31"/>
      <c r="P515" s="31"/>
      <c r="Q515" s="31"/>
      <c r="R515" s="31" t="str">
        <f>IF(INDEX(技能效果!J:J,MATCH(技能效果等级!B515,技能效果!B:B,0))="","",INDEX(技能效果!J:J,MATCH(技能效果等级!B515,技能效果!B:B,0)))</f>
        <v/>
      </c>
      <c r="S515" s="31"/>
      <c r="T515" s="31"/>
      <c r="U515" s="31"/>
      <c r="V515" s="30" t="s">
        <v>1329</v>
      </c>
      <c r="W515" s="31">
        <f t="shared" si="7"/>
        <v>52</v>
      </c>
    </row>
    <row r="516" spans="1:23" ht="16.5" x14ac:dyDescent="0.2">
      <c r="A516" s="31">
        <v>513</v>
      </c>
      <c r="B516" s="31">
        <f>INDEX(技能效果!B:B,MATCH(技能效果等级!W516,技能效果!Y:Y,0))</f>
        <v>130700802</v>
      </c>
      <c r="C516" s="31" t="str">
        <f>INDEX(技能效果!C:C,MATCH(技能效果等级!B516,技能效果!B:B,0))</f>
        <v>夏侯渊普攻水晶</v>
      </c>
      <c r="D516" s="30" t="s">
        <v>1013</v>
      </c>
      <c r="E516" s="31">
        <v>3</v>
      </c>
      <c r="F516" s="31">
        <f>INDEX(技能效果!H:H,MATCH(技能效果等级!B516,技能效果!B:B,0))</f>
        <v>3006</v>
      </c>
      <c r="G516" s="31">
        <v>1</v>
      </c>
      <c r="H516" s="31">
        <v>1</v>
      </c>
      <c r="I516" s="31"/>
      <c r="J516" s="31"/>
      <c r="K516" s="31"/>
      <c r="L516" s="31"/>
      <c r="M516" s="31"/>
      <c r="N516" s="30" t="str">
        <f>IF(INDEX(技能效果!I:I,MATCH(技能效果等级!B516,技能效果!B:B,0))="","",INDEX(技能效果!I:I,MATCH(技能效果等级!B516,技能效果!B:B,0)))</f>
        <v/>
      </c>
      <c r="O516" s="31"/>
      <c r="P516" s="31"/>
      <c r="Q516" s="31"/>
      <c r="R516" s="31" t="str">
        <f>IF(INDEX(技能效果!J:J,MATCH(技能效果等级!B516,技能效果!B:B,0))="","",INDEX(技能效果!J:J,MATCH(技能效果等级!B516,技能效果!B:B,0)))</f>
        <v/>
      </c>
      <c r="S516" s="31"/>
      <c r="T516" s="31"/>
      <c r="U516" s="31"/>
      <c r="V516" s="30" t="s">
        <v>1329</v>
      </c>
      <c r="W516" s="31">
        <f t="shared" si="7"/>
        <v>52</v>
      </c>
    </row>
    <row r="517" spans="1:23" ht="16.5" x14ac:dyDescent="0.2">
      <c r="A517" s="31">
        <v>514</v>
      </c>
      <c r="B517" s="31">
        <f>INDEX(技能效果!B:B,MATCH(技能效果等级!W517,技能效果!Y:Y,0))</f>
        <v>130700802</v>
      </c>
      <c r="C517" s="31" t="str">
        <f>INDEX(技能效果!C:C,MATCH(技能效果等级!B517,技能效果!B:B,0))</f>
        <v>夏侯渊普攻水晶</v>
      </c>
      <c r="D517" s="30" t="s">
        <v>1013</v>
      </c>
      <c r="E517" s="31">
        <v>4</v>
      </c>
      <c r="F517" s="31">
        <f>INDEX(技能效果!H:H,MATCH(技能效果等级!B517,技能效果!B:B,0))</f>
        <v>3006</v>
      </c>
      <c r="G517" s="31">
        <v>1</v>
      </c>
      <c r="H517" s="31">
        <v>1</v>
      </c>
      <c r="I517" s="31"/>
      <c r="J517" s="31"/>
      <c r="K517" s="31"/>
      <c r="L517" s="31"/>
      <c r="M517" s="31"/>
      <c r="N517" s="30" t="str">
        <f>IF(INDEX(技能效果!I:I,MATCH(技能效果等级!B517,技能效果!B:B,0))="","",INDEX(技能效果!I:I,MATCH(技能效果等级!B517,技能效果!B:B,0)))</f>
        <v/>
      </c>
      <c r="O517" s="31"/>
      <c r="P517" s="31"/>
      <c r="Q517" s="31"/>
      <c r="R517" s="31" t="str">
        <f>IF(INDEX(技能效果!J:J,MATCH(技能效果等级!B517,技能效果!B:B,0))="","",INDEX(技能效果!J:J,MATCH(技能效果等级!B517,技能效果!B:B,0)))</f>
        <v/>
      </c>
      <c r="S517" s="31"/>
      <c r="T517" s="31"/>
      <c r="U517" s="31"/>
      <c r="V517" s="30" t="s">
        <v>1329</v>
      </c>
      <c r="W517" s="31">
        <f t="shared" si="7"/>
        <v>52</v>
      </c>
    </row>
    <row r="518" spans="1:23" ht="16.5" x14ac:dyDescent="0.2">
      <c r="A518" s="31">
        <v>515</v>
      </c>
      <c r="B518" s="31">
        <f>INDEX(技能效果!B:B,MATCH(技能效果等级!W518,技能效果!Y:Y,0))</f>
        <v>130700802</v>
      </c>
      <c r="C518" s="31" t="str">
        <f>INDEX(技能效果!C:C,MATCH(技能效果等级!B518,技能效果!B:B,0))</f>
        <v>夏侯渊普攻水晶</v>
      </c>
      <c r="D518" s="30" t="s">
        <v>1013</v>
      </c>
      <c r="E518" s="31">
        <v>5</v>
      </c>
      <c r="F518" s="31">
        <f>INDEX(技能效果!H:H,MATCH(技能效果等级!B518,技能效果!B:B,0))</f>
        <v>3006</v>
      </c>
      <c r="G518" s="31">
        <v>1</v>
      </c>
      <c r="H518" s="31">
        <v>1</v>
      </c>
      <c r="I518" s="31"/>
      <c r="J518" s="31"/>
      <c r="K518" s="31"/>
      <c r="L518" s="31"/>
      <c r="M518" s="31"/>
      <c r="N518" s="30" t="str">
        <f>IF(INDEX(技能效果!I:I,MATCH(技能效果等级!B518,技能效果!B:B,0))="","",INDEX(技能效果!I:I,MATCH(技能效果等级!B518,技能效果!B:B,0)))</f>
        <v/>
      </c>
      <c r="O518" s="31"/>
      <c r="P518" s="31"/>
      <c r="Q518" s="31"/>
      <c r="R518" s="31" t="str">
        <f>IF(INDEX(技能效果!J:J,MATCH(技能效果等级!B518,技能效果!B:B,0))="","",INDEX(技能效果!J:J,MATCH(技能效果等级!B518,技能效果!B:B,0)))</f>
        <v/>
      </c>
      <c r="S518" s="31"/>
      <c r="T518" s="31"/>
      <c r="U518" s="31"/>
      <c r="V518" s="30" t="s">
        <v>1329</v>
      </c>
      <c r="W518" s="31">
        <f t="shared" si="7"/>
        <v>52</v>
      </c>
    </row>
    <row r="519" spans="1:23" ht="16.5" x14ac:dyDescent="0.2">
      <c r="A519" s="31">
        <v>516</v>
      </c>
      <c r="B519" s="31">
        <f>INDEX(技能效果!B:B,MATCH(技能效果等级!W519,技能效果!Y:Y,0))</f>
        <v>130700802</v>
      </c>
      <c r="C519" s="31" t="str">
        <f>INDEX(技能效果!C:C,MATCH(技能效果等级!B519,技能效果!B:B,0))</f>
        <v>夏侯渊普攻水晶</v>
      </c>
      <c r="D519" s="30" t="s">
        <v>1013</v>
      </c>
      <c r="E519" s="31">
        <v>6</v>
      </c>
      <c r="F519" s="31">
        <f>INDEX(技能效果!H:H,MATCH(技能效果等级!B519,技能效果!B:B,0))</f>
        <v>3006</v>
      </c>
      <c r="G519" s="31">
        <v>1</v>
      </c>
      <c r="H519" s="31">
        <v>1</v>
      </c>
      <c r="I519" s="31"/>
      <c r="J519" s="31"/>
      <c r="K519" s="31"/>
      <c r="L519" s="31"/>
      <c r="M519" s="31"/>
      <c r="N519" s="30" t="str">
        <f>IF(INDEX(技能效果!I:I,MATCH(技能效果等级!B519,技能效果!B:B,0))="","",INDEX(技能效果!I:I,MATCH(技能效果等级!B519,技能效果!B:B,0)))</f>
        <v/>
      </c>
      <c r="O519" s="31"/>
      <c r="P519" s="31"/>
      <c r="Q519" s="31"/>
      <c r="R519" s="31" t="str">
        <f>IF(INDEX(技能效果!J:J,MATCH(技能效果等级!B519,技能效果!B:B,0))="","",INDEX(技能效果!J:J,MATCH(技能效果等级!B519,技能效果!B:B,0)))</f>
        <v/>
      </c>
      <c r="S519" s="31"/>
      <c r="T519" s="31"/>
      <c r="U519" s="31"/>
      <c r="V519" s="30" t="s">
        <v>1329</v>
      </c>
      <c r="W519" s="31">
        <f t="shared" si="7"/>
        <v>52</v>
      </c>
    </row>
    <row r="520" spans="1:23" ht="16.5" x14ac:dyDescent="0.2">
      <c r="A520" s="31">
        <v>517</v>
      </c>
      <c r="B520" s="31">
        <f>INDEX(技能效果!B:B,MATCH(技能效果等级!W520,技能效果!Y:Y,0))</f>
        <v>130700802</v>
      </c>
      <c r="C520" s="31" t="str">
        <f>INDEX(技能效果!C:C,MATCH(技能效果等级!B520,技能效果!B:B,0))</f>
        <v>夏侯渊普攻水晶</v>
      </c>
      <c r="D520" s="30" t="s">
        <v>1013</v>
      </c>
      <c r="E520" s="31">
        <v>7</v>
      </c>
      <c r="F520" s="31">
        <f>INDEX(技能效果!H:H,MATCH(技能效果等级!B520,技能效果!B:B,0))</f>
        <v>3006</v>
      </c>
      <c r="G520" s="31">
        <v>1</v>
      </c>
      <c r="H520" s="31">
        <v>1</v>
      </c>
      <c r="I520" s="31"/>
      <c r="J520" s="31"/>
      <c r="K520" s="31"/>
      <c r="L520" s="31"/>
      <c r="M520" s="31"/>
      <c r="N520" s="30" t="str">
        <f>IF(INDEX(技能效果!I:I,MATCH(技能效果等级!B520,技能效果!B:B,0))="","",INDEX(技能效果!I:I,MATCH(技能效果等级!B520,技能效果!B:B,0)))</f>
        <v/>
      </c>
      <c r="O520" s="31"/>
      <c r="P520" s="31"/>
      <c r="Q520" s="31"/>
      <c r="R520" s="31" t="str">
        <f>IF(INDEX(技能效果!J:J,MATCH(技能效果等级!B520,技能效果!B:B,0))="","",INDEX(技能效果!J:J,MATCH(技能效果等级!B520,技能效果!B:B,0)))</f>
        <v/>
      </c>
      <c r="S520" s="31"/>
      <c r="T520" s="31"/>
      <c r="U520" s="31"/>
      <c r="V520" s="30" t="s">
        <v>1329</v>
      </c>
      <c r="W520" s="31">
        <f t="shared" si="7"/>
        <v>52</v>
      </c>
    </row>
    <row r="521" spans="1:23" ht="16.5" x14ac:dyDescent="0.2">
      <c r="A521" s="31">
        <v>518</v>
      </c>
      <c r="B521" s="31">
        <f>INDEX(技能效果!B:B,MATCH(技能效果等级!W521,技能效果!Y:Y,0))</f>
        <v>130700802</v>
      </c>
      <c r="C521" s="31" t="str">
        <f>INDEX(技能效果!C:C,MATCH(技能效果等级!B521,技能效果!B:B,0))</f>
        <v>夏侯渊普攻水晶</v>
      </c>
      <c r="D521" s="30" t="s">
        <v>1013</v>
      </c>
      <c r="E521" s="31">
        <v>8</v>
      </c>
      <c r="F521" s="31">
        <f>INDEX(技能效果!H:H,MATCH(技能效果等级!B521,技能效果!B:B,0))</f>
        <v>3006</v>
      </c>
      <c r="G521" s="31">
        <v>1</v>
      </c>
      <c r="H521" s="31">
        <v>1</v>
      </c>
      <c r="I521" s="31"/>
      <c r="J521" s="31"/>
      <c r="K521" s="31"/>
      <c r="L521" s="31"/>
      <c r="M521" s="31"/>
      <c r="N521" s="30" t="str">
        <f>IF(INDEX(技能效果!I:I,MATCH(技能效果等级!B521,技能效果!B:B,0))="","",INDEX(技能效果!I:I,MATCH(技能效果等级!B521,技能效果!B:B,0)))</f>
        <v/>
      </c>
      <c r="O521" s="31"/>
      <c r="P521" s="31"/>
      <c r="Q521" s="31"/>
      <c r="R521" s="31" t="str">
        <f>IF(INDEX(技能效果!J:J,MATCH(技能效果等级!B521,技能效果!B:B,0))="","",INDEX(技能效果!J:J,MATCH(技能效果等级!B521,技能效果!B:B,0)))</f>
        <v/>
      </c>
      <c r="S521" s="31"/>
      <c r="T521" s="31"/>
      <c r="U521" s="31"/>
      <c r="V521" s="30" t="s">
        <v>1329</v>
      </c>
      <c r="W521" s="31">
        <f t="shared" si="7"/>
        <v>52</v>
      </c>
    </row>
    <row r="522" spans="1:23" ht="16.5" x14ac:dyDescent="0.2">
      <c r="A522" s="31">
        <v>519</v>
      </c>
      <c r="B522" s="31">
        <f>INDEX(技能效果!B:B,MATCH(技能效果等级!W522,技能效果!Y:Y,0))</f>
        <v>130700802</v>
      </c>
      <c r="C522" s="31" t="str">
        <f>INDEX(技能效果!C:C,MATCH(技能效果等级!B522,技能效果!B:B,0))</f>
        <v>夏侯渊普攻水晶</v>
      </c>
      <c r="D522" s="30" t="s">
        <v>1013</v>
      </c>
      <c r="E522" s="31">
        <v>9</v>
      </c>
      <c r="F522" s="31">
        <f>INDEX(技能效果!H:H,MATCH(技能效果等级!B522,技能效果!B:B,0))</f>
        <v>3006</v>
      </c>
      <c r="G522" s="31">
        <v>1</v>
      </c>
      <c r="H522" s="31">
        <v>1</v>
      </c>
      <c r="I522" s="31"/>
      <c r="J522" s="31"/>
      <c r="K522" s="31"/>
      <c r="L522" s="31"/>
      <c r="M522" s="31"/>
      <c r="N522" s="30" t="str">
        <f>IF(INDEX(技能效果!I:I,MATCH(技能效果等级!B522,技能效果!B:B,0))="","",INDEX(技能效果!I:I,MATCH(技能效果等级!B522,技能效果!B:B,0)))</f>
        <v/>
      </c>
      <c r="O522" s="31"/>
      <c r="P522" s="31"/>
      <c r="Q522" s="31"/>
      <c r="R522" s="31" t="str">
        <f>IF(INDEX(技能效果!J:J,MATCH(技能效果等级!B522,技能效果!B:B,0))="","",INDEX(技能效果!J:J,MATCH(技能效果等级!B522,技能效果!B:B,0)))</f>
        <v/>
      </c>
      <c r="S522" s="31"/>
      <c r="T522" s="31"/>
      <c r="U522" s="31"/>
      <c r="V522" s="30" t="s">
        <v>1329</v>
      </c>
      <c r="W522" s="31">
        <f t="shared" si="7"/>
        <v>52</v>
      </c>
    </row>
    <row r="523" spans="1:23" ht="16.5" x14ac:dyDescent="0.2">
      <c r="A523" s="31">
        <v>520</v>
      </c>
      <c r="B523" s="31">
        <f>INDEX(技能效果!B:B,MATCH(技能效果等级!W523,技能效果!Y:Y,0))</f>
        <v>130700802</v>
      </c>
      <c r="C523" s="31" t="str">
        <f>INDEX(技能效果!C:C,MATCH(技能效果等级!B523,技能效果!B:B,0))</f>
        <v>夏侯渊普攻水晶</v>
      </c>
      <c r="D523" s="30" t="s">
        <v>1013</v>
      </c>
      <c r="E523" s="31">
        <v>10</v>
      </c>
      <c r="F523" s="31">
        <f>INDEX(技能效果!H:H,MATCH(技能效果等级!B523,技能效果!B:B,0))</f>
        <v>3006</v>
      </c>
      <c r="G523" s="31">
        <v>1</v>
      </c>
      <c r="H523" s="31">
        <v>1</v>
      </c>
      <c r="I523" s="31"/>
      <c r="J523" s="31"/>
      <c r="K523" s="31"/>
      <c r="L523" s="31"/>
      <c r="M523" s="31"/>
      <c r="N523" s="30" t="str">
        <f>IF(INDEX(技能效果!I:I,MATCH(技能效果等级!B523,技能效果!B:B,0))="","",INDEX(技能效果!I:I,MATCH(技能效果等级!B523,技能效果!B:B,0)))</f>
        <v/>
      </c>
      <c r="O523" s="31"/>
      <c r="P523" s="31"/>
      <c r="Q523" s="31"/>
      <c r="R523" s="31" t="str">
        <f>IF(INDEX(技能效果!J:J,MATCH(技能效果等级!B523,技能效果!B:B,0))="","",INDEX(技能效果!J:J,MATCH(技能效果等级!B523,技能效果!B:B,0)))</f>
        <v/>
      </c>
      <c r="S523" s="31"/>
      <c r="T523" s="31"/>
      <c r="U523" s="31"/>
      <c r="V523" s="30" t="s">
        <v>1329</v>
      </c>
      <c r="W523" s="31">
        <f t="shared" si="7"/>
        <v>52</v>
      </c>
    </row>
    <row r="524" spans="1:23" ht="16.5" x14ac:dyDescent="0.2">
      <c r="A524" s="31">
        <v>521</v>
      </c>
      <c r="B524" s="31">
        <f>INDEX(技能效果!B:B,MATCH(技能效果等级!W524,技能效果!Y:Y,0))</f>
        <v>130700901</v>
      </c>
      <c r="C524" s="31" t="str">
        <f>INDEX(技能效果!C:C,MATCH(技能效果等级!B524,技能效果!B:B,0))</f>
        <v>徐晃普攻伤害</v>
      </c>
      <c r="D524" s="30" t="s">
        <v>1013</v>
      </c>
      <c r="E524" s="31">
        <v>1</v>
      </c>
      <c r="F524" s="31">
        <f>INDEX(技能效果!H:H,MATCH(技能效果等级!B524,技能效果!B:B,0))</f>
        <v>1001</v>
      </c>
      <c r="G524" s="31">
        <v>2.5</v>
      </c>
      <c r="H524" s="31"/>
      <c r="I524" s="31"/>
      <c r="J524" s="31"/>
      <c r="K524" s="31"/>
      <c r="L524" s="31"/>
      <c r="M524" s="31"/>
      <c r="N524" s="30" t="str">
        <f>IF(INDEX(技能效果!I:I,MATCH(技能效果等级!B524,技能效果!B:B,0))="","",INDEX(技能效果!I:I,MATCH(技能效果等级!B524,技能效果!B:B,0)))</f>
        <v/>
      </c>
      <c r="O524" s="31"/>
      <c r="P524" s="31"/>
      <c r="Q524" s="31"/>
      <c r="R524" s="31" t="str">
        <f>IF(INDEX(技能效果!J:J,MATCH(技能效果等级!B524,技能效果!B:B,0))="","",INDEX(技能效果!J:J,MATCH(技能效果等级!B524,技能效果!B:B,0)))</f>
        <v/>
      </c>
      <c r="S524" s="31"/>
      <c r="T524" s="31"/>
      <c r="U524" s="31"/>
      <c r="V524" s="30" t="s">
        <v>1329</v>
      </c>
      <c r="W524" s="31">
        <f t="shared" si="7"/>
        <v>53</v>
      </c>
    </row>
    <row r="525" spans="1:23" ht="16.5" x14ac:dyDescent="0.2">
      <c r="A525" s="31">
        <v>522</v>
      </c>
      <c r="B525" s="31">
        <f>INDEX(技能效果!B:B,MATCH(技能效果等级!W525,技能效果!Y:Y,0))</f>
        <v>130700901</v>
      </c>
      <c r="C525" s="31" t="str">
        <f>INDEX(技能效果!C:C,MATCH(技能效果等级!B525,技能效果!B:B,0))</f>
        <v>徐晃普攻伤害</v>
      </c>
      <c r="D525" s="30" t="s">
        <v>1013</v>
      </c>
      <c r="E525" s="31">
        <v>2</v>
      </c>
      <c r="F525" s="31">
        <f>INDEX(技能效果!H:H,MATCH(技能效果等级!B525,技能效果!B:B,0))</f>
        <v>1001</v>
      </c>
      <c r="G525" s="31">
        <v>2.5</v>
      </c>
      <c r="H525" s="31"/>
      <c r="I525" s="31"/>
      <c r="J525" s="31"/>
      <c r="K525" s="31"/>
      <c r="L525" s="31"/>
      <c r="M525" s="31"/>
      <c r="N525" s="30" t="str">
        <f>IF(INDEX(技能效果!I:I,MATCH(技能效果等级!B525,技能效果!B:B,0))="","",INDEX(技能效果!I:I,MATCH(技能效果等级!B525,技能效果!B:B,0)))</f>
        <v/>
      </c>
      <c r="O525" s="31"/>
      <c r="P525" s="31"/>
      <c r="Q525" s="31"/>
      <c r="R525" s="31" t="str">
        <f>IF(INDEX(技能效果!J:J,MATCH(技能效果等级!B525,技能效果!B:B,0))="","",INDEX(技能效果!J:J,MATCH(技能效果等级!B525,技能效果!B:B,0)))</f>
        <v/>
      </c>
      <c r="S525" s="31"/>
      <c r="T525" s="31"/>
      <c r="U525" s="31"/>
      <c r="V525" s="30" t="s">
        <v>1329</v>
      </c>
      <c r="W525" s="31">
        <f t="shared" si="7"/>
        <v>53</v>
      </c>
    </row>
    <row r="526" spans="1:23" ht="16.5" x14ac:dyDescent="0.2">
      <c r="A526" s="31">
        <v>523</v>
      </c>
      <c r="B526" s="31">
        <f>INDEX(技能效果!B:B,MATCH(技能效果等级!W526,技能效果!Y:Y,0))</f>
        <v>130700901</v>
      </c>
      <c r="C526" s="31" t="str">
        <f>INDEX(技能效果!C:C,MATCH(技能效果等级!B526,技能效果!B:B,0))</f>
        <v>徐晃普攻伤害</v>
      </c>
      <c r="D526" s="30" t="s">
        <v>1013</v>
      </c>
      <c r="E526" s="31">
        <v>3</v>
      </c>
      <c r="F526" s="31">
        <f>INDEX(技能效果!H:H,MATCH(技能效果等级!B526,技能效果!B:B,0))</f>
        <v>1001</v>
      </c>
      <c r="G526" s="31">
        <v>2.5</v>
      </c>
      <c r="H526" s="31"/>
      <c r="I526" s="31"/>
      <c r="J526" s="31"/>
      <c r="K526" s="31"/>
      <c r="L526" s="31"/>
      <c r="M526" s="31"/>
      <c r="N526" s="30" t="str">
        <f>IF(INDEX(技能效果!I:I,MATCH(技能效果等级!B526,技能效果!B:B,0))="","",INDEX(技能效果!I:I,MATCH(技能效果等级!B526,技能效果!B:B,0)))</f>
        <v/>
      </c>
      <c r="O526" s="31"/>
      <c r="P526" s="31"/>
      <c r="Q526" s="31"/>
      <c r="R526" s="31" t="str">
        <f>IF(INDEX(技能效果!J:J,MATCH(技能效果等级!B526,技能效果!B:B,0))="","",INDEX(技能效果!J:J,MATCH(技能效果等级!B526,技能效果!B:B,0)))</f>
        <v/>
      </c>
      <c r="S526" s="31"/>
      <c r="T526" s="31"/>
      <c r="U526" s="31"/>
      <c r="V526" s="30" t="s">
        <v>1329</v>
      </c>
      <c r="W526" s="31">
        <f t="shared" si="7"/>
        <v>53</v>
      </c>
    </row>
    <row r="527" spans="1:23" ht="16.5" x14ac:dyDescent="0.2">
      <c r="A527" s="31">
        <v>524</v>
      </c>
      <c r="B527" s="31">
        <f>INDEX(技能效果!B:B,MATCH(技能效果等级!W527,技能效果!Y:Y,0))</f>
        <v>130700901</v>
      </c>
      <c r="C527" s="31" t="str">
        <f>INDEX(技能效果!C:C,MATCH(技能效果等级!B527,技能效果!B:B,0))</f>
        <v>徐晃普攻伤害</v>
      </c>
      <c r="D527" s="30" t="s">
        <v>1013</v>
      </c>
      <c r="E527" s="31">
        <v>4</v>
      </c>
      <c r="F527" s="31">
        <f>INDEX(技能效果!H:H,MATCH(技能效果等级!B527,技能效果!B:B,0))</f>
        <v>1001</v>
      </c>
      <c r="G527" s="31">
        <v>2.5</v>
      </c>
      <c r="H527" s="31"/>
      <c r="I527" s="31"/>
      <c r="J527" s="31"/>
      <c r="K527" s="31"/>
      <c r="L527" s="31"/>
      <c r="M527" s="31"/>
      <c r="N527" s="30" t="str">
        <f>IF(INDEX(技能效果!I:I,MATCH(技能效果等级!B527,技能效果!B:B,0))="","",INDEX(技能效果!I:I,MATCH(技能效果等级!B527,技能效果!B:B,0)))</f>
        <v/>
      </c>
      <c r="O527" s="31"/>
      <c r="P527" s="31"/>
      <c r="Q527" s="31"/>
      <c r="R527" s="31" t="str">
        <f>IF(INDEX(技能效果!J:J,MATCH(技能效果等级!B527,技能效果!B:B,0))="","",INDEX(技能效果!J:J,MATCH(技能效果等级!B527,技能效果!B:B,0)))</f>
        <v/>
      </c>
      <c r="S527" s="31"/>
      <c r="T527" s="31"/>
      <c r="U527" s="31"/>
      <c r="V527" s="30" t="s">
        <v>1329</v>
      </c>
      <c r="W527" s="31">
        <f t="shared" ref="W527:W590" si="8">W517+1</f>
        <v>53</v>
      </c>
    </row>
    <row r="528" spans="1:23" ht="16.5" x14ac:dyDescent="0.2">
      <c r="A528" s="31">
        <v>525</v>
      </c>
      <c r="B528" s="31">
        <f>INDEX(技能效果!B:B,MATCH(技能效果等级!W528,技能效果!Y:Y,0))</f>
        <v>130700901</v>
      </c>
      <c r="C528" s="31" t="str">
        <f>INDEX(技能效果!C:C,MATCH(技能效果等级!B528,技能效果!B:B,0))</f>
        <v>徐晃普攻伤害</v>
      </c>
      <c r="D528" s="30" t="s">
        <v>1013</v>
      </c>
      <c r="E528" s="31">
        <v>5</v>
      </c>
      <c r="F528" s="31">
        <f>INDEX(技能效果!H:H,MATCH(技能效果等级!B528,技能效果!B:B,0))</f>
        <v>1001</v>
      </c>
      <c r="G528" s="31">
        <v>2.5</v>
      </c>
      <c r="H528" s="31"/>
      <c r="I528" s="31"/>
      <c r="J528" s="31"/>
      <c r="K528" s="31"/>
      <c r="L528" s="31"/>
      <c r="M528" s="31"/>
      <c r="N528" s="30" t="str">
        <f>IF(INDEX(技能效果!I:I,MATCH(技能效果等级!B528,技能效果!B:B,0))="","",INDEX(技能效果!I:I,MATCH(技能效果等级!B528,技能效果!B:B,0)))</f>
        <v/>
      </c>
      <c r="O528" s="31"/>
      <c r="P528" s="31"/>
      <c r="Q528" s="31"/>
      <c r="R528" s="31" t="str">
        <f>IF(INDEX(技能效果!J:J,MATCH(技能效果等级!B528,技能效果!B:B,0))="","",INDEX(技能效果!J:J,MATCH(技能效果等级!B528,技能效果!B:B,0)))</f>
        <v/>
      </c>
      <c r="S528" s="31"/>
      <c r="T528" s="31"/>
      <c r="U528" s="31"/>
      <c r="V528" s="30" t="s">
        <v>1329</v>
      </c>
      <c r="W528" s="31">
        <f t="shared" si="8"/>
        <v>53</v>
      </c>
    </row>
    <row r="529" spans="1:23" ht="16.5" x14ac:dyDescent="0.2">
      <c r="A529" s="31">
        <v>526</v>
      </c>
      <c r="B529" s="31">
        <f>INDEX(技能效果!B:B,MATCH(技能效果等级!W529,技能效果!Y:Y,0))</f>
        <v>130700901</v>
      </c>
      <c r="C529" s="31" t="str">
        <f>INDEX(技能效果!C:C,MATCH(技能效果等级!B529,技能效果!B:B,0))</f>
        <v>徐晃普攻伤害</v>
      </c>
      <c r="D529" s="30" t="s">
        <v>1013</v>
      </c>
      <c r="E529" s="31">
        <v>6</v>
      </c>
      <c r="F529" s="31">
        <f>INDEX(技能效果!H:H,MATCH(技能效果等级!B529,技能效果!B:B,0))</f>
        <v>1001</v>
      </c>
      <c r="G529" s="31">
        <v>2.5</v>
      </c>
      <c r="H529" s="31"/>
      <c r="I529" s="31"/>
      <c r="J529" s="31"/>
      <c r="K529" s="31"/>
      <c r="L529" s="31"/>
      <c r="M529" s="31"/>
      <c r="N529" s="30" t="str">
        <f>IF(INDEX(技能效果!I:I,MATCH(技能效果等级!B529,技能效果!B:B,0))="","",INDEX(技能效果!I:I,MATCH(技能效果等级!B529,技能效果!B:B,0)))</f>
        <v/>
      </c>
      <c r="O529" s="31"/>
      <c r="P529" s="31"/>
      <c r="Q529" s="31"/>
      <c r="R529" s="31" t="str">
        <f>IF(INDEX(技能效果!J:J,MATCH(技能效果等级!B529,技能效果!B:B,0))="","",INDEX(技能效果!J:J,MATCH(技能效果等级!B529,技能效果!B:B,0)))</f>
        <v/>
      </c>
      <c r="S529" s="31"/>
      <c r="T529" s="31"/>
      <c r="U529" s="31"/>
      <c r="V529" s="30" t="s">
        <v>1329</v>
      </c>
      <c r="W529" s="31">
        <f t="shared" si="8"/>
        <v>53</v>
      </c>
    </row>
    <row r="530" spans="1:23" ht="16.5" x14ac:dyDescent="0.2">
      <c r="A530" s="31">
        <v>527</v>
      </c>
      <c r="B530" s="31">
        <f>INDEX(技能效果!B:B,MATCH(技能效果等级!W530,技能效果!Y:Y,0))</f>
        <v>130700901</v>
      </c>
      <c r="C530" s="31" t="str">
        <f>INDEX(技能效果!C:C,MATCH(技能效果等级!B530,技能效果!B:B,0))</f>
        <v>徐晃普攻伤害</v>
      </c>
      <c r="D530" s="30" t="s">
        <v>1013</v>
      </c>
      <c r="E530" s="31">
        <v>7</v>
      </c>
      <c r="F530" s="31">
        <f>INDEX(技能效果!H:H,MATCH(技能效果等级!B530,技能效果!B:B,0))</f>
        <v>1001</v>
      </c>
      <c r="G530" s="31">
        <v>2.5</v>
      </c>
      <c r="H530" s="31"/>
      <c r="I530" s="31"/>
      <c r="J530" s="31"/>
      <c r="K530" s="31"/>
      <c r="L530" s="31"/>
      <c r="M530" s="31"/>
      <c r="N530" s="30" t="str">
        <f>IF(INDEX(技能效果!I:I,MATCH(技能效果等级!B530,技能效果!B:B,0))="","",INDEX(技能效果!I:I,MATCH(技能效果等级!B530,技能效果!B:B,0)))</f>
        <v/>
      </c>
      <c r="O530" s="31"/>
      <c r="P530" s="31"/>
      <c r="Q530" s="31"/>
      <c r="R530" s="31" t="str">
        <f>IF(INDEX(技能效果!J:J,MATCH(技能效果等级!B530,技能效果!B:B,0))="","",INDEX(技能效果!J:J,MATCH(技能效果等级!B530,技能效果!B:B,0)))</f>
        <v/>
      </c>
      <c r="S530" s="31"/>
      <c r="T530" s="31"/>
      <c r="U530" s="31"/>
      <c r="V530" s="30" t="s">
        <v>1329</v>
      </c>
      <c r="W530" s="31">
        <f t="shared" si="8"/>
        <v>53</v>
      </c>
    </row>
    <row r="531" spans="1:23" ht="16.5" x14ac:dyDescent="0.2">
      <c r="A531" s="31">
        <v>528</v>
      </c>
      <c r="B531" s="31">
        <f>INDEX(技能效果!B:B,MATCH(技能效果等级!W531,技能效果!Y:Y,0))</f>
        <v>130700901</v>
      </c>
      <c r="C531" s="31" t="str">
        <f>INDEX(技能效果!C:C,MATCH(技能效果等级!B531,技能效果!B:B,0))</f>
        <v>徐晃普攻伤害</v>
      </c>
      <c r="D531" s="30" t="s">
        <v>1013</v>
      </c>
      <c r="E531" s="31">
        <v>8</v>
      </c>
      <c r="F531" s="31">
        <f>INDEX(技能效果!H:H,MATCH(技能效果等级!B531,技能效果!B:B,0))</f>
        <v>1001</v>
      </c>
      <c r="G531" s="31">
        <v>2.5</v>
      </c>
      <c r="H531" s="31"/>
      <c r="I531" s="31"/>
      <c r="J531" s="31"/>
      <c r="K531" s="31"/>
      <c r="L531" s="31"/>
      <c r="M531" s="31"/>
      <c r="N531" s="30" t="str">
        <f>IF(INDEX(技能效果!I:I,MATCH(技能效果等级!B531,技能效果!B:B,0))="","",INDEX(技能效果!I:I,MATCH(技能效果等级!B531,技能效果!B:B,0)))</f>
        <v/>
      </c>
      <c r="O531" s="31"/>
      <c r="P531" s="31"/>
      <c r="Q531" s="31"/>
      <c r="R531" s="31" t="str">
        <f>IF(INDEX(技能效果!J:J,MATCH(技能效果等级!B531,技能效果!B:B,0))="","",INDEX(技能效果!J:J,MATCH(技能效果等级!B531,技能效果!B:B,0)))</f>
        <v/>
      </c>
      <c r="S531" s="31"/>
      <c r="T531" s="31"/>
      <c r="U531" s="31"/>
      <c r="V531" s="30" t="s">
        <v>1329</v>
      </c>
      <c r="W531" s="31">
        <f t="shared" si="8"/>
        <v>53</v>
      </c>
    </row>
    <row r="532" spans="1:23" ht="16.5" x14ac:dyDescent="0.2">
      <c r="A532" s="31">
        <v>529</v>
      </c>
      <c r="B532" s="31">
        <f>INDEX(技能效果!B:B,MATCH(技能效果等级!W532,技能效果!Y:Y,0))</f>
        <v>130700901</v>
      </c>
      <c r="C532" s="31" t="str">
        <f>INDEX(技能效果!C:C,MATCH(技能效果等级!B532,技能效果!B:B,0))</f>
        <v>徐晃普攻伤害</v>
      </c>
      <c r="D532" s="30" t="s">
        <v>1013</v>
      </c>
      <c r="E532" s="31">
        <v>9</v>
      </c>
      <c r="F532" s="31">
        <f>INDEX(技能效果!H:H,MATCH(技能效果等级!B532,技能效果!B:B,0))</f>
        <v>1001</v>
      </c>
      <c r="G532" s="31">
        <v>2.5</v>
      </c>
      <c r="H532" s="31"/>
      <c r="I532" s="31"/>
      <c r="J532" s="31"/>
      <c r="K532" s="31"/>
      <c r="L532" s="31"/>
      <c r="M532" s="31"/>
      <c r="N532" s="30" t="str">
        <f>IF(INDEX(技能效果!I:I,MATCH(技能效果等级!B532,技能效果!B:B,0))="","",INDEX(技能效果!I:I,MATCH(技能效果等级!B532,技能效果!B:B,0)))</f>
        <v/>
      </c>
      <c r="O532" s="31"/>
      <c r="P532" s="31"/>
      <c r="Q532" s="31"/>
      <c r="R532" s="31" t="str">
        <f>IF(INDEX(技能效果!J:J,MATCH(技能效果等级!B532,技能效果!B:B,0))="","",INDEX(技能效果!J:J,MATCH(技能效果等级!B532,技能效果!B:B,0)))</f>
        <v/>
      </c>
      <c r="S532" s="31"/>
      <c r="T532" s="31"/>
      <c r="U532" s="31"/>
      <c r="V532" s="30" t="s">
        <v>1329</v>
      </c>
      <c r="W532" s="31">
        <f t="shared" si="8"/>
        <v>53</v>
      </c>
    </row>
    <row r="533" spans="1:23" ht="16.5" x14ac:dyDescent="0.2">
      <c r="A533" s="31">
        <v>530</v>
      </c>
      <c r="B533" s="31">
        <f>INDEX(技能效果!B:B,MATCH(技能效果等级!W533,技能效果!Y:Y,0))</f>
        <v>130700901</v>
      </c>
      <c r="C533" s="31" t="str">
        <f>INDEX(技能效果!C:C,MATCH(技能效果等级!B533,技能效果!B:B,0))</f>
        <v>徐晃普攻伤害</v>
      </c>
      <c r="D533" s="30" t="s">
        <v>1013</v>
      </c>
      <c r="E533" s="31">
        <v>10</v>
      </c>
      <c r="F533" s="31">
        <f>INDEX(技能效果!H:H,MATCH(技能效果等级!B533,技能效果!B:B,0))</f>
        <v>1001</v>
      </c>
      <c r="G533" s="31">
        <v>2.5</v>
      </c>
      <c r="H533" s="31"/>
      <c r="I533" s="31"/>
      <c r="J533" s="31"/>
      <c r="K533" s="31"/>
      <c r="L533" s="31"/>
      <c r="M533" s="31"/>
      <c r="N533" s="30" t="str">
        <f>IF(INDEX(技能效果!I:I,MATCH(技能效果等级!B533,技能效果!B:B,0))="","",INDEX(技能效果!I:I,MATCH(技能效果等级!B533,技能效果!B:B,0)))</f>
        <v/>
      </c>
      <c r="O533" s="31"/>
      <c r="P533" s="31"/>
      <c r="Q533" s="31"/>
      <c r="R533" s="31" t="str">
        <f>IF(INDEX(技能效果!J:J,MATCH(技能效果等级!B533,技能效果!B:B,0))="","",INDEX(技能效果!J:J,MATCH(技能效果等级!B533,技能效果!B:B,0)))</f>
        <v/>
      </c>
      <c r="S533" s="31"/>
      <c r="T533" s="31"/>
      <c r="U533" s="31"/>
      <c r="V533" s="30" t="s">
        <v>1329</v>
      </c>
      <c r="W533" s="31">
        <f t="shared" si="8"/>
        <v>53</v>
      </c>
    </row>
    <row r="534" spans="1:23" ht="16.5" x14ac:dyDescent="0.2">
      <c r="A534" s="31">
        <v>531</v>
      </c>
      <c r="B534" s="31">
        <f>INDEX(技能效果!B:B,MATCH(技能效果等级!W534,技能效果!Y:Y,0))</f>
        <v>130700902</v>
      </c>
      <c r="C534" s="31" t="str">
        <f>INDEX(技能效果!C:C,MATCH(技能效果等级!B534,技能效果!B:B,0))</f>
        <v>徐晃普攻水晶</v>
      </c>
      <c r="D534" s="30" t="s">
        <v>1013</v>
      </c>
      <c r="E534" s="31">
        <v>1</v>
      </c>
      <c r="F534" s="31">
        <f>INDEX(技能效果!H:H,MATCH(技能效果等级!B534,技能效果!B:B,0))</f>
        <v>3006</v>
      </c>
      <c r="G534" s="31">
        <v>1</v>
      </c>
      <c r="H534" s="31">
        <v>1</v>
      </c>
      <c r="I534" s="31"/>
      <c r="J534" s="31"/>
      <c r="K534" s="31"/>
      <c r="L534" s="31"/>
      <c r="M534" s="31"/>
      <c r="N534" s="30" t="str">
        <f>IF(INDEX(技能效果!I:I,MATCH(技能效果等级!B534,技能效果!B:B,0))="","",INDEX(技能效果!I:I,MATCH(技能效果等级!B534,技能效果!B:B,0)))</f>
        <v/>
      </c>
      <c r="O534" s="31"/>
      <c r="P534" s="31"/>
      <c r="Q534" s="31"/>
      <c r="R534" s="31" t="str">
        <f>IF(INDEX(技能效果!J:J,MATCH(技能效果等级!B534,技能效果!B:B,0))="","",INDEX(技能效果!J:J,MATCH(技能效果等级!B534,技能效果!B:B,0)))</f>
        <v/>
      </c>
      <c r="S534" s="31"/>
      <c r="T534" s="31"/>
      <c r="U534" s="31"/>
      <c r="V534" s="30" t="s">
        <v>1329</v>
      </c>
      <c r="W534" s="31">
        <f t="shared" si="8"/>
        <v>54</v>
      </c>
    </row>
    <row r="535" spans="1:23" ht="16.5" x14ac:dyDescent="0.2">
      <c r="A535" s="31">
        <v>532</v>
      </c>
      <c r="B535" s="31">
        <f>INDEX(技能效果!B:B,MATCH(技能效果等级!W535,技能效果!Y:Y,0))</f>
        <v>130700902</v>
      </c>
      <c r="C535" s="31" t="str">
        <f>INDEX(技能效果!C:C,MATCH(技能效果等级!B535,技能效果!B:B,0))</f>
        <v>徐晃普攻水晶</v>
      </c>
      <c r="D535" s="30" t="s">
        <v>1013</v>
      </c>
      <c r="E535" s="31">
        <v>2</v>
      </c>
      <c r="F535" s="31">
        <f>INDEX(技能效果!H:H,MATCH(技能效果等级!B535,技能效果!B:B,0))</f>
        <v>3006</v>
      </c>
      <c r="G535" s="31">
        <v>1</v>
      </c>
      <c r="H535" s="31">
        <v>1</v>
      </c>
      <c r="I535" s="31"/>
      <c r="J535" s="31"/>
      <c r="K535" s="31"/>
      <c r="L535" s="31"/>
      <c r="M535" s="31"/>
      <c r="N535" s="30" t="str">
        <f>IF(INDEX(技能效果!I:I,MATCH(技能效果等级!B535,技能效果!B:B,0))="","",INDEX(技能效果!I:I,MATCH(技能效果等级!B535,技能效果!B:B,0)))</f>
        <v/>
      </c>
      <c r="O535" s="31"/>
      <c r="P535" s="31"/>
      <c r="Q535" s="31"/>
      <c r="R535" s="31" t="str">
        <f>IF(INDEX(技能效果!J:J,MATCH(技能效果等级!B535,技能效果!B:B,0))="","",INDEX(技能效果!J:J,MATCH(技能效果等级!B535,技能效果!B:B,0)))</f>
        <v/>
      </c>
      <c r="S535" s="31"/>
      <c r="T535" s="31"/>
      <c r="U535" s="31"/>
      <c r="V535" s="30" t="s">
        <v>1329</v>
      </c>
      <c r="W535" s="31">
        <f t="shared" si="8"/>
        <v>54</v>
      </c>
    </row>
    <row r="536" spans="1:23" ht="16.5" x14ac:dyDescent="0.2">
      <c r="A536" s="31">
        <v>533</v>
      </c>
      <c r="B536" s="31">
        <f>INDEX(技能效果!B:B,MATCH(技能效果等级!W536,技能效果!Y:Y,0))</f>
        <v>130700902</v>
      </c>
      <c r="C536" s="31" t="str">
        <f>INDEX(技能效果!C:C,MATCH(技能效果等级!B536,技能效果!B:B,0))</f>
        <v>徐晃普攻水晶</v>
      </c>
      <c r="D536" s="30" t="s">
        <v>1013</v>
      </c>
      <c r="E536" s="31">
        <v>3</v>
      </c>
      <c r="F536" s="31">
        <f>INDEX(技能效果!H:H,MATCH(技能效果等级!B536,技能效果!B:B,0))</f>
        <v>3006</v>
      </c>
      <c r="G536" s="31">
        <v>1</v>
      </c>
      <c r="H536" s="31">
        <v>1</v>
      </c>
      <c r="I536" s="31"/>
      <c r="J536" s="31"/>
      <c r="K536" s="31"/>
      <c r="L536" s="31"/>
      <c r="M536" s="31"/>
      <c r="N536" s="30" t="str">
        <f>IF(INDEX(技能效果!I:I,MATCH(技能效果等级!B536,技能效果!B:B,0))="","",INDEX(技能效果!I:I,MATCH(技能效果等级!B536,技能效果!B:B,0)))</f>
        <v/>
      </c>
      <c r="O536" s="31"/>
      <c r="P536" s="31"/>
      <c r="Q536" s="31"/>
      <c r="R536" s="31" t="str">
        <f>IF(INDEX(技能效果!J:J,MATCH(技能效果等级!B536,技能效果!B:B,0))="","",INDEX(技能效果!J:J,MATCH(技能效果等级!B536,技能效果!B:B,0)))</f>
        <v/>
      </c>
      <c r="S536" s="31"/>
      <c r="T536" s="31"/>
      <c r="U536" s="31"/>
      <c r="V536" s="30" t="s">
        <v>1329</v>
      </c>
      <c r="W536" s="31">
        <f t="shared" si="8"/>
        <v>54</v>
      </c>
    </row>
    <row r="537" spans="1:23" ht="16.5" x14ac:dyDescent="0.2">
      <c r="A537" s="31">
        <v>534</v>
      </c>
      <c r="B537" s="31">
        <f>INDEX(技能效果!B:B,MATCH(技能效果等级!W537,技能效果!Y:Y,0))</f>
        <v>130700902</v>
      </c>
      <c r="C537" s="31" t="str">
        <f>INDEX(技能效果!C:C,MATCH(技能效果等级!B537,技能效果!B:B,0))</f>
        <v>徐晃普攻水晶</v>
      </c>
      <c r="D537" s="30" t="s">
        <v>1013</v>
      </c>
      <c r="E537" s="31">
        <v>4</v>
      </c>
      <c r="F537" s="31">
        <f>INDEX(技能效果!H:H,MATCH(技能效果等级!B537,技能效果!B:B,0))</f>
        <v>3006</v>
      </c>
      <c r="G537" s="31">
        <v>1</v>
      </c>
      <c r="H537" s="31">
        <v>1</v>
      </c>
      <c r="I537" s="31"/>
      <c r="J537" s="31"/>
      <c r="K537" s="31"/>
      <c r="L537" s="31"/>
      <c r="M537" s="31"/>
      <c r="N537" s="30" t="str">
        <f>IF(INDEX(技能效果!I:I,MATCH(技能效果等级!B537,技能效果!B:B,0))="","",INDEX(技能效果!I:I,MATCH(技能效果等级!B537,技能效果!B:B,0)))</f>
        <v/>
      </c>
      <c r="O537" s="31"/>
      <c r="P537" s="31"/>
      <c r="Q537" s="31"/>
      <c r="R537" s="31" t="str">
        <f>IF(INDEX(技能效果!J:J,MATCH(技能效果等级!B537,技能效果!B:B,0))="","",INDEX(技能效果!J:J,MATCH(技能效果等级!B537,技能效果!B:B,0)))</f>
        <v/>
      </c>
      <c r="S537" s="31"/>
      <c r="T537" s="31"/>
      <c r="U537" s="31"/>
      <c r="V537" s="30" t="s">
        <v>1329</v>
      </c>
      <c r="W537" s="31">
        <f t="shared" si="8"/>
        <v>54</v>
      </c>
    </row>
    <row r="538" spans="1:23" ht="16.5" x14ac:dyDescent="0.2">
      <c r="A538" s="31">
        <v>535</v>
      </c>
      <c r="B538" s="31">
        <f>INDEX(技能效果!B:B,MATCH(技能效果等级!W538,技能效果!Y:Y,0))</f>
        <v>130700902</v>
      </c>
      <c r="C538" s="31" t="str">
        <f>INDEX(技能效果!C:C,MATCH(技能效果等级!B538,技能效果!B:B,0))</f>
        <v>徐晃普攻水晶</v>
      </c>
      <c r="D538" s="30" t="s">
        <v>1013</v>
      </c>
      <c r="E538" s="31">
        <v>5</v>
      </c>
      <c r="F538" s="31">
        <f>INDEX(技能效果!H:H,MATCH(技能效果等级!B538,技能效果!B:B,0))</f>
        <v>3006</v>
      </c>
      <c r="G538" s="31">
        <v>1</v>
      </c>
      <c r="H538" s="31">
        <v>1</v>
      </c>
      <c r="I538" s="31"/>
      <c r="J538" s="31"/>
      <c r="K538" s="31"/>
      <c r="L538" s="31"/>
      <c r="M538" s="31"/>
      <c r="N538" s="30" t="str">
        <f>IF(INDEX(技能效果!I:I,MATCH(技能效果等级!B538,技能效果!B:B,0))="","",INDEX(技能效果!I:I,MATCH(技能效果等级!B538,技能效果!B:B,0)))</f>
        <v/>
      </c>
      <c r="O538" s="31"/>
      <c r="P538" s="31"/>
      <c r="Q538" s="31"/>
      <c r="R538" s="31" t="str">
        <f>IF(INDEX(技能效果!J:J,MATCH(技能效果等级!B538,技能效果!B:B,0))="","",INDEX(技能效果!J:J,MATCH(技能效果等级!B538,技能效果!B:B,0)))</f>
        <v/>
      </c>
      <c r="S538" s="31"/>
      <c r="T538" s="31"/>
      <c r="U538" s="31"/>
      <c r="V538" s="30" t="s">
        <v>1329</v>
      </c>
      <c r="W538" s="31">
        <f t="shared" si="8"/>
        <v>54</v>
      </c>
    </row>
    <row r="539" spans="1:23" ht="16.5" x14ac:dyDescent="0.2">
      <c r="A539" s="31">
        <v>536</v>
      </c>
      <c r="B539" s="31">
        <f>INDEX(技能效果!B:B,MATCH(技能效果等级!W539,技能效果!Y:Y,0))</f>
        <v>130700902</v>
      </c>
      <c r="C539" s="31" t="str">
        <f>INDEX(技能效果!C:C,MATCH(技能效果等级!B539,技能效果!B:B,0))</f>
        <v>徐晃普攻水晶</v>
      </c>
      <c r="D539" s="30" t="s">
        <v>1013</v>
      </c>
      <c r="E539" s="31">
        <v>6</v>
      </c>
      <c r="F539" s="31">
        <f>INDEX(技能效果!H:H,MATCH(技能效果等级!B539,技能效果!B:B,0))</f>
        <v>3006</v>
      </c>
      <c r="G539" s="31">
        <v>1</v>
      </c>
      <c r="H539" s="31">
        <v>1</v>
      </c>
      <c r="I539" s="31"/>
      <c r="J539" s="31"/>
      <c r="K539" s="31"/>
      <c r="L539" s="31"/>
      <c r="M539" s="31"/>
      <c r="N539" s="30" t="str">
        <f>IF(INDEX(技能效果!I:I,MATCH(技能效果等级!B539,技能效果!B:B,0))="","",INDEX(技能效果!I:I,MATCH(技能效果等级!B539,技能效果!B:B,0)))</f>
        <v/>
      </c>
      <c r="O539" s="31"/>
      <c r="P539" s="31"/>
      <c r="Q539" s="31"/>
      <c r="R539" s="31" t="str">
        <f>IF(INDEX(技能效果!J:J,MATCH(技能效果等级!B539,技能效果!B:B,0))="","",INDEX(技能效果!J:J,MATCH(技能效果等级!B539,技能效果!B:B,0)))</f>
        <v/>
      </c>
      <c r="S539" s="31"/>
      <c r="T539" s="31"/>
      <c r="U539" s="31"/>
      <c r="V539" s="30" t="s">
        <v>1329</v>
      </c>
      <c r="W539" s="31">
        <f t="shared" si="8"/>
        <v>54</v>
      </c>
    </row>
    <row r="540" spans="1:23" ht="16.5" x14ac:dyDescent="0.2">
      <c r="A540" s="31">
        <v>537</v>
      </c>
      <c r="B540" s="31">
        <f>INDEX(技能效果!B:B,MATCH(技能效果等级!W540,技能效果!Y:Y,0))</f>
        <v>130700902</v>
      </c>
      <c r="C540" s="31" t="str">
        <f>INDEX(技能效果!C:C,MATCH(技能效果等级!B540,技能效果!B:B,0))</f>
        <v>徐晃普攻水晶</v>
      </c>
      <c r="D540" s="30" t="s">
        <v>1013</v>
      </c>
      <c r="E540" s="31">
        <v>7</v>
      </c>
      <c r="F540" s="31">
        <f>INDEX(技能效果!H:H,MATCH(技能效果等级!B540,技能效果!B:B,0))</f>
        <v>3006</v>
      </c>
      <c r="G540" s="31">
        <v>1</v>
      </c>
      <c r="H540" s="31">
        <v>1</v>
      </c>
      <c r="I540" s="31"/>
      <c r="J540" s="31"/>
      <c r="K540" s="31"/>
      <c r="L540" s="31"/>
      <c r="M540" s="31"/>
      <c r="N540" s="30" t="str">
        <f>IF(INDEX(技能效果!I:I,MATCH(技能效果等级!B540,技能效果!B:B,0))="","",INDEX(技能效果!I:I,MATCH(技能效果等级!B540,技能效果!B:B,0)))</f>
        <v/>
      </c>
      <c r="O540" s="31"/>
      <c r="P540" s="31"/>
      <c r="Q540" s="31"/>
      <c r="R540" s="31" t="str">
        <f>IF(INDEX(技能效果!J:J,MATCH(技能效果等级!B540,技能效果!B:B,0))="","",INDEX(技能效果!J:J,MATCH(技能效果等级!B540,技能效果!B:B,0)))</f>
        <v/>
      </c>
      <c r="S540" s="31"/>
      <c r="T540" s="31"/>
      <c r="U540" s="31"/>
      <c r="V540" s="30" t="s">
        <v>1329</v>
      </c>
      <c r="W540" s="31">
        <f t="shared" si="8"/>
        <v>54</v>
      </c>
    </row>
    <row r="541" spans="1:23" ht="16.5" x14ac:dyDescent="0.2">
      <c r="A541" s="31">
        <v>538</v>
      </c>
      <c r="B541" s="31">
        <f>INDEX(技能效果!B:B,MATCH(技能效果等级!W541,技能效果!Y:Y,0))</f>
        <v>130700902</v>
      </c>
      <c r="C541" s="31" t="str">
        <f>INDEX(技能效果!C:C,MATCH(技能效果等级!B541,技能效果!B:B,0))</f>
        <v>徐晃普攻水晶</v>
      </c>
      <c r="D541" s="30" t="s">
        <v>1013</v>
      </c>
      <c r="E541" s="31">
        <v>8</v>
      </c>
      <c r="F541" s="31">
        <f>INDEX(技能效果!H:H,MATCH(技能效果等级!B541,技能效果!B:B,0))</f>
        <v>3006</v>
      </c>
      <c r="G541" s="31">
        <v>1</v>
      </c>
      <c r="H541" s="31">
        <v>1</v>
      </c>
      <c r="I541" s="31"/>
      <c r="J541" s="31"/>
      <c r="K541" s="31"/>
      <c r="L541" s="31"/>
      <c r="M541" s="31"/>
      <c r="N541" s="30" t="str">
        <f>IF(INDEX(技能效果!I:I,MATCH(技能效果等级!B541,技能效果!B:B,0))="","",INDEX(技能效果!I:I,MATCH(技能效果等级!B541,技能效果!B:B,0)))</f>
        <v/>
      </c>
      <c r="O541" s="31"/>
      <c r="P541" s="31"/>
      <c r="Q541" s="31"/>
      <c r="R541" s="31" t="str">
        <f>IF(INDEX(技能效果!J:J,MATCH(技能效果等级!B541,技能效果!B:B,0))="","",INDEX(技能效果!J:J,MATCH(技能效果等级!B541,技能效果!B:B,0)))</f>
        <v/>
      </c>
      <c r="S541" s="31"/>
      <c r="T541" s="31"/>
      <c r="U541" s="31"/>
      <c r="V541" s="30" t="s">
        <v>1329</v>
      </c>
      <c r="W541" s="31">
        <f t="shared" si="8"/>
        <v>54</v>
      </c>
    </row>
    <row r="542" spans="1:23" ht="16.5" x14ac:dyDescent="0.2">
      <c r="A542" s="31">
        <v>539</v>
      </c>
      <c r="B542" s="31">
        <f>INDEX(技能效果!B:B,MATCH(技能效果等级!W542,技能效果!Y:Y,0))</f>
        <v>130700902</v>
      </c>
      <c r="C542" s="31" t="str">
        <f>INDEX(技能效果!C:C,MATCH(技能效果等级!B542,技能效果!B:B,0))</f>
        <v>徐晃普攻水晶</v>
      </c>
      <c r="D542" s="30" t="s">
        <v>1013</v>
      </c>
      <c r="E542" s="31">
        <v>9</v>
      </c>
      <c r="F542" s="31">
        <f>INDEX(技能效果!H:H,MATCH(技能效果等级!B542,技能效果!B:B,0))</f>
        <v>3006</v>
      </c>
      <c r="G542" s="31">
        <v>1</v>
      </c>
      <c r="H542" s="31">
        <v>1</v>
      </c>
      <c r="I542" s="31"/>
      <c r="J542" s="31"/>
      <c r="K542" s="31"/>
      <c r="L542" s="31"/>
      <c r="M542" s="31"/>
      <c r="N542" s="30" t="str">
        <f>IF(INDEX(技能效果!I:I,MATCH(技能效果等级!B542,技能效果!B:B,0))="","",INDEX(技能效果!I:I,MATCH(技能效果等级!B542,技能效果!B:B,0)))</f>
        <v/>
      </c>
      <c r="O542" s="31"/>
      <c r="P542" s="31"/>
      <c r="Q542" s="31"/>
      <c r="R542" s="31" t="str">
        <f>IF(INDEX(技能效果!J:J,MATCH(技能效果等级!B542,技能效果!B:B,0))="","",INDEX(技能效果!J:J,MATCH(技能效果等级!B542,技能效果!B:B,0)))</f>
        <v/>
      </c>
      <c r="S542" s="31"/>
      <c r="T542" s="31"/>
      <c r="U542" s="31"/>
      <c r="V542" s="30" t="s">
        <v>1329</v>
      </c>
      <c r="W542" s="31">
        <f t="shared" si="8"/>
        <v>54</v>
      </c>
    </row>
    <row r="543" spans="1:23" ht="16.5" x14ac:dyDescent="0.2">
      <c r="A543" s="31">
        <v>540</v>
      </c>
      <c r="B543" s="31">
        <f>INDEX(技能效果!B:B,MATCH(技能效果等级!W543,技能效果!Y:Y,0))</f>
        <v>130700902</v>
      </c>
      <c r="C543" s="31" t="str">
        <f>INDEX(技能效果!C:C,MATCH(技能效果等级!B543,技能效果!B:B,0))</f>
        <v>徐晃普攻水晶</v>
      </c>
      <c r="D543" s="30" t="s">
        <v>1013</v>
      </c>
      <c r="E543" s="31">
        <v>10</v>
      </c>
      <c r="F543" s="31">
        <f>INDEX(技能效果!H:H,MATCH(技能效果等级!B543,技能效果!B:B,0))</f>
        <v>3006</v>
      </c>
      <c r="G543" s="31">
        <v>1</v>
      </c>
      <c r="H543" s="31">
        <v>1</v>
      </c>
      <c r="I543" s="31"/>
      <c r="J543" s="31"/>
      <c r="K543" s="31"/>
      <c r="L543" s="31"/>
      <c r="M543" s="31"/>
      <c r="N543" s="30" t="str">
        <f>IF(INDEX(技能效果!I:I,MATCH(技能效果等级!B543,技能效果!B:B,0))="","",INDEX(技能效果!I:I,MATCH(技能效果等级!B543,技能效果!B:B,0)))</f>
        <v/>
      </c>
      <c r="O543" s="31"/>
      <c r="P543" s="31"/>
      <c r="Q543" s="31"/>
      <c r="R543" s="31" t="str">
        <f>IF(INDEX(技能效果!J:J,MATCH(技能效果等级!B543,技能效果!B:B,0))="","",INDEX(技能效果!J:J,MATCH(技能效果等级!B543,技能效果!B:B,0)))</f>
        <v/>
      </c>
      <c r="S543" s="31"/>
      <c r="T543" s="31"/>
      <c r="U543" s="31"/>
      <c r="V543" s="30" t="s">
        <v>1329</v>
      </c>
      <c r="W543" s="31">
        <f t="shared" si="8"/>
        <v>54</v>
      </c>
    </row>
    <row r="544" spans="1:23" ht="16.5" x14ac:dyDescent="0.2">
      <c r="A544" s="31">
        <v>541</v>
      </c>
      <c r="B544" s="31">
        <f>INDEX(技能效果!B:B,MATCH(技能效果等级!W544,技能效果!Y:Y,0))</f>
        <v>130701001</v>
      </c>
      <c r="C544" s="31" t="str">
        <f>INDEX(技能效果!C:C,MATCH(技能效果等级!B544,技能效果!B:B,0))</f>
        <v>张郃普攻伤害</v>
      </c>
      <c r="D544" s="30" t="s">
        <v>1013</v>
      </c>
      <c r="E544" s="31">
        <v>1</v>
      </c>
      <c r="F544" s="31">
        <f>INDEX(技能效果!H:H,MATCH(技能效果等级!B544,技能效果!B:B,0))</f>
        <v>1001</v>
      </c>
      <c r="G544" s="31">
        <v>2.5</v>
      </c>
      <c r="H544" s="31"/>
      <c r="I544" s="31"/>
      <c r="J544" s="31"/>
      <c r="K544" s="31"/>
      <c r="L544" s="31"/>
      <c r="M544" s="31"/>
      <c r="N544" s="30" t="str">
        <f>IF(INDEX(技能效果!I:I,MATCH(技能效果等级!B544,技能效果!B:B,0))="","",INDEX(技能效果!I:I,MATCH(技能效果等级!B544,技能效果!B:B,0)))</f>
        <v/>
      </c>
      <c r="O544" s="31"/>
      <c r="P544" s="31"/>
      <c r="Q544" s="31"/>
      <c r="R544" s="31" t="str">
        <f>IF(INDEX(技能效果!J:J,MATCH(技能效果等级!B544,技能效果!B:B,0))="","",INDEX(技能效果!J:J,MATCH(技能效果等级!B544,技能效果!B:B,0)))</f>
        <v/>
      </c>
      <c r="S544" s="31"/>
      <c r="T544" s="31"/>
      <c r="U544" s="31"/>
      <c r="V544" s="30" t="s">
        <v>1329</v>
      </c>
      <c r="W544" s="31">
        <f t="shared" si="8"/>
        <v>55</v>
      </c>
    </row>
    <row r="545" spans="1:23" ht="16.5" x14ac:dyDescent="0.2">
      <c r="A545" s="31">
        <v>542</v>
      </c>
      <c r="B545" s="31">
        <f>INDEX(技能效果!B:B,MATCH(技能效果等级!W545,技能效果!Y:Y,0))</f>
        <v>130701001</v>
      </c>
      <c r="C545" s="31" t="str">
        <f>INDEX(技能效果!C:C,MATCH(技能效果等级!B545,技能效果!B:B,0))</f>
        <v>张郃普攻伤害</v>
      </c>
      <c r="D545" s="30" t="s">
        <v>1013</v>
      </c>
      <c r="E545" s="31">
        <v>2</v>
      </c>
      <c r="F545" s="31">
        <f>INDEX(技能效果!H:H,MATCH(技能效果等级!B545,技能效果!B:B,0))</f>
        <v>1001</v>
      </c>
      <c r="G545" s="31">
        <v>2.5</v>
      </c>
      <c r="H545" s="31"/>
      <c r="I545" s="31"/>
      <c r="J545" s="31"/>
      <c r="K545" s="31"/>
      <c r="L545" s="31"/>
      <c r="M545" s="31"/>
      <c r="N545" s="30" t="str">
        <f>IF(INDEX(技能效果!I:I,MATCH(技能效果等级!B545,技能效果!B:B,0))="","",INDEX(技能效果!I:I,MATCH(技能效果等级!B545,技能效果!B:B,0)))</f>
        <v/>
      </c>
      <c r="O545" s="31"/>
      <c r="P545" s="31"/>
      <c r="Q545" s="31"/>
      <c r="R545" s="31" t="str">
        <f>IF(INDEX(技能效果!J:J,MATCH(技能效果等级!B545,技能效果!B:B,0))="","",INDEX(技能效果!J:J,MATCH(技能效果等级!B545,技能效果!B:B,0)))</f>
        <v/>
      </c>
      <c r="S545" s="31"/>
      <c r="T545" s="31"/>
      <c r="U545" s="31"/>
      <c r="V545" s="30" t="s">
        <v>1329</v>
      </c>
      <c r="W545" s="31">
        <f t="shared" si="8"/>
        <v>55</v>
      </c>
    </row>
    <row r="546" spans="1:23" ht="16.5" x14ac:dyDescent="0.2">
      <c r="A546" s="31">
        <v>543</v>
      </c>
      <c r="B546" s="31">
        <f>INDEX(技能效果!B:B,MATCH(技能效果等级!W546,技能效果!Y:Y,0))</f>
        <v>130701001</v>
      </c>
      <c r="C546" s="31" t="str">
        <f>INDEX(技能效果!C:C,MATCH(技能效果等级!B546,技能效果!B:B,0))</f>
        <v>张郃普攻伤害</v>
      </c>
      <c r="D546" s="30" t="s">
        <v>1013</v>
      </c>
      <c r="E546" s="31">
        <v>3</v>
      </c>
      <c r="F546" s="31">
        <f>INDEX(技能效果!H:H,MATCH(技能效果等级!B546,技能效果!B:B,0))</f>
        <v>1001</v>
      </c>
      <c r="G546" s="31">
        <v>2.5</v>
      </c>
      <c r="H546" s="31"/>
      <c r="I546" s="31"/>
      <c r="J546" s="31"/>
      <c r="K546" s="31"/>
      <c r="L546" s="31"/>
      <c r="M546" s="31"/>
      <c r="N546" s="30" t="str">
        <f>IF(INDEX(技能效果!I:I,MATCH(技能效果等级!B546,技能效果!B:B,0))="","",INDEX(技能效果!I:I,MATCH(技能效果等级!B546,技能效果!B:B,0)))</f>
        <v/>
      </c>
      <c r="O546" s="31"/>
      <c r="P546" s="31"/>
      <c r="Q546" s="31"/>
      <c r="R546" s="31" t="str">
        <f>IF(INDEX(技能效果!J:J,MATCH(技能效果等级!B546,技能效果!B:B,0))="","",INDEX(技能效果!J:J,MATCH(技能效果等级!B546,技能效果!B:B,0)))</f>
        <v/>
      </c>
      <c r="S546" s="31"/>
      <c r="T546" s="31"/>
      <c r="U546" s="31"/>
      <c r="V546" s="30" t="s">
        <v>1329</v>
      </c>
      <c r="W546" s="31">
        <f t="shared" si="8"/>
        <v>55</v>
      </c>
    </row>
    <row r="547" spans="1:23" ht="16.5" x14ac:dyDescent="0.2">
      <c r="A547" s="31">
        <v>544</v>
      </c>
      <c r="B547" s="31">
        <f>INDEX(技能效果!B:B,MATCH(技能效果等级!W547,技能效果!Y:Y,0))</f>
        <v>130701001</v>
      </c>
      <c r="C547" s="31" t="str">
        <f>INDEX(技能效果!C:C,MATCH(技能效果等级!B547,技能效果!B:B,0))</f>
        <v>张郃普攻伤害</v>
      </c>
      <c r="D547" s="30" t="s">
        <v>1013</v>
      </c>
      <c r="E547" s="31">
        <v>4</v>
      </c>
      <c r="F547" s="31">
        <f>INDEX(技能效果!H:H,MATCH(技能效果等级!B547,技能效果!B:B,0))</f>
        <v>1001</v>
      </c>
      <c r="G547" s="31">
        <v>2.5</v>
      </c>
      <c r="H547" s="31"/>
      <c r="I547" s="31"/>
      <c r="J547" s="31"/>
      <c r="K547" s="31"/>
      <c r="L547" s="31"/>
      <c r="M547" s="31"/>
      <c r="N547" s="30" t="str">
        <f>IF(INDEX(技能效果!I:I,MATCH(技能效果等级!B547,技能效果!B:B,0))="","",INDEX(技能效果!I:I,MATCH(技能效果等级!B547,技能效果!B:B,0)))</f>
        <v/>
      </c>
      <c r="O547" s="31"/>
      <c r="P547" s="31"/>
      <c r="Q547" s="31"/>
      <c r="R547" s="31" t="str">
        <f>IF(INDEX(技能效果!J:J,MATCH(技能效果等级!B547,技能效果!B:B,0))="","",INDEX(技能效果!J:J,MATCH(技能效果等级!B547,技能效果!B:B,0)))</f>
        <v/>
      </c>
      <c r="S547" s="31"/>
      <c r="T547" s="31"/>
      <c r="U547" s="31"/>
      <c r="V547" s="30" t="s">
        <v>1329</v>
      </c>
      <c r="W547" s="31">
        <f t="shared" si="8"/>
        <v>55</v>
      </c>
    </row>
    <row r="548" spans="1:23" ht="16.5" x14ac:dyDescent="0.2">
      <c r="A548" s="31">
        <v>545</v>
      </c>
      <c r="B548" s="31">
        <f>INDEX(技能效果!B:B,MATCH(技能效果等级!W548,技能效果!Y:Y,0))</f>
        <v>130701001</v>
      </c>
      <c r="C548" s="31" t="str">
        <f>INDEX(技能效果!C:C,MATCH(技能效果等级!B548,技能效果!B:B,0))</f>
        <v>张郃普攻伤害</v>
      </c>
      <c r="D548" s="30" t="s">
        <v>1013</v>
      </c>
      <c r="E548" s="31">
        <v>5</v>
      </c>
      <c r="F548" s="31">
        <f>INDEX(技能效果!H:H,MATCH(技能效果等级!B548,技能效果!B:B,0))</f>
        <v>1001</v>
      </c>
      <c r="G548" s="31">
        <v>2.5</v>
      </c>
      <c r="H548" s="31"/>
      <c r="I548" s="31"/>
      <c r="J548" s="31"/>
      <c r="K548" s="31"/>
      <c r="L548" s="31"/>
      <c r="M548" s="31"/>
      <c r="N548" s="30" t="str">
        <f>IF(INDEX(技能效果!I:I,MATCH(技能效果等级!B548,技能效果!B:B,0))="","",INDEX(技能效果!I:I,MATCH(技能效果等级!B548,技能效果!B:B,0)))</f>
        <v/>
      </c>
      <c r="O548" s="31"/>
      <c r="P548" s="31"/>
      <c r="Q548" s="31"/>
      <c r="R548" s="31" t="str">
        <f>IF(INDEX(技能效果!J:J,MATCH(技能效果等级!B548,技能效果!B:B,0))="","",INDEX(技能效果!J:J,MATCH(技能效果等级!B548,技能效果!B:B,0)))</f>
        <v/>
      </c>
      <c r="S548" s="31"/>
      <c r="T548" s="31"/>
      <c r="U548" s="31"/>
      <c r="V548" s="30" t="s">
        <v>1329</v>
      </c>
      <c r="W548" s="31">
        <f t="shared" si="8"/>
        <v>55</v>
      </c>
    </row>
    <row r="549" spans="1:23" ht="16.5" x14ac:dyDescent="0.2">
      <c r="A549" s="31">
        <v>546</v>
      </c>
      <c r="B549" s="31">
        <f>INDEX(技能效果!B:B,MATCH(技能效果等级!W549,技能效果!Y:Y,0))</f>
        <v>130701001</v>
      </c>
      <c r="C549" s="31" t="str">
        <f>INDEX(技能效果!C:C,MATCH(技能效果等级!B549,技能效果!B:B,0))</f>
        <v>张郃普攻伤害</v>
      </c>
      <c r="D549" s="30" t="s">
        <v>1013</v>
      </c>
      <c r="E549" s="31">
        <v>6</v>
      </c>
      <c r="F549" s="31">
        <f>INDEX(技能效果!H:H,MATCH(技能效果等级!B549,技能效果!B:B,0))</f>
        <v>1001</v>
      </c>
      <c r="G549" s="31">
        <v>2.5</v>
      </c>
      <c r="H549" s="31"/>
      <c r="I549" s="31"/>
      <c r="J549" s="31"/>
      <c r="K549" s="31"/>
      <c r="L549" s="31"/>
      <c r="M549" s="31"/>
      <c r="N549" s="30" t="str">
        <f>IF(INDEX(技能效果!I:I,MATCH(技能效果等级!B549,技能效果!B:B,0))="","",INDEX(技能效果!I:I,MATCH(技能效果等级!B549,技能效果!B:B,0)))</f>
        <v/>
      </c>
      <c r="O549" s="31"/>
      <c r="P549" s="31"/>
      <c r="Q549" s="31"/>
      <c r="R549" s="31" t="str">
        <f>IF(INDEX(技能效果!J:J,MATCH(技能效果等级!B549,技能效果!B:B,0))="","",INDEX(技能效果!J:J,MATCH(技能效果等级!B549,技能效果!B:B,0)))</f>
        <v/>
      </c>
      <c r="S549" s="31"/>
      <c r="T549" s="31"/>
      <c r="U549" s="31"/>
      <c r="V549" s="30" t="s">
        <v>1329</v>
      </c>
      <c r="W549" s="31">
        <f t="shared" si="8"/>
        <v>55</v>
      </c>
    </row>
    <row r="550" spans="1:23" ht="16.5" x14ac:dyDescent="0.2">
      <c r="A550" s="31">
        <v>547</v>
      </c>
      <c r="B550" s="31">
        <f>INDEX(技能效果!B:B,MATCH(技能效果等级!W550,技能效果!Y:Y,0))</f>
        <v>130701001</v>
      </c>
      <c r="C550" s="31" t="str">
        <f>INDEX(技能效果!C:C,MATCH(技能效果等级!B550,技能效果!B:B,0))</f>
        <v>张郃普攻伤害</v>
      </c>
      <c r="D550" s="30" t="s">
        <v>1013</v>
      </c>
      <c r="E550" s="31">
        <v>7</v>
      </c>
      <c r="F550" s="31">
        <f>INDEX(技能效果!H:H,MATCH(技能效果等级!B550,技能效果!B:B,0))</f>
        <v>1001</v>
      </c>
      <c r="G550" s="31">
        <v>2.5</v>
      </c>
      <c r="H550" s="31"/>
      <c r="I550" s="31"/>
      <c r="J550" s="31"/>
      <c r="K550" s="31"/>
      <c r="L550" s="31"/>
      <c r="M550" s="31"/>
      <c r="N550" s="30" t="str">
        <f>IF(INDEX(技能效果!I:I,MATCH(技能效果等级!B550,技能效果!B:B,0))="","",INDEX(技能效果!I:I,MATCH(技能效果等级!B550,技能效果!B:B,0)))</f>
        <v/>
      </c>
      <c r="O550" s="31"/>
      <c r="P550" s="31"/>
      <c r="Q550" s="31"/>
      <c r="R550" s="31" t="str">
        <f>IF(INDEX(技能效果!J:J,MATCH(技能效果等级!B550,技能效果!B:B,0))="","",INDEX(技能效果!J:J,MATCH(技能效果等级!B550,技能效果!B:B,0)))</f>
        <v/>
      </c>
      <c r="S550" s="31"/>
      <c r="T550" s="31"/>
      <c r="U550" s="31"/>
      <c r="V550" s="30" t="s">
        <v>1329</v>
      </c>
      <c r="W550" s="31">
        <f t="shared" si="8"/>
        <v>55</v>
      </c>
    </row>
    <row r="551" spans="1:23" ht="16.5" x14ac:dyDescent="0.2">
      <c r="A551" s="31">
        <v>548</v>
      </c>
      <c r="B551" s="31">
        <f>INDEX(技能效果!B:B,MATCH(技能效果等级!W551,技能效果!Y:Y,0))</f>
        <v>130701001</v>
      </c>
      <c r="C551" s="31" t="str">
        <f>INDEX(技能效果!C:C,MATCH(技能效果等级!B551,技能效果!B:B,0))</f>
        <v>张郃普攻伤害</v>
      </c>
      <c r="D551" s="30" t="s">
        <v>1013</v>
      </c>
      <c r="E551" s="31">
        <v>8</v>
      </c>
      <c r="F551" s="31">
        <f>INDEX(技能效果!H:H,MATCH(技能效果等级!B551,技能效果!B:B,0))</f>
        <v>1001</v>
      </c>
      <c r="G551" s="31">
        <v>2.5</v>
      </c>
      <c r="H551" s="31"/>
      <c r="I551" s="31"/>
      <c r="J551" s="31"/>
      <c r="K551" s="31"/>
      <c r="L551" s="31"/>
      <c r="M551" s="31"/>
      <c r="N551" s="30" t="str">
        <f>IF(INDEX(技能效果!I:I,MATCH(技能效果等级!B551,技能效果!B:B,0))="","",INDEX(技能效果!I:I,MATCH(技能效果等级!B551,技能效果!B:B,0)))</f>
        <v/>
      </c>
      <c r="O551" s="31"/>
      <c r="P551" s="31"/>
      <c r="Q551" s="31"/>
      <c r="R551" s="31" t="str">
        <f>IF(INDEX(技能效果!J:J,MATCH(技能效果等级!B551,技能效果!B:B,0))="","",INDEX(技能效果!J:J,MATCH(技能效果等级!B551,技能效果!B:B,0)))</f>
        <v/>
      </c>
      <c r="S551" s="31"/>
      <c r="T551" s="31"/>
      <c r="U551" s="31"/>
      <c r="V551" s="30" t="s">
        <v>1329</v>
      </c>
      <c r="W551" s="31">
        <f t="shared" si="8"/>
        <v>55</v>
      </c>
    </row>
    <row r="552" spans="1:23" ht="16.5" x14ac:dyDescent="0.2">
      <c r="A552" s="31">
        <v>549</v>
      </c>
      <c r="B552" s="31">
        <f>INDEX(技能效果!B:B,MATCH(技能效果等级!W552,技能效果!Y:Y,0))</f>
        <v>130701001</v>
      </c>
      <c r="C552" s="31" t="str">
        <f>INDEX(技能效果!C:C,MATCH(技能效果等级!B552,技能效果!B:B,0))</f>
        <v>张郃普攻伤害</v>
      </c>
      <c r="D552" s="30" t="s">
        <v>1013</v>
      </c>
      <c r="E552" s="31">
        <v>9</v>
      </c>
      <c r="F552" s="31">
        <f>INDEX(技能效果!H:H,MATCH(技能效果等级!B552,技能效果!B:B,0))</f>
        <v>1001</v>
      </c>
      <c r="G552" s="31">
        <v>2.5</v>
      </c>
      <c r="H552" s="31"/>
      <c r="I552" s="31"/>
      <c r="J552" s="31"/>
      <c r="K552" s="31"/>
      <c r="L552" s="31"/>
      <c r="M552" s="31"/>
      <c r="N552" s="30" t="str">
        <f>IF(INDEX(技能效果!I:I,MATCH(技能效果等级!B552,技能效果!B:B,0))="","",INDEX(技能效果!I:I,MATCH(技能效果等级!B552,技能效果!B:B,0)))</f>
        <v/>
      </c>
      <c r="O552" s="31"/>
      <c r="P552" s="31"/>
      <c r="Q552" s="31"/>
      <c r="R552" s="31" t="str">
        <f>IF(INDEX(技能效果!J:J,MATCH(技能效果等级!B552,技能效果!B:B,0))="","",INDEX(技能效果!J:J,MATCH(技能效果等级!B552,技能效果!B:B,0)))</f>
        <v/>
      </c>
      <c r="S552" s="31"/>
      <c r="T552" s="31"/>
      <c r="U552" s="31"/>
      <c r="V552" s="30" t="s">
        <v>1329</v>
      </c>
      <c r="W552" s="31">
        <f t="shared" si="8"/>
        <v>55</v>
      </c>
    </row>
    <row r="553" spans="1:23" ht="16.5" x14ac:dyDescent="0.2">
      <c r="A553" s="31">
        <v>550</v>
      </c>
      <c r="B553" s="31">
        <f>INDEX(技能效果!B:B,MATCH(技能效果等级!W553,技能效果!Y:Y,0))</f>
        <v>130701001</v>
      </c>
      <c r="C553" s="31" t="str">
        <f>INDEX(技能效果!C:C,MATCH(技能效果等级!B553,技能效果!B:B,0))</f>
        <v>张郃普攻伤害</v>
      </c>
      <c r="D553" s="30" t="s">
        <v>1013</v>
      </c>
      <c r="E553" s="31">
        <v>10</v>
      </c>
      <c r="F553" s="31">
        <f>INDEX(技能效果!H:H,MATCH(技能效果等级!B553,技能效果!B:B,0))</f>
        <v>1001</v>
      </c>
      <c r="G553" s="31">
        <v>2.5</v>
      </c>
      <c r="H553" s="31"/>
      <c r="I553" s="31"/>
      <c r="J553" s="31"/>
      <c r="K553" s="31"/>
      <c r="L553" s="31"/>
      <c r="M553" s="31"/>
      <c r="N553" s="30" t="str">
        <f>IF(INDEX(技能效果!I:I,MATCH(技能效果等级!B553,技能效果!B:B,0))="","",INDEX(技能效果!I:I,MATCH(技能效果等级!B553,技能效果!B:B,0)))</f>
        <v/>
      </c>
      <c r="O553" s="31"/>
      <c r="P553" s="31"/>
      <c r="Q553" s="31"/>
      <c r="R553" s="31" t="str">
        <f>IF(INDEX(技能效果!J:J,MATCH(技能效果等级!B553,技能效果!B:B,0))="","",INDEX(技能效果!J:J,MATCH(技能效果等级!B553,技能效果!B:B,0)))</f>
        <v/>
      </c>
      <c r="S553" s="31"/>
      <c r="T553" s="31"/>
      <c r="U553" s="31"/>
      <c r="V553" s="30" t="s">
        <v>1329</v>
      </c>
      <c r="W553" s="31">
        <f t="shared" si="8"/>
        <v>55</v>
      </c>
    </row>
    <row r="554" spans="1:23" ht="16.5" x14ac:dyDescent="0.2">
      <c r="A554" s="31">
        <v>551</v>
      </c>
      <c r="B554" s="31">
        <f>INDEX(技能效果!B:B,MATCH(技能效果等级!W554,技能效果!Y:Y,0))</f>
        <v>130701002</v>
      </c>
      <c r="C554" s="31" t="str">
        <f>INDEX(技能效果!C:C,MATCH(技能效果等级!B554,技能效果!B:B,0))</f>
        <v>张郃普攻水晶</v>
      </c>
      <c r="D554" s="30" t="s">
        <v>1013</v>
      </c>
      <c r="E554" s="31">
        <v>1</v>
      </c>
      <c r="F554" s="31">
        <f>INDEX(技能效果!H:H,MATCH(技能效果等级!B554,技能效果!B:B,0))</f>
        <v>3006</v>
      </c>
      <c r="G554" s="31">
        <v>1</v>
      </c>
      <c r="H554" s="31">
        <v>1</v>
      </c>
      <c r="I554" s="31"/>
      <c r="J554" s="31"/>
      <c r="K554" s="31"/>
      <c r="L554" s="31"/>
      <c r="M554" s="31"/>
      <c r="N554" s="30" t="str">
        <f>IF(INDEX(技能效果!I:I,MATCH(技能效果等级!B554,技能效果!B:B,0))="","",INDEX(技能效果!I:I,MATCH(技能效果等级!B554,技能效果!B:B,0)))</f>
        <v/>
      </c>
      <c r="O554" s="31"/>
      <c r="P554" s="31"/>
      <c r="Q554" s="31"/>
      <c r="R554" s="31" t="str">
        <f>IF(INDEX(技能效果!J:J,MATCH(技能效果等级!B554,技能效果!B:B,0))="","",INDEX(技能效果!J:J,MATCH(技能效果等级!B554,技能效果!B:B,0)))</f>
        <v/>
      </c>
      <c r="S554" s="31"/>
      <c r="T554" s="31"/>
      <c r="U554" s="31"/>
      <c r="V554" s="30" t="s">
        <v>1329</v>
      </c>
      <c r="W554" s="31">
        <f t="shared" si="8"/>
        <v>56</v>
      </c>
    </row>
    <row r="555" spans="1:23" ht="16.5" x14ac:dyDescent="0.2">
      <c r="A555" s="31">
        <v>552</v>
      </c>
      <c r="B555" s="31">
        <f>INDEX(技能效果!B:B,MATCH(技能效果等级!W555,技能效果!Y:Y,0))</f>
        <v>130701002</v>
      </c>
      <c r="C555" s="31" t="str">
        <f>INDEX(技能效果!C:C,MATCH(技能效果等级!B555,技能效果!B:B,0))</f>
        <v>张郃普攻水晶</v>
      </c>
      <c r="D555" s="30" t="s">
        <v>1013</v>
      </c>
      <c r="E555" s="31">
        <v>2</v>
      </c>
      <c r="F555" s="31">
        <f>INDEX(技能效果!H:H,MATCH(技能效果等级!B555,技能效果!B:B,0))</f>
        <v>3006</v>
      </c>
      <c r="G555" s="31">
        <v>1</v>
      </c>
      <c r="H555" s="31">
        <v>1</v>
      </c>
      <c r="I555" s="31"/>
      <c r="J555" s="31"/>
      <c r="K555" s="31"/>
      <c r="L555" s="31"/>
      <c r="M555" s="31"/>
      <c r="N555" s="30" t="str">
        <f>IF(INDEX(技能效果!I:I,MATCH(技能效果等级!B555,技能效果!B:B,0))="","",INDEX(技能效果!I:I,MATCH(技能效果等级!B555,技能效果!B:B,0)))</f>
        <v/>
      </c>
      <c r="O555" s="31"/>
      <c r="P555" s="31"/>
      <c r="Q555" s="31"/>
      <c r="R555" s="31" t="str">
        <f>IF(INDEX(技能效果!J:J,MATCH(技能效果等级!B555,技能效果!B:B,0))="","",INDEX(技能效果!J:J,MATCH(技能效果等级!B555,技能效果!B:B,0)))</f>
        <v/>
      </c>
      <c r="S555" s="31"/>
      <c r="T555" s="31"/>
      <c r="U555" s="31"/>
      <c r="V555" s="30" t="s">
        <v>1329</v>
      </c>
      <c r="W555" s="31">
        <f t="shared" si="8"/>
        <v>56</v>
      </c>
    </row>
    <row r="556" spans="1:23" ht="16.5" x14ac:dyDescent="0.2">
      <c r="A556" s="31">
        <v>553</v>
      </c>
      <c r="B556" s="31">
        <f>INDEX(技能效果!B:B,MATCH(技能效果等级!W556,技能效果!Y:Y,0))</f>
        <v>130701002</v>
      </c>
      <c r="C556" s="31" t="str">
        <f>INDEX(技能效果!C:C,MATCH(技能效果等级!B556,技能效果!B:B,0))</f>
        <v>张郃普攻水晶</v>
      </c>
      <c r="D556" s="30" t="s">
        <v>1013</v>
      </c>
      <c r="E556" s="31">
        <v>3</v>
      </c>
      <c r="F556" s="31">
        <f>INDEX(技能效果!H:H,MATCH(技能效果等级!B556,技能效果!B:B,0))</f>
        <v>3006</v>
      </c>
      <c r="G556" s="31">
        <v>1</v>
      </c>
      <c r="H556" s="31">
        <v>1</v>
      </c>
      <c r="I556" s="31"/>
      <c r="J556" s="31"/>
      <c r="K556" s="31"/>
      <c r="L556" s="31"/>
      <c r="M556" s="31"/>
      <c r="N556" s="30" t="str">
        <f>IF(INDEX(技能效果!I:I,MATCH(技能效果等级!B556,技能效果!B:B,0))="","",INDEX(技能效果!I:I,MATCH(技能效果等级!B556,技能效果!B:B,0)))</f>
        <v/>
      </c>
      <c r="O556" s="31"/>
      <c r="P556" s="31"/>
      <c r="Q556" s="31"/>
      <c r="R556" s="31" t="str">
        <f>IF(INDEX(技能效果!J:J,MATCH(技能效果等级!B556,技能效果!B:B,0))="","",INDEX(技能效果!J:J,MATCH(技能效果等级!B556,技能效果!B:B,0)))</f>
        <v/>
      </c>
      <c r="S556" s="31"/>
      <c r="T556" s="31"/>
      <c r="U556" s="31"/>
      <c r="V556" s="30" t="s">
        <v>1329</v>
      </c>
      <c r="W556" s="31">
        <f t="shared" si="8"/>
        <v>56</v>
      </c>
    </row>
    <row r="557" spans="1:23" ht="16.5" x14ac:dyDescent="0.2">
      <c r="A557" s="31">
        <v>554</v>
      </c>
      <c r="B557" s="31">
        <f>INDEX(技能效果!B:B,MATCH(技能效果等级!W557,技能效果!Y:Y,0))</f>
        <v>130701002</v>
      </c>
      <c r="C557" s="31" t="str">
        <f>INDEX(技能效果!C:C,MATCH(技能效果等级!B557,技能效果!B:B,0))</f>
        <v>张郃普攻水晶</v>
      </c>
      <c r="D557" s="30" t="s">
        <v>1013</v>
      </c>
      <c r="E557" s="31">
        <v>4</v>
      </c>
      <c r="F557" s="31">
        <f>INDEX(技能效果!H:H,MATCH(技能效果等级!B557,技能效果!B:B,0))</f>
        <v>3006</v>
      </c>
      <c r="G557" s="31">
        <v>1</v>
      </c>
      <c r="H557" s="31">
        <v>1</v>
      </c>
      <c r="I557" s="31"/>
      <c r="J557" s="31"/>
      <c r="K557" s="31"/>
      <c r="L557" s="31"/>
      <c r="M557" s="31"/>
      <c r="N557" s="30" t="str">
        <f>IF(INDEX(技能效果!I:I,MATCH(技能效果等级!B557,技能效果!B:B,0))="","",INDEX(技能效果!I:I,MATCH(技能效果等级!B557,技能效果!B:B,0)))</f>
        <v/>
      </c>
      <c r="O557" s="31"/>
      <c r="P557" s="31"/>
      <c r="Q557" s="31"/>
      <c r="R557" s="31" t="str">
        <f>IF(INDEX(技能效果!J:J,MATCH(技能效果等级!B557,技能效果!B:B,0))="","",INDEX(技能效果!J:J,MATCH(技能效果等级!B557,技能效果!B:B,0)))</f>
        <v/>
      </c>
      <c r="S557" s="31"/>
      <c r="T557" s="31"/>
      <c r="U557" s="31"/>
      <c r="V557" s="30" t="s">
        <v>1329</v>
      </c>
      <c r="W557" s="31">
        <f t="shared" si="8"/>
        <v>56</v>
      </c>
    </row>
    <row r="558" spans="1:23" ht="16.5" x14ac:dyDescent="0.2">
      <c r="A558" s="31">
        <v>555</v>
      </c>
      <c r="B558" s="31">
        <f>INDEX(技能效果!B:B,MATCH(技能效果等级!W558,技能效果!Y:Y,0))</f>
        <v>130701002</v>
      </c>
      <c r="C558" s="31" t="str">
        <f>INDEX(技能效果!C:C,MATCH(技能效果等级!B558,技能效果!B:B,0))</f>
        <v>张郃普攻水晶</v>
      </c>
      <c r="D558" s="30" t="s">
        <v>1013</v>
      </c>
      <c r="E558" s="31">
        <v>5</v>
      </c>
      <c r="F558" s="31">
        <f>INDEX(技能效果!H:H,MATCH(技能效果等级!B558,技能效果!B:B,0))</f>
        <v>3006</v>
      </c>
      <c r="G558" s="31">
        <v>1</v>
      </c>
      <c r="H558" s="31">
        <v>1</v>
      </c>
      <c r="I558" s="31"/>
      <c r="J558" s="31"/>
      <c r="K558" s="31"/>
      <c r="L558" s="31"/>
      <c r="M558" s="31"/>
      <c r="N558" s="30" t="str">
        <f>IF(INDEX(技能效果!I:I,MATCH(技能效果等级!B558,技能效果!B:B,0))="","",INDEX(技能效果!I:I,MATCH(技能效果等级!B558,技能效果!B:B,0)))</f>
        <v/>
      </c>
      <c r="O558" s="31"/>
      <c r="P558" s="31"/>
      <c r="Q558" s="31"/>
      <c r="R558" s="31" t="str">
        <f>IF(INDEX(技能效果!J:J,MATCH(技能效果等级!B558,技能效果!B:B,0))="","",INDEX(技能效果!J:J,MATCH(技能效果等级!B558,技能效果!B:B,0)))</f>
        <v/>
      </c>
      <c r="S558" s="31"/>
      <c r="T558" s="31"/>
      <c r="U558" s="31"/>
      <c r="V558" s="30" t="s">
        <v>1329</v>
      </c>
      <c r="W558" s="31">
        <f t="shared" si="8"/>
        <v>56</v>
      </c>
    </row>
    <row r="559" spans="1:23" ht="16.5" x14ac:dyDescent="0.2">
      <c r="A559" s="31">
        <v>556</v>
      </c>
      <c r="B559" s="31">
        <f>INDEX(技能效果!B:B,MATCH(技能效果等级!W559,技能效果!Y:Y,0))</f>
        <v>130701002</v>
      </c>
      <c r="C559" s="31" t="str">
        <f>INDEX(技能效果!C:C,MATCH(技能效果等级!B559,技能效果!B:B,0))</f>
        <v>张郃普攻水晶</v>
      </c>
      <c r="D559" s="30" t="s">
        <v>1013</v>
      </c>
      <c r="E559" s="31">
        <v>6</v>
      </c>
      <c r="F559" s="31">
        <f>INDEX(技能效果!H:H,MATCH(技能效果等级!B559,技能效果!B:B,0))</f>
        <v>3006</v>
      </c>
      <c r="G559" s="31">
        <v>1</v>
      </c>
      <c r="H559" s="31">
        <v>1</v>
      </c>
      <c r="I559" s="31"/>
      <c r="J559" s="31"/>
      <c r="K559" s="31"/>
      <c r="L559" s="31"/>
      <c r="M559" s="31"/>
      <c r="N559" s="30" t="str">
        <f>IF(INDEX(技能效果!I:I,MATCH(技能效果等级!B559,技能效果!B:B,0))="","",INDEX(技能效果!I:I,MATCH(技能效果等级!B559,技能效果!B:B,0)))</f>
        <v/>
      </c>
      <c r="O559" s="31"/>
      <c r="P559" s="31"/>
      <c r="Q559" s="31"/>
      <c r="R559" s="31" t="str">
        <f>IF(INDEX(技能效果!J:J,MATCH(技能效果等级!B559,技能效果!B:B,0))="","",INDEX(技能效果!J:J,MATCH(技能效果等级!B559,技能效果!B:B,0)))</f>
        <v/>
      </c>
      <c r="S559" s="31"/>
      <c r="T559" s="31"/>
      <c r="U559" s="31"/>
      <c r="V559" s="30" t="s">
        <v>1329</v>
      </c>
      <c r="W559" s="31">
        <f t="shared" si="8"/>
        <v>56</v>
      </c>
    </row>
    <row r="560" spans="1:23" ht="16.5" x14ac:dyDescent="0.2">
      <c r="A560" s="31">
        <v>557</v>
      </c>
      <c r="B560" s="31">
        <f>INDEX(技能效果!B:B,MATCH(技能效果等级!W560,技能效果!Y:Y,0))</f>
        <v>130701002</v>
      </c>
      <c r="C560" s="31" t="str">
        <f>INDEX(技能效果!C:C,MATCH(技能效果等级!B560,技能效果!B:B,0))</f>
        <v>张郃普攻水晶</v>
      </c>
      <c r="D560" s="30" t="s">
        <v>1013</v>
      </c>
      <c r="E560" s="31">
        <v>7</v>
      </c>
      <c r="F560" s="31">
        <f>INDEX(技能效果!H:H,MATCH(技能效果等级!B560,技能效果!B:B,0))</f>
        <v>3006</v>
      </c>
      <c r="G560" s="31">
        <v>1</v>
      </c>
      <c r="H560" s="31">
        <v>1</v>
      </c>
      <c r="I560" s="31"/>
      <c r="J560" s="31"/>
      <c r="K560" s="31"/>
      <c r="L560" s="31"/>
      <c r="M560" s="31"/>
      <c r="N560" s="30" t="str">
        <f>IF(INDEX(技能效果!I:I,MATCH(技能效果等级!B560,技能效果!B:B,0))="","",INDEX(技能效果!I:I,MATCH(技能效果等级!B560,技能效果!B:B,0)))</f>
        <v/>
      </c>
      <c r="O560" s="31"/>
      <c r="P560" s="31"/>
      <c r="Q560" s="31"/>
      <c r="R560" s="31" t="str">
        <f>IF(INDEX(技能效果!J:J,MATCH(技能效果等级!B560,技能效果!B:B,0))="","",INDEX(技能效果!J:J,MATCH(技能效果等级!B560,技能效果!B:B,0)))</f>
        <v/>
      </c>
      <c r="S560" s="31"/>
      <c r="T560" s="31"/>
      <c r="U560" s="31"/>
      <c r="V560" s="30" t="s">
        <v>1329</v>
      </c>
      <c r="W560" s="31">
        <f t="shared" si="8"/>
        <v>56</v>
      </c>
    </row>
    <row r="561" spans="1:23" ht="16.5" x14ac:dyDescent="0.2">
      <c r="A561" s="31">
        <v>558</v>
      </c>
      <c r="B561" s="31">
        <f>INDEX(技能效果!B:B,MATCH(技能效果等级!W561,技能效果!Y:Y,0))</f>
        <v>130701002</v>
      </c>
      <c r="C561" s="31" t="str">
        <f>INDEX(技能效果!C:C,MATCH(技能效果等级!B561,技能效果!B:B,0))</f>
        <v>张郃普攻水晶</v>
      </c>
      <c r="D561" s="30" t="s">
        <v>1013</v>
      </c>
      <c r="E561" s="31">
        <v>8</v>
      </c>
      <c r="F561" s="31">
        <f>INDEX(技能效果!H:H,MATCH(技能效果等级!B561,技能效果!B:B,0))</f>
        <v>3006</v>
      </c>
      <c r="G561" s="31">
        <v>1</v>
      </c>
      <c r="H561" s="31">
        <v>1</v>
      </c>
      <c r="I561" s="31"/>
      <c r="J561" s="31"/>
      <c r="K561" s="31"/>
      <c r="L561" s="31"/>
      <c r="M561" s="31"/>
      <c r="N561" s="30" t="str">
        <f>IF(INDEX(技能效果!I:I,MATCH(技能效果等级!B561,技能效果!B:B,0))="","",INDEX(技能效果!I:I,MATCH(技能效果等级!B561,技能效果!B:B,0)))</f>
        <v/>
      </c>
      <c r="O561" s="31"/>
      <c r="P561" s="31"/>
      <c r="Q561" s="31"/>
      <c r="R561" s="31" t="str">
        <f>IF(INDEX(技能效果!J:J,MATCH(技能效果等级!B561,技能效果!B:B,0))="","",INDEX(技能效果!J:J,MATCH(技能效果等级!B561,技能效果!B:B,0)))</f>
        <v/>
      </c>
      <c r="S561" s="31"/>
      <c r="T561" s="31"/>
      <c r="U561" s="31"/>
      <c r="V561" s="30" t="s">
        <v>1329</v>
      </c>
      <c r="W561" s="31">
        <f t="shared" si="8"/>
        <v>56</v>
      </c>
    </row>
    <row r="562" spans="1:23" ht="16.5" x14ac:dyDescent="0.2">
      <c r="A562" s="31">
        <v>559</v>
      </c>
      <c r="B562" s="31">
        <f>INDEX(技能效果!B:B,MATCH(技能效果等级!W562,技能效果!Y:Y,0))</f>
        <v>130701002</v>
      </c>
      <c r="C562" s="31" t="str">
        <f>INDEX(技能效果!C:C,MATCH(技能效果等级!B562,技能效果!B:B,0))</f>
        <v>张郃普攻水晶</v>
      </c>
      <c r="D562" s="30" t="s">
        <v>1013</v>
      </c>
      <c r="E562" s="31">
        <v>9</v>
      </c>
      <c r="F562" s="31">
        <f>INDEX(技能效果!H:H,MATCH(技能效果等级!B562,技能效果!B:B,0))</f>
        <v>3006</v>
      </c>
      <c r="G562" s="31">
        <v>1</v>
      </c>
      <c r="H562" s="31">
        <v>1</v>
      </c>
      <c r="I562" s="31"/>
      <c r="J562" s="31"/>
      <c r="K562" s="31"/>
      <c r="L562" s="31"/>
      <c r="M562" s="31"/>
      <c r="N562" s="30" t="str">
        <f>IF(INDEX(技能效果!I:I,MATCH(技能效果等级!B562,技能效果!B:B,0))="","",INDEX(技能效果!I:I,MATCH(技能效果等级!B562,技能效果!B:B,0)))</f>
        <v/>
      </c>
      <c r="O562" s="31"/>
      <c r="P562" s="31"/>
      <c r="Q562" s="31"/>
      <c r="R562" s="31" t="str">
        <f>IF(INDEX(技能效果!J:J,MATCH(技能效果等级!B562,技能效果!B:B,0))="","",INDEX(技能效果!J:J,MATCH(技能效果等级!B562,技能效果!B:B,0)))</f>
        <v/>
      </c>
      <c r="S562" s="31"/>
      <c r="T562" s="31"/>
      <c r="U562" s="31"/>
      <c r="V562" s="30" t="s">
        <v>1329</v>
      </c>
      <c r="W562" s="31">
        <f t="shared" si="8"/>
        <v>56</v>
      </c>
    </row>
    <row r="563" spans="1:23" ht="16.5" x14ac:dyDescent="0.2">
      <c r="A563" s="31">
        <v>560</v>
      </c>
      <c r="B563" s="31">
        <f>INDEX(技能效果!B:B,MATCH(技能效果等级!W563,技能效果!Y:Y,0))</f>
        <v>130701002</v>
      </c>
      <c r="C563" s="31" t="str">
        <f>INDEX(技能效果!C:C,MATCH(技能效果等级!B563,技能效果!B:B,0))</f>
        <v>张郃普攻水晶</v>
      </c>
      <c r="D563" s="30" t="s">
        <v>1013</v>
      </c>
      <c r="E563" s="31">
        <v>10</v>
      </c>
      <c r="F563" s="31">
        <f>INDEX(技能效果!H:H,MATCH(技能效果等级!B563,技能效果!B:B,0))</f>
        <v>3006</v>
      </c>
      <c r="G563" s="31">
        <v>1</v>
      </c>
      <c r="H563" s="31">
        <v>1</v>
      </c>
      <c r="I563" s="31"/>
      <c r="J563" s="31"/>
      <c r="K563" s="31"/>
      <c r="L563" s="31"/>
      <c r="M563" s="31"/>
      <c r="N563" s="30" t="str">
        <f>IF(INDEX(技能效果!I:I,MATCH(技能效果等级!B563,技能效果!B:B,0))="","",INDEX(技能效果!I:I,MATCH(技能效果等级!B563,技能效果!B:B,0)))</f>
        <v/>
      </c>
      <c r="O563" s="31"/>
      <c r="P563" s="31"/>
      <c r="Q563" s="31"/>
      <c r="R563" s="31" t="str">
        <f>IF(INDEX(技能效果!J:J,MATCH(技能效果等级!B563,技能效果!B:B,0))="","",INDEX(技能效果!J:J,MATCH(技能效果等级!B563,技能效果!B:B,0)))</f>
        <v/>
      </c>
      <c r="S563" s="31"/>
      <c r="T563" s="31"/>
      <c r="U563" s="31"/>
      <c r="V563" s="30" t="s">
        <v>1329</v>
      </c>
      <c r="W563" s="31">
        <f t="shared" si="8"/>
        <v>56</v>
      </c>
    </row>
    <row r="564" spans="1:23" ht="16.5" x14ac:dyDescent="0.2">
      <c r="A564" s="31">
        <v>561</v>
      </c>
      <c r="B564" s="31">
        <f>INDEX(技能效果!B:B,MATCH(技能效果等级!W564,技能效果!Y:Y,0))</f>
        <v>130701101</v>
      </c>
      <c r="C564" s="31" t="str">
        <f>INDEX(技能效果!C:C,MATCH(技能效果等级!B564,技能效果!B:B,0))</f>
        <v>张飞普攻伤害</v>
      </c>
      <c r="D564" s="30" t="s">
        <v>1013</v>
      </c>
      <c r="E564" s="31">
        <v>1</v>
      </c>
      <c r="F564" s="31">
        <f>INDEX(技能效果!H:H,MATCH(技能效果等级!B564,技能效果!B:B,0))</f>
        <v>1001</v>
      </c>
      <c r="G564" s="31">
        <v>2.5</v>
      </c>
      <c r="H564" s="31"/>
      <c r="I564" s="31"/>
      <c r="J564" s="31"/>
      <c r="K564" s="31"/>
      <c r="L564" s="31"/>
      <c r="M564" s="31"/>
      <c r="N564" s="30" t="str">
        <f>IF(INDEX(技能效果!I:I,MATCH(技能效果等级!B564,技能效果!B:B,0))="","",INDEX(技能效果!I:I,MATCH(技能效果等级!B564,技能效果!B:B,0)))</f>
        <v/>
      </c>
      <c r="O564" s="31"/>
      <c r="P564" s="31"/>
      <c r="Q564" s="31"/>
      <c r="R564" s="31" t="str">
        <f>IF(INDEX(技能效果!J:J,MATCH(技能效果等级!B564,技能效果!B:B,0))="","",INDEX(技能效果!J:J,MATCH(技能效果等级!B564,技能效果!B:B,0)))</f>
        <v/>
      </c>
      <c r="S564" s="31"/>
      <c r="T564" s="31"/>
      <c r="U564" s="31"/>
      <c r="V564" s="30" t="s">
        <v>1329</v>
      </c>
      <c r="W564" s="31">
        <f t="shared" si="8"/>
        <v>57</v>
      </c>
    </row>
    <row r="565" spans="1:23" ht="16.5" x14ac:dyDescent="0.2">
      <c r="A565" s="31">
        <v>562</v>
      </c>
      <c r="B565" s="31">
        <f>INDEX(技能效果!B:B,MATCH(技能效果等级!W565,技能效果!Y:Y,0))</f>
        <v>130701101</v>
      </c>
      <c r="C565" s="31" t="str">
        <f>INDEX(技能效果!C:C,MATCH(技能效果等级!B565,技能效果!B:B,0))</f>
        <v>张飞普攻伤害</v>
      </c>
      <c r="D565" s="30" t="s">
        <v>1013</v>
      </c>
      <c r="E565" s="31">
        <v>2</v>
      </c>
      <c r="F565" s="31">
        <f>INDEX(技能效果!H:H,MATCH(技能效果等级!B565,技能效果!B:B,0))</f>
        <v>1001</v>
      </c>
      <c r="G565" s="31">
        <v>2.5</v>
      </c>
      <c r="H565" s="31"/>
      <c r="I565" s="31"/>
      <c r="J565" s="31"/>
      <c r="K565" s="31"/>
      <c r="L565" s="31"/>
      <c r="M565" s="31"/>
      <c r="N565" s="30" t="str">
        <f>IF(INDEX(技能效果!I:I,MATCH(技能效果等级!B565,技能效果!B:B,0))="","",INDEX(技能效果!I:I,MATCH(技能效果等级!B565,技能效果!B:B,0)))</f>
        <v/>
      </c>
      <c r="O565" s="31"/>
      <c r="P565" s="31"/>
      <c r="Q565" s="31"/>
      <c r="R565" s="31" t="str">
        <f>IF(INDEX(技能效果!J:J,MATCH(技能效果等级!B565,技能效果!B:B,0))="","",INDEX(技能效果!J:J,MATCH(技能效果等级!B565,技能效果!B:B,0)))</f>
        <v/>
      </c>
      <c r="S565" s="31"/>
      <c r="T565" s="31"/>
      <c r="U565" s="31"/>
      <c r="V565" s="30" t="s">
        <v>1329</v>
      </c>
      <c r="W565" s="31">
        <f t="shared" si="8"/>
        <v>57</v>
      </c>
    </row>
    <row r="566" spans="1:23" ht="16.5" x14ac:dyDescent="0.2">
      <c r="A566" s="31">
        <v>563</v>
      </c>
      <c r="B566" s="31">
        <f>INDEX(技能效果!B:B,MATCH(技能效果等级!W566,技能效果!Y:Y,0))</f>
        <v>130701101</v>
      </c>
      <c r="C566" s="31" t="str">
        <f>INDEX(技能效果!C:C,MATCH(技能效果等级!B566,技能效果!B:B,0))</f>
        <v>张飞普攻伤害</v>
      </c>
      <c r="D566" s="30" t="s">
        <v>1013</v>
      </c>
      <c r="E566" s="31">
        <v>3</v>
      </c>
      <c r="F566" s="31">
        <f>INDEX(技能效果!H:H,MATCH(技能效果等级!B566,技能效果!B:B,0))</f>
        <v>1001</v>
      </c>
      <c r="G566" s="31">
        <v>2.5</v>
      </c>
      <c r="H566" s="31"/>
      <c r="I566" s="31"/>
      <c r="J566" s="31"/>
      <c r="K566" s="31"/>
      <c r="L566" s="31"/>
      <c r="M566" s="31"/>
      <c r="N566" s="30" t="str">
        <f>IF(INDEX(技能效果!I:I,MATCH(技能效果等级!B566,技能效果!B:B,0))="","",INDEX(技能效果!I:I,MATCH(技能效果等级!B566,技能效果!B:B,0)))</f>
        <v/>
      </c>
      <c r="O566" s="31"/>
      <c r="P566" s="31"/>
      <c r="Q566" s="31"/>
      <c r="R566" s="31" t="str">
        <f>IF(INDEX(技能效果!J:J,MATCH(技能效果等级!B566,技能效果!B:B,0))="","",INDEX(技能效果!J:J,MATCH(技能效果等级!B566,技能效果!B:B,0)))</f>
        <v/>
      </c>
      <c r="S566" s="31"/>
      <c r="T566" s="31"/>
      <c r="U566" s="31"/>
      <c r="V566" s="30" t="s">
        <v>1329</v>
      </c>
      <c r="W566" s="31">
        <f t="shared" si="8"/>
        <v>57</v>
      </c>
    </row>
    <row r="567" spans="1:23" ht="16.5" x14ac:dyDescent="0.2">
      <c r="A567" s="31">
        <v>564</v>
      </c>
      <c r="B567" s="31">
        <f>INDEX(技能效果!B:B,MATCH(技能效果等级!W567,技能效果!Y:Y,0))</f>
        <v>130701101</v>
      </c>
      <c r="C567" s="31" t="str">
        <f>INDEX(技能效果!C:C,MATCH(技能效果等级!B567,技能效果!B:B,0))</f>
        <v>张飞普攻伤害</v>
      </c>
      <c r="D567" s="30" t="s">
        <v>1013</v>
      </c>
      <c r="E567" s="31">
        <v>4</v>
      </c>
      <c r="F567" s="31">
        <f>INDEX(技能效果!H:H,MATCH(技能效果等级!B567,技能效果!B:B,0))</f>
        <v>1001</v>
      </c>
      <c r="G567" s="31">
        <v>2.5</v>
      </c>
      <c r="H567" s="31"/>
      <c r="I567" s="31"/>
      <c r="J567" s="31"/>
      <c r="K567" s="31"/>
      <c r="L567" s="31"/>
      <c r="M567" s="31"/>
      <c r="N567" s="30" t="str">
        <f>IF(INDEX(技能效果!I:I,MATCH(技能效果等级!B567,技能效果!B:B,0))="","",INDEX(技能效果!I:I,MATCH(技能效果等级!B567,技能效果!B:B,0)))</f>
        <v/>
      </c>
      <c r="O567" s="31"/>
      <c r="P567" s="31"/>
      <c r="Q567" s="31"/>
      <c r="R567" s="31" t="str">
        <f>IF(INDEX(技能效果!J:J,MATCH(技能效果等级!B567,技能效果!B:B,0))="","",INDEX(技能效果!J:J,MATCH(技能效果等级!B567,技能效果!B:B,0)))</f>
        <v/>
      </c>
      <c r="S567" s="31"/>
      <c r="T567" s="31"/>
      <c r="U567" s="31"/>
      <c r="V567" s="30" t="s">
        <v>1329</v>
      </c>
      <c r="W567" s="31">
        <f t="shared" si="8"/>
        <v>57</v>
      </c>
    </row>
    <row r="568" spans="1:23" ht="16.5" x14ac:dyDescent="0.2">
      <c r="A568" s="31">
        <v>565</v>
      </c>
      <c r="B568" s="31">
        <f>INDEX(技能效果!B:B,MATCH(技能效果等级!W568,技能效果!Y:Y,0))</f>
        <v>130701101</v>
      </c>
      <c r="C568" s="31" t="str">
        <f>INDEX(技能效果!C:C,MATCH(技能效果等级!B568,技能效果!B:B,0))</f>
        <v>张飞普攻伤害</v>
      </c>
      <c r="D568" s="30" t="s">
        <v>1013</v>
      </c>
      <c r="E568" s="31">
        <v>5</v>
      </c>
      <c r="F568" s="31">
        <f>INDEX(技能效果!H:H,MATCH(技能效果等级!B568,技能效果!B:B,0))</f>
        <v>1001</v>
      </c>
      <c r="G568" s="31">
        <v>2.5</v>
      </c>
      <c r="H568" s="31"/>
      <c r="I568" s="31"/>
      <c r="J568" s="31"/>
      <c r="K568" s="31"/>
      <c r="L568" s="31"/>
      <c r="M568" s="31"/>
      <c r="N568" s="30" t="str">
        <f>IF(INDEX(技能效果!I:I,MATCH(技能效果等级!B568,技能效果!B:B,0))="","",INDEX(技能效果!I:I,MATCH(技能效果等级!B568,技能效果!B:B,0)))</f>
        <v/>
      </c>
      <c r="O568" s="31"/>
      <c r="P568" s="31"/>
      <c r="Q568" s="31"/>
      <c r="R568" s="31" t="str">
        <f>IF(INDEX(技能效果!J:J,MATCH(技能效果等级!B568,技能效果!B:B,0))="","",INDEX(技能效果!J:J,MATCH(技能效果等级!B568,技能效果!B:B,0)))</f>
        <v/>
      </c>
      <c r="S568" s="31"/>
      <c r="T568" s="31"/>
      <c r="U568" s="31"/>
      <c r="V568" s="30" t="s">
        <v>1329</v>
      </c>
      <c r="W568" s="31">
        <f t="shared" si="8"/>
        <v>57</v>
      </c>
    </row>
    <row r="569" spans="1:23" ht="16.5" x14ac:dyDescent="0.2">
      <c r="A569" s="31">
        <v>566</v>
      </c>
      <c r="B569" s="31">
        <f>INDEX(技能效果!B:B,MATCH(技能效果等级!W569,技能效果!Y:Y,0))</f>
        <v>130701101</v>
      </c>
      <c r="C569" s="31" t="str">
        <f>INDEX(技能效果!C:C,MATCH(技能效果等级!B569,技能效果!B:B,0))</f>
        <v>张飞普攻伤害</v>
      </c>
      <c r="D569" s="30" t="s">
        <v>1013</v>
      </c>
      <c r="E569" s="31">
        <v>6</v>
      </c>
      <c r="F569" s="31">
        <f>INDEX(技能效果!H:H,MATCH(技能效果等级!B569,技能效果!B:B,0))</f>
        <v>1001</v>
      </c>
      <c r="G569" s="31">
        <v>2.5</v>
      </c>
      <c r="H569" s="31"/>
      <c r="I569" s="31"/>
      <c r="J569" s="31"/>
      <c r="K569" s="31"/>
      <c r="L569" s="31"/>
      <c r="M569" s="31"/>
      <c r="N569" s="30" t="str">
        <f>IF(INDEX(技能效果!I:I,MATCH(技能效果等级!B569,技能效果!B:B,0))="","",INDEX(技能效果!I:I,MATCH(技能效果等级!B569,技能效果!B:B,0)))</f>
        <v/>
      </c>
      <c r="O569" s="31"/>
      <c r="P569" s="31"/>
      <c r="Q569" s="31"/>
      <c r="R569" s="31" t="str">
        <f>IF(INDEX(技能效果!J:J,MATCH(技能效果等级!B569,技能效果!B:B,0))="","",INDEX(技能效果!J:J,MATCH(技能效果等级!B569,技能效果!B:B,0)))</f>
        <v/>
      </c>
      <c r="S569" s="31"/>
      <c r="T569" s="31"/>
      <c r="U569" s="31"/>
      <c r="V569" s="30" t="s">
        <v>1329</v>
      </c>
      <c r="W569" s="31">
        <f t="shared" si="8"/>
        <v>57</v>
      </c>
    </row>
    <row r="570" spans="1:23" ht="16.5" x14ac:dyDescent="0.2">
      <c r="A570" s="31">
        <v>567</v>
      </c>
      <c r="B570" s="31">
        <f>INDEX(技能效果!B:B,MATCH(技能效果等级!W570,技能效果!Y:Y,0))</f>
        <v>130701101</v>
      </c>
      <c r="C570" s="31" t="str">
        <f>INDEX(技能效果!C:C,MATCH(技能效果等级!B570,技能效果!B:B,0))</f>
        <v>张飞普攻伤害</v>
      </c>
      <c r="D570" s="30" t="s">
        <v>1013</v>
      </c>
      <c r="E570" s="31">
        <v>7</v>
      </c>
      <c r="F570" s="31">
        <f>INDEX(技能效果!H:H,MATCH(技能效果等级!B570,技能效果!B:B,0))</f>
        <v>1001</v>
      </c>
      <c r="G570" s="31">
        <v>2.5</v>
      </c>
      <c r="H570" s="31"/>
      <c r="I570" s="31"/>
      <c r="J570" s="31"/>
      <c r="K570" s="31"/>
      <c r="L570" s="31"/>
      <c r="M570" s="31"/>
      <c r="N570" s="30" t="str">
        <f>IF(INDEX(技能效果!I:I,MATCH(技能效果等级!B570,技能效果!B:B,0))="","",INDEX(技能效果!I:I,MATCH(技能效果等级!B570,技能效果!B:B,0)))</f>
        <v/>
      </c>
      <c r="O570" s="31"/>
      <c r="P570" s="31"/>
      <c r="Q570" s="31"/>
      <c r="R570" s="31" t="str">
        <f>IF(INDEX(技能效果!J:J,MATCH(技能效果等级!B570,技能效果!B:B,0))="","",INDEX(技能效果!J:J,MATCH(技能效果等级!B570,技能效果!B:B,0)))</f>
        <v/>
      </c>
      <c r="S570" s="31"/>
      <c r="T570" s="31"/>
      <c r="U570" s="31"/>
      <c r="V570" s="30" t="s">
        <v>1329</v>
      </c>
      <c r="W570" s="31">
        <f t="shared" si="8"/>
        <v>57</v>
      </c>
    </row>
    <row r="571" spans="1:23" ht="16.5" x14ac:dyDescent="0.2">
      <c r="A571" s="31">
        <v>568</v>
      </c>
      <c r="B571" s="31">
        <f>INDEX(技能效果!B:B,MATCH(技能效果等级!W571,技能效果!Y:Y,0))</f>
        <v>130701101</v>
      </c>
      <c r="C571" s="31" t="str">
        <f>INDEX(技能效果!C:C,MATCH(技能效果等级!B571,技能效果!B:B,0))</f>
        <v>张飞普攻伤害</v>
      </c>
      <c r="D571" s="30" t="s">
        <v>1013</v>
      </c>
      <c r="E571" s="31">
        <v>8</v>
      </c>
      <c r="F571" s="31">
        <f>INDEX(技能效果!H:H,MATCH(技能效果等级!B571,技能效果!B:B,0))</f>
        <v>1001</v>
      </c>
      <c r="G571" s="31">
        <v>2.5</v>
      </c>
      <c r="H571" s="31"/>
      <c r="I571" s="31"/>
      <c r="J571" s="31"/>
      <c r="K571" s="31"/>
      <c r="L571" s="31"/>
      <c r="M571" s="31"/>
      <c r="N571" s="30" t="str">
        <f>IF(INDEX(技能效果!I:I,MATCH(技能效果等级!B571,技能效果!B:B,0))="","",INDEX(技能效果!I:I,MATCH(技能效果等级!B571,技能效果!B:B,0)))</f>
        <v/>
      </c>
      <c r="O571" s="31"/>
      <c r="P571" s="31"/>
      <c r="Q571" s="31"/>
      <c r="R571" s="31" t="str">
        <f>IF(INDEX(技能效果!J:J,MATCH(技能效果等级!B571,技能效果!B:B,0))="","",INDEX(技能效果!J:J,MATCH(技能效果等级!B571,技能效果!B:B,0)))</f>
        <v/>
      </c>
      <c r="S571" s="31"/>
      <c r="T571" s="31"/>
      <c r="U571" s="31"/>
      <c r="V571" s="30" t="s">
        <v>1329</v>
      </c>
      <c r="W571" s="31">
        <f t="shared" si="8"/>
        <v>57</v>
      </c>
    </row>
    <row r="572" spans="1:23" ht="16.5" x14ac:dyDescent="0.2">
      <c r="A572" s="31">
        <v>569</v>
      </c>
      <c r="B572" s="31">
        <f>INDEX(技能效果!B:B,MATCH(技能效果等级!W572,技能效果!Y:Y,0))</f>
        <v>130701101</v>
      </c>
      <c r="C572" s="31" t="str">
        <f>INDEX(技能效果!C:C,MATCH(技能效果等级!B572,技能效果!B:B,0))</f>
        <v>张飞普攻伤害</v>
      </c>
      <c r="D572" s="30" t="s">
        <v>1013</v>
      </c>
      <c r="E572" s="31">
        <v>9</v>
      </c>
      <c r="F572" s="31">
        <f>INDEX(技能效果!H:H,MATCH(技能效果等级!B572,技能效果!B:B,0))</f>
        <v>1001</v>
      </c>
      <c r="G572" s="31">
        <v>2.5</v>
      </c>
      <c r="H572" s="31"/>
      <c r="I572" s="31"/>
      <c r="J572" s="31"/>
      <c r="K572" s="31"/>
      <c r="L572" s="31"/>
      <c r="M572" s="31"/>
      <c r="N572" s="30" t="str">
        <f>IF(INDEX(技能效果!I:I,MATCH(技能效果等级!B572,技能效果!B:B,0))="","",INDEX(技能效果!I:I,MATCH(技能效果等级!B572,技能效果!B:B,0)))</f>
        <v/>
      </c>
      <c r="O572" s="31"/>
      <c r="P572" s="31"/>
      <c r="Q572" s="31"/>
      <c r="R572" s="31" t="str">
        <f>IF(INDEX(技能效果!J:J,MATCH(技能效果等级!B572,技能效果!B:B,0))="","",INDEX(技能效果!J:J,MATCH(技能效果等级!B572,技能效果!B:B,0)))</f>
        <v/>
      </c>
      <c r="S572" s="31"/>
      <c r="T572" s="31"/>
      <c r="U572" s="31"/>
      <c r="V572" s="30" t="s">
        <v>1329</v>
      </c>
      <c r="W572" s="31">
        <f t="shared" si="8"/>
        <v>57</v>
      </c>
    </row>
    <row r="573" spans="1:23" ht="16.5" x14ac:dyDescent="0.2">
      <c r="A573" s="31">
        <v>570</v>
      </c>
      <c r="B573" s="31">
        <f>INDEX(技能效果!B:B,MATCH(技能效果等级!W573,技能效果!Y:Y,0))</f>
        <v>130701101</v>
      </c>
      <c r="C573" s="31" t="str">
        <f>INDEX(技能效果!C:C,MATCH(技能效果等级!B573,技能效果!B:B,0))</f>
        <v>张飞普攻伤害</v>
      </c>
      <c r="D573" s="30" t="s">
        <v>1013</v>
      </c>
      <c r="E573" s="31">
        <v>10</v>
      </c>
      <c r="F573" s="31">
        <f>INDEX(技能效果!H:H,MATCH(技能效果等级!B573,技能效果!B:B,0))</f>
        <v>1001</v>
      </c>
      <c r="G573" s="31">
        <v>2.5</v>
      </c>
      <c r="H573" s="31"/>
      <c r="I573" s="31"/>
      <c r="J573" s="31"/>
      <c r="K573" s="31"/>
      <c r="L573" s="31"/>
      <c r="M573" s="31"/>
      <c r="N573" s="30" t="str">
        <f>IF(INDEX(技能效果!I:I,MATCH(技能效果等级!B573,技能效果!B:B,0))="","",INDEX(技能效果!I:I,MATCH(技能效果等级!B573,技能效果!B:B,0)))</f>
        <v/>
      </c>
      <c r="O573" s="31"/>
      <c r="P573" s="31"/>
      <c r="Q573" s="31"/>
      <c r="R573" s="31" t="str">
        <f>IF(INDEX(技能效果!J:J,MATCH(技能效果等级!B573,技能效果!B:B,0))="","",INDEX(技能效果!J:J,MATCH(技能效果等级!B573,技能效果!B:B,0)))</f>
        <v/>
      </c>
      <c r="S573" s="31"/>
      <c r="T573" s="31"/>
      <c r="U573" s="31"/>
      <c r="V573" s="30" t="s">
        <v>1329</v>
      </c>
      <c r="W573" s="31">
        <f t="shared" si="8"/>
        <v>57</v>
      </c>
    </row>
    <row r="574" spans="1:23" ht="16.5" x14ac:dyDescent="0.2">
      <c r="A574" s="31">
        <v>571</v>
      </c>
      <c r="B574" s="31">
        <f>INDEX(技能效果!B:B,MATCH(技能效果等级!W574,技能效果!Y:Y,0))</f>
        <v>130701102</v>
      </c>
      <c r="C574" s="31" t="str">
        <f>INDEX(技能效果!C:C,MATCH(技能效果等级!B574,技能效果!B:B,0))</f>
        <v>张飞普攻水晶</v>
      </c>
      <c r="D574" s="30" t="s">
        <v>1013</v>
      </c>
      <c r="E574" s="31">
        <v>1</v>
      </c>
      <c r="F574" s="31">
        <f>INDEX(技能效果!H:H,MATCH(技能效果等级!B574,技能效果!B:B,0))</f>
        <v>3006</v>
      </c>
      <c r="G574" s="31">
        <v>1</v>
      </c>
      <c r="H574" s="31">
        <v>1</v>
      </c>
      <c r="I574" s="31"/>
      <c r="J574" s="31"/>
      <c r="K574" s="31"/>
      <c r="L574" s="31"/>
      <c r="M574" s="31"/>
      <c r="N574" s="30" t="str">
        <f>IF(INDEX(技能效果!I:I,MATCH(技能效果等级!B574,技能效果!B:B,0))="","",INDEX(技能效果!I:I,MATCH(技能效果等级!B574,技能效果!B:B,0)))</f>
        <v/>
      </c>
      <c r="O574" s="31"/>
      <c r="P574" s="31"/>
      <c r="Q574" s="31"/>
      <c r="R574" s="31" t="str">
        <f>IF(INDEX(技能效果!J:J,MATCH(技能效果等级!B574,技能效果!B:B,0))="","",INDEX(技能效果!J:J,MATCH(技能效果等级!B574,技能效果!B:B,0)))</f>
        <v/>
      </c>
      <c r="S574" s="31"/>
      <c r="T574" s="31"/>
      <c r="U574" s="31"/>
      <c r="V574" s="30" t="s">
        <v>1329</v>
      </c>
      <c r="W574" s="31">
        <f t="shared" si="8"/>
        <v>58</v>
      </c>
    </row>
    <row r="575" spans="1:23" ht="16.5" x14ac:dyDescent="0.2">
      <c r="A575" s="31">
        <v>572</v>
      </c>
      <c r="B575" s="31">
        <f>INDEX(技能效果!B:B,MATCH(技能效果等级!W575,技能效果!Y:Y,0))</f>
        <v>130701102</v>
      </c>
      <c r="C575" s="31" t="str">
        <f>INDEX(技能效果!C:C,MATCH(技能效果等级!B575,技能效果!B:B,0))</f>
        <v>张飞普攻水晶</v>
      </c>
      <c r="D575" s="30" t="s">
        <v>1013</v>
      </c>
      <c r="E575" s="31">
        <v>2</v>
      </c>
      <c r="F575" s="31">
        <f>INDEX(技能效果!H:H,MATCH(技能效果等级!B575,技能效果!B:B,0))</f>
        <v>3006</v>
      </c>
      <c r="G575" s="31">
        <v>1</v>
      </c>
      <c r="H575" s="31">
        <v>1</v>
      </c>
      <c r="I575" s="31"/>
      <c r="J575" s="31"/>
      <c r="K575" s="31"/>
      <c r="L575" s="31"/>
      <c r="M575" s="31"/>
      <c r="N575" s="30" t="str">
        <f>IF(INDEX(技能效果!I:I,MATCH(技能效果等级!B575,技能效果!B:B,0))="","",INDEX(技能效果!I:I,MATCH(技能效果等级!B575,技能效果!B:B,0)))</f>
        <v/>
      </c>
      <c r="O575" s="31"/>
      <c r="P575" s="31"/>
      <c r="Q575" s="31"/>
      <c r="R575" s="31" t="str">
        <f>IF(INDEX(技能效果!J:J,MATCH(技能效果等级!B575,技能效果!B:B,0))="","",INDEX(技能效果!J:J,MATCH(技能效果等级!B575,技能效果!B:B,0)))</f>
        <v/>
      </c>
      <c r="S575" s="31"/>
      <c r="T575" s="31"/>
      <c r="U575" s="31"/>
      <c r="V575" s="30" t="s">
        <v>1329</v>
      </c>
      <c r="W575" s="31">
        <f t="shared" si="8"/>
        <v>58</v>
      </c>
    </row>
    <row r="576" spans="1:23" ht="16.5" x14ac:dyDescent="0.2">
      <c r="A576" s="31">
        <v>573</v>
      </c>
      <c r="B576" s="31">
        <f>INDEX(技能效果!B:B,MATCH(技能效果等级!W576,技能效果!Y:Y,0))</f>
        <v>130701102</v>
      </c>
      <c r="C576" s="31" t="str">
        <f>INDEX(技能效果!C:C,MATCH(技能效果等级!B576,技能效果!B:B,0))</f>
        <v>张飞普攻水晶</v>
      </c>
      <c r="D576" s="30" t="s">
        <v>1013</v>
      </c>
      <c r="E576" s="31">
        <v>3</v>
      </c>
      <c r="F576" s="31">
        <f>INDEX(技能效果!H:H,MATCH(技能效果等级!B576,技能效果!B:B,0))</f>
        <v>3006</v>
      </c>
      <c r="G576" s="31">
        <v>1</v>
      </c>
      <c r="H576" s="31">
        <v>1</v>
      </c>
      <c r="I576" s="31"/>
      <c r="J576" s="31"/>
      <c r="K576" s="31"/>
      <c r="L576" s="31"/>
      <c r="M576" s="31"/>
      <c r="N576" s="30" t="str">
        <f>IF(INDEX(技能效果!I:I,MATCH(技能效果等级!B576,技能效果!B:B,0))="","",INDEX(技能效果!I:I,MATCH(技能效果等级!B576,技能效果!B:B,0)))</f>
        <v/>
      </c>
      <c r="O576" s="31"/>
      <c r="P576" s="31"/>
      <c r="Q576" s="31"/>
      <c r="R576" s="31" t="str">
        <f>IF(INDEX(技能效果!J:J,MATCH(技能效果等级!B576,技能效果!B:B,0))="","",INDEX(技能效果!J:J,MATCH(技能效果等级!B576,技能效果!B:B,0)))</f>
        <v/>
      </c>
      <c r="S576" s="31"/>
      <c r="T576" s="31"/>
      <c r="U576" s="31"/>
      <c r="V576" s="30" t="s">
        <v>1329</v>
      </c>
      <c r="W576" s="31">
        <f t="shared" si="8"/>
        <v>58</v>
      </c>
    </row>
    <row r="577" spans="1:23" ht="16.5" x14ac:dyDescent="0.2">
      <c r="A577" s="31">
        <v>574</v>
      </c>
      <c r="B577" s="31">
        <f>INDEX(技能效果!B:B,MATCH(技能效果等级!W577,技能效果!Y:Y,0))</f>
        <v>130701102</v>
      </c>
      <c r="C577" s="31" t="str">
        <f>INDEX(技能效果!C:C,MATCH(技能效果等级!B577,技能效果!B:B,0))</f>
        <v>张飞普攻水晶</v>
      </c>
      <c r="D577" s="30" t="s">
        <v>1013</v>
      </c>
      <c r="E577" s="31">
        <v>4</v>
      </c>
      <c r="F577" s="31">
        <f>INDEX(技能效果!H:H,MATCH(技能效果等级!B577,技能效果!B:B,0))</f>
        <v>3006</v>
      </c>
      <c r="G577" s="31">
        <v>1</v>
      </c>
      <c r="H577" s="31">
        <v>1</v>
      </c>
      <c r="I577" s="31"/>
      <c r="J577" s="31"/>
      <c r="K577" s="31"/>
      <c r="L577" s="31"/>
      <c r="M577" s="31"/>
      <c r="N577" s="30" t="str">
        <f>IF(INDEX(技能效果!I:I,MATCH(技能效果等级!B577,技能效果!B:B,0))="","",INDEX(技能效果!I:I,MATCH(技能效果等级!B577,技能效果!B:B,0)))</f>
        <v/>
      </c>
      <c r="O577" s="31"/>
      <c r="P577" s="31"/>
      <c r="Q577" s="31"/>
      <c r="R577" s="31" t="str">
        <f>IF(INDEX(技能效果!J:J,MATCH(技能效果等级!B577,技能效果!B:B,0))="","",INDEX(技能效果!J:J,MATCH(技能效果等级!B577,技能效果!B:B,0)))</f>
        <v/>
      </c>
      <c r="S577" s="31"/>
      <c r="T577" s="31"/>
      <c r="U577" s="31"/>
      <c r="V577" s="30" t="s">
        <v>1329</v>
      </c>
      <c r="W577" s="31">
        <f t="shared" si="8"/>
        <v>58</v>
      </c>
    </row>
    <row r="578" spans="1:23" ht="16.5" x14ac:dyDescent="0.2">
      <c r="A578" s="31">
        <v>575</v>
      </c>
      <c r="B578" s="31">
        <f>INDEX(技能效果!B:B,MATCH(技能效果等级!W578,技能效果!Y:Y,0))</f>
        <v>130701102</v>
      </c>
      <c r="C578" s="31" t="str">
        <f>INDEX(技能效果!C:C,MATCH(技能效果等级!B578,技能效果!B:B,0))</f>
        <v>张飞普攻水晶</v>
      </c>
      <c r="D578" s="30" t="s">
        <v>1013</v>
      </c>
      <c r="E578" s="31">
        <v>5</v>
      </c>
      <c r="F578" s="31">
        <f>INDEX(技能效果!H:H,MATCH(技能效果等级!B578,技能效果!B:B,0))</f>
        <v>3006</v>
      </c>
      <c r="G578" s="31">
        <v>1</v>
      </c>
      <c r="H578" s="31">
        <v>1</v>
      </c>
      <c r="I578" s="31"/>
      <c r="J578" s="31"/>
      <c r="K578" s="31"/>
      <c r="L578" s="31"/>
      <c r="M578" s="31"/>
      <c r="N578" s="30" t="str">
        <f>IF(INDEX(技能效果!I:I,MATCH(技能效果等级!B578,技能效果!B:B,0))="","",INDEX(技能效果!I:I,MATCH(技能效果等级!B578,技能效果!B:B,0)))</f>
        <v/>
      </c>
      <c r="O578" s="31"/>
      <c r="P578" s="31"/>
      <c r="Q578" s="31"/>
      <c r="R578" s="31" t="str">
        <f>IF(INDEX(技能效果!J:J,MATCH(技能效果等级!B578,技能效果!B:B,0))="","",INDEX(技能效果!J:J,MATCH(技能效果等级!B578,技能效果!B:B,0)))</f>
        <v/>
      </c>
      <c r="S578" s="31"/>
      <c r="T578" s="31"/>
      <c r="U578" s="31"/>
      <c r="V578" s="30" t="s">
        <v>1329</v>
      </c>
      <c r="W578" s="31">
        <f t="shared" si="8"/>
        <v>58</v>
      </c>
    </row>
    <row r="579" spans="1:23" ht="16.5" x14ac:dyDescent="0.2">
      <c r="A579" s="31">
        <v>576</v>
      </c>
      <c r="B579" s="31">
        <f>INDEX(技能效果!B:B,MATCH(技能效果等级!W579,技能效果!Y:Y,0))</f>
        <v>130701102</v>
      </c>
      <c r="C579" s="31" t="str">
        <f>INDEX(技能效果!C:C,MATCH(技能效果等级!B579,技能效果!B:B,0))</f>
        <v>张飞普攻水晶</v>
      </c>
      <c r="D579" s="30" t="s">
        <v>1013</v>
      </c>
      <c r="E579" s="31">
        <v>6</v>
      </c>
      <c r="F579" s="31">
        <f>INDEX(技能效果!H:H,MATCH(技能效果等级!B579,技能效果!B:B,0))</f>
        <v>3006</v>
      </c>
      <c r="G579" s="31">
        <v>1</v>
      </c>
      <c r="H579" s="31">
        <v>1</v>
      </c>
      <c r="I579" s="31"/>
      <c r="J579" s="31"/>
      <c r="K579" s="31"/>
      <c r="L579" s="31"/>
      <c r="M579" s="31"/>
      <c r="N579" s="30" t="str">
        <f>IF(INDEX(技能效果!I:I,MATCH(技能效果等级!B579,技能效果!B:B,0))="","",INDEX(技能效果!I:I,MATCH(技能效果等级!B579,技能效果!B:B,0)))</f>
        <v/>
      </c>
      <c r="O579" s="31"/>
      <c r="P579" s="31"/>
      <c r="Q579" s="31"/>
      <c r="R579" s="31" t="str">
        <f>IF(INDEX(技能效果!J:J,MATCH(技能效果等级!B579,技能效果!B:B,0))="","",INDEX(技能效果!J:J,MATCH(技能效果等级!B579,技能效果!B:B,0)))</f>
        <v/>
      </c>
      <c r="S579" s="31"/>
      <c r="T579" s="31"/>
      <c r="U579" s="31"/>
      <c r="V579" s="30" t="s">
        <v>1329</v>
      </c>
      <c r="W579" s="31">
        <f t="shared" si="8"/>
        <v>58</v>
      </c>
    </row>
    <row r="580" spans="1:23" ht="16.5" x14ac:dyDescent="0.2">
      <c r="A580" s="31">
        <v>577</v>
      </c>
      <c r="B580" s="31">
        <f>INDEX(技能效果!B:B,MATCH(技能效果等级!W580,技能效果!Y:Y,0))</f>
        <v>130701102</v>
      </c>
      <c r="C580" s="31" t="str">
        <f>INDEX(技能效果!C:C,MATCH(技能效果等级!B580,技能效果!B:B,0))</f>
        <v>张飞普攻水晶</v>
      </c>
      <c r="D580" s="30" t="s">
        <v>1013</v>
      </c>
      <c r="E580" s="31">
        <v>7</v>
      </c>
      <c r="F580" s="31">
        <f>INDEX(技能效果!H:H,MATCH(技能效果等级!B580,技能效果!B:B,0))</f>
        <v>3006</v>
      </c>
      <c r="G580" s="31">
        <v>1</v>
      </c>
      <c r="H580" s="31">
        <v>1</v>
      </c>
      <c r="I580" s="31"/>
      <c r="J580" s="31"/>
      <c r="K580" s="31"/>
      <c r="L580" s="31"/>
      <c r="M580" s="31"/>
      <c r="N580" s="30" t="str">
        <f>IF(INDEX(技能效果!I:I,MATCH(技能效果等级!B580,技能效果!B:B,0))="","",INDEX(技能效果!I:I,MATCH(技能效果等级!B580,技能效果!B:B,0)))</f>
        <v/>
      </c>
      <c r="O580" s="31"/>
      <c r="P580" s="31"/>
      <c r="Q580" s="31"/>
      <c r="R580" s="31" t="str">
        <f>IF(INDEX(技能效果!J:J,MATCH(技能效果等级!B580,技能效果!B:B,0))="","",INDEX(技能效果!J:J,MATCH(技能效果等级!B580,技能效果!B:B,0)))</f>
        <v/>
      </c>
      <c r="S580" s="31"/>
      <c r="T580" s="31"/>
      <c r="U580" s="31"/>
      <c r="V580" s="30" t="s">
        <v>1329</v>
      </c>
      <c r="W580" s="31">
        <f t="shared" si="8"/>
        <v>58</v>
      </c>
    </row>
    <row r="581" spans="1:23" ht="16.5" x14ac:dyDescent="0.2">
      <c r="A581" s="31">
        <v>578</v>
      </c>
      <c r="B581" s="31">
        <f>INDEX(技能效果!B:B,MATCH(技能效果等级!W581,技能效果!Y:Y,0))</f>
        <v>130701102</v>
      </c>
      <c r="C581" s="31" t="str">
        <f>INDEX(技能效果!C:C,MATCH(技能效果等级!B581,技能效果!B:B,0))</f>
        <v>张飞普攻水晶</v>
      </c>
      <c r="D581" s="30" t="s">
        <v>1013</v>
      </c>
      <c r="E581" s="31">
        <v>8</v>
      </c>
      <c r="F581" s="31">
        <f>INDEX(技能效果!H:H,MATCH(技能效果等级!B581,技能效果!B:B,0))</f>
        <v>3006</v>
      </c>
      <c r="G581" s="31">
        <v>1</v>
      </c>
      <c r="H581" s="31">
        <v>1</v>
      </c>
      <c r="I581" s="31"/>
      <c r="J581" s="31"/>
      <c r="K581" s="31"/>
      <c r="L581" s="31"/>
      <c r="M581" s="31"/>
      <c r="N581" s="30" t="str">
        <f>IF(INDEX(技能效果!I:I,MATCH(技能效果等级!B581,技能效果!B:B,0))="","",INDEX(技能效果!I:I,MATCH(技能效果等级!B581,技能效果!B:B,0)))</f>
        <v/>
      </c>
      <c r="O581" s="31"/>
      <c r="P581" s="31"/>
      <c r="Q581" s="31"/>
      <c r="R581" s="31" t="str">
        <f>IF(INDEX(技能效果!J:J,MATCH(技能效果等级!B581,技能效果!B:B,0))="","",INDEX(技能效果!J:J,MATCH(技能效果等级!B581,技能效果!B:B,0)))</f>
        <v/>
      </c>
      <c r="S581" s="31"/>
      <c r="T581" s="31"/>
      <c r="U581" s="31"/>
      <c r="V581" s="30" t="s">
        <v>1329</v>
      </c>
      <c r="W581" s="31">
        <f t="shared" si="8"/>
        <v>58</v>
      </c>
    </row>
    <row r="582" spans="1:23" ht="16.5" x14ac:dyDescent="0.2">
      <c r="A582" s="31">
        <v>579</v>
      </c>
      <c r="B582" s="31">
        <f>INDEX(技能效果!B:B,MATCH(技能效果等级!W582,技能效果!Y:Y,0))</f>
        <v>130701102</v>
      </c>
      <c r="C582" s="31" t="str">
        <f>INDEX(技能效果!C:C,MATCH(技能效果等级!B582,技能效果!B:B,0))</f>
        <v>张飞普攻水晶</v>
      </c>
      <c r="D582" s="30" t="s">
        <v>1013</v>
      </c>
      <c r="E582" s="31">
        <v>9</v>
      </c>
      <c r="F582" s="31">
        <f>INDEX(技能效果!H:H,MATCH(技能效果等级!B582,技能效果!B:B,0))</f>
        <v>3006</v>
      </c>
      <c r="G582" s="31">
        <v>1</v>
      </c>
      <c r="H582" s="31">
        <v>1</v>
      </c>
      <c r="I582" s="31"/>
      <c r="J582" s="31"/>
      <c r="K582" s="31"/>
      <c r="L582" s="31"/>
      <c r="M582" s="31"/>
      <c r="N582" s="30" t="str">
        <f>IF(INDEX(技能效果!I:I,MATCH(技能效果等级!B582,技能效果!B:B,0))="","",INDEX(技能效果!I:I,MATCH(技能效果等级!B582,技能效果!B:B,0)))</f>
        <v/>
      </c>
      <c r="O582" s="31"/>
      <c r="P582" s="31"/>
      <c r="Q582" s="31"/>
      <c r="R582" s="31" t="str">
        <f>IF(INDEX(技能效果!J:J,MATCH(技能效果等级!B582,技能效果!B:B,0))="","",INDEX(技能效果!J:J,MATCH(技能效果等级!B582,技能效果!B:B,0)))</f>
        <v/>
      </c>
      <c r="S582" s="31"/>
      <c r="T582" s="31"/>
      <c r="U582" s="31"/>
      <c r="V582" s="30" t="s">
        <v>1329</v>
      </c>
      <c r="W582" s="31">
        <f t="shared" si="8"/>
        <v>58</v>
      </c>
    </row>
    <row r="583" spans="1:23" ht="16.5" x14ac:dyDescent="0.2">
      <c r="A583" s="31">
        <v>580</v>
      </c>
      <c r="B583" s="31">
        <f>INDEX(技能效果!B:B,MATCH(技能效果等级!W583,技能效果!Y:Y,0))</f>
        <v>130701102</v>
      </c>
      <c r="C583" s="31" t="str">
        <f>INDEX(技能效果!C:C,MATCH(技能效果等级!B583,技能效果!B:B,0))</f>
        <v>张飞普攻水晶</v>
      </c>
      <c r="D583" s="30" t="s">
        <v>1013</v>
      </c>
      <c r="E583" s="31">
        <v>10</v>
      </c>
      <c r="F583" s="31">
        <f>INDEX(技能效果!H:H,MATCH(技能效果等级!B583,技能效果!B:B,0))</f>
        <v>3006</v>
      </c>
      <c r="G583" s="31">
        <v>1</v>
      </c>
      <c r="H583" s="31">
        <v>1</v>
      </c>
      <c r="I583" s="31"/>
      <c r="J583" s="31"/>
      <c r="K583" s="31"/>
      <c r="L583" s="31"/>
      <c r="M583" s="31"/>
      <c r="N583" s="30" t="str">
        <f>IF(INDEX(技能效果!I:I,MATCH(技能效果等级!B583,技能效果!B:B,0))="","",INDEX(技能效果!I:I,MATCH(技能效果等级!B583,技能效果!B:B,0)))</f>
        <v/>
      </c>
      <c r="O583" s="31"/>
      <c r="P583" s="31"/>
      <c r="Q583" s="31"/>
      <c r="R583" s="31" t="str">
        <f>IF(INDEX(技能效果!J:J,MATCH(技能效果等级!B583,技能效果!B:B,0))="","",INDEX(技能效果!J:J,MATCH(技能效果等级!B583,技能效果!B:B,0)))</f>
        <v/>
      </c>
      <c r="S583" s="31"/>
      <c r="T583" s="31"/>
      <c r="U583" s="31"/>
      <c r="V583" s="30" t="s">
        <v>1329</v>
      </c>
      <c r="W583" s="31">
        <f t="shared" si="8"/>
        <v>58</v>
      </c>
    </row>
    <row r="584" spans="1:23" ht="16.5" x14ac:dyDescent="0.2">
      <c r="A584" s="31">
        <v>581</v>
      </c>
      <c r="B584" s="31">
        <f>INDEX(技能效果!B:B,MATCH(技能效果等级!W584,技能效果!Y:Y,0))</f>
        <v>130701201</v>
      </c>
      <c r="C584" s="31" t="str">
        <f>INDEX(技能效果!C:C,MATCH(技能效果等级!B584,技能效果!B:B,0))</f>
        <v>夏侯惇普攻伤害</v>
      </c>
      <c r="D584" s="30" t="s">
        <v>1013</v>
      </c>
      <c r="E584" s="31">
        <v>1</v>
      </c>
      <c r="F584" s="31">
        <f>INDEX(技能效果!H:H,MATCH(技能效果等级!B584,技能效果!B:B,0))</f>
        <v>1001</v>
      </c>
      <c r="G584" s="31">
        <v>2.5</v>
      </c>
      <c r="H584" s="31"/>
      <c r="I584" s="31"/>
      <c r="J584" s="31"/>
      <c r="K584" s="31"/>
      <c r="L584" s="31"/>
      <c r="M584" s="31"/>
      <c r="N584" s="30" t="str">
        <f>IF(INDEX(技能效果!I:I,MATCH(技能效果等级!B584,技能效果!B:B,0))="","",INDEX(技能效果!I:I,MATCH(技能效果等级!B584,技能效果!B:B,0)))</f>
        <v/>
      </c>
      <c r="O584" s="31"/>
      <c r="P584" s="31"/>
      <c r="Q584" s="31"/>
      <c r="R584" s="31" t="str">
        <f>IF(INDEX(技能效果!J:J,MATCH(技能效果等级!B584,技能效果!B:B,0))="","",INDEX(技能效果!J:J,MATCH(技能效果等级!B584,技能效果!B:B,0)))</f>
        <v/>
      </c>
      <c r="S584" s="31"/>
      <c r="T584" s="31"/>
      <c r="U584" s="31"/>
      <c r="V584" s="30" t="s">
        <v>1329</v>
      </c>
      <c r="W584" s="31">
        <f t="shared" si="8"/>
        <v>59</v>
      </c>
    </row>
    <row r="585" spans="1:23" ht="16.5" x14ac:dyDescent="0.2">
      <c r="A585" s="31">
        <v>582</v>
      </c>
      <c r="B585" s="31">
        <f>INDEX(技能效果!B:B,MATCH(技能效果等级!W585,技能效果!Y:Y,0))</f>
        <v>130701201</v>
      </c>
      <c r="C585" s="31" t="str">
        <f>INDEX(技能效果!C:C,MATCH(技能效果等级!B585,技能效果!B:B,0))</f>
        <v>夏侯惇普攻伤害</v>
      </c>
      <c r="D585" s="30" t="s">
        <v>1013</v>
      </c>
      <c r="E585" s="31">
        <v>2</v>
      </c>
      <c r="F585" s="31">
        <f>INDEX(技能效果!H:H,MATCH(技能效果等级!B585,技能效果!B:B,0))</f>
        <v>1001</v>
      </c>
      <c r="G585" s="31">
        <v>2.5</v>
      </c>
      <c r="H585" s="31"/>
      <c r="I585" s="31"/>
      <c r="J585" s="31"/>
      <c r="K585" s="31"/>
      <c r="L585" s="31"/>
      <c r="M585" s="31"/>
      <c r="N585" s="30" t="str">
        <f>IF(INDEX(技能效果!I:I,MATCH(技能效果等级!B585,技能效果!B:B,0))="","",INDEX(技能效果!I:I,MATCH(技能效果等级!B585,技能效果!B:B,0)))</f>
        <v/>
      </c>
      <c r="O585" s="31"/>
      <c r="P585" s="31"/>
      <c r="Q585" s="31"/>
      <c r="R585" s="31" t="str">
        <f>IF(INDEX(技能效果!J:J,MATCH(技能效果等级!B585,技能效果!B:B,0))="","",INDEX(技能效果!J:J,MATCH(技能效果等级!B585,技能效果!B:B,0)))</f>
        <v/>
      </c>
      <c r="S585" s="31"/>
      <c r="T585" s="31"/>
      <c r="U585" s="31"/>
      <c r="V585" s="30" t="s">
        <v>1329</v>
      </c>
      <c r="W585" s="31">
        <f t="shared" si="8"/>
        <v>59</v>
      </c>
    </row>
    <row r="586" spans="1:23" ht="16.5" x14ac:dyDescent="0.2">
      <c r="A586" s="31">
        <v>583</v>
      </c>
      <c r="B586" s="31">
        <f>INDEX(技能效果!B:B,MATCH(技能效果等级!W586,技能效果!Y:Y,0))</f>
        <v>130701201</v>
      </c>
      <c r="C586" s="31" t="str">
        <f>INDEX(技能效果!C:C,MATCH(技能效果等级!B586,技能效果!B:B,0))</f>
        <v>夏侯惇普攻伤害</v>
      </c>
      <c r="D586" s="30" t="s">
        <v>1013</v>
      </c>
      <c r="E586" s="31">
        <v>3</v>
      </c>
      <c r="F586" s="31">
        <f>INDEX(技能效果!H:H,MATCH(技能效果等级!B586,技能效果!B:B,0))</f>
        <v>1001</v>
      </c>
      <c r="G586" s="31">
        <v>2.5</v>
      </c>
      <c r="H586" s="31"/>
      <c r="I586" s="31"/>
      <c r="J586" s="31"/>
      <c r="K586" s="31"/>
      <c r="L586" s="31"/>
      <c r="M586" s="31"/>
      <c r="N586" s="30" t="str">
        <f>IF(INDEX(技能效果!I:I,MATCH(技能效果等级!B586,技能效果!B:B,0))="","",INDEX(技能效果!I:I,MATCH(技能效果等级!B586,技能效果!B:B,0)))</f>
        <v/>
      </c>
      <c r="O586" s="31"/>
      <c r="P586" s="31"/>
      <c r="Q586" s="31"/>
      <c r="R586" s="31" t="str">
        <f>IF(INDEX(技能效果!J:J,MATCH(技能效果等级!B586,技能效果!B:B,0))="","",INDEX(技能效果!J:J,MATCH(技能效果等级!B586,技能效果!B:B,0)))</f>
        <v/>
      </c>
      <c r="S586" s="31"/>
      <c r="T586" s="31"/>
      <c r="U586" s="31"/>
      <c r="V586" s="30" t="s">
        <v>1329</v>
      </c>
      <c r="W586" s="31">
        <f t="shared" si="8"/>
        <v>59</v>
      </c>
    </row>
    <row r="587" spans="1:23" ht="16.5" x14ac:dyDescent="0.2">
      <c r="A587" s="31">
        <v>584</v>
      </c>
      <c r="B587" s="31">
        <f>INDEX(技能效果!B:B,MATCH(技能效果等级!W587,技能效果!Y:Y,0))</f>
        <v>130701201</v>
      </c>
      <c r="C587" s="31" t="str">
        <f>INDEX(技能效果!C:C,MATCH(技能效果等级!B587,技能效果!B:B,0))</f>
        <v>夏侯惇普攻伤害</v>
      </c>
      <c r="D587" s="30" t="s">
        <v>1013</v>
      </c>
      <c r="E587" s="31">
        <v>4</v>
      </c>
      <c r="F587" s="31">
        <f>INDEX(技能效果!H:H,MATCH(技能效果等级!B587,技能效果!B:B,0))</f>
        <v>1001</v>
      </c>
      <c r="G587" s="31">
        <v>2.5</v>
      </c>
      <c r="H587" s="31"/>
      <c r="I587" s="31"/>
      <c r="J587" s="31"/>
      <c r="K587" s="31"/>
      <c r="L587" s="31"/>
      <c r="M587" s="31"/>
      <c r="N587" s="30" t="str">
        <f>IF(INDEX(技能效果!I:I,MATCH(技能效果等级!B587,技能效果!B:B,0))="","",INDEX(技能效果!I:I,MATCH(技能效果等级!B587,技能效果!B:B,0)))</f>
        <v/>
      </c>
      <c r="O587" s="31"/>
      <c r="P587" s="31"/>
      <c r="Q587" s="31"/>
      <c r="R587" s="31" t="str">
        <f>IF(INDEX(技能效果!J:J,MATCH(技能效果等级!B587,技能效果!B:B,0))="","",INDEX(技能效果!J:J,MATCH(技能效果等级!B587,技能效果!B:B,0)))</f>
        <v/>
      </c>
      <c r="S587" s="31"/>
      <c r="T587" s="31"/>
      <c r="U587" s="31"/>
      <c r="V587" s="30" t="s">
        <v>1329</v>
      </c>
      <c r="W587" s="31">
        <f t="shared" si="8"/>
        <v>59</v>
      </c>
    </row>
    <row r="588" spans="1:23" ht="16.5" x14ac:dyDescent="0.2">
      <c r="A588" s="31">
        <v>585</v>
      </c>
      <c r="B588" s="31">
        <f>INDEX(技能效果!B:B,MATCH(技能效果等级!W588,技能效果!Y:Y,0))</f>
        <v>130701201</v>
      </c>
      <c r="C588" s="31" t="str">
        <f>INDEX(技能效果!C:C,MATCH(技能效果等级!B588,技能效果!B:B,0))</f>
        <v>夏侯惇普攻伤害</v>
      </c>
      <c r="D588" s="30" t="s">
        <v>1013</v>
      </c>
      <c r="E588" s="31">
        <v>5</v>
      </c>
      <c r="F588" s="31">
        <f>INDEX(技能效果!H:H,MATCH(技能效果等级!B588,技能效果!B:B,0))</f>
        <v>1001</v>
      </c>
      <c r="G588" s="31">
        <v>2.5</v>
      </c>
      <c r="H588" s="31"/>
      <c r="I588" s="31"/>
      <c r="J588" s="31"/>
      <c r="K588" s="31"/>
      <c r="L588" s="31"/>
      <c r="M588" s="31"/>
      <c r="N588" s="30" t="str">
        <f>IF(INDEX(技能效果!I:I,MATCH(技能效果等级!B588,技能效果!B:B,0))="","",INDEX(技能效果!I:I,MATCH(技能效果等级!B588,技能效果!B:B,0)))</f>
        <v/>
      </c>
      <c r="O588" s="31"/>
      <c r="P588" s="31"/>
      <c r="Q588" s="31"/>
      <c r="R588" s="31" t="str">
        <f>IF(INDEX(技能效果!J:J,MATCH(技能效果等级!B588,技能效果!B:B,0))="","",INDEX(技能效果!J:J,MATCH(技能效果等级!B588,技能效果!B:B,0)))</f>
        <v/>
      </c>
      <c r="S588" s="31"/>
      <c r="T588" s="31"/>
      <c r="U588" s="31"/>
      <c r="V588" s="30" t="s">
        <v>1329</v>
      </c>
      <c r="W588" s="31">
        <f t="shared" si="8"/>
        <v>59</v>
      </c>
    </row>
    <row r="589" spans="1:23" ht="16.5" x14ac:dyDescent="0.2">
      <c r="A589" s="31">
        <v>586</v>
      </c>
      <c r="B589" s="31">
        <f>INDEX(技能效果!B:B,MATCH(技能效果等级!W589,技能效果!Y:Y,0))</f>
        <v>130701201</v>
      </c>
      <c r="C589" s="31" t="str">
        <f>INDEX(技能效果!C:C,MATCH(技能效果等级!B589,技能效果!B:B,0))</f>
        <v>夏侯惇普攻伤害</v>
      </c>
      <c r="D589" s="30" t="s">
        <v>1013</v>
      </c>
      <c r="E589" s="31">
        <v>6</v>
      </c>
      <c r="F589" s="31">
        <f>INDEX(技能效果!H:H,MATCH(技能效果等级!B589,技能效果!B:B,0))</f>
        <v>1001</v>
      </c>
      <c r="G589" s="31">
        <v>2.5</v>
      </c>
      <c r="H589" s="31"/>
      <c r="I589" s="31"/>
      <c r="J589" s="31"/>
      <c r="K589" s="31"/>
      <c r="L589" s="31"/>
      <c r="M589" s="31"/>
      <c r="N589" s="30" t="str">
        <f>IF(INDEX(技能效果!I:I,MATCH(技能效果等级!B589,技能效果!B:B,0))="","",INDEX(技能效果!I:I,MATCH(技能效果等级!B589,技能效果!B:B,0)))</f>
        <v/>
      </c>
      <c r="O589" s="31"/>
      <c r="P589" s="31"/>
      <c r="Q589" s="31"/>
      <c r="R589" s="31" t="str">
        <f>IF(INDEX(技能效果!J:J,MATCH(技能效果等级!B589,技能效果!B:B,0))="","",INDEX(技能效果!J:J,MATCH(技能效果等级!B589,技能效果!B:B,0)))</f>
        <v/>
      </c>
      <c r="S589" s="31"/>
      <c r="T589" s="31"/>
      <c r="U589" s="31"/>
      <c r="V589" s="30" t="s">
        <v>1329</v>
      </c>
      <c r="W589" s="31">
        <f t="shared" si="8"/>
        <v>59</v>
      </c>
    </row>
    <row r="590" spans="1:23" ht="16.5" x14ac:dyDescent="0.2">
      <c r="A590" s="31">
        <v>587</v>
      </c>
      <c r="B590" s="31">
        <f>INDEX(技能效果!B:B,MATCH(技能效果等级!W590,技能效果!Y:Y,0))</f>
        <v>130701201</v>
      </c>
      <c r="C590" s="31" t="str">
        <f>INDEX(技能效果!C:C,MATCH(技能效果等级!B590,技能效果!B:B,0))</f>
        <v>夏侯惇普攻伤害</v>
      </c>
      <c r="D590" s="30" t="s">
        <v>1013</v>
      </c>
      <c r="E590" s="31">
        <v>7</v>
      </c>
      <c r="F590" s="31">
        <f>INDEX(技能效果!H:H,MATCH(技能效果等级!B590,技能效果!B:B,0))</f>
        <v>1001</v>
      </c>
      <c r="G590" s="31">
        <v>2.5</v>
      </c>
      <c r="H590" s="31"/>
      <c r="I590" s="31"/>
      <c r="J590" s="31"/>
      <c r="K590" s="31"/>
      <c r="L590" s="31"/>
      <c r="M590" s="31"/>
      <c r="N590" s="30" t="str">
        <f>IF(INDEX(技能效果!I:I,MATCH(技能效果等级!B590,技能效果!B:B,0))="","",INDEX(技能效果!I:I,MATCH(技能效果等级!B590,技能效果!B:B,0)))</f>
        <v/>
      </c>
      <c r="O590" s="31"/>
      <c r="P590" s="31"/>
      <c r="Q590" s="31"/>
      <c r="R590" s="31" t="str">
        <f>IF(INDEX(技能效果!J:J,MATCH(技能效果等级!B590,技能效果!B:B,0))="","",INDEX(技能效果!J:J,MATCH(技能效果等级!B590,技能效果!B:B,0)))</f>
        <v/>
      </c>
      <c r="S590" s="31"/>
      <c r="T590" s="31"/>
      <c r="U590" s="31"/>
      <c r="V590" s="30" t="s">
        <v>1329</v>
      </c>
      <c r="W590" s="31">
        <f t="shared" si="8"/>
        <v>59</v>
      </c>
    </row>
    <row r="591" spans="1:23" ht="16.5" x14ac:dyDescent="0.2">
      <c r="A591" s="31">
        <v>588</v>
      </c>
      <c r="B591" s="31">
        <f>INDEX(技能效果!B:B,MATCH(技能效果等级!W591,技能效果!Y:Y,0))</f>
        <v>130701201</v>
      </c>
      <c r="C591" s="31" t="str">
        <f>INDEX(技能效果!C:C,MATCH(技能效果等级!B591,技能效果!B:B,0))</f>
        <v>夏侯惇普攻伤害</v>
      </c>
      <c r="D591" s="30" t="s">
        <v>1013</v>
      </c>
      <c r="E591" s="31">
        <v>8</v>
      </c>
      <c r="F591" s="31">
        <f>INDEX(技能效果!H:H,MATCH(技能效果等级!B591,技能效果!B:B,0))</f>
        <v>1001</v>
      </c>
      <c r="G591" s="31">
        <v>2.5</v>
      </c>
      <c r="H591" s="31"/>
      <c r="I591" s="31"/>
      <c r="J591" s="31"/>
      <c r="K591" s="31"/>
      <c r="L591" s="31"/>
      <c r="M591" s="31"/>
      <c r="N591" s="30" t="str">
        <f>IF(INDEX(技能效果!I:I,MATCH(技能效果等级!B591,技能效果!B:B,0))="","",INDEX(技能效果!I:I,MATCH(技能效果等级!B591,技能效果!B:B,0)))</f>
        <v/>
      </c>
      <c r="O591" s="31"/>
      <c r="P591" s="31"/>
      <c r="Q591" s="31"/>
      <c r="R591" s="31" t="str">
        <f>IF(INDEX(技能效果!J:J,MATCH(技能效果等级!B591,技能效果!B:B,0))="","",INDEX(技能效果!J:J,MATCH(技能效果等级!B591,技能效果!B:B,0)))</f>
        <v/>
      </c>
      <c r="S591" s="31"/>
      <c r="T591" s="31"/>
      <c r="U591" s="31"/>
      <c r="V591" s="30" t="s">
        <v>1329</v>
      </c>
      <c r="W591" s="31">
        <f t="shared" ref="W591:W654" si="9">W581+1</f>
        <v>59</v>
      </c>
    </row>
    <row r="592" spans="1:23" ht="16.5" x14ac:dyDescent="0.2">
      <c r="A592" s="31">
        <v>589</v>
      </c>
      <c r="B592" s="31">
        <f>INDEX(技能效果!B:B,MATCH(技能效果等级!W592,技能效果!Y:Y,0))</f>
        <v>130701201</v>
      </c>
      <c r="C592" s="31" t="str">
        <f>INDEX(技能效果!C:C,MATCH(技能效果等级!B592,技能效果!B:B,0))</f>
        <v>夏侯惇普攻伤害</v>
      </c>
      <c r="D592" s="30" t="s">
        <v>1013</v>
      </c>
      <c r="E592" s="31">
        <v>9</v>
      </c>
      <c r="F592" s="31">
        <f>INDEX(技能效果!H:H,MATCH(技能效果等级!B592,技能效果!B:B,0))</f>
        <v>1001</v>
      </c>
      <c r="G592" s="31">
        <v>2.5</v>
      </c>
      <c r="H592" s="31"/>
      <c r="I592" s="31"/>
      <c r="J592" s="31"/>
      <c r="K592" s="31"/>
      <c r="L592" s="31"/>
      <c r="M592" s="31"/>
      <c r="N592" s="30" t="str">
        <f>IF(INDEX(技能效果!I:I,MATCH(技能效果等级!B592,技能效果!B:B,0))="","",INDEX(技能效果!I:I,MATCH(技能效果等级!B592,技能效果!B:B,0)))</f>
        <v/>
      </c>
      <c r="O592" s="31"/>
      <c r="P592" s="31"/>
      <c r="Q592" s="31"/>
      <c r="R592" s="31" t="str">
        <f>IF(INDEX(技能效果!J:J,MATCH(技能效果等级!B592,技能效果!B:B,0))="","",INDEX(技能效果!J:J,MATCH(技能效果等级!B592,技能效果!B:B,0)))</f>
        <v/>
      </c>
      <c r="S592" s="31"/>
      <c r="T592" s="31"/>
      <c r="U592" s="31"/>
      <c r="V592" s="30" t="s">
        <v>1329</v>
      </c>
      <c r="W592" s="31">
        <f t="shared" si="9"/>
        <v>59</v>
      </c>
    </row>
    <row r="593" spans="1:23" ht="16.5" x14ac:dyDescent="0.2">
      <c r="A593" s="31">
        <v>590</v>
      </c>
      <c r="B593" s="31">
        <f>INDEX(技能效果!B:B,MATCH(技能效果等级!W593,技能效果!Y:Y,0))</f>
        <v>130701201</v>
      </c>
      <c r="C593" s="31" t="str">
        <f>INDEX(技能效果!C:C,MATCH(技能效果等级!B593,技能效果!B:B,0))</f>
        <v>夏侯惇普攻伤害</v>
      </c>
      <c r="D593" s="30" t="s">
        <v>1013</v>
      </c>
      <c r="E593" s="31">
        <v>10</v>
      </c>
      <c r="F593" s="31">
        <f>INDEX(技能效果!H:H,MATCH(技能效果等级!B593,技能效果!B:B,0))</f>
        <v>1001</v>
      </c>
      <c r="G593" s="31">
        <v>2.5</v>
      </c>
      <c r="H593" s="31"/>
      <c r="I593" s="31"/>
      <c r="J593" s="31"/>
      <c r="K593" s="31"/>
      <c r="L593" s="31"/>
      <c r="M593" s="31"/>
      <c r="N593" s="30" t="str">
        <f>IF(INDEX(技能效果!I:I,MATCH(技能效果等级!B593,技能效果!B:B,0))="","",INDEX(技能效果!I:I,MATCH(技能效果等级!B593,技能效果!B:B,0)))</f>
        <v/>
      </c>
      <c r="O593" s="31"/>
      <c r="P593" s="31"/>
      <c r="Q593" s="31"/>
      <c r="R593" s="31" t="str">
        <f>IF(INDEX(技能效果!J:J,MATCH(技能效果等级!B593,技能效果!B:B,0))="","",INDEX(技能效果!J:J,MATCH(技能效果等级!B593,技能效果!B:B,0)))</f>
        <v/>
      </c>
      <c r="S593" s="31"/>
      <c r="T593" s="31"/>
      <c r="U593" s="31"/>
      <c r="V593" s="30" t="s">
        <v>1329</v>
      </c>
      <c r="W593" s="31">
        <f t="shared" si="9"/>
        <v>59</v>
      </c>
    </row>
    <row r="594" spans="1:23" ht="16.5" x14ac:dyDescent="0.2">
      <c r="A594" s="31">
        <v>591</v>
      </c>
      <c r="B594" s="31">
        <f>INDEX(技能效果!B:B,MATCH(技能效果等级!W594,技能效果!Y:Y,0))</f>
        <v>130701202</v>
      </c>
      <c r="C594" s="31" t="str">
        <f>INDEX(技能效果!C:C,MATCH(技能效果等级!B594,技能效果!B:B,0))</f>
        <v>夏侯惇普攻水晶</v>
      </c>
      <c r="D594" s="30" t="s">
        <v>1013</v>
      </c>
      <c r="E594" s="31">
        <v>1</v>
      </c>
      <c r="F594" s="31">
        <f>INDEX(技能效果!H:H,MATCH(技能效果等级!B594,技能效果!B:B,0))</f>
        <v>3006</v>
      </c>
      <c r="G594" s="31">
        <v>1</v>
      </c>
      <c r="H594" s="31">
        <v>1</v>
      </c>
      <c r="I594" s="31"/>
      <c r="J594" s="31"/>
      <c r="K594" s="31"/>
      <c r="L594" s="31"/>
      <c r="M594" s="31"/>
      <c r="N594" s="30" t="str">
        <f>IF(INDEX(技能效果!I:I,MATCH(技能效果等级!B594,技能效果!B:B,0))="","",INDEX(技能效果!I:I,MATCH(技能效果等级!B594,技能效果!B:B,0)))</f>
        <v/>
      </c>
      <c r="O594" s="31"/>
      <c r="P594" s="31"/>
      <c r="Q594" s="31"/>
      <c r="R594" s="31" t="str">
        <f>IF(INDEX(技能效果!J:J,MATCH(技能效果等级!B594,技能效果!B:B,0))="","",INDEX(技能效果!J:J,MATCH(技能效果等级!B594,技能效果!B:B,0)))</f>
        <v/>
      </c>
      <c r="S594" s="31"/>
      <c r="T594" s="31"/>
      <c r="U594" s="31"/>
      <c r="V594" s="30" t="s">
        <v>1329</v>
      </c>
      <c r="W594" s="31">
        <f t="shared" si="9"/>
        <v>60</v>
      </c>
    </row>
    <row r="595" spans="1:23" ht="16.5" x14ac:dyDescent="0.2">
      <c r="A595" s="31">
        <v>592</v>
      </c>
      <c r="B595" s="31">
        <f>INDEX(技能效果!B:B,MATCH(技能效果等级!W595,技能效果!Y:Y,0))</f>
        <v>130701202</v>
      </c>
      <c r="C595" s="31" t="str">
        <f>INDEX(技能效果!C:C,MATCH(技能效果等级!B595,技能效果!B:B,0))</f>
        <v>夏侯惇普攻水晶</v>
      </c>
      <c r="D595" s="30" t="s">
        <v>1013</v>
      </c>
      <c r="E595" s="31">
        <v>2</v>
      </c>
      <c r="F595" s="31">
        <f>INDEX(技能效果!H:H,MATCH(技能效果等级!B595,技能效果!B:B,0))</f>
        <v>3006</v>
      </c>
      <c r="G595" s="31">
        <v>1</v>
      </c>
      <c r="H595" s="31">
        <v>1</v>
      </c>
      <c r="I595" s="31"/>
      <c r="J595" s="31"/>
      <c r="K595" s="31"/>
      <c r="L595" s="31"/>
      <c r="M595" s="31"/>
      <c r="N595" s="30" t="str">
        <f>IF(INDEX(技能效果!I:I,MATCH(技能效果等级!B595,技能效果!B:B,0))="","",INDEX(技能效果!I:I,MATCH(技能效果等级!B595,技能效果!B:B,0)))</f>
        <v/>
      </c>
      <c r="O595" s="31"/>
      <c r="P595" s="31"/>
      <c r="Q595" s="31"/>
      <c r="R595" s="31" t="str">
        <f>IF(INDEX(技能效果!J:J,MATCH(技能效果等级!B595,技能效果!B:B,0))="","",INDEX(技能效果!J:J,MATCH(技能效果等级!B595,技能效果!B:B,0)))</f>
        <v/>
      </c>
      <c r="S595" s="31"/>
      <c r="T595" s="31"/>
      <c r="U595" s="31"/>
      <c r="V595" s="30" t="s">
        <v>1329</v>
      </c>
      <c r="W595" s="31">
        <f t="shared" si="9"/>
        <v>60</v>
      </c>
    </row>
    <row r="596" spans="1:23" ht="16.5" x14ac:dyDescent="0.2">
      <c r="A596" s="31">
        <v>593</v>
      </c>
      <c r="B596" s="31">
        <f>INDEX(技能效果!B:B,MATCH(技能效果等级!W596,技能效果!Y:Y,0))</f>
        <v>130701202</v>
      </c>
      <c r="C596" s="31" t="str">
        <f>INDEX(技能效果!C:C,MATCH(技能效果等级!B596,技能效果!B:B,0))</f>
        <v>夏侯惇普攻水晶</v>
      </c>
      <c r="D596" s="30" t="s">
        <v>1013</v>
      </c>
      <c r="E596" s="31">
        <v>3</v>
      </c>
      <c r="F596" s="31">
        <f>INDEX(技能效果!H:H,MATCH(技能效果等级!B596,技能效果!B:B,0))</f>
        <v>3006</v>
      </c>
      <c r="G596" s="31">
        <v>1</v>
      </c>
      <c r="H596" s="31">
        <v>1</v>
      </c>
      <c r="I596" s="31"/>
      <c r="J596" s="31"/>
      <c r="K596" s="31"/>
      <c r="L596" s="31"/>
      <c r="M596" s="31"/>
      <c r="N596" s="30" t="str">
        <f>IF(INDEX(技能效果!I:I,MATCH(技能效果等级!B596,技能效果!B:B,0))="","",INDEX(技能效果!I:I,MATCH(技能效果等级!B596,技能效果!B:B,0)))</f>
        <v/>
      </c>
      <c r="O596" s="31"/>
      <c r="P596" s="31"/>
      <c r="Q596" s="31"/>
      <c r="R596" s="31" t="str">
        <f>IF(INDEX(技能效果!J:J,MATCH(技能效果等级!B596,技能效果!B:B,0))="","",INDEX(技能效果!J:J,MATCH(技能效果等级!B596,技能效果!B:B,0)))</f>
        <v/>
      </c>
      <c r="S596" s="31"/>
      <c r="T596" s="31"/>
      <c r="U596" s="31"/>
      <c r="V596" s="30" t="s">
        <v>1329</v>
      </c>
      <c r="W596" s="31">
        <f t="shared" si="9"/>
        <v>60</v>
      </c>
    </row>
    <row r="597" spans="1:23" ht="16.5" x14ac:dyDescent="0.2">
      <c r="A597" s="31">
        <v>594</v>
      </c>
      <c r="B597" s="31">
        <f>INDEX(技能效果!B:B,MATCH(技能效果等级!W597,技能效果!Y:Y,0))</f>
        <v>130701202</v>
      </c>
      <c r="C597" s="31" t="str">
        <f>INDEX(技能效果!C:C,MATCH(技能效果等级!B597,技能效果!B:B,0))</f>
        <v>夏侯惇普攻水晶</v>
      </c>
      <c r="D597" s="30" t="s">
        <v>1013</v>
      </c>
      <c r="E597" s="31">
        <v>4</v>
      </c>
      <c r="F597" s="31">
        <f>INDEX(技能效果!H:H,MATCH(技能效果等级!B597,技能效果!B:B,0))</f>
        <v>3006</v>
      </c>
      <c r="G597" s="31">
        <v>1</v>
      </c>
      <c r="H597" s="31">
        <v>1</v>
      </c>
      <c r="I597" s="31"/>
      <c r="J597" s="31"/>
      <c r="K597" s="31"/>
      <c r="L597" s="31"/>
      <c r="M597" s="31"/>
      <c r="N597" s="30" t="str">
        <f>IF(INDEX(技能效果!I:I,MATCH(技能效果等级!B597,技能效果!B:B,0))="","",INDEX(技能效果!I:I,MATCH(技能效果等级!B597,技能效果!B:B,0)))</f>
        <v/>
      </c>
      <c r="O597" s="31"/>
      <c r="P597" s="31"/>
      <c r="Q597" s="31"/>
      <c r="R597" s="31" t="str">
        <f>IF(INDEX(技能效果!J:J,MATCH(技能效果等级!B597,技能效果!B:B,0))="","",INDEX(技能效果!J:J,MATCH(技能效果等级!B597,技能效果!B:B,0)))</f>
        <v/>
      </c>
      <c r="S597" s="31"/>
      <c r="T597" s="31"/>
      <c r="U597" s="31"/>
      <c r="V597" s="30" t="s">
        <v>1329</v>
      </c>
      <c r="W597" s="31">
        <f t="shared" si="9"/>
        <v>60</v>
      </c>
    </row>
    <row r="598" spans="1:23" ht="16.5" x14ac:dyDescent="0.2">
      <c r="A598" s="31">
        <v>595</v>
      </c>
      <c r="B598" s="31">
        <f>INDEX(技能效果!B:B,MATCH(技能效果等级!W598,技能效果!Y:Y,0))</f>
        <v>130701202</v>
      </c>
      <c r="C598" s="31" t="str">
        <f>INDEX(技能效果!C:C,MATCH(技能效果等级!B598,技能效果!B:B,0))</f>
        <v>夏侯惇普攻水晶</v>
      </c>
      <c r="D598" s="30" t="s">
        <v>1013</v>
      </c>
      <c r="E598" s="31">
        <v>5</v>
      </c>
      <c r="F598" s="31">
        <f>INDEX(技能效果!H:H,MATCH(技能效果等级!B598,技能效果!B:B,0))</f>
        <v>3006</v>
      </c>
      <c r="G598" s="31">
        <v>1</v>
      </c>
      <c r="H598" s="31">
        <v>1</v>
      </c>
      <c r="I598" s="31"/>
      <c r="J598" s="31"/>
      <c r="K598" s="31"/>
      <c r="L598" s="31"/>
      <c r="M598" s="31"/>
      <c r="N598" s="30" t="str">
        <f>IF(INDEX(技能效果!I:I,MATCH(技能效果等级!B598,技能效果!B:B,0))="","",INDEX(技能效果!I:I,MATCH(技能效果等级!B598,技能效果!B:B,0)))</f>
        <v/>
      </c>
      <c r="O598" s="31"/>
      <c r="P598" s="31"/>
      <c r="Q598" s="31"/>
      <c r="R598" s="31" t="str">
        <f>IF(INDEX(技能效果!J:J,MATCH(技能效果等级!B598,技能效果!B:B,0))="","",INDEX(技能效果!J:J,MATCH(技能效果等级!B598,技能效果!B:B,0)))</f>
        <v/>
      </c>
      <c r="S598" s="31"/>
      <c r="T598" s="31"/>
      <c r="U598" s="31"/>
      <c r="V598" s="30" t="s">
        <v>1329</v>
      </c>
      <c r="W598" s="31">
        <f t="shared" si="9"/>
        <v>60</v>
      </c>
    </row>
    <row r="599" spans="1:23" ht="16.5" x14ac:dyDescent="0.2">
      <c r="A599" s="31">
        <v>596</v>
      </c>
      <c r="B599" s="31">
        <f>INDEX(技能效果!B:B,MATCH(技能效果等级!W599,技能效果!Y:Y,0))</f>
        <v>130701202</v>
      </c>
      <c r="C599" s="31" t="str">
        <f>INDEX(技能效果!C:C,MATCH(技能效果等级!B599,技能效果!B:B,0))</f>
        <v>夏侯惇普攻水晶</v>
      </c>
      <c r="D599" s="30" t="s">
        <v>1013</v>
      </c>
      <c r="E599" s="31">
        <v>6</v>
      </c>
      <c r="F599" s="31">
        <f>INDEX(技能效果!H:H,MATCH(技能效果等级!B599,技能效果!B:B,0))</f>
        <v>3006</v>
      </c>
      <c r="G599" s="31">
        <v>1</v>
      </c>
      <c r="H599" s="31">
        <v>1</v>
      </c>
      <c r="I599" s="31"/>
      <c r="J599" s="31"/>
      <c r="K599" s="31"/>
      <c r="L599" s="31"/>
      <c r="M599" s="31"/>
      <c r="N599" s="30" t="str">
        <f>IF(INDEX(技能效果!I:I,MATCH(技能效果等级!B599,技能效果!B:B,0))="","",INDEX(技能效果!I:I,MATCH(技能效果等级!B599,技能效果!B:B,0)))</f>
        <v/>
      </c>
      <c r="O599" s="31"/>
      <c r="P599" s="31"/>
      <c r="Q599" s="31"/>
      <c r="R599" s="31" t="str">
        <f>IF(INDEX(技能效果!J:J,MATCH(技能效果等级!B599,技能效果!B:B,0))="","",INDEX(技能效果!J:J,MATCH(技能效果等级!B599,技能效果!B:B,0)))</f>
        <v/>
      </c>
      <c r="S599" s="31"/>
      <c r="T599" s="31"/>
      <c r="U599" s="31"/>
      <c r="V599" s="30" t="s">
        <v>1329</v>
      </c>
      <c r="W599" s="31">
        <f t="shared" si="9"/>
        <v>60</v>
      </c>
    </row>
    <row r="600" spans="1:23" ht="16.5" x14ac:dyDescent="0.2">
      <c r="A600" s="31">
        <v>597</v>
      </c>
      <c r="B600" s="31">
        <f>INDEX(技能效果!B:B,MATCH(技能效果等级!W600,技能效果!Y:Y,0))</f>
        <v>130701202</v>
      </c>
      <c r="C600" s="31" t="str">
        <f>INDEX(技能效果!C:C,MATCH(技能效果等级!B600,技能效果!B:B,0))</f>
        <v>夏侯惇普攻水晶</v>
      </c>
      <c r="D600" s="30" t="s">
        <v>1013</v>
      </c>
      <c r="E600" s="31">
        <v>7</v>
      </c>
      <c r="F600" s="31">
        <f>INDEX(技能效果!H:H,MATCH(技能效果等级!B600,技能效果!B:B,0))</f>
        <v>3006</v>
      </c>
      <c r="G600" s="31">
        <v>1</v>
      </c>
      <c r="H600" s="31">
        <v>1</v>
      </c>
      <c r="I600" s="31"/>
      <c r="J600" s="31"/>
      <c r="K600" s="31"/>
      <c r="L600" s="31"/>
      <c r="M600" s="31"/>
      <c r="N600" s="30" t="str">
        <f>IF(INDEX(技能效果!I:I,MATCH(技能效果等级!B600,技能效果!B:B,0))="","",INDEX(技能效果!I:I,MATCH(技能效果等级!B600,技能效果!B:B,0)))</f>
        <v/>
      </c>
      <c r="O600" s="31"/>
      <c r="P600" s="31"/>
      <c r="Q600" s="31"/>
      <c r="R600" s="31" t="str">
        <f>IF(INDEX(技能效果!J:J,MATCH(技能效果等级!B600,技能效果!B:B,0))="","",INDEX(技能效果!J:J,MATCH(技能效果等级!B600,技能效果!B:B,0)))</f>
        <v/>
      </c>
      <c r="S600" s="31"/>
      <c r="T600" s="31"/>
      <c r="U600" s="31"/>
      <c r="V600" s="30" t="s">
        <v>1329</v>
      </c>
      <c r="W600" s="31">
        <f t="shared" si="9"/>
        <v>60</v>
      </c>
    </row>
    <row r="601" spans="1:23" ht="16.5" x14ac:dyDescent="0.2">
      <c r="A601" s="31">
        <v>598</v>
      </c>
      <c r="B601" s="31">
        <f>INDEX(技能效果!B:B,MATCH(技能效果等级!W601,技能效果!Y:Y,0))</f>
        <v>130701202</v>
      </c>
      <c r="C601" s="31" t="str">
        <f>INDEX(技能效果!C:C,MATCH(技能效果等级!B601,技能效果!B:B,0))</f>
        <v>夏侯惇普攻水晶</v>
      </c>
      <c r="D601" s="30" t="s">
        <v>1013</v>
      </c>
      <c r="E601" s="31">
        <v>8</v>
      </c>
      <c r="F601" s="31">
        <f>INDEX(技能效果!H:H,MATCH(技能效果等级!B601,技能效果!B:B,0))</f>
        <v>3006</v>
      </c>
      <c r="G601" s="31">
        <v>1</v>
      </c>
      <c r="H601" s="31">
        <v>1</v>
      </c>
      <c r="I601" s="31"/>
      <c r="J601" s="31"/>
      <c r="K601" s="31"/>
      <c r="L601" s="31"/>
      <c r="M601" s="31"/>
      <c r="N601" s="30" t="str">
        <f>IF(INDEX(技能效果!I:I,MATCH(技能效果等级!B601,技能效果!B:B,0))="","",INDEX(技能效果!I:I,MATCH(技能效果等级!B601,技能效果!B:B,0)))</f>
        <v/>
      </c>
      <c r="O601" s="31"/>
      <c r="P601" s="31"/>
      <c r="Q601" s="31"/>
      <c r="R601" s="31" t="str">
        <f>IF(INDEX(技能效果!J:J,MATCH(技能效果等级!B601,技能效果!B:B,0))="","",INDEX(技能效果!J:J,MATCH(技能效果等级!B601,技能效果!B:B,0)))</f>
        <v/>
      </c>
      <c r="S601" s="31"/>
      <c r="T601" s="31"/>
      <c r="U601" s="31"/>
      <c r="V601" s="30" t="s">
        <v>1329</v>
      </c>
      <c r="W601" s="31">
        <f t="shared" si="9"/>
        <v>60</v>
      </c>
    </row>
    <row r="602" spans="1:23" ht="16.5" x14ac:dyDescent="0.2">
      <c r="A602" s="31">
        <v>599</v>
      </c>
      <c r="B602" s="31">
        <f>INDEX(技能效果!B:B,MATCH(技能效果等级!W602,技能效果!Y:Y,0))</f>
        <v>130701202</v>
      </c>
      <c r="C602" s="31" t="str">
        <f>INDEX(技能效果!C:C,MATCH(技能效果等级!B602,技能效果!B:B,0))</f>
        <v>夏侯惇普攻水晶</v>
      </c>
      <c r="D602" s="30" t="s">
        <v>1013</v>
      </c>
      <c r="E602" s="31">
        <v>9</v>
      </c>
      <c r="F602" s="31">
        <f>INDEX(技能效果!H:H,MATCH(技能效果等级!B602,技能效果!B:B,0))</f>
        <v>3006</v>
      </c>
      <c r="G602" s="31">
        <v>1</v>
      </c>
      <c r="H602" s="31">
        <v>1</v>
      </c>
      <c r="I602" s="31"/>
      <c r="J602" s="31"/>
      <c r="K602" s="31"/>
      <c r="L602" s="31"/>
      <c r="M602" s="31"/>
      <c r="N602" s="30" t="str">
        <f>IF(INDEX(技能效果!I:I,MATCH(技能效果等级!B602,技能效果!B:B,0))="","",INDEX(技能效果!I:I,MATCH(技能效果等级!B602,技能效果!B:B,0)))</f>
        <v/>
      </c>
      <c r="O602" s="31"/>
      <c r="P602" s="31"/>
      <c r="Q602" s="31"/>
      <c r="R602" s="31" t="str">
        <f>IF(INDEX(技能效果!J:J,MATCH(技能效果等级!B602,技能效果!B:B,0))="","",INDEX(技能效果!J:J,MATCH(技能效果等级!B602,技能效果!B:B,0)))</f>
        <v/>
      </c>
      <c r="S602" s="31"/>
      <c r="T602" s="31"/>
      <c r="U602" s="31"/>
      <c r="V602" s="30" t="s">
        <v>1329</v>
      </c>
      <c r="W602" s="31">
        <f t="shared" si="9"/>
        <v>60</v>
      </c>
    </row>
    <row r="603" spans="1:23" ht="16.5" x14ac:dyDescent="0.2">
      <c r="A603" s="31">
        <v>600</v>
      </c>
      <c r="B603" s="31">
        <f>INDEX(技能效果!B:B,MATCH(技能效果等级!W603,技能效果!Y:Y,0))</f>
        <v>130701202</v>
      </c>
      <c r="C603" s="31" t="str">
        <f>INDEX(技能效果!C:C,MATCH(技能效果等级!B603,技能效果!B:B,0))</f>
        <v>夏侯惇普攻水晶</v>
      </c>
      <c r="D603" s="30" t="s">
        <v>1013</v>
      </c>
      <c r="E603" s="31">
        <v>10</v>
      </c>
      <c r="F603" s="31">
        <f>INDEX(技能效果!H:H,MATCH(技能效果等级!B603,技能效果!B:B,0))</f>
        <v>3006</v>
      </c>
      <c r="G603" s="31">
        <v>1</v>
      </c>
      <c r="H603" s="31">
        <v>1</v>
      </c>
      <c r="I603" s="31"/>
      <c r="J603" s="31"/>
      <c r="K603" s="31"/>
      <c r="L603" s="31"/>
      <c r="M603" s="31"/>
      <c r="N603" s="30" t="str">
        <f>IF(INDEX(技能效果!I:I,MATCH(技能效果等级!B603,技能效果!B:B,0))="","",INDEX(技能效果!I:I,MATCH(技能效果等级!B603,技能效果!B:B,0)))</f>
        <v/>
      </c>
      <c r="O603" s="31"/>
      <c r="P603" s="31"/>
      <c r="Q603" s="31"/>
      <c r="R603" s="31" t="str">
        <f>IF(INDEX(技能效果!J:J,MATCH(技能效果等级!B603,技能效果!B:B,0))="","",INDEX(技能效果!J:J,MATCH(技能效果等级!B603,技能效果!B:B,0)))</f>
        <v/>
      </c>
      <c r="S603" s="31"/>
      <c r="T603" s="31"/>
      <c r="U603" s="31"/>
      <c r="V603" s="30" t="s">
        <v>1329</v>
      </c>
      <c r="W603" s="31">
        <f t="shared" si="9"/>
        <v>60</v>
      </c>
    </row>
    <row r="604" spans="1:23" ht="16.5" x14ac:dyDescent="0.2">
      <c r="A604" s="31">
        <v>601</v>
      </c>
      <c r="B604" s="31">
        <f>INDEX(技能效果!B:B,MATCH(技能效果等级!W604,技能效果!Y:Y,0))</f>
        <v>130701301</v>
      </c>
      <c r="C604" s="31" t="str">
        <f>INDEX(技能效果!C:C,MATCH(技能效果等级!B604,技能效果!B:B,0))</f>
        <v>塞伯罗斯普攻伤害</v>
      </c>
      <c r="D604" s="30" t="s">
        <v>1013</v>
      </c>
      <c r="E604" s="31">
        <v>1</v>
      </c>
      <c r="F604" s="31">
        <f>INDEX(技能效果!H:H,MATCH(技能效果等级!B604,技能效果!B:B,0))</f>
        <v>1001</v>
      </c>
      <c r="G604" s="31">
        <v>2.5</v>
      </c>
      <c r="H604" s="31"/>
      <c r="I604" s="31"/>
      <c r="J604" s="31"/>
      <c r="K604" s="31"/>
      <c r="L604" s="31"/>
      <c r="M604" s="31"/>
      <c r="N604" s="30" t="str">
        <f>IF(INDEX(技能效果!I:I,MATCH(技能效果等级!B604,技能效果!B:B,0))="","",INDEX(技能效果!I:I,MATCH(技能效果等级!B604,技能效果!B:B,0)))</f>
        <v/>
      </c>
      <c r="O604" s="31"/>
      <c r="P604" s="31"/>
      <c r="Q604" s="31"/>
      <c r="R604" s="31" t="str">
        <f>IF(INDEX(技能效果!J:J,MATCH(技能效果等级!B604,技能效果!B:B,0))="","",INDEX(技能效果!J:J,MATCH(技能效果等级!B604,技能效果!B:B,0)))</f>
        <v/>
      </c>
      <c r="S604" s="31"/>
      <c r="T604" s="31"/>
      <c r="U604" s="31"/>
      <c r="V604" s="30" t="s">
        <v>1329</v>
      </c>
      <c r="W604" s="31">
        <f t="shared" si="9"/>
        <v>61</v>
      </c>
    </row>
    <row r="605" spans="1:23" ht="16.5" x14ac:dyDescent="0.2">
      <c r="A605" s="31">
        <v>602</v>
      </c>
      <c r="B605" s="31">
        <f>INDEX(技能效果!B:B,MATCH(技能效果等级!W605,技能效果!Y:Y,0))</f>
        <v>130701301</v>
      </c>
      <c r="C605" s="31" t="str">
        <f>INDEX(技能效果!C:C,MATCH(技能效果等级!B605,技能效果!B:B,0))</f>
        <v>塞伯罗斯普攻伤害</v>
      </c>
      <c r="D605" s="30" t="s">
        <v>1013</v>
      </c>
      <c r="E605" s="31">
        <v>2</v>
      </c>
      <c r="F605" s="31">
        <f>INDEX(技能效果!H:H,MATCH(技能效果等级!B605,技能效果!B:B,0))</f>
        <v>1001</v>
      </c>
      <c r="G605" s="31">
        <v>2.5</v>
      </c>
      <c r="H605" s="31"/>
      <c r="I605" s="31"/>
      <c r="J605" s="31"/>
      <c r="K605" s="31"/>
      <c r="L605" s="31"/>
      <c r="M605" s="31"/>
      <c r="N605" s="30" t="str">
        <f>IF(INDEX(技能效果!I:I,MATCH(技能效果等级!B605,技能效果!B:B,0))="","",INDEX(技能效果!I:I,MATCH(技能效果等级!B605,技能效果!B:B,0)))</f>
        <v/>
      </c>
      <c r="O605" s="31"/>
      <c r="P605" s="31"/>
      <c r="Q605" s="31"/>
      <c r="R605" s="31" t="str">
        <f>IF(INDEX(技能效果!J:J,MATCH(技能效果等级!B605,技能效果!B:B,0))="","",INDEX(技能效果!J:J,MATCH(技能效果等级!B605,技能效果!B:B,0)))</f>
        <v/>
      </c>
      <c r="S605" s="31"/>
      <c r="T605" s="31"/>
      <c r="U605" s="31"/>
      <c r="V605" s="30" t="s">
        <v>1329</v>
      </c>
      <c r="W605" s="31">
        <f t="shared" si="9"/>
        <v>61</v>
      </c>
    </row>
    <row r="606" spans="1:23" ht="16.5" x14ac:dyDescent="0.2">
      <c r="A606" s="31">
        <v>603</v>
      </c>
      <c r="B606" s="31">
        <f>INDEX(技能效果!B:B,MATCH(技能效果等级!W606,技能效果!Y:Y,0))</f>
        <v>130701301</v>
      </c>
      <c r="C606" s="31" t="str">
        <f>INDEX(技能效果!C:C,MATCH(技能效果等级!B606,技能效果!B:B,0))</f>
        <v>塞伯罗斯普攻伤害</v>
      </c>
      <c r="D606" s="30" t="s">
        <v>1013</v>
      </c>
      <c r="E606" s="31">
        <v>3</v>
      </c>
      <c r="F606" s="31">
        <f>INDEX(技能效果!H:H,MATCH(技能效果等级!B606,技能效果!B:B,0))</f>
        <v>1001</v>
      </c>
      <c r="G606" s="31">
        <v>2.5</v>
      </c>
      <c r="H606" s="31"/>
      <c r="I606" s="31"/>
      <c r="J606" s="31"/>
      <c r="K606" s="31"/>
      <c r="L606" s="31"/>
      <c r="M606" s="31"/>
      <c r="N606" s="30" t="str">
        <f>IF(INDEX(技能效果!I:I,MATCH(技能效果等级!B606,技能效果!B:B,0))="","",INDEX(技能效果!I:I,MATCH(技能效果等级!B606,技能效果!B:B,0)))</f>
        <v/>
      </c>
      <c r="O606" s="31"/>
      <c r="P606" s="31"/>
      <c r="Q606" s="31"/>
      <c r="R606" s="31" t="str">
        <f>IF(INDEX(技能效果!J:J,MATCH(技能效果等级!B606,技能效果!B:B,0))="","",INDEX(技能效果!J:J,MATCH(技能效果等级!B606,技能效果!B:B,0)))</f>
        <v/>
      </c>
      <c r="S606" s="31"/>
      <c r="T606" s="31"/>
      <c r="U606" s="31"/>
      <c r="V606" s="30" t="s">
        <v>1329</v>
      </c>
      <c r="W606" s="31">
        <f t="shared" si="9"/>
        <v>61</v>
      </c>
    </row>
    <row r="607" spans="1:23" ht="16.5" x14ac:dyDescent="0.2">
      <c r="A607" s="31">
        <v>604</v>
      </c>
      <c r="B607" s="31">
        <f>INDEX(技能效果!B:B,MATCH(技能效果等级!W607,技能效果!Y:Y,0))</f>
        <v>130701301</v>
      </c>
      <c r="C607" s="31" t="str">
        <f>INDEX(技能效果!C:C,MATCH(技能效果等级!B607,技能效果!B:B,0))</f>
        <v>塞伯罗斯普攻伤害</v>
      </c>
      <c r="D607" s="30" t="s">
        <v>1013</v>
      </c>
      <c r="E607" s="31">
        <v>4</v>
      </c>
      <c r="F607" s="31">
        <f>INDEX(技能效果!H:H,MATCH(技能效果等级!B607,技能效果!B:B,0))</f>
        <v>1001</v>
      </c>
      <c r="G607" s="31">
        <v>2.5</v>
      </c>
      <c r="H607" s="31"/>
      <c r="I607" s="31"/>
      <c r="J607" s="31"/>
      <c r="K607" s="31"/>
      <c r="L607" s="31"/>
      <c r="M607" s="31"/>
      <c r="N607" s="30" t="str">
        <f>IF(INDEX(技能效果!I:I,MATCH(技能效果等级!B607,技能效果!B:B,0))="","",INDEX(技能效果!I:I,MATCH(技能效果等级!B607,技能效果!B:B,0)))</f>
        <v/>
      </c>
      <c r="O607" s="31"/>
      <c r="P607" s="31"/>
      <c r="Q607" s="31"/>
      <c r="R607" s="31" t="str">
        <f>IF(INDEX(技能效果!J:J,MATCH(技能效果等级!B607,技能效果!B:B,0))="","",INDEX(技能效果!J:J,MATCH(技能效果等级!B607,技能效果!B:B,0)))</f>
        <v/>
      </c>
      <c r="S607" s="31"/>
      <c r="T607" s="31"/>
      <c r="U607" s="31"/>
      <c r="V607" s="30" t="s">
        <v>1329</v>
      </c>
      <c r="W607" s="31">
        <f t="shared" si="9"/>
        <v>61</v>
      </c>
    </row>
    <row r="608" spans="1:23" ht="16.5" x14ac:dyDescent="0.2">
      <c r="A608" s="31">
        <v>605</v>
      </c>
      <c r="B608" s="31">
        <f>INDEX(技能效果!B:B,MATCH(技能效果等级!W608,技能效果!Y:Y,0))</f>
        <v>130701301</v>
      </c>
      <c r="C608" s="31" t="str">
        <f>INDEX(技能效果!C:C,MATCH(技能效果等级!B608,技能效果!B:B,0))</f>
        <v>塞伯罗斯普攻伤害</v>
      </c>
      <c r="D608" s="30" t="s">
        <v>1013</v>
      </c>
      <c r="E608" s="31">
        <v>5</v>
      </c>
      <c r="F608" s="31">
        <f>INDEX(技能效果!H:H,MATCH(技能效果等级!B608,技能效果!B:B,0))</f>
        <v>1001</v>
      </c>
      <c r="G608" s="31">
        <v>2.5</v>
      </c>
      <c r="H608" s="31"/>
      <c r="I608" s="31"/>
      <c r="J608" s="31"/>
      <c r="K608" s="31"/>
      <c r="L608" s="31"/>
      <c r="M608" s="31"/>
      <c r="N608" s="30" t="str">
        <f>IF(INDEX(技能效果!I:I,MATCH(技能效果等级!B608,技能效果!B:B,0))="","",INDEX(技能效果!I:I,MATCH(技能效果等级!B608,技能效果!B:B,0)))</f>
        <v/>
      </c>
      <c r="O608" s="31"/>
      <c r="P608" s="31"/>
      <c r="Q608" s="31"/>
      <c r="R608" s="31" t="str">
        <f>IF(INDEX(技能效果!J:J,MATCH(技能效果等级!B608,技能效果!B:B,0))="","",INDEX(技能效果!J:J,MATCH(技能效果等级!B608,技能效果!B:B,0)))</f>
        <v/>
      </c>
      <c r="S608" s="31"/>
      <c r="T608" s="31"/>
      <c r="U608" s="31"/>
      <c r="V608" s="30" t="s">
        <v>1329</v>
      </c>
      <c r="W608" s="31">
        <f t="shared" si="9"/>
        <v>61</v>
      </c>
    </row>
    <row r="609" spans="1:23" ht="16.5" x14ac:dyDescent="0.2">
      <c r="A609" s="31">
        <v>606</v>
      </c>
      <c r="B609" s="31">
        <f>INDEX(技能效果!B:B,MATCH(技能效果等级!W609,技能效果!Y:Y,0))</f>
        <v>130701301</v>
      </c>
      <c r="C609" s="31" t="str">
        <f>INDEX(技能效果!C:C,MATCH(技能效果等级!B609,技能效果!B:B,0))</f>
        <v>塞伯罗斯普攻伤害</v>
      </c>
      <c r="D609" s="30" t="s">
        <v>1013</v>
      </c>
      <c r="E609" s="31">
        <v>6</v>
      </c>
      <c r="F609" s="31">
        <f>INDEX(技能效果!H:H,MATCH(技能效果等级!B609,技能效果!B:B,0))</f>
        <v>1001</v>
      </c>
      <c r="G609" s="31">
        <v>2.5</v>
      </c>
      <c r="H609" s="31"/>
      <c r="I609" s="31"/>
      <c r="J609" s="31"/>
      <c r="K609" s="31"/>
      <c r="L609" s="31"/>
      <c r="M609" s="31"/>
      <c r="N609" s="30" t="str">
        <f>IF(INDEX(技能效果!I:I,MATCH(技能效果等级!B609,技能效果!B:B,0))="","",INDEX(技能效果!I:I,MATCH(技能效果等级!B609,技能效果!B:B,0)))</f>
        <v/>
      </c>
      <c r="O609" s="31"/>
      <c r="P609" s="31"/>
      <c r="Q609" s="31"/>
      <c r="R609" s="31" t="str">
        <f>IF(INDEX(技能效果!J:J,MATCH(技能效果等级!B609,技能效果!B:B,0))="","",INDEX(技能效果!J:J,MATCH(技能效果等级!B609,技能效果!B:B,0)))</f>
        <v/>
      </c>
      <c r="S609" s="31"/>
      <c r="T609" s="31"/>
      <c r="U609" s="31"/>
      <c r="V609" s="30" t="s">
        <v>1329</v>
      </c>
      <c r="W609" s="31">
        <f t="shared" si="9"/>
        <v>61</v>
      </c>
    </row>
    <row r="610" spans="1:23" ht="16.5" x14ac:dyDescent="0.2">
      <c r="A610" s="31">
        <v>607</v>
      </c>
      <c r="B610" s="31">
        <f>INDEX(技能效果!B:B,MATCH(技能效果等级!W610,技能效果!Y:Y,0))</f>
        <v>130701301</v>
      </c>
      <c r="C610" s="31" t="str">
        <f>INDEX(技能效果!C:C,MATCH(技能效果等级!B610,技能效果!B:B,0))</f>
        <v>塞伯罗斯普攻伤害</v>
      </c>
      <c r="D610" s="30" t="s">
        <v>1013</v>
      </c>
      <c r="E610" s="31">
        <v>7</v>
      </c>
      <c r="F610" s="31">
        <f>INDEX(技能效果!H:H,MATCH(技能效果等级!B610,技能效果!B:B,0))</f>
        <v>1001</v>
      </c>
      <c r="G610" s="31">
        <v>2.5</v>
      </c>
      <c r="H610" s="31"/>
      <c r="I610" s="31"/>
      <c r="J610" s="31"/>
      <c r="K610" s="31"/>
      <c r="L610" s="31"/>
      <c r="M610" s="31"/>
      <c r="N610" s="30" t="str">
        <f>IF(INDEX(技能效果!I:I,MATCH(技能效果等级!B610,技能效果!B:B,0))="","",INDEX(技能效果!I:I,MATCH(技能效果等级!B610,技能效果!B:B,0)))</f>
        <v/>
      </c>
      <c r="O610" s="31"/>
      <c r="P610" s="31"/>
      <c r="Q610" s="31"/>
      <c r="R610" s="31" t="str">
        <f>IF(INDEX(技能效果!J:J,MATCH(技能效果等级!B610,技能效果!B:B,0))="","",INDEX(技能效果!J:J,MATCH(技能效果等级!B610,技能效果!B:B,0)))</f>
        <v/>
      </c>
      <c r="S610" s="31"/>
      <c r="T610" s="31"/>
      <c r="U610" s="31"/>
      <c r="V610" s="30" t="s">
        <v>1329</v>
      </c>
      <c r="W610" s="31">
        <f t="shared" si="9"/>
        <v>61</v>
      </c>
    </row>
    <row r="611" spans="1:23" ht="16.5" x14ac:dyDescent="0.2">
      <c r="A611" s="31">
        <v>608</v>
      </c>
      <c r="B611" s="31">
        <f>INDEX(技能效果!B:B,MATCH(技能效果等级!W611,技能效果!Y:Y,0))</f>
        <v>130701301</v>
      </c>
      <c r="C611" s="31" t="str">
        <f>INDEX(技能效果!C:C,MATCH(技能效果等级!B611,技能效果!B:B,0))</f>
        <v>塞伯罗斯普攻伤害</v>
      </c>
      <c r="D611" s="30" t="s">
        <v>1013</v>
      </c>
      <c r="E611" s="31">
        <v>8</v>
      </c>
      <c r="F611" s="31">
        <f>INDEX(技能效果!H:H,MATCH(技能效果等级!B611,技能效果!B:B,0))</f>
        <v>1001</v>
      </c>
      <c r="G611" s="31">
        <v>2.5</v>
      </c>
      <c r="H611" s="31"/>
      <c r="I611" s="31"/>
      <c r="J611" s="31"/>
      <c r="K611" s="31"/>
      <c r="L611" s="31"/>
      <c r="M611" s="31"/>
      <c r="N611" s="30" t="str">
        <f>IF(INDEX(技能效果!I:I,MATCH(技能效果等级!B611,技能效果!B:B,0))="","",INDEX(技能效果!I:I,MATCH(技能效果等级!B611,技能效果!B:B,0)))</f>
        <v/>
      </c>
      <c r="O611" s="31"/>
      <c r="P611" s="31"/>
      <c r="Q611" s="31"/>
      <c r="R611" s="31" t="str">
        <f>IF(INDEX(技能效果!J:J,MATCH(技能效果等级!B611,技能效果!B:B,0))="","",INDEX(技能效果!J:J,MATCH(技能效果等级!B611,技能效果!B:B,0)))</f>
        <v/>
      </c>
      <c r="S611" s="31"/>
      <c r="T611" s="31"/>
      <c r="U611" s="31"/>
      <c r="V611" s="30" t="s">
        <v>1329</v>
      </c>
      <c r="W611" s="31">
        <f t="shared" si="9"/>
        <v>61</v>
      </c>
    </row>
    <row r="612" spans="1:23" ht="16.5" x14ac:dyDescent="0.2">
      <c r="A612" s="31">
        <v>609</v>
      </c>
      <c r="B612" s="31">
        <f>INDEX(技能效果!B:B,MATCH(技能效果等级!W612,技能效果!Y:Y,0))</f>
        <v>130701301</v>
      </c>
      <c r="C612" s="31" t="str">
        <f>INDEX(技能效果!C:C,MATCH(技能效果等级!B612,技能效果!B:B,0))</f>
        <v>塞伯罗斯普攻伤害</v>
      </c>
      <c r="D612" s="30" t="s">
        <v>1013</v>
      </c>
      <c r="E612" s="31">
        <v>9</v>
      </c>
      <c r="F612" s="31">
        <f>INDEX(技能效果!H:H,MATCH(技能效果等级!B612,技能效果!B:B,0))</f>
        <v>1001</v>
      </c>
      <c r="G612" s="31">
        <v>2.5</v>
      </c>
      <c r="H612" s="31"/>
      <c r="I612" s="31"/>
      <c r="J612" s="31"/>
      <c r="K612" s="31"/>
      <c r="L612" s="31"/>
      <c r="M612" s="31"/>
      <c r="N612" s="30" t="str">
        <f>IF(INDEX(技能效果!I:I,MATCH(技能效果等级!B612,技能效果!B:B,0))="","",INDEX(技能效果!I:I,MATCH(技能效果等级!B612,技能效果!B:B,0)))</f>
        <v/>
      </c>
      <c r="O612" s="31"/>
      <c r="P612" s="31"/>
      <c r="Q612" s="31"/>
      <c r="R612" s="31" t="str">
        <f>IF(INDEX(技能效果!J:J,MATCH(技能效果等级!B612,技能效果!B:B,0))="","",INDEX(技能效果!J:J,MATCH(技能效果等级!B612,技能效果!B:B,0)))</f>
        <v/>
      </c>
      <c r="S612" s="31"/>
      <c r="T612" s="31"/>
      <c r="U612" s="31"/>
      <c r="V612" s="30" t="s">
        <v>1329</v>
      </c>
      <c r="W612" s="31">
        <f t="shared" si="9"/>
        <v>61</v>
      </c>
    </row>
    <row r="613" spans="1:23" ht="16.5" x14ac:dyDescent="0.2">
      <c r="A613" s="31">
        <v>610</v>
      </c>
      <c r="B613" s="31">
        <f>INDEX(技能效果!B:B,MATCH(技能效果等级!W613,技能效果!Y:Y,0))</f>
        <v>130701301</v>
      </c>
      <c r="C613" s="31" t="str">
        <f>INDEX(技能效果!C:C,MATCH(技能效果等级!B613,技能效果!B:B,0))</f>
        <v>塞伯罗斯普攻伤害</v>
      </c>
      <c r="D613" s="30" t="s">
        <v>1013</v>
      </c>
      <c r="E613" s="31">
        <v>10</v>
      </c>
      <c r="F613" s="31">
        <f>INDEX(技能效果!H:H,MATCH(技能效果等级!B613,技能效果!B:B,0))</f>
        <v>1001</v>
      </c>
      <c r="G613" s="31">
        <v>2.5</v>
      </c>
      <c r="H613" s="31"/>
      <c r="I613" s="31"/>
      <c r="J613" s="31"/>
      <c r="K613" s="31"/>
      <c r="L613" s="31"/>
      <c r="M613" s="31"/>
      <c r="N613" s="30" t="str">
        <f>IF(INDEX(技能效果!I:I,MATCH(技能效果等级!B613,技能效果!B:B,0))="","",INDEX(技能效果!I:I,MATCH(技能效果等级!B613,技能效果!B:B,0)))</f>
        <v/>
      </c>
      <c r="O613" s="31"/>
      <c r="P613" s="31"/>
      <c r="Q613" s="31"/>
      <c r="R613" s="31" t="str">
        <f>IF(INDEX(技能效果!J:J,MATCH(技能效果等级!B613,技能效果!B:B,0))="","",INDEX(技能效果!J:J,MATCH(技能效果等级!B613,技能效果!B:B,0)))</f>
        <v/>
      </c>
      <c r="S613" s="31"/>
      <c r="T613" s="31"/>
      <c r="U613" s="31"/>
      <c r="V613" s="30" t="s">
        <v>1329</v>
      </c>
      <c r="W613" s="31">
        <f t="shared" si="9"/>
        <v>61</v>
      </c>
    </row>
    <row r="614" spans="1:23" ht="16.5" x14ac:dyDescent="0.2">
      <c r="A614" s="31">
        <v>611</v>
      </c>
      <c r="B614" s="31">
        <f>INDEX(技能效果!B:B,MATCH(技能效果等级!W614,技能效果!Y:Y,0))</f>
        <v>130701302</v>
      </c>
      <c r="C614" s="31" t="str">
        <f>INDEX(技能效果!C:C,MATCH(技能效果等级!B614,技能效果!B:B,0))</f>
        <v>塞伯罗斯普攻水晶</v>
      </c>
      <c r="D614" s="30" t="s">
        <v>1013</v>
      </c>
      <c r="E614" s="31">
        <v>1</v>
      </c>
      <c r="F614" s="31">
        <f>INDEX(技能效果!H:H,MATCH(技能效果等级!B614,技能效果!B:B,0))</f>
        <v>3006</v>
      </c>
      <c r="G614" s="31">
        <v>1</v>
      </c>
      <c r="H614" s="31">
        <v>1</v>
      </c>
      <c r="I614" s="31"/>
      <c r="J614" s="31"/>
      <c r="K614" s="31"/>
      <c r="L614" s="31"/>
      <c r="M614" s="31"/>
      <c r="N614" s="30" t="str">
        <f>IF(INDEX(技能效果!I:I,MATCH(技能效果等级!B614,技能效果!B:B,0))="","",INDEX(技能效果!I:I,MATCH(技能效果等级!B614,技能效果!B:B,0)))</f>
        <v/>
      </c>
      <c r="O614" s="31"/>
      <c r="P614" s="31"/>
      <c r="Q614" s="31"/>
      <c r="R614" s="31" t="str">
        <f>IF(INDEX(技能效果!J:J,MATCH(技能效果等级!B614,技能效果!B:B,0))="","",INDEX(技能效果!J:J,MATCH(技能效果等级!B614,技能效果!B:B,0)))</f>
        <v/>
      </c>
      <c r="S614" s="31"/>
      <c r="T614" s="31"/>
      <c r="U614" s="31"/>
      <c r="V614" s="30" t="s">
        <v>1329</v>
      </c>
      <c r="W614" s="31">
        <f t="shared" si="9"/>
        <v>62</v>
      </c>
    </row>
    <row r="615" spans="1:23" ht="16.5" x14ac:dyDescent="0.2">
      <c r="A615" s="31">
        <v>612</v>
      </c>
      <c r="B615" s="31">
        <f>INDEX(技能效果!B:B,MATCH(技能效果等级!W615,技能效果!Y:Y,0))</f>
        <v>130701302</v>
      </c>
      <c r="C615" s="31" t="str">
        <f>INDEX(技能效果!C:C,MATCH(技能效果等级!B615,技能效果!B:B,0))</f>
        <v>塞伯罗斯普攻水晶</v>
      </c>
      <c r="D615" s="30" t="s">
        <v>1013</v>
      </c>
      <c r="E615" s="31">
        <v>2</v>
      </c>
      <c r="F615" s="31">
        <f>INDEX(技能效果!H:H,MATCH(技能效果等级!B615,技能效果!B:B,0))</f>
        <v>3006</v>
      </c>
      <c r="G615" s="31">
        <v>1</v>
      </c>
      <c r="H615" s="31">
        <v>1</v>
      </c>
      <c r="I615" s="31"/>
      <c r="J615" s="31"/>
      <c r="K615" s="31"/>
      <c r="L615" s="31"/>
      <c r="M615" s="31"/>
      <c r="N615" s="30" t="str">
        <f>IF(INDEX(技能效果!I:I,MATCH(技能效果等级!B615,技能效果!B:B,0))="","",INDEX(技能效果!I:I,MATCH(技能效果等级!B615,技能效果!B:B,0)))</f>
        <v/>
      </c>
      <c r="O615" s="31"/>
      <c r="P615" s="31"/>
      <c r="Q615" s="31"/>
      <c r="R615" s="31" t="str">
        <f>IF(INDEX(技能效果!J:J,MATCH(技能效果等级!B615,技能效果!B:B,0))="","",INDEX(技能效果!J:J,MATCH(技能效果等级!B615,技能效果!B:B,0)))</f>
        <v/>
      </c>
      <c r="S615" s="31"/>
      <c r="T615" s="31"/>
      <c r="U615" s="31"/>
      <c r="V615" s="30" t="s">
        <v>1329</v>
      </c>
      <c r="W615" s="31">
        <f t="shared" si="9"/>
        <v>62</v>
      </c>
    </row>
    <row r="616" spans="1:23" ht="16.5" x14ac:dyDescent="0.2">
      <c r="A616" s="31">
        <v>613</v>
      </c>
      <c r="B616" s="31">
        <f>INDEX(技能效果!B:B,MATCH(技能效果等级!W616,技能效果!Y:Y,0))</f>
        <v>130701302</v>
      </c>
      <c r="C616" s="31" t="str">
        <f>INDEX(技能效果!C:C,MATCH(技能效果等级!B616,技能效果!B:B,0))</f>
        <v>塞伯罗斯普攻水晶</v>
      </c>
      <c r="D616" s="30" t="s">
        <v>1013</v>
      </c>
      <c r="E616" s="31">
        <v>3</v>
      </c>
      <c r="F616" s="31">
        <f>INDEX(技能效果!H:H,MATCH(技能效果等级!B616,技能效果!B:B,0))</f>
        <v>3006</v>
      </c>
      <c r="G616" s="31">
        <v>1</v>
      </c>
      <c r="H616" s="31">
        <v>1</v>
      </c>
      <c r="I616" s="31"/>
      <c r="J616" s="31"/>
      <c r="K616" s="31"/>
      <c r="L616" s="31"/>
      <c r="M616" s="31"/>
      <c r="N616" s="30" t="str">
        <f>IF(INDEX(技能效果!I:I,MATCH(技能效果等级!B616,技能效果!B:B,0))="","",INDEX(技能效果!I:I,MATCH(技能效果等级!B616,技能效果!B:B,0)))</f>
        <v/>
      </c>
      <c r="O616" s="31"/>
      <c r="P616" s="31"/>
      <c r="Q616" s="31"/>
      <c r="R616" s="31" t="str">
        <f>IF(INDEX(技能效果!J:J,MATCH(技能效果等级!B616,技能效果!B:B,0))="","",INDEX(技能效果!J:J,MATCH(技能效果等级!B616,技能效果!B:B,0)))</f>
        <v/>
      </c>
      <c r="S616" s="31"/>
      <c r="T616" s="31"/>
      <c r="U616" s="31"/>
      <c r="V616" s="30" t="s">
        <v>1329</v>
      </c>
      <c r="W616" s="31">
        <f t="shared" si="9"/>
        <v>62</v>
      </c>
    </row>
    <row r="617" spans="1:23" ht="16.5" x14ac:dyDescent="0.2">
      <c r="A617" s="31">
        <v>614</v>
      </c>
      <c r="B617" s="31">
        <f>INDEX(技能效果!B:B,MATCH(技能效果等级!W617,技能效果!Y:Y,0))</f>
        <v>130701302</v>
      </c>
      <c r="C617" s="31" t="str">
        <f>INDEX(技能效果!C:C,MATCH(技能效果等级!B617,技能效果!B:B,0))</f>
        <v>塞伯罗斯普攻水晶</v>
      </c>
      <c r="D617" s="30" t="s">
        <v>1013</v>
      </c>
      <c r="E617" s="31">
        <v>4</v>
      </c>
      <c r="F617" s="31">
        <f>INDEX(技能效果!H:H,MATCH(技能效果等级!B617,技能效果!B:B,0))</f>
        <v>3006</v>
      </c>
      <c r="G617" s="31">
        <v>1</v>
      </c>
      <c r="H617" s="31">
        <v>1</v>
      </c>
      <c r="I617" s="31"/>
      <c r="J617" s="31"/>
      <c r="K617" s="31"/>
      <c r="L617" s="31"/>
      <c r="M617" s="31"/>
      <c r="N617" s="30" t="str">
        <f>IF(INDEX(技能效果!I:I,MATCH(技能效果等级!B617,技能效果!B:B,0))="","",INDEX(技能效果!I:I,MATCH(技能效果等级!B617,技能效果!B:B,0)))</f>
        <v/>
      </c>
      <c r="O617" s="31"/>
      <c r="P617" s="31"/>
      <c r="Q617" s="31"/>
      <c r="R617" s="31" t="str">
        <f>IF(INDEX(技能效果!J:J,MATCH(技能效果等级!B617,技能效果!B:B,0))="","",INDEX(技能效果!J:J,MATCH(技能效果等级!B617,技能效果!B:B,0)))</f>
        <v/>
      </c>
      <c r="S617" s="31"/>
      <c r="T617" s="31"/>
      <c r="U617" s="31"/>
      <c r="V617" s="30" t="s">
        <v>1329</v>
      </c>
      <c r="W617" s="31">
        <f t="shared" si="9"/>
        <v>62</v>
      </c>
    </row>
    <row r="618" spans="1:23" ht="16.5" x14ac:dyDescent="0.2">
      <c r="A618" s="31">
        <v>615</v>
      </c>
      <c r="B618" s="31">
        <f>INDEX(技能效果!B:B,MATCH(技能效果等级!W618,技能效果!Y:Y,0))</f>
        <v>130701302</v>
      </c>
      <c r="C618" s="31" t="str">
        <f>INDEX(技能效果!C:C,MATCH(技能效果等级!B618,技能效果!B:B,0))</f>
        <v>塞伯罗斯普攻水晶</v>
      </c>
      <c r="D618" s="30" t="s">
        <v>1013</v>
      </c>
      <c r="E618" s="31">
        <v>5</v>
      </c>
      <c r="F618" s="31">
        <f>INDEX(技能效果!H:H,MATCH(技能效果等级!B618,技能效果!B:B,0))</f>
        <v>3006</v>
      </c>
      <c r="G618" s="31">
        <v>1</v>
      </c>
      <c r="H618" s="31">
        <v>1</v>
      </c>
      <c r="I618" s="31"/>
      <c r="J618" s="31"/>
      <c r="K618" s="31"/>
      <c r="L618" s="31"/>
      <c r="M618" s="31"/>
      <c r="N618" s="30" t="str">
        <f>IF(INDEX(技能效果!I:I,MATCH(技能效果等级!B618,技能效果!B:B,0))="","",INDEX(技能效果!I:I,MATCH(技能效果等级!B618,技能效果!B:B,0)))</f>
        <v/>
      </c>
      <c r="O618" s="31"/>
      <c r="P618" s="31"/>
      <c r="Q618" s="31"/>
      <c r="R618" s="31" t="str">
        <f>IF(INDEX(技能效果!J:J,MATCH(技能效果等级!B618,技能效果!B:B,0))="","",INDEX(技能效果!J:J,MATCH(技能效果等级!B618,技能效果!B:B,0)))</f>
        <v/>
      </c>
      <c r="S618" s="31"/>
      <c r="T618" s="31"/>
      <c r="U618" s="31"/>
      <c r="V618" s="30" t="s">
        <v>1329</v>
      </c>
      <c r="W618" s="31">
        <f t="shared" si="9"/>
        <v>62</v>
      </c>
    </row>
    <row r="619" spans="1:23" ht="16.5" x14ac:dyDescent="0.2">
      <c r="A619" s="31">
        <v>616</v>
      </c>
      <c r="B619" s="31">
        <f>INDEX(技能效果!B:B,MATCH(技能效果等级!W619,技能效果!Y:Y,0))</f>
        <v>130701302</v>
      </c>
      <c r="C619" s="31" t="str">
        <f>INDEX(技能效果!C:C,MATCH(技能效果等级!B619,技能效果!B:B,0))</f>
        <v>塞伯罗斯普攻水晶</v>
      </c>
      <c r="D619" s="30" t="s">
        <v>1013</v>
      </c>
      <c r="E619" s="31">
        <v>6</v>
      </c>
      <c r="F619" s="31">
        <f>INDEX(技能效果!H:H,MATCH(技能效果等级!B619,技能效果!B:B,0))</f>
        <v>3006</v>
      </c>
      <c r="G619" s="31">
        <v>1</v>
      </c>
      <c r="H619" s="31">
        <v>1</v>
      </c>
      <c r="I619" s="31"/>
      <c r="J619" s="31"/>
      <c r="K619" s="31"/>
      <c r="L619" s="31"/>
      <c r="M619" s="31"/>
      <c r="N619" s="30" t="str">
        <f>IF(INDEX(技能效果!I:I,MATCH(技能效果等级!B619,技能效果!B:B,0))="","",INDEX(技能效果!I:I,MATCH(技能效果等级!B619,技能效果!B:B,0)))</f>
        <v/>
      </c>
      <c r="O619" s="31"/>
      <c r="P619" s="31"/>
      <c r="Q619" s="31"/>
      <c r="R619" s="31" t="str">
        <f>IF(INDEX(技能效果!J:J,MATCH(技能效果等级!B619,技能效果!B:B,0))="","",INDEX(技能效果!J:J,MATCH(技能效果等级!B619,技能效果!B:B,0)))</f>
        <v/>
      </c>
      <c r="S619" s="31"/>
      <c r="T619" s="31"/>
      <c r="U619" s="31"/>
      <c r="V619" s="30" t="s">
        <v>1329</v>
      </c>
      <c r="W619" s="31">
        <f t="shared" si="9"/>
        <v>62</v>
      </c>
    </row>
    <row r="620" spans="1:23" ht="16.5" x14ac:dyDescent="0.2">
      <c r="A620" s="31">
        <v>617</v>
      </c>
      <c r="B620" s="31">
        <f>INDEX(技能效果!B:B,MATCH(技能效果等级!W620,技能效果!Y:Y,0))</f>
        <v>130701302</v>
      </c>
      <c r="C620" s="31" t="str">
        <f>INDEX(技能效果!C:C,MATCH(技能效果等级!B620,技能效果!B:B,0))</f>
        <v>塞伯罗斯普攻水晶</v>
      </c>
      <c r="D620" s="30" t="s">
        <v>1013</v>
      </c>
      <c r="E620" s="31">
        <v>7</v>
      </c>
      <c r="F620" s="31">
        <f>INDEX(技能效果!H:H,MATCH(技能效果等级!B620,技能效果!B:B,0))</f>
        <v>3006</v>
      </c>
      <c r="G620" s="31">
        <v>1</v>
      </c>
      <c r="H620" s="31">
        <v>1</v>
      </c>
      <c r="I620" s="31"/>
      <c r="J620" s="31"/>
      <c r="K620" s="31"/>
      <c r="L620" s="31"/>
      <c r="M620" s="31"/>
      <c r="N620" s="30" t="str">
        <f>IF(INDEX(技能效果!I:I,MATCH(技能效果等级!B620,技能效果!B:B,0))="","",INDEX(技能效果!I:I,MATCH(技能效果等级!B620,技能效果!B:B,0)))</f>
        <v/>
      </c>
      <c r="O620" s="31"/>
      <c r="P620" s="31"/>
      <c r="Q620" s="31"/>
      <c r="R620" s="31" t="str">
        <f>IF(INDEX(技能效果!J:J,MATCH(技能效果等级!B620,技能效果!B:B,0))="","",INDEX(技能效果!J:J,MATCH(技能效果等级!B620,技能效果!B:B,0)))</f>
        <v/>
      </c>
      <c r="S620" s="31"/>
      <c r="T620" s="31"/>
      <c r="U620" s="31"/>
      <c r="V620" s="30" t="s">
        <v>1329</v>
      </c>
      <c r="W620" s="31">
        <f t="shared" si="9"/>
        <v>62</v>
      </c>
    </row>
    <row r="621" spans="1:23" ht="16.5" x14ac:dyDescent="0.2">
      <c r="A621" s="31">
        <v>618</v>
      </c>
      <c r="B621" s="31">
        <f>INDEX(技能效果!B:B,MATCH(技能效果等级!W621,技能效果!Y:Y,0))</f>
        <v>130701302</v>
      </c>
      <c r="C621" s="31" t="str">
        <f>INDEX(技能效果!C:C,MATCH(技能效果等级!B621,技能效果!B:B,0))</f>
        <v>塞伯罗斯普攻水晶</v>
      </c>
      <c r="D621" s="30" t="s">
        <v>1013</v>
      </c>
      <c r="E621" s="31">
        <v>8</v>
      </c>
      <c r="F621" s="31">
        <f>INDEX(技能效果!H:H,MATCH(技能效果等级!B621,技能效果!B:B,0))</f>
        <v>3006</v>
      </c>
      <c r="G621" s="31">
        <v>1</v>
      </c>
      <c r="H621" s="31">
        <v>1</v>
      </c>
      <c r="I621" s="31"/>
      <c r="J621" s="31"/>
      <c r="K621" s="31"/>
      <c r="L621" s="31"/>
      <c r="M621" s="31"/>
      <c r="N621" s="30" t="str">
        <f>IF(INDEX(技能效果!I:I,MATCH(技能效果等级!B621,技能效果!B:B,0))="","",INDEX(技能效果!I:I,MATCH(技能效果等级!B621,技能效果!B:B,0)))</f>
        <v/>
      </c>
      <c r="O621" s="31"/>
      <c r="P621" s="31"/>
      <c r="Q621" s="31"/>
      <c r="R621" s="31" t="str">
        <f>IF(INDEX(技能效果!J:J,MATCH(技能效果等级!B621,技能效果!B:B,0))="","",INDEX(技能效果!J:J,MATCH(技能效果等级!B621,技能效果!B:B,0)))</f>
        <v/>
      </c>
      <c r="S621" s="31"/>
      <c r="T621" s="31"/>
      <c r="U621" s="31"/>
      <c r="V621" s="30" t="s">
        <v>1329</v>
      </c>
      <c r="W621" s="31">
        <f t="shared" si="9"/>
        <v>62</v>
      </c>
    </row>
    <row r="622" spans="1:23" ht="16.5" x14ac:dyDescent="0.2">
      <c r="A622" s="31">
        <v>619</v>
      </c>
      <c r="B622" s="31">
        <f>INDEX(技能效果!B:B,MATCH(技能效果等级!W622,技能效果!Y:Y,0))</f>
        <v>130701302</v>
      </c>
      <c r="C622" s="31" t="str">
        <f>INDEX(技能效果!C:C,MATCH(技能效果等级!B622,技能效果!B:B,0))</f>
        <v>塞伯罗斯普攻水晶</v>
      </c>
      <c r="D622" s="30" t="s">
        <v>1013</v>
      </c>
      <c r="E622" s="31">
        <v>9</v>
      </c>
      <c r="F622" s="31">
        <f>INDEX(技能效果!H:H,MATCH(技能效果等级!B622,技能效果!B:B,0))</f>
        <v>3006</v>
      </c>
      <c r="G622" s="31">
        <v>1</v>
      </c>
      <c r="H622" s="31">
        <v>1</v>
      </c>
      <c r="I622" s="31"/>
      <c r="J622" s="31"/>
      <c r="K622" s="31"/>
      <c r="L622" s="31"/>
      <c r="M622" s="31"/>
      <c r="N622" s="30" t="str">
        <f>IF(INDEX(技能效果!I:I,MATCH(技能效果等级!B622,技能效果!B:B,0))="","",INDEX(技能效果!I:I,MATCH(技能效果等级!B622,技能效果!B:B,0)))</f>
        <v/>
      </c>
      <c r="O622" s="31"/>
      <c r="P622" s="31"/>
      <c r="Q622" s="31"/>
      <c r="R622" s="31" t="str">
        <f>IF(INDEX(技能效果!J:J,MATCH(技能效果等级!B622,技能效果!B:B,0))="","",INDEX(技能效果!J:J,MATCH(技能效果等级!B622,技能效果!B:B,0)))</f>
        <v/>
      </c>
      <c r="S622" s="31"/>
      <c r="T622" s="31"/>
      <c r="U622" s="31"/>
      <c r="V622" s="30" t="s">
        <v>1329</v>
      </c>
      <c r="W622" s="31">
        <f t="shared" si="9"/>
        <v>62</v>
      </c>
    </row>
    <row r="623" spans="1:23" ht="16.5" x14ac:dyDescent="0.2">
      <c r="A623" s="31">
        <v>620</v>
      </c>
      <c r="B623" s="31">
        <f>INDEX(技能效果!B:B,MATCH(技能效果等级!W623,技能效果!Y:Y,0))</f>
        <v>130701302</v>
      </c>
      <c r="C623" s="31" t="str">
        <f>INDEX(技能效果!C:C,MATCH(技能效果等级!B623,技能效果!B:B,0))</f>
        <v>塞伯罗斯普攻水晶</v>
      </c>
      <c r="D623" s="30" t="s">
        <v>1013</v>
      </c>
      <c r="E623" s="31">
        <v>10</v>
      </c>
      <c r="F623" s="31">
        <f>INDEX(技能效果!H:H,MATCH(技能效果等级!B623,技能效果!B:B,0))</f>
        <v>3006</v>
      </c>
      <c r="G623" s="31">
        <v>1</v>
      </c>
      <c r="H623" s="31">
        <v>1</v>
      </c>
      <c r="I623" s="31"/>
      <c r="J623" s="31"/>
      <c r="K623" s="31"/>
      <c r="L623" s="31"/>
      <c r="M623" s="31"/>
      <c r="N623" s="30" t="str">
        <f>IF(INDEX(技能效果!I:I,MATCH(技能效果等级!B623,技能效果!B:B,0))="","",INDEX(技能效果!I:I,MATCH(技能效果等级!B623,技能效果!B:B,0)))</f>
        <v/>
      </c>
      <c r="O623" s="31"/>
      <c r="P623" s="31"/>
      <c r="Q623" s="31"/>
      <c r="R623" s="31" t="str">
        <f>IF(INDEX(技能效果!J:J,MATCH(技能效果等级!B623,技能效果!B:B,0))="","",INDEX(技能效果!J:J,MATCH(技能效果等级!B623,技能效果!B:B,0)))</f>
        <v/>
      </c>
      <c r="S623" s="31"/>
      <c r="T623" s="31"/>
      <c r="U623" s="31"/>
      <c r="V623" s="30" t="s">
        <v>1329</v>
      </c>
      <c r="W623" s="31">
        <f t="shared" si="9"/>
        <v>62</v>
      </c>
    </row>
    <row r="624" spans="1:23" ht="16.5" x14ac:dyDescent="0.2">
      <c r="A624" s="31">
        <v>621</v>
      </c>
      <c r="B624" s="31">
        <f>INDEX(技能效果!B:B,MATCH(技能效果等级!W624,技能效果!Y:Y,0))</f>
        <v>130701401</v>
      </c>
      <c r="C624" s="31" t="str">
        <f>INDEX(技能效果!C:C,MATCH(技能效果等级!B624,技能效果!B:B,0))</f>
        <v>石灵明普攻伤害</v>
      </c>
      <c r="D624" s="30" t="s">
        <v>1013</v>
      </c>
      <c r="E624" s="31">
        <v>1</v>
      </c>
      <c r="F624" s="31">
        <f>INDEX(技能效果!H:H,MATCH(技能效果等级!B624,技能效果!B:B,0))</f>
        <v>1001</v>
      </c>
      <c r="G624" s="31">
        <v>2.5</v>
      </c>
      <c r="H624" s="31"/>
      <c r="I624" s="31"/>
      <c r="J624" s="31"/>
      <c r="K624" s="31"/>
      <c r="L624" s="31"/>
      <c r="M624" s="31"/>
      <c r="N624" s="30" t="str">
        <f>IF(INDEX(技能效果!I:I,MATCH(技能效果等级!B624,技能效果!B:B,0))="","",INDEX(技能效果!I:I,MATCH(技能效果等级!B624,技能效果!B:B,0)))</f>
        <v/>
      </c>
      <c r="O624" s="31"/>
      <c r="P624" s="31"/>
      <c r="Q624" s="31"/>
      <c r="R624" s="31" t="str">
        <f>IF(INDEX(技能效果!J:J,MATCH(技能效果等级!B624,技能效果!B:B,0))="","",INDEX(技能效果!J:J,MATCH(技能效果等级!B624,技能效果!B:B,0)))</f>
        <v/>
      </c>
      <c r="S624" s="31"/>
      <c r="T624" s="31"/>
      <c r="U624" s="31"/>
      <c r="V624" s="30" t="s">
        <v>1329</v>
      </c>
      <c r="W624" s="31">
        <f t="shared" si="9"/>
        <v>63</v>
      </c>
    </row>
    <row r="625" spans="1:23" ht="16.5" x14ac:dyDescent="0.2">
      <c r="A625" s="31">
        <v>622</v>
      </c>
      <c r="B625" s="31">
        <f>INDEX(技能效果!B:B,MATCH(技能效果等级!W625,技能效果!Y:Y,0))</f>
        <v>130701401</v>
      </c>
      <c r="C625" s="31" t="str">
        <f>INDEX(技能效果!C:C,MATCH(技能效果等级!B625,技能效果!B:B,0))</f>
        <v>石灵明普攻伤害</v>
      </c>
      <c r="D625" s="30" t="s">
        <v>1013</v>
      </c>
      <c r="E625" s="31">
        <v>2</v>
      </c>
      <c r="F625" s="31">
        <f>INDEX(技能效果!H:H,MATCH(技能效果等级!B625,技能效果!B:B,0))</f>
        <v>1001</v>
      </c>
      <c r="G625" s="31">
        <v>2.5</v>
      </c>
      <c r="H625" s="31"/>
      <c r="I625" s="31"/>
      <c r="J625" s="31"/>
      <c r="K625" s="31"/>
      <c r="L625" s="31"/>
      <c r="M625" s="31"/>
      <c r="N625" s="30" t="str">
        <f>IF(INDEX(技能效果!I:I,MATCH(技能效果等级!B625,技能效果!B:B,0))="","",INDEX(技能效果!I:I,MATCH(技能效果等级!B625,技能效果!B:B,0)))</f>
        <v/>
      </c>
      <c r="O625" s="31"/>
      <c r="P625" s="31"/>
      <c r="Q625" s="31"/>
      <c r="R625" s="31" t="str">
        <f>IF(INDEX(技能效果!J:J,MATCH(技能效果等级!B625,技能效果!B:B,0))="","",INDEX(技能效果!J:J,MATCH(技能效果等级!B625,技能效果!B:B,0)))</f>
        <v/>
      </c>
      <c r="S625" s="31"/>
      <c r="T625" s="31"/>
      <c r="U625" s="31"/>
      <c r="V625" s="30" t="s">
        <v>1329</v>
      </c>
      <c r="W625" s="31">
        <f t="shared" si="9"/>
        <v>63</v>
      </c>
    </row>
    <row r="626" spans="1:23" ht="16.5" x14ac:dyDescent="0.2">
      <c r="A626" s="31">
        <v>623</v>
      </c>
      <c r="B626" s="31">
        <f>INDEX(技能效果!B:B,MATCH(技能效果等级!W626,技能效果!Y:Y,0))</f>
        <v>130701401</v>
      </c>
      <c r="C626" s="31" t="str">
        <f>INDEX(技能效果!C:C,MATCH(技能效果等级!B626,技能效果!B:B,0))</f>
        <v>石灵明普攻伤害</v>
      </c>
      <c r="D626" s="30" t="s">
        <v>1013</v>
      </c>
      <c r="E626" s="31">
        <v>3</v>
      </c>
      <c r="F626" s="31">
        <f>INDEX(技能效果!H:H,MATCH(技能效果等级!B626,技能效果!B:B,0))</f>
        <v>1001</v>
      </c>
      <c r="G626" s="31">
        <v>2.5</v>
      </c>
      <c r="H626" s="31"/>
      <c r="I626" s="31"/>
      <c r="J626" s="31"/>
      <c r="K626" s="31"/>
      <c r="L626" s="31"/>
      <c r="M626" s="31"/>
      <c r="N626" s="30" t="str">
        <f>IF(INDEX(技能效果!I:I,MATCH(技能效果等级!B626,技能效果!B:B,0))="","",INDEX(技能效果!I:I,MATCH(技能效果等级!B626,技能效果!B:B,0)))</f>
        <v/>
      </c>
      <c r="O626" s="31"/>
      <c r="P626" s="31"/>
      <c r="Q626" s="31"/>
      <c r="R626" s="31" t="str">
        <f>IF(INDEX(技能效果!J:J,MATCH(技能效果等级!B626,技能效果!B:B,0))="","",INDEX(技能效果!J:J,MATCH(技能效果等级!B626,技能效果!B:B,0)))</f>
        <v/>
      </c>
      <c r="S626" s="31"/>
      <c r="T626" s="31"/>
      <c r="U626" s="31"/>
      <c r="V626" s="30" t="s">
        <v>1329</v>
      </c>
      <c r="W626" s="31">
        <f t="shared" si="9"/>
        <v>63</v>
      </c>
    </row>
    <row r="627" spans="1:23" ht="16.5" x14ac:dyDescent="0.2">
      <c r="A627" s="31">
        <v>624</v>
      </c>
      <c r="B627" s="31">
        <f>INDEX(技能效果!B:B,MATCH(技能效果等级!W627,技能效果!Y:Y,0))</f>
        <v>130701401</v>
      </c>
      <c r="C627" s="31" t="str">
        <f>INDEX(技能效果!C:C,MATCH(技能效果等级!B627,技能效果!B:B,0))</f>
        <v>石灵明普攻伤害</v>
      </c>
      <c r="D627" s="30" t="s">
        <v>1013</v>
      </c>
      <c r="E627" s="31">
        <v>4</v>
      </c>
      <c r="F627" s="31">
        <f>INDEX(技能效果!H:H,MATCH(技能效果等级!B627,技能效果!B:B,0))</f>
        <v>1001</v>
      </c>
      <c r="G627" s="31">
        <v>2.5</v>
      </c>
      <c r="H627" s="31"/>
      <c r="I627" s="31"/>
      <c r="J627" s="31"/>
      <c r="K627" s="31"/>
      <c r="L627" s="31"/>
      <c r="M627" s="31"/>
      <c r="N627" s="30" t="str">
        <f>IF(INDEX(技能效果!I:I,MATCH(技能效果等级!B627,技能效果!B:B,0))="","",INDEX(技能效果!I:I,MATCH(技能效果等级!B627,技能效果!B:B,0)))</f>
        <v/>
      </c>
      <c r="O627" s="31"/>
      <c r="P627" s="31"/>
      <c r="Q627" s="31"/>
      <c r="R627" s="31" t="str">
        <f>IF(INDEX(技能效果!J:J,MATCH(技能效果等级!B627,技能效果!B:B,0))="","",INDEX(技能效果!J:J,MATCH(技能效果等级!B627,技能效果!B:B,0)))</f>
        <v/>
      </c>
      <c r="S627" s="31"/>
      <c r="T627" s="31"/>
      <c r="U627" s="31"/>
      <c r="V627" s="30" t="s">
        <v>1329</v>
      </c>
      <c r="W627" s="31">
        <f t="shared" si="9"/>
        <v>63</v>
      </c>
    </row>
    <row r="628" spans="1:23" ht="16.5" x14ac:dyDescent="0.2">
      <c r="A628" s="31">
        <v>625</v>
      </c>
      <c r="B628" s="31">
        <f>INDEX(技能效果!B:B,MATCH(技能效果等级!W628,技能效果!Y:Y,0))</f>
        <v>130701401</v>
      </c>
      <c r="C628" s="31" t="str">
        <f>INDEX(技能效果!C:C,MATCH(技能效果等级!B628,技能效果!B:B,0))</f>
        <v>石灵明普攻伤害</v>
      </c>
      <c r="D628" s="30" t="s">
        <v>1013</v>
      </c>
      <c r="E628" s="31">
        <v>5</v>
      </c>
      <c r="F628" s="31">
        <f>INDEX(技能效果!H:H,MATCH(技能效果等级!B628,技能效果!B:B,0))</f>
        <v>1001</v>
      </c>
      <c r="G628" s="31">
        <v>2.5</v>
      </c>
      <c r="H628" s="31"/>
      <c r="I628" s="31"/>
      <c r="J628" s="31"/>
      <c r="K628" s="31"/>
      <c r="L628" s="31"/>
      <c r="M628" s="31"/>
      <c r="N628" s="30" t="str">
        <f>IF(INDEX(技能效果!I:I,MATCH(技能效果等级!B628,技能效果!B:B,0))="","",INDEX(技能效果!I:I,MATCH(技能效果等级!B628,技能效果!B:B,0)))</f>
        <v/>
      </c>
      <c r="O628" s="31"/>
      <c r="P628" s="31"/>
      <c r="Q628" s="31"/>
      <c r="R628" s="31" t="str">
        <f>IF(INDEX(技能效果!J:J,MATCH(技能效果等级!B628,技能效果!B:B,0))="","",INDEX(技能效果!J:J,MATCH(技能效果等级!B628,技能效果!B:B,0)))</f>
        <v/>
      </c>
      <c r="S628" s="31"/>
      <c r="T628" s="31"/>
      <c r="U628" s="31"/>
      <c r="V628" s="30" t="s">
        <v>1329</v>
      </c>
      <c r="W628" s="31">
        <f t="shared" si="9"/>
        <v>63</v>
      </c>
    </row>
    <row r="629" spans="1:23" ht="16.5" x14ac:dyDescent="0.2">
      <c r="A629" s="31">
        <v>626</v>
      </c>
      <c r="B629" s="31">
        <f>INDEX(技能效果!B:B,MATCH(技能效果等级!W629,技能效果!Y:Y,0))</f>
        <v>130701401</v>
      </c>
      <c r="C629" s="31" t="str">
        <f>INDEX(技能效果!C:C,MATCH(技能效果等级!B629,技能效果!B:B,0))</f>
        <v>石灵明普攻伤害</v>
      </c>
      <c r="D629" s="30" t="s">
        <v>1013</v>
      </c>
      <c r="E629" s="31">
        <v>6</v>
      </c>
      <c r="F629" s="31">
        <f>INDEX(技能效果!H:H,MATCH(技能效果等级!B629,技能效果!B:B,0))</f>
        <v>1001</v>
      </c>
      <c r="G629" s="31">
        <v>2.5</v>
      </c>
      <c r="H629" s="31"/>
      <c r="I629" s="31"/>
      <c r="J629" s="31"/>
      <c r="K629" s="31"/>
      <c r="L629" s="31"/>
      <c r="M629" s="31"/>
      <c r="N629" s="30" t="str">
        <f>IF(INDEX(技能效果!I:I,MATCH(技能效果等级!B629,技能效果!B:B,0))="","",INDEX(技能效果!I:I,MATCH(技能效果等级!B629,技能效果!B:B,0)))</f>
        <v/>
      </c>
      <c r="O629" s="31"/>
      <c r="P629" s="31"/>
      <c r="Q629" s="31"/>
      <c r="R629" s="31" t="str">
        <f>IF(INDEX(技能效果!J:J,MATCH(技能效果等级!B629,技能效果!B:B,0))="","",INDEX(技能效果!J:J,MATCH(技能效果等级!B629,技能效果!B:B,0)))</f>
        <v/>
      </c>
      <c r="S629" s="31"/>
      <c r="T629" s="31"/>
      <c r="U629" s="31"/>
      <c r="V629" s="30" t="s">
        <v>1329</v>
      </c>
      <c r="W629" s="31">
        <f t="shared" si="9"/>
        <v>63</v>
      </c>
    </row>
    <row r="630" spans="1:23" ht="16.5" x14ac:dyDescent="0.2">
      <c r="A630" s="31">
        <v>627</v>
      </c>
      <c r="B630" s="31">
        <f>INDEX(技能效果!B:B,MATCH(技能效果等级!W630,技能效果!Y:Y,0))</f>
        <v>130701401</v>
      </c>
      <c r="C630" s="31" t="str">
        <f>INDEX(技能效果!C:C,MATCH(技能效果等级!B630,技能效果!B:B,0))</f>
        <v>石灵明普攻伤害</v>
      </c>
      <c r="D630" s="30" t="s">
        <v>1013</v>
      </c>
      <c r="E630" s="31">
        <v>7</v>
      </c>
      <c r="F630" s="31">
        <f>INDEX(技能效果!H:H,MATCH(技能效果等级!B630,技能效果!B:B,0))</f>
        <v>1001</v>
      </c>
      <c r="G630" s="31">
        <v>2.5</v>
      </c>
      <c r="H630" s="31"/>
      <c r="I630" s="31"/>
      <c r="J630" s="31"/>
      <c r="K630" s="31"/>
      <c r="L630" s="31"/>
      <c r="M630" s="31"/>
      <c r="N630" s="30" t="str">
        <f>IF(INDEX(技能效果!I:I,MATCH(技能效果等级!B630,技能效果!B:B,0))="","",INDEX(技能效果!I:I,MATCH(技能效果等级!B630,技能效果!B:B,0)))</f>
        <v/>
      </c>
      <c r="O630" s="31"/>
      <c r="P630" s="31"/>
      <c r="Q630" s="31"/>
      <c r="R630" s="31" t="str">
        <f>IF(INDEX(技能效果!J:J,MATCH(技能效果等级!B630,技能效果!B:B,0))="","",INDEX(技能效果!J:J,MATCH(技能效果等级!B630,技能效果!B:B,0)))</f>
        <v/>
      </c>
      <c r="S630" s="31"/>
      <c r="T630" s="31"/>
      <c r="U630" s="31"/>
      <c r="V630" s="30" t="s">
        <v>1329</v>
      </c>
      <c r="W630" s="31">
        <f t="shared" si="9"/>
        <v>63</v>
      </c>
    </row>
    <row r="631" spans="1:23" ht="16.5" x14ac:dyDescent="0.2">
      <c r="A631" s="31">
        <v>628</v>
      </c>
      <c r="B631" s="31">
        <f>INDEX(技能效果!B:B,MATCH(技能效果等级!W631,技能效果!Y:Y,0))</f>
        <v>130701401</v>
      </c>
      <c r="C631" s="31" t="str">
        <f>INDEX(技能效果!C:C,MATCH(技能效果等级!B631,技能效果!B:B,0))</f>
        <v>石灵明普攻伤害</v>
      </c>
      <c r="D631" s="30" t="s">
        <v>1013</v>
      </c>
      <c r="E631" s="31">
        <v>8</v>
      </c>
      <c r="F631" s="31">
        <f>INDEX(技能效果!H:H,MATCH(技能效果等级!B631,技能效果!B:B,0))</f>
        <v>1001</v>
      </c>
      <c r="G631" s="31">
        <v>2.5</v>
      </c>
      <c r="H631" s="31"/>
      <c r="I631" s="31"/>
      <c r="J631" s="31"/>
      <c r="K631" s="31"/>
      <c r="L631" s="31"/>
      <c r="M631" s="31"/>
      <c r="N631" s="30" t="str">
        <f>IF(INDEX(技能效果!I:I,MATCH(技能效果等级!B631,技能效果!B:B,0))="","",INDEX(技能效果!I:I,MATCH(技能效果等级!B631,技能效果!B:B,0)))</f>
        <v/>
      </c>
      <c r="O631" s="31"/>
      <c r="P631" s="31"/>
      <c r="Q631" s="31"/>
      <c r="R631" s="31" t="str">
        <f>IF(INDEX(技能效果!J:J,MATCH(技能效果等级!B631,技能效果!B:B,0))="","",INDEX(技能效果!J:J,MATCH(技能效果等级!B631,技能效果!B:B,0)))</f>
        <v/>
      </c>
      <c r="S631" s="31"/>
      <c r="T631" s="31"/>
      <c r="U631" s="31"/>
      <c r="V631" s="30" t="s">
        <v>1329</v>
      </c>
      <c r="W631" s="31">
        <f t="shared" si="9"/>
        <v>63</v>
      </c>
    </row>
    <row r="632" spans="1:23" ht="16.5" x14ac:dyDescent="0.2">
      <c r="A632" s="31">
        <v>629</v>
      </c>
      <c r="B632" s="31">
        <f>INDEX(技能效果!B:B,MATCH(技能效果等级!W632,技能效果!Y:Y,0))</f>
        <v>130701401</v>
      </c>
      <c r="C632" s="31" t="str">
        <f>INDEX(技能效果!C:C,MATCH(技能效果等级!B632,技能效果!B:B,0))</f>
        <v>石灵明普攻伤害</v>
      </c>
      <c r="D632" s="30" t="s">
        <v>1013</v>
      </c>
      <c r="E632" s="31">
        <v>9</v>
      </c>
      <c r="F632" s="31">
        <f>INDEX(技能效果!H:H,MATCH(技能效果等级!B632,技能效果!B:B,0))</f>
        <v>1001</v>
      </c>
      <c r="G632" s="31">
        <v>2.5</v>
      </c>
      <c r="H632" s="31"/>
      <c r="I632" s="31"/>
      <c r="J632" s="31"/>
      <c r="K632" s="31"/>
      <c r="L632" s="31"/>
      <c r="M632" s="31"/>
      <c r="N632" s="30" t="str">
        <f>IF(INDEX(技能效果!I:I,MATCH(技能效果等级!B632,技能效果!B:B,0))="","",INDEX(技能效果!I:I,MATCH(技能效果等级!B632,技能效果!B:B,0)))</f>
        <v/>
      </c>
      <c r="O632" s="31"/>
      <c r="P632" s="31"/>
      <c r="Q632" s="31"/>
      <c r="R632" s="31" t="str">
        <f>IF(INDEX(技能效果!J:J,MATCH(技能效果等级!B632,技能效果!B:B,0))="","",INDEX(技能效果!J:J,MATCH(技能效果等级!B632,技能效果!B:B,0)))</f>
        <v/>
      </c>
      <c r="S632" s="31"/>
      <c r="T632" s="31"/>
      <c r="U632" s="31"/>
      <c r="V632" s="30" t="s">
        <v>1329</v>
      </c>
      <c r="W632" s="31">
        <f t="shared" si="9"/>
        <v>63</v>
      </c>
    </row>
    <row r="633" spans="1:23" ht="16.5" x14ac:dyDescent="0.2">
      <c r="A633" s="31">
        <v>630</v>
      </c>
      <c r="B633" s="31">
        <f>INDEX(技能效果!B:B,MATCH(技能效果等级!W633,技能效果!Y:Y,0))</f>
        <v>130701401</v>
      </c>
      <c r="C633" s="31" t="str">
        <f>INDEX(技能效果!C:C,MATCH(技能效果等级!B633,技能效果!B:B,0))</f>
        <v>石灵明普攻伤害</v>
      </c>
      <c r="D633" s="30" t="s">
        <v>1013</v>
      </c>
      <c r="E633" s="31">
        <v>10</v>
      </c>
      <c r="F633" s="31">
        <f>INDEX(技能效果!H:H,MATCH(技能效果等级!B633,技能效果!B:B,0))</f>
        <v>1001</v>
      </c>
      <c r="G633" s="31">
        <v>2.5</v>
      </c>
      <c r="H633" s="31"/>
      <c r="I633" s="31"/>
      <c r="J633" s="31"/>
      <c r="K633" s="31"/>
      <c r="L633" s="31"/>
      <c r="M633" s="31"/>
      <c r="N633" s="30" t="str">
        <f>IF(INDEX(技能效果!I:I,MATCH(技能效果等级!B633,技能效果!B:B,0))="","",INDEX(技能效果!I:I,MATCH(技能效果等级!B633,技能效果!B:B,0)))</f>
        <v/>
      </c>
      <c r="O633" s="31"/>
      <c r="P633" s="31"/>
      <c r="Q633" s="31"/>
      <c r="R633" s="31" t="str">
        <f>IF(INDEX(技能效果!J:J,MATCH(技能效果等级!B633,技能效果!B:B,0))="","",INDEX(技能效果!J:J,MATCH(技能效果等级!B633,技能效果!B:B,0)))</f>
        <v/>
      </c>
      <c r="S633" s="31"/>
      <c r="T633" s="31"/>
      <c r="U633" s="31"/>
      <c r="V633" s="30" t="s">
        <v>1329</v>
      </c>
      <c r="W633" s="31">
        <f t="shared" si="9"/>
        <v>63</v>
      </c>
    </row>
    <row r="634" spans="1:23" ht="16.5" x14ac:dyDescent="0.2">
      <c r="A634" s="31">
        <v>631</v>
      </c>
      <c r="B634" s="31">
        <f>INDEX(技能效果!B:B,MATCH(技能效果等级!W634,技能效果!Y:Y,0))</f>
        <v>130701402</v>
      </c>
      <c r="C634" s="31" t="str">
        <f>INDEX(技能效果!C:C,MATCH(技能效果等级!B634,技能效果!B:B,0))</f>
        <v>石灵明普攻水晶</v>
      </c>
      <c r="D634" s="30" t="s">
        <v>1013</v>
      </c>
      <c r="E634" s="31">
        <v>1</v>
      </c>
      <c r="F634" s="31">
        <f>INDEX(技能效果!H:H,MATCH(技能效果等级!B634,技能效果!B:B,0))</f>
        <v>3006</v>
      </c>
      <c r="G634" s="31">
        <v>1</v>
      </c>
      <c r="H634" s="31">
        <v>1</v>
      </c>
      <c r="I634" s="31"/>
      <c r="J634" s="31"/>
      <c r="K634" s="31"/>
      <c r="L634" s="31"/>
      <c r="M634" s="31"/>
      <c r="N634" s="30" t="str">
        <f>IF(INDEX(技能效果!I:I,MATCH(技能效果等级!B634,技能效果!B:B,0))="","",INDEX(技能效果!I:I,MATCH(技能效果等级!B634,技能效果!B:B,0)))</f>
        <v/>
      </c>
      <c r="O634" s="31"/>
      <c r="P634" s="31"/>
      <c r="Q634" s="31"/>
      <c r="R634" s="31" t="str">
        <f>IF(INDEX(技能效果!J:J,MATCH(技能效果等级!B634,技能效果!B:B,0))="","",INDEX(技能效果!J:J,MATCH(技能效果等级!B634,技能效果!B:B,0)))</f>
        <v/>
      </c>
      <c r="S634" s="31"/>
      <c r="T634" s="31"/>
      <c r="U634" s="31"/>
      <c r="V634" s="30" t="s">
        <v>1329</v>
      </c>
      <c r="W634" s="31">
        <f t="shared" si="9"/>
        <v>64</v>
      </c>
    </row>
    <row r="635" spans="1:23" ht="16.5" x14ac:dyDescent="0.2">
      <c r="A635" s="31">
        <v>632</v>
      </c>
      <c r="B635" s="31">
        <f>INDEX(技能效果!B:B,MATCH(技能效果等级!W635,技能效果!Y:Y,0))</f>
        <v>130701402</v>
      </c>
      <c r="C635" s="31" t="str">
        <f>INDEX(技能效果!C:C,MATCH(技能效果等级!B635,技能效果!B:B,0))</f>
        <v>石灵明普攻水晶</v>
      </c>
      <c r="D635" s="30" t="s">
        <v>1013</v>
      </c>
      <c r="E635" s="31">
        <v>2</v>
      </c>
      <c r="F635" s="31">
        <f>INDEX(技能效果!H:H,MATCH(技能效果等级!B635,技能效果!B:B,0))</f>
        <v>3006</v>
      </c>
      <c r="G635" s="31">
        <v>1</v>
      </c>
      <c r="H635" s="31">
        <v>1</v>
      </c>
      <c r="I635" s="31"/>
      <c r="J635" s="31"/>
      <c r="K635" s="31"/>
      <c r="L635" s="31"/>
      <c r="M635" s="31"/>
      <c r="N635" s="30" t="str">
        <f>IF(INDEX(技能效果!I:I,MATCH(技能效果等级!B635,技能效果!B:B,0))="","",INDEX(技能效果!I:I,MATCH(技能效果等级!B635,技能效果!B:B,0)))</f>
        <v/>
      </c>
      <c r="O635" s="31"/>
      <c r="P635" s="31"/>
      <c r="Q635" s="31"/>
      <c r="R635" s="31" t="str">
        <f>IF(INDEX(技能效果!J:J,MATCH(技能效果等级!B635,技能效果!B:B,0))="","",INDEX(技能效果!J:J,MATCH(技能效果等级!B635,技能效果!B:B,0)))</f>
        <v/>
      </c>
      <c r="S635" s="31"/>
      <c r="T635" s="31"/>
      <c r="U635" s="31"/>
      <c r="V635" s="30" t="s">
        <v>1329</v>
      </c>
      <c r="W635" s="31">
        <f t="shared" si="9"/>
        <v>64</v>
      </c>
    </row>
    <row r="636" spans="1:23" ht="16.5" x14ac:dyDescent="0.2">
      <c r="A636" s="31">
        <v>633</v>
      </c>
      <c r="B636" s="31">
        <f>INDEX(技能效果!B:B,MATCH(技能效果等级!W636,技能效果!Y:Y,0))</f>
        <v>130701402</v>
      </c>
      <c r="C636" s="31" t="str">
        <f>INDEX(技能效果!C:C,MATCH(技能效果等级!B636,技能效果!B:B,0))</f>
        <v>石灵明普攻水晶</v>
      </c>
      <c r="D636" s="30" t="s">
        <v>1013</v>
      </c>
      <c r="E636" s="31">
        <v>3</v>
      </c>
      <c r="F636" s="31">
        <f>INDEX(技能效果!H:H,MATCH(技能效果等级!B636,技能效果!B:B,0))</f>
        <v>3006</v>
      </c>
      <c r="G636" s="31">
        <v>1</v>
      </c>
      <c r="H636" s="31">
        <v>1</v>
      </c>
      <c r="I636" s="31"/>
      <c r="J636" s="31"/>
      <c r="K636" s="31"/>
      <c r="L636" s="31"/>
      <c r="M636" s="31"/>
      <c r="N636" s="30" t="str">
        <f>IF(INDEX(技能效果!I:I,MATCH(技能效果等级!B636,技能效果!B:B,0))="","",INDEX(技能效果!I:I,MATCH(技能效果等级!B636,技能效果!B:B,0)))</f>
        <v/>
      </c>
      <c r="O636" s="31"/>
      <c r="P636" s="31"/>
      <c r="Q636" s="31"/>
      <c r="R636" s="31" t="str">
        <f>IF(INDEX(技能效果!J:J,MATCH(技能效果等级!B636,技能效果!B:B,0))="","",INDEX(技能效果!J:J,MATCH(技能效果等级!B636,技能效果!B:B,0)))</f>
        <v/>
      </c>
      <c r="S636" s="31"/>
      <c r="T636" s="31"/>
      <c r="U636" s="31"/>
      <c r="V636" s="30" t="s">
        <v>1329</v>
      </c>
      <c r="W636" s="31">
        <f t="shared" si="9"/>
        <v>64</v>
      </c>
    </row>
    <row r="637" spans="1:23" ht="16.5" x14ac:dyDescent="0.2">
      <c r="A637" s="31">
        <v>634</v>
      </c>
      <c r="B637" s="31">
        <f>INDEX(技能效果!B:B,MATCH(技能效果等级!W637,技能效果!Y:Y,0))</f>
        <v>130701402</v>
      </c>
      <c r="C637" s="31" t="str">
        <f>INDEX(技能效果!C:C,MATCH(技能效果等级!B637,技能效果!B:B,0))</f>
        <v>石灵明普攻水晶</v>
      </c>
      <c r="D637" s="30" t="s">
        <v>1013</v>
      </c>
      <c r="E637" s="31">
        <v>4</v>
      </c>
      <c r="F637" s="31">
        <f>INDEX(技能效果!H:H,MATCH(技能效果等级!B637,技能效果!B:B,0))</f>
        <v>3006</v>
      </c>
      <c r="G637" s="31">
        <v>1</v>
      </c>
      <c r="H637" s="31">
        <v>1</v>
      </c>
      <c r="I637" s="31"/>
      <c r="J637" s="31"/>
      <c r="K637" s="31"/>
      <c r="L637" s="31"/>
      <c r="M637" s="31"/>
      <c r="N637" s="30" t="str">
        <f>IF(INDEX(技能效果!I:I,MATCH(技能效果等级!B637,技能效果!B:B,0))="","",INDEX(技能效果!I:I,MATCH(技能效果等级!B637,技能效果!B:B,0)))</f>
        <v/>
      </c>
      <c r="O637" s="31"/>
      <c r="P637" s="31"/>
      <c r="Q637" s="31"/>
      <c r="R637" s="31" t="str">
        <f>IF(INDEX(技能效果!J:J,MATCH(技能效果等级!B637,技能效果!B:B,0))="","",INDEX(技能效果!J:J,MATCH(技能效果等级!B637,技能效果!B:B,0)))</f>
        <v/>
      </c>
      <c r="S637" s="31"/>
      <c r="T637" s="31"/>
      <c r="U637" s="31"/>
      <c r="V637" s="30" t="s">
        <v>1329</v>
      </c>
      <c r="W637" s="31">
        <f t="shared" si="9"/>
        <v>64</v>
      </c>
    </row>
    <row r="638" spans="1:23" ht="16.5" x14ac:dyDescent="0.2">
      <c r="A638" s="31">
        <v>635</v>
      </c>
      <c r="B638" s="31">
        <f>INDEX(技能效果!B:B,MATCH(技能效果等级!W638,技能效果!Y:Y,0))</f>
        <v>130701402</v>
      </c>
      <c r="C638" s="31" t="str">
        <f>INDEX(技能效果!C:C,MATCH(技能效果等级!B638,技能效果!B:B,0))</f>
        <v>石灵明普攻水晶</v>
      </c>
      <c r="D638" s="30" t="s">
        <v>1013</v>
      </c>
      <c r="E638" s="31">
        <v>5</v>
      </c>
      <c r="F638" s="31">
        <f>INDEX(技能效果!H:H,MATCH(技能效果等级!B638,技能效果!B:B,0))</f>
        <v>3006</v>
      </c>
      <c r="G638" s="31">
        <v>1</v>
      </c>
      <c r="H638" s="31">
        <v>1</v>
      </c>
      <c r="I638" s="31"/>
      <c r="J638" s="31"/>
      <c r="K638" s="31"/>
      <c r="L638" s="31"/>
      <c r="M638" s="31"/>
      <c r="N638" s="30" t="str">
        <f>IF(INDEX(技能效果!I:I,MATCH(技能效果等级!B638,技能效果!B:B,0))="","",INDEX(技能效果!I:I,MATCH(技能效果等级!B638,技能效果!B:B,0)))</f>
        <v/>
      </c>
      <c r="O638" s="31"/>
      <c r="P638" s="31"/>
      <c r="Q638" s="31"/>
      <c r="R638" s="31" t="str">
        <f>IF(INDEX(技能效果!J:J,MATCH(技能效果等级!B638,技能效果!B:B,0))="","",INDEX(技能效果!J:J,MATCH(技能效果等级!B638,技能效果!B:B,0)))</f>
        <v/>
      </c>
      <c r="S638" s="31"/>
      <c r="T638" s="31"/>
      <c r="U638" s="31"/>
      <c r="V638" s="30" t="s">
        <v>1329</v>
      </c>
      <c r="W638" s="31">
        <f t="shared" si="9"/>
        <v>64</v>
      </c>
    </row>
    <row r="639" spans="1:23" ht="16.5" x14ac:dyDescent="0.2">
      <c r="A639" s="31">
        <v>636</v>
      </c>
      <c r="B639" s="31">
        <f>INDEX(技能效果!B:B,MATCH(技能效果等级!W639,技能效果!Y:Y,0))</f>
        <v>130701402</v>
      </c>
      <c r="C639" s="31" t="str">
        <f>INDEX(技能效果!C:C,MATCH(技能效果等级!B639,技能效果!B:B,0))</f>
        <v>石灵明普攻水晶</v>
      </c>
      <c r="D639" s="30" t="s">
        <v>1013</v>
      </c>
      <c r="E639" s="31">
        <v>6</v>
      </c>
      <c r="F639" s="31">
        <f>INDEX(技能效果!H:H,MATCH(技能效果等级!B639,技能效果!B:B,0))</f>
        <v>3006</v>
      </c>
      <c r="G639" s="31">
        <v>1</v>
      </c>
      <c r="H639" s="31">
        <v>1</v>
      </c>
      <c r="I639" s="31"/>
      <c r="J639" s="31"/>
      <c r="K639" s="31"/>
      <c r="L639" s="31"/>
      <c r="M639" s="31"/>
      <c r="N639" s="30" t="str">
        <f>IF(INDEX(技能效果!I:I,MATCH(技能效果等级!B639,技能效果!B:B,0))="","",INDEX(技能效果!I:I,MATCH(技能效果等级!B639,技能效果!B:B,0)))</f>
        <v/>
      </c>
      <c r="O639" s="31"/>
      <c r="P639" s="31"/>
      <c r="Q639" s="31"/>
      <c r="R639" s="31" t="str">
        <f>IF(INDEX(技能效果!J:J,MATCH(技能效果等级!B639,技能效果!B:B,0))="","",INDEX(技能效果!J:J,MATCH(技能效果等级!B639,技能效果!B:B,0)))</f>
        <v/>
      </c>
      <c r="S639" s="31"/>
      <c r="T639" s="31"/>
      <c r="U639" s="31"/>
      <c r="V639" s="30" t="s">
        <v>1329</v>
      </c>
      <c r="W639" s="31">
        <f t="shared" si="9"/>
        <v>64</v>
      </c>
    </row>
    <row r="640" spans="1:23" ht="16.5" x14ac:dyDescent="0.2">
      <c r="A640" s="31">
        <v>637</v>
      </c>
      <c r="B640" s="31">
        <f>INDEX(技能效果!B:B,MATCH(技能效果等级!W640,技能效果!Y:Y,0))</f>
        <v>130701402</v>
      </c>
      <c r="C640" s="31" t="str">
        <f>INDEX(技能效果!C:C,MATCH(技能效果等级!B640,技能效果!B:B,0))</f>
        <v>石灵明普攻水晶</v>
      </c>
      <c r="D640" s="30" t="s">
        <v>1013</v>
      </c>
      <c r="E640" s="31">
        <v>7</v>
      </c>
      <c r="F640" s="31">
        <f>INDEX(技能效果!H:H,MATCH(技能效果等级!B640,技能效果!B:B,0))</f>
        <v>3006</v>
      </c>
      <c r="G640" s="31">
        <v>1</v>
      </c>
      <c r="H640" s="31">
        <v>1</v>
      </c>
      <c r="I640" s="31"/>
      <c r="J640" s="31"/>
      <c r="K640" s="31"/>
      <c r="L640" s="31"/>
      <c r="M640" s="31"/>
      <c r="N640" s="30" t="str">
        <f>IF(INDEX(技能效果!I:I,MATCH(技能效果等级!B640,技能效果!B:B,0))="","",INDEX(技能效果!I:I,MATCH(技能效果等级!B640,技能效果!B:B,0)))</f>
        <v/>
      </c>
      <c r="O640" s="31"/>
      <c r="P640" s="31"/>
      <c r="Q640" s="31"/>
      <c r="R640" s="31" t="str">
        <f>IF(INDEX(技能效果!J:J,MATCH(技能效果等级!B640,技能效果!B:B,0))="","",INDEX(技能效果!J:J,MATCH(技能效果等级!B640,技能效果!B:B,0)))</f>
        <v/>
      </c>
      <c r="S640" s="31"/>
      <c r="T640" s="31"/>
      <c r="U640" s="31"/>
      <c r="V640" s="30" t="s">
        <v>1329</v>
      </c>
      <c r="W640" s="31">
        <f t="shared" si="9"/>
        <v>64</v>
      </c>
    </row>
    <row r="641" spans="1:23" ht="16.5" x14ac:dyDescent="0.2">
      <c r="A641" s="31">
        <v>638</v>
      </c>
      <c r="B641" s="31">
        <f>INDEX(技能效果!B:B,MATCH(技能效果等级!W641,技能效果!Y:Y,0))</f>
        <v>130701402</v>
      </c>
      <c r="C641" s="31" t="str">
        <f>INDEX(技能效果!C:C,MATCH(技能效果等级!B641,技能效果!B:B,0))</f>
        <v>石灵明普攻水晶</v>
      </c>
      <c r="D641" s="30" t="s">
        <v>1013</v>
      </c>
      <c r="E641" s="31">
        <v>8</v>
      </c>
      <c r="F641" s="31">
        <f>INDEX(技能效果!H:H,MATCH(技能效果等级!B641,技能效果!B:B,0))</f>
        <v>3006</v>
      </c>
      <c r="G641" s="31">
        <v>1</v>
      </c>
      <c r="H641" s="31">
        <v>1</v>
      </c>
      <c r="I641" s="31"/>
      <c r="J641" s="31"/>
      <c r="K641" s="31"/>
      <c r="L641" s="31"/>
      <c r="M641" s="31"/>
      <c r="N641" s="30" t="str">
        <f>IF(INDEX(技能效果!I:I,MATCH(技能效果等级!B641,技能效果!B:B,0))="","",INDEX(技能效果!I:I,MATCH(技能效果等级!B641,技能效果!B:B,0)))</f>
        <v/>
      </c>
      <c r="O641" s="31"/>
      <c r="P641" s="31"/>
      <c r="Q641" s="31"/>
      <c r="R641" s="31" t="str">
        <f>IF(INDEX(技能效果!J:J,MATCH(技能效果等级!B641,技能效果!B:B,0))="","",INDEX(技能效果!J:J,MATCH(技能效果等级!B641,技能效果!B:B,0)))</f>
        <v/>
      </c>
      <c r="S641" s="31"/>
      <c r="T641" s="31"/>
      <c r="U641" s="31"/>
      <c r="V641" s="30" t="s">
        <v>1329</v>
      </c>
      <c r="W641" s="31">
        <f t="shared" si="9"/>
        <v>64</v>
      </c>
    </row>
    <row r="642" spans="1:23" ht="16.5" x14ac:dyDescent="0.2">
      <c r="A642" s="31">
        <v>639</v>
      </c>
      <c r="B642" s="31">
        <f>INDEX(技能效果!B:B,MATCH(技能效果等级!W642,技能效果!Y:Y,0))</f>
        <v>130701402</v>
      </c>
      <c r="C642" s="31" t="str">
        <f>INDEX(技能效果!C:C,MATCH(技能效果等级!B642,技能效果!B:B,0))</f>
        <v>石灵明普攻水晶</v>
      </c>
      <c r="D642" s="30" t="s">
        <v>1013</v>
      </c>
      <c r="E642" s="31">
        <v>9</v>
      </c>
      <c r="F642" s="31">
        <f>INDEX(技能效果!H:H,MATCH(技能效果等级!B642,技能效果!B:B,0))</f>
        <v>3006</v>
      </c>
      <c r="G642" s="31">
        <v>1</v>
      </c>
      <c r="H642" s="31">
        <v>1</v>
      </c>
      <c r="I642" s="31"/>
      <c r="J642" s="31"/>
      <c r="K642" s="31"/>
      <c r="L642" s="31"/>
      <c r="M642" s="31"/>
      <c r="N642" s="30" t="str">
        <f>IF(INDEX(技能效果!I:I,MATCH(技能效果等级!B642,技能效果!B:B,0))="","",INDEX(技能效果!I:I,MATCH(技能效果等级!B642,技能效果!B:B,0)))</f>
        <v/>
      </c>
      <c r="O642" s="31"/>
      <c r="P642" s="31"/>
      <c r="Q642" s="31"/>
      <c r="R642" s="31" t="str">
        <f>IF(INDEX(技能效果!J:J,MATCH(技能效果等级!B642,技能效果!B:B,0))="","",INDEX(技能效果!J:J,MATCH(技能效果等级!B642,技能效果!B:B,0)))</f>
        <v/>
      </c>
      <c r="S642" s="31"/>
      <c r="T642" s="31"/>
      <c r="U642" s="31"/>
      <c r="V642" s="30" t="s">
        <v>1329</v>
      </c>
      <c r="W642" s="31">
        <f t="shared" si="9"/>
        <v>64</v>
      </c>
    </row>
    <row r="643" spans="1:23" ht="16.5" x14ac:dyDescent="0.2">
      <c r="A643" s="31">
        <v>640</v>
      </c>
      <c r="B643" s="31">
        <f>INDEX(技能效果!B:B,MATCH(技能效果等级!W643,技能效果!Y:Y,0))</f>
        <v>130701402</v>
      </c>
      <c r="C643" s="31" t="str">
        <f>INDEX(技能效果!C:C,MATCH(技能效果等级!B643,技能效果!B:B,0))</f>
        <v>石灵明普攻水晶</v>
      </c>
      <c r="D643" s="30" t="s">
        <v>1013</v>
      </c>
      <c r="E643" s="31">
        <v>10</v>
      </c>
      <c r="F643" s="31">
        <f>INDEX(技能效果!H:H,MATCH(技能效果等级!B643,技能效果!B:B,0))</f>
        <v>3006</v>
      </c>
      <c r="G643" s="31">
        <v>1</v>
      </c>
      <c r="H643" s="31">
        <v>1</v>
      </c>
      <c r="I643" s="31"/>
      <c r="J643" s="31"/>
      <c r="K643" s="31"/>
      <c r="L643" s="31"/>
      <c r="M643" s="31"/>
      <c r="N643" s="30" t="str">
        <f>IF(INDEX(技能效果!I:I,MATCH(技能效果等级!B643,技能效果!B:B,0))="","",INDEX(技能效果!I:I,MATCH(技能效果等级!B643,技能效果!B:B,0)))</f>
        <v/>
      </c>
      <c r="O643" s="31"/>
      <c r="P643" s="31"/>
      <c r="Q643" s="31"/>
      <c r="R643" s="31" t="str">
        <f>IF(INDEX(技能效果!J:J,MATCH(技能效果等级!B643,技能效果!B:B,0))="","",INDEX(技能效果!J:J,MATCH(技能效果等级!B643,技能效果!B:B,0)))</f>
        <v/>
      </c>
      <c r="S643" s="31"/>
      <c r="T643" s="31"/>
      <c r="U643" s="31"/>
      <c r="V643" s="30" t="s">
        <v>1329</v>
      </c>
      <c r="W643" s="31">
        <f t="shared" si="9"/>
        <v>64</v>
      </c>
    </row>
    <row r="644" spans="1:23" ht="16.5" x14ac:dyDescent="0.2">
      <c r="A644" s="31">
        <v>641</v>
      </c>
      <c r="B644" s="31">
        <f>INDEX(技能效果!B:B,MATCH(技能效果等级!W644,技能效果!Y:Y,0))</f>
        <v>130701501</v>
      </c>
      <c r="C644" s="31" t="str">
        <f>INDEX(技能效果!C:C,MATCH(技能效果等级!B644,技能效果!B:B,0))</f>
        <v>于禁普攻伤害</v>
      </c>
      <c r="D644" s="30" t="s">
        <v>1013</v>
      </c>
      <c r="E644" s="31">
        <v>1</v>
      </c>
      <c r="F644" s="31">
        <f>INDEX(技能效果!H:H,MATCH(技能效果等级!B644,技能效果!B:B,0))</f>
        <v>1001</v>
      </c>
      <c r="G644" s="31">
        <v>2.5</v>
      </c>
      <c r="H644" s="31"/>
      <c r="I644" s="31"/>
      <c r="J644" s="31"/>
      <c r="K644" s="31"/>
      <c r="L644" s="31"/>
      <c r="M644" s="31"/>
      <c r="N644" s="30" t="str">
        <f>IF(INDEX(技能效果!I:I,MATCH(技能效果等级!B644,技能效果!B:B,0))="","",INDEX(技能效果!I:I,MATCH(技能效果等级!B644,技能效果!B:B,0)))</f>
        <v/>
      </c>
      <c r="O644" s="31"/>
      <c r="P644" s="31"/>
      <c r="Q644" s="31"/>
      <c r="R644" s="31" t="str">
        <f>IF(INDEX(技能效果!J:J,MATCH(技能效果等级!B644,技能效果!B:B,0))="","",INDEX(技能效果!J:J,MATCH(技能效果等级!B644,技能效果!B:B,0)))</f>
        <v/>
      </c>
      <c r="S644" s="31"/>
      <c r="T644" s="31"/>
      <c r="U644" s="31"/>
      <c r="V644" s="30" t="s">
        <v>1329</v>
      </c>
      <c r="W644" s="31">
        <f t="shared" si="9"/>
        <v>65</v>
      </c>
    </row>
    <row r="645" spans="1:23" ht="16.5" x14ac:dyDescent="0.2">
      <c r="A645" s="31">
        <v>642</v>
      </c>
      <c r="B645" s="31">
        <f>INDEX(技能效果!B:B,MATCH(技能效果等级!W645,技能效果!Y:Y,0))</f>
        <v>130701501</v>
      </c>
      <c r="C645" s="31" t="str">
        <f>INDEX(技能效果!C:C,MATCH(技能效果等级!B645,技能效果!B:B,0))</f>
        <v>于禁普攻伤害</v>
      </c>
      <c r="D645" s="30" t="s">
        <v>1013</v>
      </c>
      <c r="E645" s="31">
        <v>2</v>
      </c>
      <c r="F645" s="31">
        <f>INDEX(技能效果!H:H,MATCH(技能效果等级!B645,技能效果!B:B,0))</f>
        <v>1001</v>
      </c>
      <c r="G645" s="31">
        <v>2.5</v>
      </c>
      <c r="H645" s="31"/>
      <c r="I645" s="31"/>
      <c r="J645" s="31"/>
      <c r="K645" s="31"/>
      <c r="L645" s="31"/>
      <c r="M645" s="31"/>
      <c r="N645" s="30" t="str">
        <f>IF(INDEX(技能效果!I:I,MATCH(技能效果等级!B645,技能效果!B:B,0))="","",INDEX(技能效果!I:I,MATCH(技能效果等级!B645,技能效果!B:B,0)))</f>
        <v/>
      </c>
      <c r="O645" s="31"/>
      <c r="P645" s="31"/>
      <c r="Q645" s="31"/>
      <c r="R645" s="31" t="str">
        <f>IF(INDEX(技能效果!J:J,MATCH(技能效果等级!B645,技能效果!B:B,0))="","",INDEX(技能效果!J:J,MATCH(技能效果等级!B645,技能效果!B:B,0)))</f>
        <v/>
      </c>
      <c r="S645" s="31"/>
      <c r="T645" s="31"/>
      <c r="U645" s="31"/>
      <c r="V645" s="30" t="s">
        <v>1329</v>
      </c>
      <c r="W645" s="31">
        <f t="shared" si="9"/>
        <v>65</v>
      </c>
    </row>
    <row r="646" spans="1:23" ht="16.5" x14ac:dyDescent="0.2">
      <c r="A646" s="31">
        <v>643</v>
      </c>
      <c r="B646" s="31">
        <f>INDEX(技能效果!B:B,MATCH(技能效果等级!W646,技能效果!Y:Y,0))</f>
        <v>130701501</v>
      </c>
      <c r="C646" s="31" t="str">
        <f>INDEX(技能效果!C:C,MATCH(技能效果等级!B646,技能效果!B:B,0))</f>
        <v>于禁普攻伤害</v>
      </c>
      <c r="D646" s="30" t="s">
        <v>1013</v>
      </c>
      <c r="E646" s="31">
        <v>3</v>
      </c>
      <c r="F646" s="31">
        <f>INDEX(技能效果!H:H,MATCH(技能效果等级!B646,技能效果!B:B,0))</f>
        <v>1001</v>
      </c>
      <c r="G646" s="31">
        <v>2.5</v>
      </c>
      <c r="H646" s="31"/>
      <c r="I646" s="31"/>
      <c r="J646" s="31"/>
      <c r="K646" s="31"/>
      <c r="L646" s="31"/>
      <c r="M646" s="31"/>
      <c r="N646" s="30" t="str">
        <f>IF(INDEX(技能效果!I:I,MATCH(技能效果等级!B646,技能效果!B:B,0))="","",INDEX(技能效果!I:I,MATCH(技能效果等级!B646,技能效果!B:B,0)))</f>
        <v/>
      </c>
      <c r="O646" s="31"/>
      <c r="P646" s="31"/>
      <c r="Q646" s="31"/>
      <c r="R646" s="31" t="str">
        <f>IF(INDEX(技能效果!J:J,MATCH(技能效果等级!B646,技能效果!B:B,0))="","",INDEX(技能效果!J:J,MATCH(技能效果等级!B646,技能效果!B:B,0)))</f>
        <v/>
      </c>
      <c r="S646" s="31"/>
      <c r="T646" s="31"/>
      <c r="U646" s="31"/>
      <c r="V646" s="30" t="s">
        <v>1329</v>
      </c>
      <c r="W646" s="31">
        <f t="shared" si="9"/>
        <v>65</v>
      </c>
    </row>
    <row r="647" spans="1:23" ht="16.5" x14ac:dyDescent="0.2">
      <c r="A647" s="31">
        <v>644</v>
      </c>
      <c r="B647" s="31">
        <f>INDEX(技能效果!B:B,MATCH(技能效果等级!W647,技能效果!Y:Y,0))</f>
        <v>130701501</v>
      </c>
      <c r="C647" s="31" t="str">
        <f>INDEX(技能效果!C:C,MATCH(技能效果等级!B647,技能效果!B:B,0))</f>
        <v>于禁普攻伤害</v>
      </c>
      <c r="D647" s="30" t="s">
        <v>1013</v>
      </c>
      <c r="E647" s="31">
        <v>4</v>
      </c>
      <c r="F647" s="31">
        <f>INDEX(技能效果!H:H,MATCH(技能效果等级!B647,技能效果!B:B,0))</f>
        <v>1001</v>
      </c>
      <c r="G647" s="31">
        <v>2.5</v>
      </c>
      <c r="H647" s="31"/>
      <c r="I647" s="31"/>
      <c r="J647" s="31"/>
      <c r="K647" s="31"/>
      <c r="L647" s="31"/>
      <c r="M647" s="31"/>
      <c r="N647" s="30" t="str">
        <f>IF(INDEX(技能效果!I:I,MATCH(技能效果等级!B647,技能效果!B:B,0))="","",INDEX(技能效果!I:I,MATCH(技能效果等级!B647,技能效果!B:B,0)))</f>
        <v/>
      </c>
      <c r="O647" s="31"/>
      <c r="P647" s="31"/>
      <c r="Q647" s="31"/>
      <c r="R647" s="31" t="str">
        <f>IF(INDEX(技能效果!J:J,MATCH(技能效果等级!B647,技能效果!B:B,0))="","",INDEX(技能效果!J:J,MATCH(技能效果等级!B647,技能效果!B:B,0)))</f>
        <v/>
      </c>
      <c r="S647" s="31"/>
      <c r="T647" s="31"/>
      <c r="U647" s="31"/>
      <c r="V647" s="30" t="s">
        <v>1329</v>
      </c>
      <c r="W647" s="31">
        <f t="shared" si="9"/>
        <v>65</v>
      </c>
    </row>
    <row r="648" spans="1:23" ht="16.5" x14ac:dyDescent="0.2">
      <c r="A648" s="31">
        <v>645</v>
      </c>
      <c r="B648" s="31">
        <f>INDEX(技能效果!B:B,MATCH(技能效果等级!W648,技能效果!Y:Y,0))</f>
        <v>130701501</v>
      </c>
      <c r="C648" s="31" t="str">
        <f>INDEX(技能效果!C:C,MATCH(技能效果等级!B648,技能效果!B:B,0))</f>
        <v>于禁普攻伤害</v>
      </c>
      <c r="D648" s="30" t="s">
        <v>1013</v>
      </c>
      <c r="E648" s="31">
        <v>5</v>
      </c>
      <c r="F648" s="31">
        <f>INDEX(技能效果!H:H,MATCH(技能效果等级!B648,技能效果!B:B,0))</f>
        <v>1001</v>
      </c>
      <c r="G648" s="31">
        <v>2.5</v>
      </c>
      <c r="H648" s="31"/>
      <c r="I648" s="31"/>
      <c r="J648" s="31"/>
      <c r="K648" s="31"/>
      <c r="L648" s="31"/>
      <c r="M648" s="31"/>
      <c r="N648" s="30" t="str">
        <f>IF(INDEX(技能效果!I:I,MATCH(技能效果等级!B648,技能效果!B:B,0))="","",INDEX(技能效果!I:I,MATCH(技能效果等级!B648,技能效果!B:B,0)))</f>
        <v/>
      </c>
      <c r="O648" s="31"/>
      <c r="P648" s="31"/>
      <c r="Q648" s="31"/>
      <c r="R648" s="31" t="str">
        <f>IF(INDEX(技能效果!J:J,MATCH(技能效果等级!B648,技能效果!B:B,0))="","",INDEX(技能效果!J:J,MATCH(技能效果等级!B648,技能效果!B:B,0)))</f>
        <v/>
      </c>
      <c r="S648" s="31"/>
      <c r="T648" s="31"/>
      <c r="U648" s="31"/>
      <c r="V648" s="30" t="s">
        <v>1329</v>
      </c>
      <c r="W648" s="31">
        <f t="shared" si="9"/>
        <v>65</v>
      </c>
    </row>
    <row r="649" spans="1:23" ht="16.5" x14ac:dyDescent="0.2">
      <c r="A649" s="31">
        <v>646</v>
      </c>
      <c r="B649" s="31">
        <f>INDEX(技能效果!B:B,MATCH(技能效果等级!W649,技能效果!Y:Y,0))</f>
        <v>130701501</v>
      </c>
      <c r="C649" s="31" t="str">
        <f>INDEX(技能效果!C:C,MATCH(技能效果等级!B649,技能效果!B:B,0))</f>
        <v>于禁普攻伤害</v>
      </c>
      <c r="D649" s="30" t="s">
        <v>1013</v>
      </c>
      <c r="E649" s="31">
        <v>6</v>
      </c>
      <c r="F649" s="31">
        <f>INDEX(技能效果!H:H,MATCH(技能效果等级!B649,技能效果!B:B,0))</f>
        <v>1001</v>
      </c>
      <c r="G649" s="31">
        <v>2.5</v>
      </c>
      <c r="H649" s="31"/>
      <c r="I649" s="31"/>
      <c r="J649" s="31"/>
      <c r="K649" s="31"/>
      <c r="L649" s="31"/>
      <c r="M649" s="31"/>
      <c r="N649" s="30" t="str">
        <f>IF(INDEX(技能效果!I:I,MATCH(技能效果等级!B649,技能效果!B:B,0))="","",INDEX(技能效果!I:I,MATCH(技能效果等级!B649,技能效果!B:B,0)))</f>
        <v/>
      </c>
      <c r="O649" s="31"/>
      <c r="P649" s="31"/>
      <c r="Q649" s="31"/>
      <c r="R649" s="31" t="str">
        <f>IF(INDEX(技能效果!J:J,MATCH(技能效果等级!B649,技能效果!B:B,0))="","",INDEX(技能效果!J:J,MATCH(技能效果等级!B649,技能效果!B:B,0)))</f>
        <v/>
      </c>
      <c r="S649" s="31"/>
      <c r="T649" s="31"/>
      <c r="U649" s="31"/>
      <c r="V649" s="30" t="s">
        <v>1329</v>
      </c>
      <c r="W649" s="31">
        <f t="shared" si="9"/>
        <v>65</v>
      </c>
    </row>
    <row r="650" spans="1:23" ht="16.5" x14ac:dyDescent="0.2">
      <c r="A650" s="31">
        <v>647</v>
      </c>
      <c r="B650" s="31">
        <f>INDEX(技能效果!B:B,MATCH(技能效果等级!W650,技能效果!Y:Y,0))</f>
        <v>130701501</v>
      </c>
      <c r="C650" s="31" t="str">
        <f>INDEX(技能效果!C:C,MATCH(技能效果等级!B650,技能效果!B:B,0))</f>
        <v>于禁普攻伤害</v>
      </c>
      <c r="D650" s="30" t="s">
        <v>1013</v>
      </c>
      <c r="E650" s="31">
        <v>7</v>
      </c>
      <c r="F650" s="31">
        <f>INDEX(技能效果!H:H,MATCH(技能效果等级!B650,技能效果!B:B,0))</f>
        <v>1001</v>
      </c>
      <c r="G650" s="31">
        <v>2.5</v>
      </c>
      <c r="H650" s="31"/>
      <c r="I650" s="31"/>
      <c r="J650" s="31"/>
      <c r="K650" s="31"/>
      <c r="L650" s="31"/>
      <c r="M650" s="31"/>
      <c r="N650" s="30" t="str">
        <f>IF(INDEX(技能效果!I:I,MATCH(技能效果等级!B650,技能效果!B:B,0))="","",INDEX(技能效果!I:I,MATCH(技能效果等级!B650,技能效果!B:B,0)))</f>
        <v/>
      </c>
      <c r="O650" s="31"/>
      <c r="P650" s="31"/>
      <c r="Q650" s="31"/>
      <c r="R650" s="31" t="str">
        <f>IF(INDEX(技能效果!J:J,MATCH(技能效果等级!B650,技能效果!B:B,0))="","",INDEX(技能效果!J:J,MATCH(技能效果等级!B650,技能效果!B:B,0)))</f>
        <v/>
      </c>
      <c r="S650" s="31"/>
      <c r="T650" s="31"/>
      <c r="U650" s="31"/>
      <c r="V650" s="30" t="s">
        <v>1329</v>
      </c>
      <c r="W650" s="31">
        <f t="shared" si="9"/>
        <v>65</v>
      </c>
    </row>
    <row r="651" spans="1:23" ht="16.5" x14ac:dyDescent="0.2">
      <c r="A651" s="31">
        <v>648</v>
      </c>
      <c r="B651" s="31">
        <f>INDEX(技能效果!B:B,MATCH(技能效果等级!W651,技能效果!Y:Y,0))</f>
        <v>130701501</v>
      </c>
      <c r="C651" s="31" t="str">
        <f>INDEX(技能效果!C:C,MATCH(技能效果等级!B651,技能效果!B:B,0))</f>
        <v>于禁普攻伤害</v>
      </c>
      <c r="D651" s="30" t="s">
        <v>1013</v>
      </c>
      <c r="E651" s="31">
        <v>8</v>
      </c>
      <c r="F651" s="31">
        <f>INDEX(技能效果!H:H,MATCH(技能效果等级!B651,技能效果!B:B,0))</f>
        <v>1001</v>
      </c>
      <c r="G651" s="31">
        <v>2.5</v>
      </c>
      <c r="H651" s="31"/>
      <c r="I651" s="31"/>
      <c r="J651" s="31"/>
      <c r="K651" s="31"/>
      <c r="L651" s="31"/>
      <c r="M651" s="31"/>
      <c r="N651" s="30" t="str">
        <f>IF(INDEX(技能效果!I:I,MATCH(技能效果等级!B651,技能效果!B:B,0))="","",INDEX(技能效果!I:I,MATCH(技能效果等级!B651,技能效果!B:B,0)))</f>
        <v/>
      </c>
      <c r="O651" s="31"/>
      <c r="P651" s="31"/>
      <c r="Q651" s="31"/>
      <c r="R651" s="31" t="str">
        <f>IF(INDEX(技能效果!J:J,MATCH(技能效果等级!B651,技能效果!B:B,0))="","",INDEX(技能效果!J:J,MATCH(技能效果等级!B651,技能效果!B:B,0)))</f>
        <v/>
      </c>
      <c r="S651" s="31"/>
      <c r="T651" s="31"/>
      <c r="U651" s="31"/>
      <c r="V651" s="30" t="s">
        <v>1329</v>
      </c>
      <c r="W651" s="31">
        <f t="shared" si="9"/>
        <v>65</v>
      </c>
    </row>
    <row r="652" spans="1:23" ht="16.5" x14ac:dyDescent="0.2">
      <c r="A652" s="31">
        <v>649</v>
      </c>
      <c r="B652" s="31">
        <f>INDEX(技能效果!B:B,MATCH(技能效果等级!W652,技能效果!Y:Y,0))</f>
        <v>130701501</v>
      </c>
      <c r="C652" s="31" t="str">
        <f>INDEX(技能效果!C:C,MATCH(技能效果等级!B652,技能效果!B:B,0))</f>
        <v>于禁普攻伤害</v>
      </c>
      <c r="D652" s="30" t="s">
        <v>1013</v>
      </c>
      <c r="E652" s="31">
        <v>9</v>
      </c>
      <c r="F652" s="31">
        <f>INDEX(技能效果!H:H,MATCH(技能效果等级!B652,技能效果!B:B,0))</f>
        <v>1001</v>
      </c>
      <c r="G652" s="31">
        <v>2.5</v>
      </c>
      <c r="H652" s="31"/>
      <c r="I652" s="31"/>
      <c r="J652" s="31"/>
      <c r="K652" s="31"/>
      <c r="L652" s="31"/>
      <c r="M652" s="31"/>
      <c r="N652" s="30" t="str">
        <f>IF(INDEX(技能效果!I:I,MATCH(技能效果等级!B652,技能效果!B:B,0))="","",INDEX(技能效果!I:I,MATCH(技能效果等级!B652,技能效果!B:B,0)))</f>
        <v/>
      </c>
      <c r="O652" s="31"/>
      <c r="P652" s="31"/>
      <c r="Q652" s="31"/>
      <c r="R652" s="31" t="str">
        <f>IF(INDEX(技能效果!J:J,MATCH(技能效果等级!B652,技能效果!B:B,0))="","",INDEX(技能效果!J:J,MATCH(技能效果等级!B652,技能效果!B:B,0)))</f>
        <v/>
      </c>
      <c r="S652" s="31"/>
      <c r="T652" s="31"/>
      <c r="U652" s="31"/>
      <c r="V652" s="30" t="s">
        <v>1329</v>
      </c>
      <c r="W652" s="31">
        <f t="shared" si="9"/>
        <v>65</v>
      </c>
    </row>
    <row r="653" spans="1:23" ht="16.5" x14ac:dyDescent="0.2">
      <c r="A653" s="31">
        <v>650</v>
      </c>
      <c r="B653" s="31">
        <f>INDEX(技能效果!B:B,MATCH(技能效果等级!W653,技能效果!Y:Y,0))</f>
        <v>130701501</v>
      </c>
      <c r="C653" s="31" t="str">
        <f>INDEX(技能效果!C:C,MATCH(技能效果等级!B653,技能效果!B:B,0))</f>
        <v>于禁普攻伤害</v>
      </c>
      <c r="D653" s="30" t="s">
        <v>1013</v>
      </c>
      <c r="E653" s="31">
        <v>10</v>
      </c>
      <c r="F653" s="31">
        <f>INDEX(技能效果!H:H,MATCH(技能效果等级!B653,技能效果!B:B,0))</f>
        <v>1001</v>
      </c>
      <c r="G653" s="31">
        <v>2.5</v>
      </c>
      <c r="H653" s="31"/>
      <c r="I653" s="31"/>
      <c r="J653" s="31"/>
      <c r="K653" s="31"/>
      <c r="L653" s="31"/>
      <c r="M653" s="31"/>
      <c r="N653" s="30" t="str">
        <f>IF(INDEX(技能效果!I:I,MATCH(技能效果等级!B653,技能效果!B:B,0))="","",INDEX(技能效果!I:I,MATCH(技能效果等级!B653,技能效果!B:B,0)))</f>
        <v/>
      </c>
      <c r="O653" s="31"/>
      <c r="P653" s="31"/>
      <c r="Q653" s="31"/>
      <c r="R653" s="31" t="str">
        <f>IF(INDEX(技能效果!J:J,MATCH(技能效果等级!B653,技能效果!B:B,0))="","",INDEX(技能效果!J:J,MATCH(技能效果等级!B653,技能效果!B:B,0)))</f>
        <v/>
      </c>
      <c r="S653" s="31"/>
      <c r="T653" s="31"/>
      <c r="U653" s="31"/>
      <c r="V653" s="30" t="s">
        <v>1329</v>
      </c>
      <c r="W653" s="31">
        <f t="shared" si="9"/>
        <v>65</v>
      </c>
    </row>
    <row r="654" spans="1:23" ht="16.5" x14ac:dyDescent="0.2">
      <c r="A654" s="31">
        <v>651</v>
      </c>
      <c r="B654" s="31">
        <f>INDEX(技能效果!B:B,MATCH(技能效果等级!W654,技能效果!Y:Y,0))</f>
        <v>130701502</v>
      </c>
      <c r="C654" s="31" t="str">
        <f>INDEX(技能效果!C:C,MATCH(技能效果等级!B654,技能效果!B:B,0))</f>
        <v>于禁普攻水晶</v>
      </c>
      <c r="D654" s="30" t="s">
        <v>1013</v>
      </c>
      <c r="E654" s="31">
        <v>1</v>
      </c>
      <c r="F654" s="31">
        <f>INDEX(技能效果!H:H,MATCH(技能效果等级!B654,技能效果!B:B,0))</f>
        <v>3006</v>
      </c>
      <c r="G654" s="31">
        <v>1</v>
      </c>
      <c r="H654" s="31">
        <v>1</v>
      </c>
      <c r="I654" s="31"/>
      <c r="J654" s="31"/>
      <c r="K654" s="31"/>
      <c r="L654" s="31"/>
      <c r="M654" s="31"/>
      <c r="N654" s="30" t="str">
        <f>IF(INDEX(技能效果!I:I,MATCH(技能效果等级!B654,技能效果!B:B,0))="","",INDEX(技能效果!I:I,MATCH(技能效果等级!B654,技能效果!B:B,0)))</f>
        <v/>
      </c>
      <c r="O654" s="31"/>
      <c r="P654" s="31"/>
      <c r="Q654" s="31"/>
      <c r="R654" s="31" t="str">
        <f>IF(INDEX(技能效果!J:J,MATCH(技能效果等级!B654,技能效果!B:B,0))="","",INDEX(技能效果!J:J,MATCH(技能效果等级!B654,技能效果!B:B,0)))</f>
        <v/>
      </c>
      <c r="S654" s="31"/>
      <c r="T654" s="31"/>
      <c r="U654" s="31"/>
      <c r="V654" s="30" t="s">
        <v>1329</v>
      </c>
      <c r="W654" s="31">
        <f t="shared" si="9"/>
        <v>66</v>
      </c>
    </row>
    <row r="655" spans="1:23" ht="16.5" x14ac:dyDescent="0.2">
      <c r="A655" s="31">
        <v>652</v>
      </c>
      <c r="B655" s="31">
        <f>INDEX(技能效果!B:B,MATCH(技能效果等级!W655,技能效果!Y:Y,0))</f>
        <v>130701502</v>
      </c>
      <c r="C655" s="31" t="str">
        <f>INDEX(技能效果!C:C,MATCH(技能效果等级!B655,技能效果!B:B,0))</f>
        <v>于禁普攻水晶</v>
      </c>
      <c r="D655" s="30" t="s">
        <v>1013</v>
      </c>
      <c r="E655" s="31">
        <v>2</v>
      </c>
      <c r="F655" s="31">
        <f>INDEX(技能效果!H:H,MATCH(技能效果等级!B655,技能效果!B:B,0))</f>
        <v>3006</v>
      </c>
      <c r="G655" s="31">
        <v>1</v>
      </c>
      <c r="H655" s="31">
        <v>1</v>
      </c>
      <c r="I655" s="31"/>
      <c r="J655" s="31"/>
      <c r="K655" s="31"/>
      <c r="L655" s="31"/>
      <c r="M655" s="31"/>
      <c r="N655" s="30" t="str">
        <f>IF(INDEX(技能效果!I:I,MATCH(技能效果等级!B655,技能效果!B:B,0))="","",INDEX(技能效果!I:I,MATCH(技能效果等级!B655,技能效果!B:B,0)))</f>
        <v/>
      </c>
      <c r="O655" s="31"/>
      <c r="P655" s="31"/>
      <c r="Q655" s="31"/>
      <c r="R655" s="31" t="str">
        <f>IF(INDEX(技能效果!J:J,MATCH(技能效果等级!B655,技能效果!B:B,0))="","",INDEX(技能效果!J:J,MATCH(技能效果等级!B655,技能效果!B:B,0)))</f>
        <v/>
      </c>
      <c r="S655" s="31"/>
      <c r="T655" s="31"/>
      <c r="U655" s="31"/>
      <c r="V655" s="30" t="s">
        <v>1329</v>
      </c>
      <c r="W655" s="31">
        <f t="shared" ref="W655:W718" si="10">W645+1</f>
        <v>66</v>
      </c>
    </row>
    <row r="656" spans="1:23" ht="16.5" x14ac:dyDescent="0.2">
      <c r="A656" s="31">
        <v>653</v>
      </c>
      <c r="B656" s="31">
        <f>INDEX(技能效果!B:B,MATCH(技能效果等级!W656,技能效果!Y:Y,0))</f>
        <v>130701502</v>
      </c>
      <c r="C656" s="31" t="str">
        <f>INDEX(技能效果!C:C,MATCH(技能效果等级!B656,技能效果!B:B,0))</f>
        <v>于禁普攻水晶</v>
      </c>
      <c r="D656" s="30" t="s">
        <v>1013</v>
      </c>
      <c r="E656" s="31">
        <v>3</v>
      </c>
      <c r="F656" s="31">
        <f>INDEX(技能效果!H:H,MATCH(技能效果等级!B656,技能效果!B:B,0))</f>
        <v>3006</v>
      </c>
      <c r="G656" s="31">
        <v>1</v>
      </c>
      <c r="H656" s="31">
        <v>1</v>
      </c>
      <c r="I656" s="31"/>
      <c r="J656" s="31"/>
      <c r="K656" s="31"/>
      <c r="L656" s="31"/>
      <c r="M656" s="31"/>
      <c r="N656" s="30" t="str">
        <f>IF(INDEX(技能效果!I:I,MATCH(技能效果等级!B656,技能效果!B:B,0))="","",INDEX(技能效果!I:I,MATCH(技能效果等级!B656,技能效果!B:B,0)))</f>
        <v/>
      </c>
      <c r="O656" s="31"/>
      <c r="P656" s="31"/>
      <c r="Q656" s="31"/>
      <c r="R656" s="31" t="str">
        <f>IF(INDEX(技能效果!J:J,MATCH(技能效果等级!B656,技能效果!B:B,0))="","",INDEX(技能效果!J:J,MATCH(技能效果等级!B656,技能效果!B:B,0)))</f>
        <v/>
      </c>
      <c r="S656" s="31"/>
      <c r="T656" s="31"/>
      <c r="U656" s="31"/>
      <c r="V656" s="30" t="s">
        <v>1329</v>
      </c>
      <c r="W656" s="31">
        <f t="shared" si="10"/>
        <v>66</v>
      </c>
    </row>
    <row r="657" spans="1:23" ht="16.5" x14ac:dyDescent="0.2">
      <c r="A657" s="31">
        <v>654</v>
      </c>
      <c r="B657" s="31">
        <f>INDEX(技能效果!B:B,MATCH(技能效果等级!W657,技能效果!Y:Y,0))</f>
        <v>130701502</v>
      </c>
      <c r="C657" s="31" t="str">
        <f>INDEX(技能效果!C:C,MATCH(技能效果等级!B657,技能效果!B:B,0))</f>
        <v>于禁普攻水晶</v>
      </c>
      <c r="D657" s="30" t="s">
        <v>1013</v>
      </c>
      <c r="E657" s="31">
        <v>4</v>
      </c>
      <c r="F657" s="31">
        <f>INDEX(技能效果!H:H,MATCH(技能效果等级!B657,技能效果!B:B,0))</f>
        <v>3006</v>
      </c>
      <c r="G657" s="31">
        <v>1</v>
      </c>
      <c r="H657" s="31">
        <v>1</v>
      </c>
      <c r="I657" s="31"/>
      <c r="J657" s="31"/>
      <c r="K657" s="31"/>
      <c r="L657" s="31"/>
      <c r="M657" s="31"/>
      <c r="N657" s="30" t="str">
        <f>IF(INDEX(技能效果!I:I,MATCH(技能效果等级!B657,技能效果!B:B,0))="","",INDEX(技能效果!I:I,MATCH(技能效果等级!B657,技能效果!B:B,0)))</f>
        <v/>
      </c>
      <c r="O657" s="31"/>
      <c r="P657" s="31"/>
      <c r="Q657" s="31"/>
      <c r="R657" s="31" t="str">
        <f>IF(INDEX(技能效果!J:J,MATCH(技能效果等级!B657,技能效果!B:B,0))="","",INDEX(技能效果!J:J,MATCH(技能效果等级!B657,技能效果!B:B,0)))</f>
        <v/>
      </c>
      <c r="S657" s="31"/>
      <c r="T657" s="31"/>
      <c r="U657" s="31"/>
      <c r="V657" s="30" t="s">
        <v>1329</v>
      </c>
      <c r="W657" s="31">
        <f t="shared" si="10"/>
        <v>66</v>
      </c>
    </row>
    <row r="658" spans="1:23" ht="16.5" x14ac:dyDescent="0.2">
      <c r="A658" s="31">
        <v>655</v>
      </c>
      <c r="B658" s="31">
        <f>INDEX(技能效果!B:B,MATCH(技能效果等级!W658,技能效果!Y:Y,0))</f>
        <v>130701502</v>
      </c>
      <c r="C658" s="31" t="str">
        <f>INDEX(技能效果!C:C,MATCH(技能效果等级!B658,技能效果!B:B,0))</f>
        <v>于禁普攻水晶</v>
      </c>
      <c r="D658" s="30" t="s">
        <v>1013</v>
      </c>
      <c r="E658" s="31">
        <v>5</v>
      </c>
      <c r="F658" s="31">
        <f>INDEX(技能效果!H:H,MATCH(技能效果等级!B658,技能效果!B:B,0))</f>
        <v>3006</v>
      </c>
      <c r="G658" s="31">
        <v>1</v>
      </c>
      <c r="H658" s="31">
        <v>1</v>
      </c>
      <c r="I658" s="31"/>
      <c r="J658" s="31"/>
      <c r="K658" s="31"/>
      <c r="L658" s="31"/>
      <c r="M658" s="31"/>
      <c r="N658" s="30" t="str">
        <f>IF(INDEX(技能效果!I:I,MATCH(技能效果等级!B658,技能效果!B:B,0))="","",INDEX(技能效果!I:I,MATCH(技能效果等级!B658,技能效果!B:B,0)))</f>
        <v/>
      </c>
      <c r="O658" s="31"/>
      <c r="P658" s="31"/>
      <c r="Q658" s="31"/>
      <c r="R658" s="31" t="str">
        <f>IF(INDEX(技能效果!J:J,MATCH(技能效果等级!B658,技能效果!B:B,0))="","",INDEX(技能效果!J:J,MATCH(技能效果等级!B658,技能效果!B:B,0)))</f>
        <v/>
      </c>
      <c r="S658" s="31"/>
      <c r="T658" s="31"/>
      <c r="U658" s="31"/>
      <c r="V658" s="30" t="s">
        <v>1329</v>
      </c>
      <c r="W658" s="31">
        <f t="shared" si="10"/>
        <v>66</v>
      </c>
    </row>
    <row r="659" spans="1:23" ht="16.5" x14ac:dyDescent="0.2">
      <c r="A659" s="31">
        <v>656</v>
      </c>
      <c r="B659" s="31">
        <f>INDEX(技能效果!B:B,MATCH(技能效果等级!W659,技能效果!Y:Y,0))</f>
        <v>130701502</v>
      </c>
      <c r="C659" s="31" t="str">
        <f>INDEX(技能效果!C:C,MATCH(技能效果等级!B659,技能效果!B:B,0))</f>
        <v>于禁普攻水晶</v>
      </c>
      <c r="D659" s="30" t="s">
        <v>1013</v>
      </c>
      <c r="E659" s="31">
        <v>6</v>
      </c>
      <c r="F659" s="31">
        <f>INDEX(技能效果!H:H,MATCH(技能效果等级!B659,技能效果!B:B,0))</f>
        <v>3006</v>
      </c>
      <c r="G659" s="31">
        <v>1</v>
      </c>
      <c r="H659" s="31">
        <v>1</v>
      </c>
      <c r="I659" s="31"/>
      <c r="J659" s="31"/>
      <c r="K659" s="31"/>
      <c r="L659" s="31"/>
      <c r="M659" s="31"/>
      <c r="N659" s="30" t="str">
        <f>IF(INDEX(技能效果!I:I,MATCH(技能效果等级!B659,技能效果!B:B,0))="","",INDEX(技能效果!I:I,MATCH(技能效果等级!B659,技能效果!B:B,0)))</f>
        <v/>
      </c>
      <c r="O659" s="31"/>
      <c r="P659" s="31"/>
      <c r="Q659" s="31"/>
      <c r="R659" s="31" t="str">
        <f>IF(INDEX(技能效果!J:J,MATCH(技能效果等级!B659,技能效果!B:B,0))="","",INDEX(技能效果!J:J,MATCH(技能效果等级!B659,技能效果!B:B,0)))</f>
        <v/>
      </c>
      <c r="S659" s="31"/>
      <c r="T659" s="31"/>
      <c r="U659" s="31"/>
      <c r="V659" s="30" t="s">
        <v>1329</v>
      </c>
      <c r="W659" s="31">
        <f t="shared" si="10"/>
        <v>66</v>
      </c>
    </row>
    <row r="660" spans="1:23" ht="16.5" x14ac:dyDescent="0.2">
      <c r="A660" s="31">
        <v>657</v>
      </c>
      <c r="B660" s="31">
        <f>INDEX(技能效果!B:B,MATCH(技能效果等级!W660,技能效果!Y:Y,0))</f>
        <v>130701502</v>
      </c>
      <c r="C660" s="31" t="str">
        <f>INDEX(技能效果!C:C,MATCH(技能效果等级!B660,技能效果!B:B,0))</f>
        <v>于禁普攻水晶</v>
      </c>
      <c r="D660" s="30" t="s">
        <v>1013</v>
      </c>
      <c r="E660" s="31">
        <v>7</v>
      </c>
      <c r="F660" s="31">
        <f>INDEX(技能效果!H:H,MATCH(技能效果等级!B660,技能效果!B:B,0))</f>
        <v>3006</v>
      </c>
      <c r="G660" s="31">
        <v>1</v>
      </c>
      <c r="H660" s="31">
        <v>1</v>
      </c>
      <c r="I660" s="31"/>
      <c r="J660" s="31"/>
      <c r="K660" s="31"/>
      <c r="L660" s="31"/>
      <c r="M660" s="31"/>
      <c r="N660" s="30" t="str">
        <f>IF(INDEX(技能效果!I:I,MATCH(技能效果等级!B660,技能效果!B:B,0))="","",INDEX(技能效果!I:I,MATCH(技能效果等级!B660,技能效果!B:B,0)))</f>
        <v/>
      </c>
      <c r="O660" s="31"/>
      <c r="P660" s="31"/>
      <c r="Q660" s="31"/>
      <c r="R660" s="31" t="str">
        <f>IF(INDEX(技能效果!J:J,MATCH(技能效果等级!B660,技能效果!B:B,0))="","",INDEX(技能效果!J:J,MATCH(技能效果等级!B660,技能效果!B:B,0)))</f>
        <v/>
      </c>
      <c r="S660" s="31"/>
      <c r="T660" s="31"/>
      <c r="U660" s="31"/>
      <c r="V660" s="30" t="s">
        <v>1329</v>
      </c>
      <c r="W660" s="31">
        <f t="shared" si="10"/>
        <v>66</v>
      </c>
    </row>
    <row r="661" spans="1:23" ht="16.5" x14ac:dyDescent="0.2">
      <c r="A661" s="31">
        <v>658</v>
      </c>
      <c r="B661" s="31">
        <f>INDEX(技能效果!B:B,MATCH(技能效果等级!W661,技能效果!Y:Y,0))</f>
        <v>130701502</v>
      </c>
      <c r="C661" s="31" t="str">
        <f>INDEX(技能效果!C:C,MATCH(技能效果等级!B661,技能效果!B:B,0))</f>
        <v>于禁普攻水晶</v>
      </c>
      <c r="D661" s="30" t="s">
        <v>1013</v>
      </c>
      <c r="E661" s="31">
        <v>8</v>
      </c>
      <c r="F661" s="31">
        <f>INDEX(技能效果!H:H,MATCH(技能效果等级!B661,技能效果!B:B,0))</f>
        <v>3006</v>
      </c>
      <c r="G661" s="31">
        <v>1</v>
      </c>
      <c r="H661" s="31">
        <v>1</v>
      </c>
      <c r="I661" s="31"/>
      <c r="J661" s="31"/>
      <c r="K661" s="31"/>
      <c r="L661" s="31"/>
      <c r="M661" s="31"/>
      <c r="N661" s="30" t="str">
        <f>IF(INDEX(技能效果!I:I,MATCH(技能效果等级!B661,技能效果!B:B,0))="","",INDEX(技能效果!I:I,MATCH(技能效果等级!B661,技能效果!B:B,0)))</f>
        <v/>
      </c>
      <c r="O661" s="31"/>
      <c r="P661" s="31"/>
      <c r="Q661" s="31"/>
      <c r="R661" s="31" t="str">
        <f>IF(INDEX(技能效果!J:J,MATCH(技能效果等级!B661,技能效果!B:B,0))="","",INDEX(技能效果!J:J,MATCH(技能效果等级!B661,技能效果!B:B,0)))</f>
        <v/>
      </c>
      <c r="S661" s="31"/>
      <c r="T661" s="31"/>
      <c r="U661" s="31"/>
      <c r="V661" s="30" t="s">
        <v>1329</v>
      </c>
      <c r="W661" s="31">
        <f t="shared" si="10"/>
        <v>66</v>
      </c>
    </row>
    <row r="662" spans="1:23" ht="16.5" x14ac:dyDescent="0.2">
      <c r="A662" s="31">
        <v>659</v>
      </c>
      <c r="B662" s="31">
        <f>INDEX(技能效果!B:B,MATCH(技能效果等级!W662,技能效果!Y:Y,0))</f>
        <v>130701502</v>
      </c>
      <c r="C662" s="31" t="str">
        <f>INDEX(技能效果!C:C,MATCH(技能效果等级!B662,技能效果!B:B,0))</f>
        <v>于禁普攻水晶</v>
      </c>
      <c r="D662" s="30" t="s">
        <v>1013</v>
      </c>
      <c r="E662" s="31">
        <v>9</v>
      </c>
      <c r="F662" s="31">
        <f>INDEX(技能效果!H:H,MATCH(技能效果等级!B662,技能效果!B:B,0))</f>
        <v>3006</v>
      </c>
      <c r="G662" s="31">
        <v>1</v>
      </c>
      <c r="H662" s="31">
        <v>1</v>
      </c>
      <c r="I662" s="31"/>
      <c r="J662" s="31"/>
      <c r="K662" s="31"/>
      <c r="L662" s="31"/>
      <c r="M662" s="31"/>
      <c r="N662" s="30" t="str">
        <f>IF(INDEX(技能效果!I:I,MATCH(技能效果等级!B662,技能效果!B:B,0))="","",INDEX(技能效果!I:I,MATCH(技能效果等级!B662,技能效果!B:B,0)))</f>
        <v/>
      </c>
      <c r="O662" s="31"/>
      <c r="P662" s="31"/>
      <c r="Q662" s="31"/>
      <c r="R662" s="31" t="str">
        <f>IF(INDEX(技能效果!J:J,MATCH(技能效果等级!B662,技能效果!B:B,0))="","",INDEX(技能效果!J:J,MATCH(技能效果等级!B662,技能效果!B:B,0)))</f>
        <v/>
      </c>
      <c r="S662" s="31"/>
      <c r="T662" s="31"/>
      <c r="U662" s="31"/>
      <c r="V662" s="30" t="s">
        <v>1329</v>
      </c>
      <c r="W662" s="31">
        <f t="shared" si="10"/>
        <v>66</v>
      </c>
    </row>
    <row r="663" spans="1:23" ht="16.5" x14ac:dyDescent="0.2">
      <c r="A663" s="31">
        <v>660</v>
      </c>
      <c r="B663" s="31">
        <f>INDEX(技能效果!B:B,MATCH(技能效果等级!W663,技能效果!Y:Y,0))</f>
        <v>130701502</v>
      </c>
      <c r="C663" s="31" t="str">
        <f>INDEX(技能效果!C:C,MATCH(技能效果等级!B663,技能效果!B:B,0))</f>
        <v>于禁普攻水晶</v>
      </c>
      <c r="D663" s="30" t="s">
        <v>1013</v>
      </c>
      <c r="E663" s="31">
        <v>10</v>
      </c>
      <c r="F663" s="31">
        <f>INDEX(技能效果!H:H,MATCH(技能效果等级!B663,技能效果!B:B,0))</f>
        <v>3006</v>
      </c>
      <c r="G663" s="31">
        <v>1</v>
      </c>
      <c r="H663" s="31">
        <v>1</v>
      </c>
      <c r="I663" s="31"/>
      <c r="J663" s="31"/>
      <c r="K663" s="31"/>
      <c r="L663" s="31"/>
      <c r="M663" s="31"/>
      <c r="N663" s="30" t="str">
        <f>IF(INDEX(技能效果!I:I,MATCH(技能效果等级!B663,技能效果!B:B,0))="","",INDEX(技能效果!I:I,MATCH(技能效果等级!B663,技能效果!B:B,0)))</f>
        <v/>
      </c>
      <c r="O663" s="31"/>
      <c r="P663" s="31"/>
      <c r="Q663" s="31"/>
      <c r="R663" s="31" t="str">
        <f>IF(INDEX(技能效果!J:J,MATCH(技能效果等级!B663,技能效果!B:B,0))="","",INDEX(技能效果!J:J,MATCH(技能效果等级!B663,技能效果!B:B,0)))</f>
        <v/>
      </c>
      <c r="S663" s="31"/>
      <c r="T663" s="31"/>
      <c r="U663" s="31"/>
      <c r="V663" s="30" t="s">
        <v>1329</v>
      </c>
      <c r="W663" s="31">
        <f t="shared" si="10"/>
        <v>66</v>
      </c>
    </row>
    <row r="664" spans="1:23" ht="16.5" x14ac:dyDescent="0.2">
      <c r="A664" s="31">
        <v>661</v>
      </c>
      <c r="B664" s="31">
        <f>INDEX(技能效果!B:B,MATCH(技能效果等级!W664,技能效果!Y:Y,0))</f>
        <v>130701601</v>
      </c>
      <c r="C664" s="31" t="str">
        <f>INDEX(技能效果!C:C,MATCH(技能效果等级!B664,技能效果!B:B,0))</f>
        <v>西方龙普攻伤害</v>
      </c>
      <c r="D664" s="30" t="s">
        <v>1013</v>
      </c>
      <c r="E664" s="31">
        <v>1</v>
      </c>
      <c r="F664" s="31">
        <f>INDEX(技能效果!H:H,MATCH(技能效果等级!B664,技能效果!B:B,0))</f>
        <v>1001</v>
      </c>
      <c r="G664" s="31">
        <v>2.5</v>
      </c>
      <c r="H664" s="31"/>
      <c r="I664" s="31"/>
      <c r="J664" s="31"/>
      <c r="K664" s="31"/>
      <c r="L664" s="31"/>
      <c r="M664" s="31"/>
      <c r="N664" s="30" t="str">
        <f>IF(INDEX(技能效果!I:I,MATCH(技能效果等级!B664,技能效果!B:B,0))="","",INDEX(技能效果!I:I,MATCH(技能效果等级!B664,技能效果!B:B,0)))</f>
        <v/>
      </c>
      <c r="O664" s="31"/>
      <c r="P664" s="31"/>
      <c r="Q664" s="31"/>
      <c r="R664" s="31" t="str">
        <f>IF(INDEX(技能效果!J:J,MATCH(技能效果等级!B664,技能效果!B:B,0))="","",INDEX(技能效果!J:J,MATCH(技能效果等级!B664,技能效果!B:B,0)))</f>
        <v/>
      </c>
      <c r="S664" s="31"/>
      <c r="T664" s="31"/>
      <c r="U664" s="31"/>
      <c r="V664" s="30" t="s">
        <v>1329</v>
      </c>
      <c r="W664" s="31">
        <f t="shared" si="10"/>
        <v>67</v>
      </c>
    </row>
    <row r="665" spans="1:23" ht="16.5" x14ac:dyDescent="0.2">
      <c r="A665" s="31">
        <v>662</v>
      </c>
      <c r="B665" s="31">
        <f>INDEX(技能效果!B:B,MATCH(技能效果等级!W665,技能效果!Y:Y,0))</f>
        <v>130701601</v>
      </c>
      <c r="C665" s="31" t="str">
        <f>INDEX(技能效果!C:C,MATCH(技能效果等级!B665,技能效果!B:B,0))</f>
        <v>西方龙普攻伤害</v>
      </c>
      <c r="D665" s="30" t="s">
        <v>1013</v>
      </c>
      <c r="E665" s="31">
        <v>2</v>
      </c>
      <c r="F665" s="31">
        <f>INDEX(技能效果!H:H,MATCH(技能效果等级!B665,技能效果!B:B,0))</f>
        <v>1001</v>
      </c>
      <c r="G665" s="31">
        <v>2.5</v>
      </c>
      <c r="H665" s="31"/>
      <c r="I665" s="31"/>
      <c r="J665" s="31"/>
      <c r="K665" s="31"/>
      <c r="L665" s="31"/>
      <c r="M665" s="31"/>
      <c r="N665" s="30" t="str">
        <f>IF(INDEX(技能效果!I:I,MATCH(技能效果等级!B665,技能效果!B:B,0))="","",INDEX(技能效果!I:I,MATCH(技能效果等级!B665,技能效果!B:B,0)))</f>
        <v/>
      </c>
      <c r="O665" s="31"/>
      <c r="P665" s="31"/>
      <c r="Q665" s="31"/>
      <c r="R665" s="31" t="str">
        <f>IF(INDEX(技能效果!J:J,MATCH(技能效果等级!B665,技能效果!B:B,0))="","",INDEX(技能效果!J:J,MATCH(技能效果等级!B665,技能效果!B:B,0)))</f>
        <v/>
      </c>
      <c r="S665" s="31"/>
      <c r="T665" s="31"/>
      <c r="U665" s="31"/>
      <c r="V665" s="30" t="s">
        <v>1329</v>
      </c>
      <c r="W665" s="31">
        <f t="shared" si="10"/>
        <v>67</v>
      </c>
    </row>
    <row r="666" spans="1:23" ht="16.5" x14ac:dyDescent="0.2">
      <c r="A666" s="31">
        <v>663</v>
      </c>
      <c r="B666" s="31">
        <f>INDEX(技能效果!B:B,MATCH(技能效果等级!W666,技能效果!Y:Y,0))</f>
        <v>130701601</v>
      </c>
      <c r="C666" s="31" t="str">
        <f>INDEX(技能效果!C:C,MATCH(技能效果等级!B666,技能效果!B:B,0))</f>
        <v>西方龙普攻伤害</v>
      </c>
      <c r="D666" s="30" t="s">
        <v>1013</v>
      </c>
      <c r="E666" s="31">
        <v>3</v>
      </c>
      <c r="F666" s="31">
        <f>INDEX(技能效果!H:H,MATCH(技能效果等级!B666,技能效果!B:B,0))</f>
        <v>1001</v>
      </c>
      <c r="G666" s="31">
        <v>2.5</v>
      </c>
      <c r="H666" s="31"/>
      <c r="I666" s="31"/>
      <c r="J666" s="31"/>
      <c r="K666" s="31"/>
      <c r="L666" s="31"/>
      <c r="M666" s="31"/>
      <c r="N666" s="30" t="str">
        <f>IF(INDEX(技能效果!I:I,MATCH(技能效果等级!B666,技能效果!B:B,0))="","",INDEX(技能效果!I:I,MATCH(技能效果等级!B666,技能效果!B:B,0)))</f>
        <v/>
      </c>
      <c r="O666" s="31"/>
      <c r="P666" s="31"/>
      <c r="Q666" s="31"/>
      <c r="R666" s="31" t="str">
        <f>IF(INDEX(技能效果!J:J,MATCH(技能效果等级!B666,技能效果!B:B,0))="","",INDEX(技能效果!J:J,MATCH(技能效果等级!B666,技能效果!B:B,0)))</f>
        <v/>
      </c>
      <c r="S666" s="31"/>
      <c r="T666" s="31"/>
      <c r="U666" s="31"/>
      <c r="V666" s="30" t="s">
        <v>1329</v>
      </c>
      <c r="W666" s="31">
        <f t="shared" si="10"/>
        <v>67</v>
      </c>
    </row>
    <row r="667" spans="1:23" ht="16.5" x14ac:dyDescent="0.2">
      <c r="A667" s="31">
        <v>664</v>
      </c>
      <c r="B667" s="31">
        <f>INDEX(技能效果!B:B,MATCH(技能效果等级!W667,技能效果!Y:Y,0))</f>
        <v>130701601</v>
      </c>
      <c r="C667" s="31" t="str">
        <f>INDEX(技能效果!C:C,MATCH(技能效果等级!B667,技能效果!B:B,0))</f>
        <v>西方龙普攻伤害</v>
      </c>
      <c r="D667" s="30" t="s">
        <v>1013</v>
      </c>
      <c r="E667" s="31">
        <v>4</v>
      </c>
      <c r="F667" s="31">
        <f>INDEX(技能效果!H:H,MATCH(技能效果等级!B667,技能效果!B:B,0))</f>
        <v>1001</v>
      </c>
      <c r="G667" s="31">
        <v>2.5</v>
      </c>
      <c r="H667" s="31"/>
      <c r="I667" s="31"/>
      <c r="J667" s="31"/>
      <c r="K667" s="31"/>
      <c r="L667" s="31"/>
      <c r="M667" s="31"/>
      <c r="N667" s="30" t="str">
        <f>IF(INDEX(技能效果!I:I,MATCH(技能效果等级!B667,技能效果!B:B,0))="","",INDEX(技能效果!I:I,MATCH(技能效果等级!B667,技能效果!B:B,0)))</f>
        <v/>
      </c>
      <c r="O667" s="31"/>
      <c r="P667" s="31"/>
      <c r="Q667" s="31"/>
      <c r="R667" s="31" t="str">
        <f>IF(INDEX(技能效果!J:J,MATCH(技能效果等级!B667,技能效果!B:B,0))="","",INDEX(技能效果!J:J,MATCH(技能效果等级!B667,技能效果!B:B,0)))</f>
        <v/>
      </c>
      <c r="S667" s="31"/>
      <c r="T667" s="31"/>
      <c r="U667" s="31"/>
      <c r="V667" s="30" t="s">
        <v>1329</v>
      </c>
      <c r="W667" s="31">
        <f t="shared" si="10"/>
        <v>67</v>
      </c>
    </row>
    <row r="668" spans="1:23" ht="16.5" x14ac:dyDescent="0.2">
      <c r="A668" s="31">
        <v>665</v>
      </c>
      <c r="B668" s="31">
        <f>INDEX(技能效果!B:B,MATCH(技能效果等级!W668,技能效果!Y:Y,0))</f>
        <v>130701601</v>
      </c>
      <c r="C668" s="31" t="str">
        <f>INDEX(技能效果!C:C,MATCH(技能效果等级!B668,技能效果!B:B,0))</f>
        <v>西方龙普攻伤害</v>
      </c>
      <c r="D668" s="30" t="s">
        <v>1013</v>
      </c>
      <c r="E668" s="31">
        <v>5</v>
      </c>
      <c r="F668" s="31">
        <f>INDEX(技能效果!H:H,MATCH(技能效果等级!B668,技能效果!B:B,0))</f>
        <v>1001</v>
      </c>
      <c r="G668" s="31">
        <v>2.5</v>
      </c>
      <c r="H668" s="31"/>
      <c r="I668" s="31"/>
      <c r="J668" s="31"/>
      <c r="K668" s="31"/>
      <c r="L668" s="31"/>
      <c r="M668" s="31"/>
      <c r="N668" s="30" t="str">
        <f>IF(INDEX(技能效果!I:I,MATCH(技能效果等级!B668,技能效果!B:B,0))="","",INDEX(技能效果!I:I,MATCH(技能效果等级!B668,技能效果!B:B,0)))</f>
        <v/>
      </c>
      <c r="O668" s="31"/>
      <c r="P668" s="31"/>
      <c r="Q668" s="31"/>
      <c r="R668" s="31" t="str">
        <f>IF(INDEX(技能效果!J:J,MATCH(技能效果等级!B668,技能效果!B:B,0))="","",INDEX(技能效果!J:J,MATCH(技能效果等级!B668,技能效果!B:B,0)))</f>
        <v/>
      </c>
      <c r="S668" s="31"/>
      <c r="T668" s="31"/>
      <c r="U668" s="31"/>
      <c r="V668" s="30" t="s">
        <v>1329</v>
      </c>
      <c r="W668" s="31">
        <f t="shared" si="10"/>
        <v>67</v>
      </c>
    </row>
    <row r="669" spans="1:23" ht="16.5" x14ac:dyDescent="0.2">
      <c r="A669" s="31">
        <v>666</v>
      </c>
      <c r="B669" s="31">
        <f>INDEX(技能效果!B:B,MATCH(技能效果等级!W669,技能效果!Y:Y,0))</f>
        <v>130701601</v>
      </c>
      <c r="C669" s="31" t="str">
        <f>INDEX(技能效果!C:C,MATCH(技能效果等级!B669,技能效果!B:B,0))</f>
        <v>西方龙普攻伤害</v>
      </c>
      <c r="D669" s="30" t="s">
        <v>1013</v>
      </c>
      <c r="E669" s="31">
        <v>6</v>
      </c>
      <c r="F669" s="31">
        <f>INDEX(技能效果!H:H,MATCH(技能效果等级!B669,技能效果!B:B,0))</f>
        <v>1001</v>
      </c>
      <c r="G669" s="31">
        <v>2.5</v>
      </c>
      <c r="H669" s="31"/>
      <c r="I669" s="31"/>
      <c r="J669" s="31"/>
      <c r="K669" s="31"/>
      <c r="L669" s="31"/>
      <c r="M669" s="31"/>
      <c r="N669" s="30" t="str">
        <f>IF(INDEX(技能效果!I:I,MATCH(技能效果等级!B669,技能效果!B:B,0))="","",INDEX(技能效果!I:I,MATCH(技能效果等级!B669,技能效果!B:B,0)))</f>
        <v/>
      </c>
      <c r="O669" s="31"/>
      <c r="P669" s="31"/>
      <c r="Q669" s="31"/>
      <c r="R669" s="31" t="str">
        <f>IF(INDEX(技能效果!J:J,MATCH(技能效果等级!B669,技能效果!B:B,0))="","",INDEX(技能效果!J:J,MATCH(技能效果等级!B669,技能效果!B:B,0)))</f>
        <v/>
      </c>
      <c r="S669" s="31"/>
      <c r="T669" s="31"/>
      <c r="U669" s="31"/>
      <c r="V669" s="30" t="s">
        <v>1329</v>
      </c>
      <c r="W669" s="31">
        <f t="shared" si="10"/>
        <v>67</v>
      </c>
    </row>
    <row r="670" spans="1:23" ht="16.5" x14ac:dyDescent="0.2">
      <c r="A670" s="31">
        <v>667</v>
      </c>
      <c r="B670" s="31">
        <f>INDEX(技能效果!B:B,MATCH(技能效果等级!W670,技能效果!Y:Y,0))</f>
        <v>130701601</v>
      </c>
      <c r="C670" s="31" t="str">
        <f>INDEX(技能效果!C:C,MATCH(技能效果等级!B670,技能效果!B:B,0))</f>
        <v>西方龙普攻伤害</v>
      </c>
      <c r="D670" s="30" t="s">
        <v>1013</v>
      </c>
      <c r="E670" s="31">
        <v>7</v>
      </c>
      <c r="F670" s="31">
        <f>INDEX(技能效果!H:H,MATCH(技能效果等级!B670,技能效果!B:B,0))</f>
        <v>1001</v>
      </c>
      <c r="G670" s="31">
        <v>2.5</v>
      </c>
      <c r="H670" s="31"/>
      <c r="I670" s="31"/>
      <c r="J670" s="31"/>
      <c r="K670" s="31"/>
      <c r="L670" s="31"/>
      <c r="M670" s="31"/>
      <c r="N670" s="30" t="str">
        <f>IF(INDEX(技能效果!I:I,MATCH(技能效果等级!B670,技能效果!B:B,0))="","",INDEX(技能效果!I:I,MATCH(技能效果等级!B670,技能效果!B:B,0)))</f>
        <v/>
      </c>
      <c r="O670" s="31"/>
      <c r="P670" s="31"/>
      <c r="Q670" s="31"/>
      <c r="R670" s="31" t="str">
        <f>IF(INDEX(技能效果!J:J,MATCH(技能效果等级!B670,技能效果!B:B,0))="","",INDEX(技能效果!J:J,MATCH(技能效果等级!B670,技能效果!B:B,0)))</f>
        <v/>
      </c>
      <c r="S670" s="31"/>
      <c r="T670" s="31"/>
      <c r="U670" s="31"/>
      <c r="V670" s="30" t="s">
        <v>1329</v>
      </c>
      <c r="W670" s="31">
        <f t="shared" si="10"/>
        <v>67</v>
      </c>
    </row>
    <row r="671" spans="1:23" ht="16.5" x14ac:dyDescent="0.2">
      <c r="A671" s="31">
        <v>668</v>
      </c>
      <c r="B671" s="31">
        <f>INDEX(技能效果!B:B,MATCH(技能效果等级!W671,技能效果!Y:Y,0))</f>
        <v>130701601</v>
      </c>
      <c r="C671" s="31" t="str">
        <f>INDEX(技能效果!C:C,MATCH(技能效果等级!B671,技能效果!B:B,0))</f>
        <v>西方龙普攻伤害</v>
      </c>
      <c r="D671" s="30" t="s">
        <v>1013</v>
      </c>
      <c r="E671" s="31">
        <v>8</v>
      </c>
      <c r="F671" s="31">
        <f>INDEX(技能效果!H:H,MATCH(技能效果等级!B671,技能效果!B:B,0))</f>
        <v>1001</v>
      </c>
      <c r="G671" s="31">
        <v>2.5</v>
      </c>
      <c r="H671" s="31"/>
      <c r="I671" s="31"/>
      <c r="J671" s="31"/>
      <c r="K671" s="31"/>
      <c r="L671" s="31"/>
      <c r="M671" s="31"/>
      <c r="N671" s="30" t="str">
        <f>IF(INDEX(技能效果!I:I,MATCH(技能效果等级!B671,技能效果!B:B,0))="","",INDEX(技能效果!I:I,MATCH(技能效果等级!B671,技能效果!B:B,0)))</f>
        <v/>
      </c>
      <c r="O671" s="31"/>
      <c r="P671" s="31"/>
      <c r="Q671" s="31"/>
      <c r="R671" s="31" t="str">
        <f>IF(INDEX(技能效果!J:J,MATCH(技能效果等级!B671,技能效果!B:B,0))="","",INDEX(技能效果!J:J,MATCH(技能效果等级!B671,技能效果!B:B,0)))</f>
        <v/>
      </c>
      <c r="S671" s="31"/>
      <c r="T671" s="31"/>
      <c r="U671" s="31"/>
      <c r="V671" s="30" t="s">
        <v>1329</v>
      </c>
      <c r="W671" s="31">
        <f t="shared" si="10"/>
        <v>67</v>
      </c>
    </row>
    <row r="672" spans="1:23" ht="16.5" x14ac:dyDescent="0.2">
      <c r="A672" s="31">
        <v>669</v>
      </c>
      <c r="B672" s="31">
        <f>INDEX(技能效果!B:B,MATCH(技能效果等级!W672,技能效果!Y:Y,0))</f>
        <v>130701601</v>
      </c>
      <c r="C672" s="31" t="str">
        <f>INDEX(技能效果!C:C,MATCH(技能效果等级!B672,技能效果!B:B,0))</f>
        <v>西方龙普攻伤害</v>
      </c>
      <c r="D672" s="30" t="s">
        <v>1013</v>
      </c>
      <c r="E672" s="31">
        <v>9</v>
      </c>
      <c r="F672" s="31">
        <f>INDEX(技能效果!H:H,MATCH(技能效果等级!B672,技能效果!B:B,0))</f>
        <v>1001</v>
      </c>
      <c r="G672" s="31">
        <v>2.5</v>
      </c>
      <c r="H672" s="31"/>
      <c r="I672" s="31"/>
      <c r="J672" s="31"/>
      <c r="K672" s="31"/>
      <c r="L672" s="31"/>
      <c r="M672" s="31"/>
      <c r="N672" s="30" t="str">
        <f>IF(INDEX(技能效果!I:I,MATCH(技能效果等级!B672,技能效果!B:B,0))="","",INDEX(技能效果!I:I,MATCH(技能效果等级!B672,技能效果!B:B,0)))</f>
        <v/>
      </c>
      <c r="O672" s="31"/>
      <c r="P672" s="31"/>
      <c r="Q672" s="31"/>
      <c r="R672" s="31" t="str">
        <f>IF(INDEX(技能效果!J:J,MATCH(技能效果等级!B672,技能效果!B:B,0))="","",INDEX(技能效果!J:J,MATCH(技能效果等级!B672,技能效果!B:B,0)))</f>
        <v/>
      </c>
      <c r="S672" s="31"/>
      <c r="T672" s="31"/>
      <c r="U672" s="31"/>
      <c r="V672" s="30" t="s">
        <v>1329</v>
      </c>
      <c r="W672" s="31">
        <f t="shared" si="10"/>
        <v>67</v>
      </c>
    </row>
    <row r="673" spans="1:23" ht="16.5" x14ac:dyDescent="0.2">
      <c r="A673" s="31">
        <v>670</v>
      </c>
      <c r="B673" s="31">
        <f>INDEX(技能效果!B:B,MATCH(技能效果等级!W673,技能效果!Y:Y,0))</f>
        <v>130701601</v>
      </c>
      <c r="C673" s="31" t="str">
        <f>INDEX(技能效果!C:C,MATCH(技能效果等级!B673,技能效果!B:B,0))</f>
        <v>西方龙普攻伤害</v>
      </c>
      <c r="D673" s="30" t="s">
        <v>1013</v>
      </c>
      <c r="E673" s="31">
        <v>10</v>
      </c>
      <c r="F673" s="31">
        <f>INDEX(技能效果!H:H,MATCH(技能效果等级!B673,技能效果!B:B,0))</f>
        <v>1001</v>
      </c>
      <c r="G673" s="31">
        <v>2.5</v>
      </c>
      <c r="H673" s="31"/>
      <c r="I673" s="31"/>
      <c r="J673" s="31"/>
      <c r="K673" s="31"/>
      <c r="L673" s="31"/>
      <c r="M673" s="31"/>
      <c r="N673" s="30" t="str">
        <f>IF(INDEX(技能效果!I:I,MATCH(技能效果等级!B673,技能效果!B:B,0))="","",INDEX(技能效果!I:I,MATCH(技能效果等级!B673,技能效果!B:B,0)))</f>
        <v/>
      </c>
      <c r="O673" s="31"/>
      <c r="P673" s="31"/>
      <c r="Q673" s="31"/>
      <c r="R673" s="31" t="str">
        <f>IF(INDEX(技能效果!J:J,MATCH(技能效果等级!B673,技能效果!B:B,0))="","",INDEX(技能效果!J:J,MATCH(技能效果等级!B673,技能效果!B:B,0)))</f>
        <v/>
      </c>
      <c r="S673" s="31"/>
      <c r="T673" s="31"/>
      <c r="U673" s="31"/>
      <c r="V673" s="30" t="s">
        <v>1329</v>
      </c>
      <c r="W673" s="31">
        <f t="shared" si="10"/>
        <v>67</v>
      </c>
    </row>
    <row r="674" spans="1:23" ht="16.5" x14ac:dyDescent="0.2">
      <c r="A674" s="31">
        <v>671</v>
      </c>
      <c r="B674" s="31">
        <f>INDEX(技能效果!B:B,MATCH(技能效果等级!W674,技能效果!Y:Y,0))</f>
        <v>130701602</v>
      </c>
      <c r="C674" s="31" t="str">
        <f>INDEX(技能效果!C:C,MATCH(技能效果等级!B674,技能效果!B:B,0))</f>
        <v>西方龙普攻水晶</v>
      </c>
      <c r="D674" s="30" t="s">
        <v>1013</v>
      </c>
      <c r="E674" s="31">
        <v>1</v>
      </c>
      <c r="F674" s="31">
        <f>INDEX(技能效果!H:H,MATCH(技能效果等级!B674,技能效果!B:B,0))</f>
        <v>3006</v>
      </c>
      <c r="G674" s="31">
        <v>1</v>
      </c>
      <c r="H674" s="31">
        <v>1</v>
      </c>
      <c r="I674" s="31"/>
      <c r="J674" s="31"/>
      <c r="K674" s="31"/>
      <c r="L674" s="31"/>
      <c r="M674" s="31"/>
      <c r="N674" s="30" t="str">
        <f>IF(INDEX(技能效果!I:I,MATCH(技能效果等级!B674,技能效果!B:B,0))="","",INDEX(技能效果!I:I,MATCH(技能效果等级!B674,技能效果!B:B,0)))</f>
        <v/>
      </c>
      <c r="O674" s="31"/>
      <c r="P674" s="31"/>
      <c r="Q674" s="31"/>
      <c r="R674" s="31" t="str">
        <f>IF(INDEX(技能效果!J:J,MATCH(技能效果等级!B674,技能效果!B:B,0))="","",INDEX(技能效果!J:J,MATCH(技能效果等级!B674,技能效果!B:B,0)))</f>
        <v/>
      </c>
      <c r="S674" s="31"/>
      <c r="T674" s="31"/>
      <c r="U674" s="31"/>
      <c r="V674" s="30" t="s">
        <v>1329</v>
      </c>
      <c r="W674" s="31">
        <f t="shared" si="10"/>
        <v>68</v>
      </c>
    </row>
    <row r="675" spans="1:23" ht="16.5" x14ac:dyDescent="0.2">
      <c r="A675" s="31">
        <v>672</v>
      </c>
      <c r="B675" s="31">
        <f>INDEX(技能效果!B:B,MATCH(技能效果等级!W675,技能效果!Y:Y,0))</f>
        <v>130701602</v>
      </c>
      <c r="C675" s="31" t="str">
        <f>INDEX(技能效果!C:C,MATCH(技能效果等级!B675,技能效果!B:B,0))</f>
        <v>西方龙普攻水晶</v>
      </c>
      <c r="D675" s="30" t="s">
        <v>1013</v>
      </c>
      <c r="E675" s="31">
        <v>2</v>
      </c>
      <c r="F675" s="31">
        <f>INDEX(技能效果!H:H,MATCH(技能效果等级!B675,技能效果!B:B,0))</f>
        <v>3006</v>
      </c>
      <c r="G675" s="31">
        <v>1</v>
      </c>
      <c r="H675" s="31">
        <v>1</v>
      </c>
      <c r="I675" s="31"/>
      <c r="J675" s="31"/>
      <c r="K675" s="31"/>
      <c r="L675" s="31"/>
      <c r="M675" s="31"/>
      <c r="N675" s="30" t="str">
        <f>IF(INDEX(技能效果!I:I,MATCH(技能效果等级!B675,技能效果!B:B,0))="","",INDEX(技能效果!I:I,MATCH(技能效果等级!B675,技能效果!B:B,0)))</f>
        <v/>
      </c>
      <c r="O675" s="31"/>
      <c r="P675" s="31"/>
      <c r="Q675" s="31"/>
      <c r="R675" s="31" t="str">
        <f>IF(INDEX(技能效果!J:J,MATCH(技能效果等级!B675,技能效果!B:B,0))="","",INDEX(技能效果!J:J,MATCH(技能效果等级!B675,技能效果!B:B,0)))</f>
        <v/>
      </c>
      <c r="S675" s="31"/>
      <c r="T675" s="31"/>
      <c r="U675" s="31"/>
      <c r="V675" s="30" t="s">
        <v>1329</v>
      </c>
      <c r="W675" s="31">
        <f t="shared" si="10"/>
        <v>68</v>
      </c>
    </row>
    <row r="676" spans="1:23" ht="16.5" x14ac:dyDescent="0.2">
      <c r="A676" s="31">
        <v>673</v>
      </c>
      <c r="B676" s="31">
        <f>INDEX(技能效果!B:B,MATCH(技能效果等级!W676,技能效果!Y:Y,0))</f>
        <v>130701602</v>
      </c>
      <c r="C676" s="31" t="str">
        <f>INDEX(技能效果!C:C,MATCH(技能效果等级!B676,技能效果!B:B,0))</f>
        <v>西方龙普攻水晶</v>
      </c>
      <c r="D676" s="30" t="s">
        <v>1013</v>
      </c>
      <c r="E676" s="31">
        <v>3</v>
      </c>
      <c r="F676" s="31">
        <f>INDEX(技能效果!H:H,MATCH(技能效果等级!B676,技能效果!B:B,0))</f>
        <v>3006</v>
      </c>
      <c r="G676" s="31">
        <v>1</v>
      </c>
      <c r="H676" s="31">
        <v>1</v>
      </c>
      <c r="I676" s="31"/>
      <c r="J676" s="31"/>
      <c r="K676" s="31"/>
      <c r="L676" s="31"/>
      <c r="M676" s="31"/>
      <c r="N676" s="30" t="str">
        <f>IF(INDEX(技能效果!I:I,MATCH(技能效果等级!B676,技能效果!B:B,0))="","",INDEX(技能效果!I:I,MATCH(技能效果等级!B676,技能效果!B:B,0)))</f>
        <v/>
      </c>
      <c r="O676" s="31"/>
      <c r="P676" s="31"/>
      <c r="Q676" s="31"/>
      <c r="R676" s="31" t="str">
        <f>IF(INDEX(技能效果!J:J,MATCH(技能效果等级!B676,技能效果!B:B,0))="","",INDEX(技能效果!J:J,MATCH(技能效果等级!B676,技能效果!B:B,0)))</f>
        <v/>
      </c>
      <c r="S676" s="31"/>
      <c r="T676" s="31"/>
      <c r="U676" s="31"/>
      <c r="V676" s="30" t="s">
        <v>1329</v>
      </c>
      <c r="W676" s="31">
        <f t="shared" si="10"/>
        <v>68</v>
      </c>
    </row>
    <row r="677" spans="1:23" ht="16.5" x14ac:dyDescent="0.2">
      <c r="A677" s="31">
        <v>674</v>
      </c>
      <c r="B677" s="31">
        <f>INDEX(技能效果!B:B,MATCH(技能效果等级!W677,技能效果!Y:Y,0))</f>
        <v>130701602</v>
      </c>
      <c r="C677" s="31" t="str">
        <f>INDEX(技能效果!C:C,MATCH(技能效果等级!B677,技能效果!B:B,0))</f>
        <v>西方龙普攻水晶</v>
      </c>
      <c r="D677" s="30" t="s">
        <v>1013</v>
      </c>
      <c r="E677" s="31">
        <v>4</v>
      </c>
      <c r="F677" s="31">
        <f>INDEX(技能效果!H:H,MATCH(技能效果等级!B677,技能效果!B:B,0))</f>
        <v>3006</v>
      </c>
      <c r="G677" s="31">
        <v>1</v>
      </c>
      <c r="H677" s="31">
        <v>1</v>
      </c>
      <c r="I677" s="31"/>
      <c r="J677" s="31"/>
      <c r="K677" s="31"/>
      <c r="L677" s="31"/>
      <c r="M677" s="31"/>
      <c r="N677" s="30" t="str">
        <f>IF(INDEX(技能效果!I:I,MATCH(技能效果等级!B677,技能效果!B:B,0))="","",INDEX(技能效果!I:I,MATCH(技能效果等级!B677,技能效果!B:B,0)))</f>
        <v/>
      </c>
      <c r="O677" s="31"/>
      <c r="P677" s="31"/>
      <c r="Q677" s="31"/>
      <c r="R677" s="31" t="str">
        <f>IF(INDEX(技能效果!J:J,MATCH(技能效果等级!B677,技能效果!B:B,0))="","",INDEX(技能效果!J:J,MATCH(技能效果等级!B677,技能效果!B:B,0)))</f>
        <v/>
      </c>
      <c r="S677" s="31"/>
      <c r="T677" s="31"/>
      <c r="U677" s="31"/>
      <c r="V677" s="30" t="s">
        <v>1329</v>
      </c>
      <c r="W677" s="31">
        <f t="shared" si="10"/>
        <v>68</v>
      </c>
    </row>
    <row r="678" spans="1:23" ht="16.5" x14ac:dyDescent="0.2">
      <c r="A678" s="31">
        <v>675</v>
      </c>
      <c r="B678" s="31">
        <f>INDEX(技能效果!B:B,MATCH(技能效果等级!W678,技能效果!Y:Y,0))</f>
        <v>130701602</v>
      </c>
      <c r="C678" s="31" t="str">
        <f>INDEX(技能效果!C:C,MATCH(技能效果等级!B678,技能效果!B:B,0))</f>
        <v>西方龙普攻水晶</v>
      </c>
      <c r="D678" s="30" t="s">
        <v>1013</v>
      </c>
      <c r="E678" s="31">
        <v>5</v>
      </c>
      <c r="F678" s="31">
        <f>INDEX(技能效果!H:H,MATCH(技能效果等级!B678,技能效果!B:B,0))</f>
        <v>3006</v>
      </c>
      <c r="G678" s="31">
        <v>1</v>
      </c>
      <c r="H678" s="31">
        <v>1</v>
      </c>
      <c r="I678" s="31"/>
      <c r="J678" s="31"/>
      <c r="K678" s="31"/>
      <c r="L678" s="31"/>
      <c r="M678" s="31"/>
      <c r="N678" s="30" t="str">
        <f>IF(INDEX(技能效果!I:I,MATCH(技能效果等级!B678,技能效果!B:B,0))="","",INDEX(技能效果!I:I,MATCH(技能效果等级!B678,技能效果!B:B,0)))</f>
        <v/>
      </c>
      <c r="O678" s="31"/>
      <c r="P678" s="31"/>
      <c r="Q678" s="31"/>
      <c r="R678" s="31" t="str">
        <f>IF(INDEX(技能效果!J:J,MATCH(技能效果等级!B678,技能效果!B:B,0))="","",INDEX(技能效果!J:J,MATCH(技能效果等级!B678,技能效果!B:B,0)))</f>
        <v/>
      </c>
      <c r="S678" s="31"/>
      <c r="T678" s="31"/>
      <c r="U678" s="31"/>
      <c r="V678" s="30" t="s">
        <v>1329</v>
      </c>
      <c r="W678" s="31">
        <f t="shared" si="10"/>
        <v>68</v>
      </c>
    </row>
    <row r="679" spans="1:23" ht="16.5" x14ac:dyDescent="0.2">
      <c r="A679" s="31">
        <v>676</v>
      </c>
      <c r="B679" s="31">
        <f>INDEX(技能效果!B:B,MATCH(技能效果等级!W679,技能效果!Y:Y,0))</f>
        <v>130701602</v>
      </c>
      <c r="C679" s="31" t="str">
        <f>INDEX(技能效果!C:C,MATCH(技能效果等级!B679,技能效果!B:B,0))</f>
        <v>西方龙普攻水晶</v>
      </c>
      <c r="D679" s="30" t="s">
        <v>1013</v>
      </c>
      <c r="E679" s="31">
        <v>6</v>
      </c>
      <c r="F679" s="31">
        <f>INDEX(技能效果!H:H,MATCH(技能效果等级!B679,技能效果!B:B,0))</f>
        <v>3006</v>
      </c>
      <c r="G679" s="31">
        <v>1</v>
      </c>
      <c r="H679" s="31">
        <v>1</v>
      </c>
      <c r="I679" s="31"/>
      <c r="J679" s="31"/>
      <c r="K679" s="31"/>
      <c r="L679" s="31"/>
      <c r="M679" s="31"/>
      <c r="N679" s="30" t="str">
        <f>IF(INDEX(技能效果!I:I,MATCH(技能效果等级!B679,技能效果!B:B,0))="","",INDEX(技能效果!I:I,MATCH(技能效果等级!B679,技能效果!B:B,0)))</f>
        <v/>
      </c>
      <c r="O679" s="31"/>
      <c r="P679" s="31"/>
      <c r="Q679" s="31"/>
      <c r="R679" s="31" t="str">
        <f>IF(INDEX(技能效果!J:J,MATCH(技能效果等级!B679,技能效果!B:B,0))="","",INDEX(技能效果!J:J,MATCH(技能效果等级!B679,技能效果!B:B,0)))</f>
        <v/>
      </c>
      <c r="S679" s="31"/>
      <c r="T679" s="31"/>
      <c r="U679" s="31"/>
      <c r="V679" s="30" t="s">
        <v>1329</v>
      </c>
      <c r="W679" s="31">
        <f t="shared" si="10"/>
        <v>68</v>
      </c>
    </row>
    <row r="680" spans="1:23" ht="16.5" x14ac:dyDescent="0.2">
      <c r="A680" s="31">
        <v>677</v>
      </c>
      <c r="B680" s="31">
        <f>INDEX(技能效果!B:B,MATCH(技能效果等级!W680,技能效果!Y:Y,0))</f>
        <v>130701602</v>
      </c>
      <c r="C680" s="31" t="str">
        <f>INDEX(技能效果!C:C,MATCH(技能效果等级!B680,技能效果!B:B,0))</f>
        <v>西方龙普攻水晶</v>
      </c>
      <c r="D680" s="30" t="s">
        <v>1013</v>
      </c>
      <c r="E680" s="31">
        <v>7</v>
      </c>
      <c r="F680" s="31">
        <f>INDEX(技能效果!H:H,MATCH(技能效果等级!B680,技能效果!B:B,0))</f>
        <v>3006</v>
      </c>
      <c r="G680" s="31">
        <v>1</v>
      </c>
      <c r="H680" s="31">
        <v>1</v>
      </c>
      <c r="I680" s="31"/>
      <c r="J680" s="31"/>
      <c r="K680" s="31"/>
      <c r="L680" s="31"/>
      <c r="M680" s="31"/>
      <c r="N680" s="30" t="str">
        <f>IF(INDEX(技能效果!I:I,MATCH(技能效果等级!B680,技能效果!B:B,0))="","",INDEX(技能效果!I:I,MATCH(技能效果等级!B680,技能效果!B:B,0)))</f>
        <v/>
      </c>
      <c r="O680" s="31"/>
      <c r="P680" s="31"/>
      <c r="Q680" s="31"/>
      <c r="R680" s="31" t="str">
        <f>IF(INDEX(技能效果!J:J,MATCH(技能效果等级!B680,技能效果!B:B,0))="","",INDEX(技能效果!J:J,MATCH(技能效果等级!B680,技能效果!B:B,0)))</f>
        <v/>
      </c>
      <c r="S680" s="31"/>
      <c r="T680" s="31"/>
      <c r="U680" s="31"/>
      <c r="V680" s="30" t="s">
        <v>1329</v>
      </c>
      <c r="W680" s="31">
        <f t="shared" si="10"/>
        <v>68</v>
      </c>
    </row>
    <row r="681" spans="1:23" ht="16.5" x14ac:dyDescent="0.2">
      <c r="A681" s="31">
        <v>678</v>
      </c>
      <c r="B681" s="31">
        <f>INDEX(技能效果!B:B,MATCH(技能效果等级!W681,技能效果!Y:Y,0))</f>
        <v>130701602</v>
      </c>
      <c r="C681" s="31" t="str">
        <f>INDEX(技能效果!C:C,MATCH(技能效果等级!B681,技能效果!B:B,0))</f>
        <v>西方龙普攻水晶</v>
      </c>
      <c r="D681" s="30" t="s">
        <v>1013</v>
      </c>
      <c r="E681" s="31">
        <v>8</v>
      </c>
      <c r="F681" s="31">
        <f>INDEX(技能效果!H:H,MATCH(技能效果等级!B681,技能效果!B:B,0))</f>
        <v>3006</v>
      </c>
      <c r="G681" s="31">
        <v>1</v>
      </c>
      <c r="H681" s="31">
        <v>1</v>
      </c>
      <c r="I681" s="31"/>
      <c r="J681" s="31"/>
      <c r="K681" s="31"/>
      <c r="L681" s="31"/>
      <c r="M681" s="31"/>
      <c r="N681" s="30" t="str">
        <f>IF(INDEX(技能效果!I:I,MATCH(技能效果等级!B681,技能效果!B:B,0))="","",INDEX(技能效果!I:I,MATCH(技能效果等级!B681,技能效果!B:B,0)))</f>
        <v/>
      </c>
      <c r="O681" s="31"/>
      <c r="P681" s="31"/>
      <c r="Q681" s="31"/>
      <c r="R681" s="31" t="str">
        <f>IF(INDEX(技能效果!J:J,MATCH(技能效果等级!B681,技能效果!B:B,0))="","",INDEX(技能效果!J:J,MATCH(技能效果等级!B681,技能效果!B:B,0)))</f>
        <v/>
      </c>
      <c r="S681" s="31"/>
      <c r="T681" s="31"/>
      <c r="U681" s="31"/>
      <c r="V681" s="30" t="s">
        <v>1329</v>
      </c>
      <c r="W681" s="31">
        <f t="shared" si="10"/>
        <v>68</v>
      </c>
    </row>
    <row r="682" spans="1:23" ht="16.5" x14ac:dyDescent="0.2">
      <c r="A682" s="31">
        <v>679</v>
      </c>
      <c r="B682" s="31">
        <f>INDEX(技能效果!B:B,MATCH(技能效果等级!W682,技能效果!Y:Y,0))</f>
        <v>130701602</v>
      </c>
      <c r="C682" s="31" t="str">
        <f>INDEX(技能效果!C:C,MATCH(技能效果等级!B682,技能效果!B:B,0))</f>
        <v>西方龙普攻水晶</v>
      </c>
      <c r="D682" s="30" t="s">
        <v>1013</v>
      </c>
      <c r="E682" s="31">
        <v>9</v>
      </c>
      <c r="F682" s="31">
        <f>INDEX(技能效果!H:H,MATCH(技能效果等级!B682,技能效果!B:B,0))</f>
        <v>3006</v>
      </c>
      <c r="G682" s="31">
        <v>1</v>
      </c>
      <c r="H682" s="31">
        <v>1</v>
      </c>
      <c r="I682" s="31"/>
      <c r="J682" s="31"/>
      <c r="K682" s="31"/>
      <c r="L682" s="31"/>
      <c r="M682" s="31"/>
      <c r="N682" s="30" t="str">
        <f>IF(INDEX(技能效果!I:I,MATCH(技能效果等级!B682,技能效果!B:B,0))="","",INDEX(技能效果!I:I,MATCH(技能效果等级!B682,技能效果!B:B,0)))</f>
        <v/>
      </c>
      <c r="O682" s="31"/>
      <c r="P682" s="31"/>
      <c r="Q682" s="31"/>
      <c r="R682" s="31" t="str">
        <f>IF(INDEX(技能效果!J:J,MATCH(技能效果等级!B682,技能效果!B:B,0))="","",INDEX(技能效果!J:J,MATCH(技能效果等级!B682,技能效果!B:B,0)))</f>
        <v/>
      </c>
      <c r="S682" s="31"/>
      <c r="T682" s="31"/>
      <c r="U682" s="31"/>
      <c r="V682" s="30" t="s">
        <v>1329</v>
      </c>
      <c r="W682" s="31">
        <f t="shared" si="10"/>
        <v>68</v>
      </c>
    </row>
    <row r="683" spans="1:23" ht="16.5" x14ac:dyDescent="0.2">
      <c r="A683" s="31">
        <v>680</v>
      </c>
      <c r="B683" s="31">
        <f>INDEX(技能效果!B:B,MATCH(技能效果等级!W683,技能效果!Y:Y,0))</f>
        <v>130701602</v>
      </c>
      <c r="C683" s="31" t="str">
        <f>INDEX(技能效果!C:C,MATCH(技能效果等级!B683,技能效果!B:B,0))</f>
        <v>西方龙普攻水晶</v>
      </c>
      <c r="D683" s="30" t="s">
        <v>1013</v>
      </c>
      <c r="E683" s="31">
        <v>10</v>
      </c>
      <c r="F683" s="31">
        <f>INDEX(技能效果!H:H,MATCH(技能效果等级!B683,技能效果!B:B,0))</f>
        <v>3006</v>
      </c>
      <c r="G683" s="31">
        <v>1</v>
      </c>
      <c r="H683" s="31">
        <v>1</v>
      </c>
      <c r="I683" s="31"/>
      <c r="J683" s="31"/>
      <c r="K683" s="31"/>
      <c r="L683" s="31"/>
      <c r="M683" s="31"/>
      <c r="N683" s="30" t="str">
        <f>IF(INDEX(技能效果!I:I,MATCH(技能效果等级!B683,技能效果!B:B,0))="","",INDEX(技能效果!I:I,MATCH(技能效果等级!B683,技能效果!B:B,0)))</f>
        <v/>
      </c>
      <c r="O683" s="31"/>
      <c r="P683" s="31"/>
      <c r="Q683" s="31"/>
      <c r="R683" s="31" t="str">
        <f>IF(INDEX(技能效果!J:J,MATCH(技能效果等级!B683,技能效果!B:B,0))="","",INDEX(技能效果!J:J,MATCH(技能效果等级!B683,技能效果!B:B,0)))</f>
        <v/>
      </c>
      <c r="S683" s="31"/>
      <c r="T683" s="31"/>
      <c r="U683" s="31"/>
      <c r="V683" s="30" t="s">
        <v>1329</v>
      </c>
      <c r="W683" s="31">
        <f t="shared" si="10"/>
        <v>68</v>
      </c>
    </row>
    <row r="684" spans="1:23" ht="16.5" x14ac:dyDescent="0.2">
      <c r="A684" s="31">
        <v>681</v>
      </c>
      <c r="B684" s="31">
        <f>INDEX(技能效果!B:B,MATCH(技能效果等级!W684,技能效果!Y:Y,0))</f>
        <v>130701701</v>
      </c>
      <c r="C684" s="31" t="str">
        <f>INDEX(技能效果!C:C,MATCH(技能效果等级!B684,技能效果!B:B,0))</f>
        <v>飞廉普攻伤害</v>
      </c>
      <c r="D684" s="30" t="s">
        <v>1013</v>
      </c>
      <c r="E684" s="31">
        <v>1</v>
      </c>
      <c r="F684" s="31">
        <f>INDEX(技能效果!H:H,MATCH(技能效果等级!B684,技能效果!B:B,0))</f>
        <v>1001</v>
      </c>
      <c r="G684" s="31">
        <v>2.5</v>
      </c>
      <c r="H684" s="31"/>
      <c r="I684" s="31"/>
      <c r="J684" s="31"/>
      <c r="K684" s="31"/>
      <c r="L684" s="31"/>
      <c r="M684" s="31"/>
      <c r="N684" s="30" t="str">
        <f>IF(INDEX(技能效果!I:I,MATCH(技能效果等级!B684,技能效果!B:B,0))="","",INDEX(技能效果!I:I,MATCH(技能效果等级!B684,技能效果!B:B,0)))</f>
        <v/>
      </c>
      <c r="O684" s="31"/>
      <c r="P684" s="31"/>
      <c r="Q684" s="31"/>
      <c r="R684" s="31" t="str">
        <f>IF(INDEX(技能效果!J:J,MATCH(技能效果等级!B684,技能效果!B:B,0))="","",INDEX(技能效果!J:J,MATCH(技能效果等级!B684,技能效果!B:B,0)))</f>
        <v/>
      </c>
      <c r="S684" s="31"/>
      <c r="T684" s="31"/>
      <c r="U684" s="31"/>
      <c r="V684" s="30" t="s">
        <v>1329</v>
      </c>
      <c r="W684" s="31">
        <f t="shared" si="10"/>
        <v>69</v>
      </c>
    </row>
    <row r="685" spans="1:23" ht="16.5" x14ac:dyDescent="0.2">
      <c r="A685" s="31">
        <v>682</v>
      </c>
      <c r="B685" s="31">
        <f>INDEX(技能效果!B:B,MATCH(技能效果等级!W685,技能效果!Y:Y,0))</f>
        <v>130701701</v>
      </c>
      <c r="C685" s="31" t="str">
        <f>INDEX(技能效果!C:C,MATCH(技能效果等级!B685,技能效果!B:B,0))</f>
        <v>飞廉普攻伤害</v>
      </c>
      <c r="D685" s="30" t="s">
        <v>1013</v>
      </c>
      <c r="E685" s="31">
        <v>2</v>
      </c>
      <c r="F685" s="31">
        <f>INDEX(技能效果!H:H,MATCH(技能效果等级!B685,技能效果!B:B,0))</f>
        <v>1001</v>
      </c>
      <c r="G685" s="31">
        <v>2.5</v>
      </c>
      <c r="H685" s="31"/>
      <c r="I685" s="31"/>
      <c r="J685" s="31"/>
      <c r="K685" s="31"/>
      <c r="L685" s="31"/>
      <c r="M685" s="31"/>
      <c r="N685" s="30" t="str">
        <f>IF(INDEX(技能效果!I:I,MATCH(技能效果等级!B685,技能效果!B:B,0))="","",INDEX(技能效果!I:I,MATCH(技能效果等级!B685,技能效果!B:B,0)))</f>
        <v/>
      </c>
      <c r="O685" s="31"/>
      <c r="P685" s="31"/>
      <c r="Q685" s="31"/>
      <c r="R685" s="31" t="str">
        <f>IF(INDEX(技能效果!J:J,MATCH(技能效果等级!B685,技能效果!B:B,0))="","",INDEX(技能效果!J:J,MATCH(技能效果等级!B685,技能效果!B:B,0)))</f>
        <v/>
      </c>
      <c r="S685" s="31"/>
      <c r="T685" s="31"/>
      <c r="U685" s="31"/>
      <c r="V685" s="30" t="s">
        <v>1329</v>
      </c>
      <c r="W685" s="31">
        <f t="shared" si="10"/>
        <v>69</v>
      </c>
    </row>
    <row r="686" spans="1:23" ht="16.5" x14ac:dyDescent="0.2">
      <c r="A686" s="31">
        <v>683</v>
      </c>
      <c r="B686" s="31">
        <f>INDEX(技能效果!B:B,MATCH(技能效果等级!W686,技能效果!Y:Y,0))</f>
        <v>130701701</v>
      </c>
      <c r="C686" s="31" t="str">
        <f>INDEX(技能效果!C:C,MATCH(技能效果等级!B686,技能效果!B:B,0))</f>
        <v>飞廉普攻伤害</v>
      </c>
      <c r="D686" s="30" t="s">
        <v>1013</v>
      </c>
      <c r="E686" s="31">
        <v>3</v>
      </c>
      <c r="F686" s="31">
        <f>INDEX(技能效果!H:H,MATCH(技能效果等级!B686,技能效果!B:B,0))</f>
        <v>1001</v>
      </c>
      <c r="G686" s="31">
        <v>2.5</v>
      </c>
      <c r="H686" s="31"/>
      <c r="I686" s="31"/>
      <c r="J686" s="31"/>
      <c r="K686" s="31"/>
      <c r="L686" s="31"/>
      <c r="M686" s="31"/>
      <c r="N686" s="30" t="str">
        <f>IF(INDEX(技能效果!I:I,MATCH(技能效果等级!B686,技能效果!B:B,0))="","",INDEX(技能效果!I:I,MATCH(技能效果等级!B686,技能效果!B:B,0)))</f>
        <v/>
      </c>
      <c r="O686" s="31"/>
      <c r="P686" s="31"/>
      <c r="Q686" s="31"/>
      <c r="R686" s="31" t="str">
        <f>IF(INDEX(技能效果!J:J,MATCH(技能效果等级!B686,技能效果!B:B,0))="","",INDEX(技能效果!J:J,MATCH(技能效果等级!B686,技能效果!B:B,0)))</f>
        <v/>
      </c>
      <c r="S686" s="31"/>
      <c r="T686" s="31"/>
      <c r="U686" s="31"/>
      <c r="V686" s="30" t="s">
        <v>1329</v>
      </c>
      <c r="W686" s="31">
        <f t="shared" si="10"/>
        <v>69</v>
      </c>
    </row>
    <row r="687" spans="1:23" ht="16.5" x14ac:dyDescent="0.2">
      <c r="A687" s="31">
        <v>684</v>
      </c>
      <c r="B687" s="31">
        <f>INDEX(技能效果!B:B,MATCH(技能效果等级!W687,技能效果!Y:Y,0))</f>
        <v>130701701</v>
      </c>
      <c r="C687" s="31" t="str">
        <f>INDEX(技能效果!C:C,MATCH(技能效果等级!B687,技能效果!B:B,0))</f>
        <v>飞廉普攻伤害</v>
      </c>
      <c r="D687" s="30" t="s">
        <v>1013</v>
      </c>
      <c r="E687" s="31">
        <v>4</v>
      </c>
      <c r="F687" s="31">
        <f>INDEX(技能效果!H:H,MATCH(技能效果等级!B687,技能效果!B:B,0))</f>
        <v>1001</v>
      </c>
      <c r="G687" s="31">
        <v>2.5</v>
      </c>
      <c r="H687" s="31"/>
      <c r="I687" s="31"/>
      <c r="J687" s="31"/>
      <c r="K687" s="31"/>
      <c r="L687" s="31"/>
      <c r="M687" s="31"/>
      <c r="N687" s="30" t="str">
        <f>IF(INDEX(技能效果!I:I,MATCH(技能效果等级!B687,技能效果!B:B,0))="","",INDEX(技能效果!I:I,MATCH(技能效果等级!B687,技能效果!B:B,0)))</f>
        <v/>
      </c>
      <c r="O687" s="31"/>
      <c r="P687" s="31"/>
      <c r="Q687" s="31"/>
      <c r="R687" s="31" t="str">
        <f>IF(INDEX(技能效果!J:J,MATCH(技能效果等级!B687,技能效果!B:B,0))="","",INDEX(技能效果!J:J,MATCH(技能效果等级!B687,技能效果!B:B,0)))</f>
        <v/>
      </c>
      <c r="S687" s="31"/>
      <c r="T687" s="31"/>
      <c r="U687" s="31"/>
      <c r="V687" s="30" t="s">
        <v>1329</v>
      </c>
      <c r="W687" s="31">
        <f t="shared" si="10"/>
        <v>69</v>
      </c>
    </row>
    <row r="688" spans="1:23" ht="16.5" x14ac:dyDescent="0.2">
      <c r="A688" s="31">
        <v>685</v>
      </c>
      <c r="B688" s="31">
        <f>INDEX(技能效果!B:B,MATCH(技能效果等级!W688,技能效果!Y:Y,0))</f>
        <v>130701701</v>
      </c>
      <c r="C688" s="31" t="str">
        <f>INDEX(技能效果!C:C,MATCH(技能效果等级!B688,技能效果!B:B,0))</f>
        <v>飞廉普攻伤害</v>
      </c>
      <c r="D688" s="30" t="s">
        <v>1013</v>
      </c>
      <c r="E688" s="31">
        <v>5</v>
      </c>
      <c r="F688" s="31">
        <f>INDEX(技能效果!H:H,MATCH(技能效果等级!B688,技能效果!B:B,0))</f>
        <v>1001</v>
      </c>
      <c r="G688" s="31">
        <v>2.5</v>
      </c>
      <c r="H688" s="31"/>
      <c r="I688" s="31"/>
      <c r="J688" s="31"/>
      <c r="K688" s="31"/>
      <c r="L688" s="31"/>
      <c r="M688" s="31"/>
      <c r="N688" s="30" t="str">
        <f>IF(INDEX(技能效果!I:I,MATCH(技能效果等级!B688,技能效果!B:B,0))="","",INDEX(技能效果!I:I,MATCH(技能效果等级!B688,技能效果!B:B,0)))</f>
        <v/>
      </c>
      <c r="O688" s="31"/>
      <c r="P688" s="31"/>
      <c r="Q688" s="31"/>
      <c r="R688" s="31" t="str">
        <f>IF(INDEX(技能效果!J:J,MATCH(技能效果等级!B688,技能效果!B:B,0))="","",INDEX(技能效果!J:J,MATCH(技能效果等级!B688,技能效果!B:B,0)))</f>
        <v/>
      </c>
      <c r="S688" s="31"/>
      <c r="T688" s="31"/>
      <c r="U688" s="31"/>
      <c r="V688" s="30" t="s">
        <v>1329</v>
      </c>
      <c r="W688" s="31">
        <f t="shared" si="10"/>
        <v>69</v>
      </c>
    </row>
    <row r="689" spans="1:23" ht="16.5" x14ac:dyDescent="0.2">
      <c r="A689" s="31">
        <v>686</v>
      </c>
      <c r="B689" s="31">
        <f>INDEX(技能效果!B:B,MATCH(技能效果等级!W689,技能效果!Y:Y,0))</f>
        <v>130701701</v>
      </c>
      <c r="C689" s="31" t="str">
        <f>INDEX(技能效果!C:C,MATCH(技能效果等级!B689,技能效果!B:B,0))</f>
        <v>飞廉普攻伤害</v>
      </c>
      <c r="D689" s="30" t="s">
        <v>1013</v>
      </c>
      <c r="E689" s="31">
        <v>6</v>
      </c>
      <c r="F689" s="31">
        <f>INDEX(技能效果!H:H,MATCH(技能效果等级!B689,技能效果!B:B,0))</f>
        <v>1001</v>
      </c>
      <c r="G689" s="31">
        <v>2.5</v>
      </c>
      <c r="H689" s="31"/>
      <c r="I689" s="31"/>
      <c r="J689" s="31"/>
      <c r="K689" s="31"/>
      <c r="L689" s="31"/>
      <c r="M689" s="31"/>
      <c r="N689" s="30" t="str">
        <f>IF(INDEX(技能效果!I:I,MATCH(技能效果等级!B689,技能效果!B:B,0))="","",INDEX(技能效果!I:I,MATCH(技能效果等级!B689,技能效果!B:B,0)))</f>
        <v/>
      </c>
      <c r="O689" s="31"/>
      <c r="P689" s="31"/>
      <c r="Q689" s="31"/>
      <c r="R689" s="31" t="str">
        <f>IF(INDEX(技能效果!J:J,MATCH(技能效果等级!B689,技能效果!B:B,0))="","",INDEX(技能效果!J:J,MATCH(技能效果等级!B689,技能效果!B:B,0)))</f>
        <v/>
      </c>
      <c r="S689" s="31"/>
      <c r="T689" s="31"/>
      <c r="U689" s="31"/>
      <c r="V689" s="30" t="s">
        <v>1329</v>
      </c>
      <c r="W689" s="31">
        <f t="shared" si="10"/>
        <v>69</v>
      </c>
    </row>
    <row r="690" spans="1:23" ht="16.5" x14ac:dyDescent="0.2">
      <c r="A690" s="31">
        <v>687</v>
      </c>
      <c r="B690" s="31">
        <f>INDEX(技能效果!B:B,MATCH(技能效果等级!W690,技能效果!Y:Y,0))</f>
        <v>130701701</v>
      </c>
      <c r="C690" s="31" t="str">
        <f>INDEX(技能效果!C:C,MATCH(技能效果等级!B690,技能效果!B:B,0))</f>
        <v>飞廉普攻伤害</v>
      </c>
      <c r="D690" s="30" t="s">
        <v>1013</v>
      </c>
      <c r="E690" s="31">
        <v>7</v>
      </c>
      <c r="F690" s="31">
        <f>INDEX(技能效果!H:H,MATCH(技能效果等级!B690,技能效果!B:B,0))</f>
        <v>1001</v>
      </c>
      <c r="G690" s="31">
        <v>2.5</v>
      </c>
      <c r="H690" s="31"/>
      <c r="I690" s="31"/>
      <c r="J690" s="31"/>
      <c r="K690" s="31"/>
      <c r="L690" s="31"/>
      <c r="M690" s="31"/>
      <c r="N690" s="30" t="str">
        <f>IF(INDEX(技能效果!I:I,MATCH(技能效果等级!B690,技能效果!B:B,0))="","",INDEX(技能效果!I:I,MATCH(技能效果等级!B690,技能效果!B:B,0)))</f>
        <v/>
      </c>
      <c r="O690" s="31"/>
      <c r="P690" s="31"/>
      <c r="Q690" s="31"/>
      <c r="R690" s="31" t="str">
        <f>IF(INDEX(技能效果!J:J,MATCH(技能效果等级!B690,技能效果!B:B,0))="","",INDEX(技能效果!J:J,MATCH(技能效果等级!B690,技能效果!B:B,0)))</f>
        <v/>
      </c>
      <c r="S690" s="31"/>
      <c r="T690" s="31"/>
      <c r="U690" s="31"/>
      <c r="V690" s="30" t="s">
        <v>1329</v>
      </c>
      <c r="W690" s="31">
        <f t="shared" si="10"/>
        <v>69</v>
      </c>
    </row>
    <row r="691" spans="1:23" ht="16.5" x14ac:dyDescent="0.2">
      <c r="A691" s="31">
        <v>688</v>
      </c>
      <c r="B691" s="31">
        <f>INDEX(技能效果!B:B,MATCH(技能效果等级!W691,技能效果!Y:Y,0))</f>
        <v>130701701</v>
      </c>
      <c r="C691" s="31" t="str">
        <f>INDEX(技能效果!C:C,MATCH(技能效果等级!B691,技能效果!B:B,0))</f>
        <v>飞廉普攻伤害</v>
      </c>
      <c r="D691" s="30" t="s">
        <v>1013</v>
      </c>
      <c r="E691" s="31">
        <v>8</v>
      </c>
      <c r="F691" s="31">
        <f>INDEX(技能效果!H:H,MATCH(技能效果等级!B691,技能效果!B:B,0))</f>
        <v>1001</v>
      </c>
      <c r="G691" s="31">
        <v>2.5</v>
      </c>
      <c r="H691" s="31"/>
      <c r="I691" s="31"/>
      <c r="J691" s="31"/>
      <c r="K691" s="31"/>
      <c r="L691" s="31"/>
      <c r="M691" s="31"/>
      <c r="N691" s="30" t="str">
        <f>IF(INDEX(技能效果!I:I,MATCH(技能效果等级!B691,技能效果!B:B,0))="","",INDEX(技能效果!I:I,MATCH(技能效果等级!B691,技能效果!B:B,0)))</f>
        <v/>
      </c>
      <c r="O691" s="31"/>
      <c r="P691" s="31"/>
      <c r="Q691" s="31"/>
      <c r="R691" s="31" t="str">
        <f>IF(INDEX(技能效果!J:J,MATCH(技能效果等级!B691,技能效果!B:B,0))="","",INDEX(技能效果!J:J,MATCH(技能效果等级!B691,技能效果!B:B,0)))</f>
        <v/>
      </c>
      <c r="S691" s="31"/>
      <c r="T691" s="31"/>
      <c r="U691" s="31"/>
      <c r="V691" s="30" t="s">
        <v>1329</v>
      </c>
      <c r="W691" s="31">
        <f t="shared" si="10"/>
        <v>69</v>
      </c>
    </row>
    <row r="692" spans="1:23" ht="16.5" x14ac:dyDescent="0.2">
      <c r="A692" s="31">
        <v>689</v>
      </c>
      <c r="B692" s="31">
        <f>INDEX(技能效果!B:B,MATCH(技能效果等级!W692,技能效果!Y:Y,0))</f>
        <v>130701701</v>
      </c>
      <c r="C692" s="31" t="str">
        <f>INDEX(技能效果!C:C,MATCH(技能效果等级!B692,技能效果!B:B,0))</f>
        <v>飞廉普攻伤害</v>
      </c>
      <c r="D692" s="30" t="s">
        <v>1013</v>
      </c>
      <c r="E692" s="31">
        <v>9</v>
      </c>
      <c r="F692" s="31">
        <f>INDEX(技能效果!H:H,MATCH(技能效果等级!B692,技能效果!B:B,0))</f>
        <v>1001</v>
      </c>
      <c r="G692" s="31">
        <v>2.5</v>
      </c>
      <c r="H692" s="31"/>
      <c r="I692" s="31"/>
      <c r="J692" s="31"/>
      <c r="K692" s="31"/>
      <c r="L692" s="31"/>
      <c r="M692" s="31"/>
      <c r="N692" s="30" t="str">
        <f>IF(INDEX(技能效果!I:I,MATCH(技能效果等级!B692,技能效果!B:B,0))="","",INDEX(技能效果!I:I,MATCH(技能效果等级!B692,技能效果!B:B,0)))</f>
        <v/>
      </c>
      <c r="O692" s="31"/>
      <c r="P692" s="31"/>
      <c r="Q692" s="31"/>
      <c r="R692" s="31" t="str">
        <f>IF(INDEX(技能效果!J:J,MATCH(技能效果等级!B692,技能效果!B:B,0))="","",INDEX(技能效果!J:J,MATCH(技能效果等级!B692,技能效果!B:B,0)))</f>
        <v/>
      </c>
      <c r="S692" s="31"/>
      <c r="T692" s="31"/>
      <c r="U692" s="31"/>
      <c r="V692" s="30" t="s">
        <v>1329</v>
      </c>
      <c r="W692" s="31">
        <f t="shared" si="10"/>
        <v>69</v>
      </c>
    </row>
    <row r="693" spans="1:23" ht="16.5" x14ac:dyDescent="0.2">
      <c r="A693" s="31">
        <v>690</v>
      </c>
      <c r="B693" s="31">
        <f>INDEX(技能效果!B:B,MATCH(技能效果等级!W693,技能效果!Y:Y,0))</f>
        <v>130701701</v>
      </c>
      <c r="C693" s="31" t="str">
        <f>INDEX(技能效果!C:C,MATCH(技能效果等级!B693,技能效果!B:B,0))</f>
        <v>飞廉普攻伤害</v>
      </c>
      <c r="D693" s="30" t="s">
        <v>1013</v>
      </c>
      <c r="E693" s="31">
        <v>10</v>
      </c>
      <c r="F693" s="31">
        <f>INDEX(技能效果!H:H,MATCH(技能效果等级!B693,技能效果!B:B,0))</f>
        <v>1001</v>
      </c>
      <c r="G693" s="31">
        <v>2.5</v>
      </c>
      <c r="H693" s="31"/>
      <c r="I693" s="31"/>
      <c r="J693" s="31"/>
      <c r="K693" s="31"/>
      <c r="L693" s="31"/>
      <c r="M693" s="31"/>
      <c r="N693" s="30" t="str">
        <f>IF(INDEX(技能效果!I:I,MATCH(技能效果等级!B693,技能效果!B:B,0))="","",INDEX(技能效果!I:I,MATCH(技能效果等级!B693,技能效果!B:B,0)))</f>
        <v/>
      </c>
      <c r="O693" s="31"/>
      <c r="P693" s="31"/>
      <c r="Q693" s="31"/>
      <c r="R693" s="31" t="str">
        <f>IF(INDEX(技能效果!J:J,MATCH(技能效果等级!B693,技能效果!B:B,0))="","",INDEX(技能效果!J:J,MATCH(技能效果等级!B693,技能效果!B:B,0)))</f>
        <v/>
      </c>
      <c r="S693" s="31"/>
      <c r="T693" s="31"/>
      <c r="U693" s="31"/>
      <c r="V693" s="30" t="s">
        <v>1329</v>
      </c>
      <c r="W693" s="31">
        <f t="shared" si="10"/>
        <v>69</v>
      </c>
    </row>
    <row r="694" spans="1:23" ht="16.5" x14ac:dyDescent="0.2">
      <c r="A694" s="31">
        <v>691</v>
      </c>
      <c r="B694" s="31">
        <f>INDEX(技能效果!B:B,MATCH(技能效果等级!W694,技能效果!Y:Y,0))</f>
        <v>130701702</v>
      </c>
      <c r="C694" s="31" t="str">
        <f>INDEX(技能效果!C:C,MATCH(技能效果等级!B694,技能效果!B:B,0))</f>
        <v>飞廉普攻水晶</v>
      </c>
      <c r="D694" s="30" t="s">
        <v>1013</v>
      </c>
      <c r="E694" s="31">
        <v>1</v>
      </c>
      <c r="F694" s="31">
        <f>INDEX(技能效果!H:H,MATCH(技能效果等级!B694,技能效果!B:B,0))</f>
        <v>3006</v>
      </c>
      <c r="G694" s="31">
        <v>1</v>
      </c>
      <c r="H694" s="31">
        <v>1</v>
      </c>
      <c r="I694" s="31"/>
      <c r="J694" s="31"/>
      <c r="K694" s="31"/>
      <c r="L694" s="31"/>
      <c r="M694" s="31"/>
      <c r="N694" s="30" t="str">
        <f>IF(INDEX(技能效果!I:I,MATCH(技能效果等级!B694,技能效果!B:B,0))="","",INDEX(技能效果!I:I,MATCH(技能效果等级!B694,技能效果!B:B,0)))</f>
        <v/>
      </c>
      <c r="O694" s="31"/>
      <c r="P694" s="31"/>
      <c r="Q694" s="31"/>
      <c r="R694" s="31" t="str">
        <f>IF(INDEX(技能效果!J:J,MATCH(技能效果等级!B694,技能效果!B:B,0))="","",INDEX(技能效果!J:J,MATCH(技能效果等级!B694,技能效果!B:B,0)))</f>
        <v/>
      </c>
      <c r="S694" s="31"/>
      <c r="T694" s="31"/>
      <c r="U694" s="31"/>
      <c r="V694" s="30" t="s">
        <v>1329</v>
      </c>
      <c r="W694" s="31">
        <f t="shared" si="10"/>
        <v>70</v>
      </c>
    </row>
    <row r="695" spans="1:23" ht="16.5" x14ac:dyDescent="0.2">
      <c r="A695" s="31">
        <v>692</v>
      </c>
      <c r="B695" s="31">
        <f>INDEX(技能效果!B:B,MATCH(技能效果等级!W695,技能效果!Y:Y,0))</f>
        <v>130701702</v>
      </c>
      <c r="C695" s="31" t="str">
        <f>INDEX(技能效果!C:C,MATCH(技能效果等级!B695,技能效果!B:B,0))</f>
        <v>飞廉普攻水晶</v>
      </c>
      <c r="D695" s="30" t="s">
        <v>1013</v>
      </c>
      <c r="E695" s="31">
        <v>2</v>
      </c>
      <c r="F695" s="31">
        <f>INDEX(技能效果!H:H,MATCH(技能效果等级!B695,技能效果!B:B,0))</f>
        <v>3006</v>
      </c>
      <c r="G695" s="31">
        <v>1</v>
      </c>
      <c r="H695" s="31">
        <v>1</v>
      </c>
      <c r="I695" s="31"/>
      <c r="J695" s="31"/>
      <c r="K695" s="31"/>
      <c r="L695" s="31"/>
      <c r="M695" s="31"/>
      <c r="N695" s="30" t="str">
        <f>IF(INDEX(技能效果!I:I,MATCH(技能效果等级!B695,技能效果!B:B,0))="","",INDEX(技能效果!I:I,MATCH(技能效果等级!B695,技能效果!B:B,0)))</f>
        <v/>
      </c>
      <c r="O695" s="31"/>
      <c r="P695" s="31"/>
      <c r="Q695" s="31"/>
      <c r="R695" s="31" t="str">
        <f>IF(INDEX(技能效果!J:J,MATCH(技能效果等级!B695,技能效果!B:B,0))="","",INDEX(技能效果!J:J,MATCH(技能效果等级!B695,技能效果!B:B,0)))</f>
        <v/>
      </c>
      <c r="S695" s="31"/>
      <c r="T695" s="31"/>
      <c r="U695" s="31"/>
      <c r="V695" s="30" t="s">
        <v>1329</v>
      </c>
      <c r="W695" s="31">
        <f t="shared" si="10"/>
        <v>70</v>
      </c>
    </row>
    <row r="696" spans="1:23" ht="16.5" x14ac:dyDescent="0.2">
      <c r="A696" s="31">
        <v>693</v>
      </c>
      <c r="B696" s="31">
        <f>INDEX(技能效果!B:B,MATCH(技能效果等级!W696,技能效果!Y:Y,0))</f>
        <v>130701702</v>
      </c>
      <c r="C696" s="31" t="str">
        <f>INDEX(技能效果!C:C,MATCH(技能效果等级!B696,技能效果!B:B,0))</f>
        <v>飞廉普攻水晶</v>
      </c>
      <c r="D696" s="30" t="s">
        <v>1013</v>
      </c>
      <c r="E696" s="31">
        <v>3</v>
      </c>
      <c r="F696" s="31">
        <f>INDEX(技能效果!H:H,MATCH(技能效果等级!B696,技能效果!B:B,0))</f>
        <v>3006</v>
      </c>
      <c r="G696" s="31">
        <v>1</v>
      </c>
      <c r="H696" s="31">
        <v>1</v>
      </c>
      <c r="I696" s="31"/>
      <c r="J696" s="31"/>
      <c r="K696" s="31"/>
      <c r="L696" s="31"/>
      <c r="M696" s="31"/>
      <c r="N696" s="30" t="str">
        <f>IF(INDEX(技能效果!I:I,MATCH(技能效果等级!B696,技能效果!B:B,0))="","",INDEX(技能效果!I:I,MATCH(技能效果等级!B696,技能效果!B:B,0)))</f>
        <v/>
      </c>
      <c r="O696" s="31"/>
      <c r="P696" s="31"/>
      <c r="Q696" s="31"/>
      <c r="R696" s="31" t="str">
        <f>IF(INDEX(技能效果!J:J,MATCH(技能效果等级!B696,技能效果!B:B,0))="","",INDEX(技能效果!J:J,MATCH(技能效果等级!B696,技能效果!B:B,0)))</f>
        <v/>
      </c>
      <c r="S696" s="31"/>
      <c r="T696" s="31"/>
      <c r="U696" s="31"/>
      <c r="V696" s="30" t="s">
        <v>1329</v>
      </c>
      <c r="W696" s="31">
        <f t="shared" si="10"/>
        <v>70</v>
      </c>
    </row>
    <row r="697" spans="1:23" ht="16.5" x14ac:dyDescent="0.2">
      <c r="A697" s="31">
        <v>694</v>
      </c>
      <c r="B697" s="31">
        <f>INDEX(技能效果!B:B,MATCH(技能效果等级!W697,技能效果!Y:Y,0))</f>
        <v>130701702</v>
      </c>
      <c r="C697" s="31" t="str">
        <f>INDEX(技能效果!C:C,MATCH(技能效果等级!B697,技能效果!B:B,0))</f>
        <v>飞廉普攻水晶</v>
      </c>
      <c r="D697" s="30" t="s">
        <v>1013</v>
      </c>
      <c r="E697" s="31">
        <v>4</v>
      </c>
      <c r="F697" s="31">
        <f>INDEX(技能效果!H:H,MATCH(技能效果等级!B697,技能效果!B:B,0))</f>
        <v>3006</v>
      </c>
      <c r="G697" s="31">
        <v>1</v>
      </c>
      <c r="H697" s="31">
        <v>1</v>
      </c>
      <c r="I697" s="31"/>
      <c r="J697" s="31"/>
      <c r="K697" s="31"/>
      <c r="L697" s="31"/>
      <c r="M697" s="31"/>
      <c r="N697" s="30" t="str">
        <f>IF(INDEX(技能效果!I:I,MATCH(技能效果等级!B697,技能效果!B:B,0))="","",INDEX(技能效果!I:I,MATCH(技能效果等级!B697,技能效果!B:B,0)))</f>
        <v/>
      </c>
      <c r="O697" s="31"/>
      <c r="P697" s="31"/>
      <c r="Q697" s="31"/>
      <c r="R697" s="31" t="str">
        <f>IF(INDEX(技能效果!J:J,MATCH(技能效果等级!B697,技能效果!B:B,0))="","",INDEX(技能效果!J:J,MATCH(技能效果等级!B697,技能效果!B:B,0)))</f>
        <v/>
      </c>
      <c r="S697" s="31"/>
      <c r="T697" s="31"/>
      <c r="U697" s="31"/>
      <c r="V697" s="30" t="s">
        <v>1329</v>
      </c>
      <c r="W697" s="31">
        <f t="shared" si="10"/>
        <v>70</v>
      </c>
    </row>
    <row r="698" spans="1:23" ht="16.5" x14ac:dyDescent="0.2">
      <c r="A698" s="31">
        <v>695</v>
      </c>
      <c r="B698" s="31">
        <f>INDEX(技能效果!B:B,MATCH(技能效果等级!W698,技能效果!Y:Y,0))</f>
        <v>130701702</v>
      </c>
      <c r="C698" s="31" t="str">
        <f>INDEX(技能效果!C:C,MATCH(技能效果等级!B698,技能效果!B:B,0))</f>
        <v>飞廉普攻水晶</v>
      </c>
      <c r="D698" s="30" t="s">
        <v>1013</v>
      </c>
      <c r="E698" s="31">
        <v>5</v>
      </c>
      <c r="F698" s="31">
        <f>INDEX(技能效果!H:H,MATCH(技能效果等级!B698,技能效果!B:B,0))</f>
        <v>3006</v>
      </c>
      <c r="G698" s="31">
        <v>1</v>
      </c>
      <c r="H698" s="31">
        <v>1</v>
      </c>
      <c r="I698" s="31"/>
      <c r="J698" s="31"/>
      <c r="K698" s="31"/>
      <c r="L698" s="31"/>
      <c r="M698" s="31"/>
      <c r="N698" s="30" t="str">
        <f>IF(INDEX(技能效果!I:I,MATCH(技能效果等级!B698,技能效果!B:B,0))="","",INDEX(技能效果!I:I,MATCH(技能效果等级!B698,技能效果!B:B,0)))</f>
        <v/>
      </c>
      <c r="O698" s="31"/>
      <c r="P698" s="31"/>
      <c r="Q698" s="31"/>
      <c r="R698" s="31" t="str">
        <f>IF(INDEX(技能效果!J:J,MATCH(技能效果等级!B698,技能效果!B:B,0))="","",INDEX(技能效果!J:J,MATCH(技能效果等级!B698,技能效果!B:B,0)))</f>
        <v/>
      </c>
      <c r="S698" s="31"/>
      <c r="T698" s="31"/>
      <c r="U698" s="31"/>
      <c r="V698" s="30" t="s">
        <v>1329</v>
      </c>
      <c r="W698" s="31">
        <f t="shared" si="10"/>
        <v>70</v>
      </c>
    </row>
    <row r="699" spans="1:23" ht="16.5" x14ac:dyDescent="0.2">
      <c r="A699" s="31">
        <v>696</v>
      </c>
      <c r="B699" s="31">
        <f>INDEX(技能效果!B:B,MATCH(技能效果等级!W699,技能效果!Y:Y,0))</f>
        <v>130701702</v>
      </c>
      <c r="C699" s="31" t="str">
        <f>INDEX(技能效果!C:C,MATCH(技能效果等级!B699,技能效果!B:B,0))</f>
        <v>飞廉普攻水晶</v>
      </c>
      <c r="D699" s="30" t="s">
        <v>1013</v>
      </c>
      <c r="E699" s="31">
        <v>6</v>
      </c>
      <c r="F699" s="31">
        <f>INDEX(技能效果!H:H,MATCH(技能效果等级!B699,技能效果!B:B,0))</f>
        <v>3006</v>
      </c>
      <c r="G699" s="31">
        <v>1</v>
      </c>
      <c r="H699" s="31">
        <v>1</v>
      </c>
      <c r="I699" s="31"/>
      <c r="J699" s="31"/>
      <c r="K699" s="31"/>
      <c r="L699" s="31"/>
      <c r="M699" s="31"/>
      <c r="N699" s="30" t="str">
        <f>IF(INDEX(技能效果!I:I,MATCH(技能效果等级!B699,技能效果!B:B,0))="","",INDEX(技能效果!I:I,MATCH(技能效果等级!B699,技能效果!B:B,0)))</f>
        <v/>
      </c>
      <c r="O699" s="31"/>
      <c r="P699" s="31"/>
      <c r="Q699" s="31"/>
      <c r="R699" s="31" t="str">
        <f>IF(INDEX(技能效果!J:J,MATCH(技能效果等级!B699,技能效果!B:B,0))="","",INDEX(技能效果!J:J,MATCH(技能效果等级!B699,技能效果!B:B,0)))</f>
        <v/>
      </c>
      <c r="S699" s="31"/>
      <c r="T699" s="31"/>
      <c r="U699" s="31"/>
      <c r="V699" s="30" t="s">
        <v>1329</v>
      </c>
      <c r="W699" s="31">
        <f t="shared" si="10"/>
        <v>70</v>
      </c>
    </row>
    <row r="700" spans="1:23" ht="16.5" x14ac:dyDescent="0.2">
      <c r="A700" s="31">
        <v>697</v>
      </c>
      <c r="B700" s="31">
        <f>INDEX(技能效果!B:B,MATCH(技能效果等级!W700,技能效果!Y:Y,0))</f>
        <v>130701702</v>
      </c>
      <c r="C700" s="31" t="str">
        <f>INDEX(技能效果!C:C,MATCH(技能效果等级!B700,技能效果!B:B,0))</f>
        <v>飞廉普攻水晶</v>
      </c>
      <c r="D700" s="30" t="s">
        <v>1013</v>
      </c>
      <c r="E700" s="31">
        <v>7</v>
      </c>
      <c r="F700" s="31">
        <f>INDEX(技能效果!H:H,MATCH(技能效果等级!B700,技能效果!B:B,0))</f>
        <v>3006</v>
      </c>
      <c r="G700" s="31">
        <v>1</v>
      </c>
      <c r="H700" s="31">
        <v>1</v>
      </c>
      <c r="I700" s="31"/>
      <c r="J700" s="31"/>
      <c r="K700" s="31"/>
      <c r="L700" s="31"/>
      <c r="M700" s="31"/>
      <c r="N700" s="30" t="str">
        <f>IF(INDEX(技能效果!I:I,MATCH(技能效果等级!B700,技能效果!B:B,0))="","",INDEX(技能效果!I:I,MATCH(技能效果等级!B700,技能效果!B:B,0)))</f>
        <v/>
      </c>
      <c r="O700" s="31"/>
      <c r="P700" s="31"/>
      <c r="Q700" s="31"/>
      <c r="R700" s="31" t="str">
        <f>IF(INDEX(技能效果!J:J,MATCH(技能效果等级!B700,技能效果!B:B,0))="","",INDEX(技能效果!J:J,MATCH(技能效果等级!B700,技能效果!B:B,0)))</f>
        <v/>
      </c>
      <c r="S700" s="31"/>
      <c r="T700" s="31"/>
      <c r="U700" s="31"/>
      <c r="V700" s="30" t="s">
        <v>1329</v>
      </c>
      <c r="W700" s="31">
        <f t="shared" si="10"/>
        <v>70</v>
      </c>
    </row>
    <row r="701" spans="1:23" ht="16.5" x14ac:dyDescent="0.2">
      <c r="A701" s="31">
        <v>698</v>
      </c>
      <c r="B701" s="31">
        <f>INDEX(技能效果!B:B,MATCH(技能效果等级!W701,技能效果!Y:Y,0))</f>
        <v>130701702</v>
      </c>
      <c r="C701" s="31" t="str">
        <f>INDEX(技能效果!C:C,MATCH(技能效果等级!B701,技能效果!B:B,0))</f>
        <v>飞廉普攻水晶</v>
      </c>
      <c r="D701" s="30" t="s">
        <v>1013</v>
      </c>
      <c r="E701" s="31">
        <v>8</v>
      </c>
      <c r="F701" s="31">
        <f>INDEX(技能效果!H:H,MATCH(技能效果等级!B701,技能效果!B:B,0))</f>
        <v>3006</v>
      </c>
      <c r="G701" s="31">
        <v>1</v>
      </c>
      <c r="H701" s="31">
        <v>1</v>
      </c>
      <c r="I701" s="31"/>
      <c r="J701" s="31"/>
      <c r="K701" s="31"/>
      <c r="L701" s="31"/>
      <c r="M701" s="31"/>
      <c r="N701" s="30" t="str">
        <f>IF(INDEX(技能效果!I:I,MATCH(技能效果等级!B701,技能效果!B:B,0))="","",INDEX(技能效果!I:I,MATCH(技能效果等级!B701,技能效果!B:B,0)))</f>
        <v/>
      </c>
      <c r="O701" s="31"/>
      <c r="P701" s="31"/>
      <c r="Q701" s="31"/>
      <c r="R701" s="31" t="str">
        <f>IF(INDEX(技能效果!J:J,MATCH(技能效果等级!B701,技能效果!B:B,0))="","",INDEX(技能效果!J:J,MATCH(技能效果等级!B701,技能效果!B:B,0)))</f>
        <v/>
      </c>
      <c r="S701" s="31"/>
      <c r="T701" s="31"/>
      <c r="U701" s="31"/>
      <c r="V701" s="30" t="s">
        <v>1329</v>
      </c>
      <c r="W701" s="31">
        <f t="shared" si="10"/>
        <v>70</v>
      </c>
    </row>
    <row r="702" spans="1:23" ht="16.5" x14ac:dyDescent="0.2">
      <c r="A702" s="31">
        <v>699</v>
      </c>
      <c r="B702" s="31">
        <f>INDEX(技能效果!B:B,MATCH(技能效果等级!W702,技能效果!Y:Y,0))</f>
        <v>130701702</v>
      </c>
      <c r="C702" s="31" t="str">
        <f>INDEX(技能效果!C:C,MATCH(技能效果等级!B702,技能效果!B:B,0))</f>
        <v>飞廉普攻水晶</v>
      </c>
      <c r="D702" s="30" t="s">
        <v>1013</v>
      </c>
      <c r="E702" s="31">
        <v>9</v>
      </c>
      <c r="F702" s="31">
        <f>INDEX(技能效果!H:H,MATCH(技能效果等级!B702,技能效果!B:B,0))</f>
        <v>3006</v>
      </c>
      <c r="G702" s="31">
        <v>1</v>
      </c>
      <c r="H702" s="31">
        <v>1</v>
      </c>
      <c r="I702" s="31"/>
      <c r="J702" s="31"/>
      <c r="K702" s="31"/>
      <c r="L702" s="31"/>
      <c r="M702" s="31"/>
      <c r="N702" s="30" t="str">
        <f>IF(INDEX(技能效果!I:I,MATCH(技能效果等级!B702,技能效果!B:B,0))="","",INDEX(技能效果!I:I,MATCH(技能效果等级!B702,技能效果!B:B,0)))</f>
        <v/>
      </c>
      <c r="O702" s="31"/>
      <c r="P702" s="31"/>
      <c r="Q702" s="31"/>
      <c r="R702" s="31" t="str">
        <f>IF(INDEX(技能效果!J:J,MATCH(技能效果等级!B702,技能效果!B:B,0))="","",INDEX(技能效果!J:J,MATCH(技能效果等级!B702,技能效果!B:B,0)))</f>
        <v/>
      </c>
      <c r="S702" s="31"/>
      <c r="T702" s="31"/>
      <c r="U702" s="31"/>
      <c r="V702" s="30" t="s">
        <v>1329</v>
      </c>
      <c r="W702" s="31">
        <f t="shared" si="10"/>
        <v>70</v>
      </c>
    </row>
    <row r="703" spans="1:23" ht="16.5" x14ac:dyDescent="0.2">
      <c r="A703" s="31">
        <v>700</v>
      </c>
      <c r="B703" s="31">
        <f>INDEX(技能效果!B:B,MATCH(技能效果等级!W703,技能效果!Y:Y,0))</f>
        <v>130701702</v>
      </c>
      <c r="C703" s="31" t="str">
        <f>INDEX(技能效果!C:C,MATCH(技能效果等级!B703,技能效果!B:B,0))</f>
        <v>飞廉普攻水晶</v>
      </c>
      <c r="D703" s="30" t="s">
        <v>1013</v>
      </c>
      <c r="E703" s="31">
        <v>10</v>
      </c>
      <c r="F703" s="31">
        <f>INDEX(技能效果!H:H,MATCH(技能效果等级!B703,技能效果!B:B,0))</f>
        <v>3006</v>
      </c>
      <c r="G703" s="31">
        <v>1</v>
      </c>
      <c r="H703" s="31">
        <v>1</v>
      </c>
      <c r="I703" s="31"/>
      <c r="J703" s="31"/>
      <c r="K703" s="31"/>
      <c r="L703" s="31"/>
      <c r="M703" s="31"/>
      <c r="N703" s="30" t="str">
        <f>IF(INDEX(技能效果!I:I,MATCH(技能效果等级!B703,技能效果!B:B,0))="","",INDEX(技能效果!I:I,MATCH(技能效果等级!B703,技能效果!B:B,0)))</f>
        <v/>
      </c>
      <c r="O703" s="31"/>
      <c r="P703" s="31"/>
      <c r="Q703" s="31"/>
      <c r="R703" s="31" t="str">
        <f>IF(INDEX(技能效果!J:J,MATCH(技能效果等级!B703,技能效果!B:B,0))="","",INDEX(技能效果!J:J,MATCH(技能效果等级!B703,技能效果!B:B,0)))</f>
        <v/>
      </c>
      <c r="S703" s="31"/>
      <c r="T703" s="31"/>
      <c r="U703" s="31"/>
      <c r="V703" s="30" t="s">
        <v>1329</v>
      </c>
      <c r="W703" s="31">
        <f t="shared" si="10"/>
        <v>70</v>
      </c>
    </row>
    <row r="704" spans="1:23" ht="16.5" x14ac:dyDescent="0.2">
      <c r="A704" s="31">
        <v>701</v>
      </c>
      <c r="B704" s="31">
        <f>INDEX(技能效果!B:B,MATCH(技能效果等级!W704,技能效果!Y:Y,0))</f>
        <v>130701801</v>
      </c>
      <c r="C704" s="31" t="str">
        <f>INDEX(技能效果!C:C,MATCH(技能效果等级!B704,技能效果!B:B,0))</f>
        <v>噬日普攻伤害</v>
      </c>
      <c r="D704" s="30" t="s">
        <v>1013</v>
      </c>
      <c r="E704" s="31">
        <v>1</v>
      </c>
      <c r="F704" s="31">
        <f>INDEX(技能效果!H:H,MATCH(技能效果等级!B704,技能效果!B:B,0))</f>
        <v>1001</v>
      </c>
      <c r="G704" s="31">
        <v>2.5</v>
      </c>
      <c r="H704" s="31"/>
      <c r="I704" s="31"/>
      <c r="J704" s="31"/>
      <c r="K704" s="31"/>
      <c r="L704" s="31"/>
      <c r="M704" s="31"/>
      <c r="N704" s="30" t="str">
        <f>IF(INDEX(技能效果!I:I,MATCH(技能效果等级!B704,技能效果!B:B,0))="","",INDEX(技能效果!I:I,MATCH(技能效果等级!B704,技能效果!B:B,0)))</f>
        <v/>
      </c>
      <c r="O704" s="31"/>
      <c r="P704" s="31"/>
      <c r="Q704" s="31"/>
      <c r="R704" s="31" t="str">
        <f>IF(INDEX(技能效果!J:J,MATCH(技能效果等级!B704,技能效果!B:B,0))="","",INDEX(技能效果!J:J,MATCH(技能效果等级!B704,技能效果!B:B,0)))</f>
        <v/>
      </c>
      <c r="S704" s="31"/>
      <c r="T704" s="31"/>
      <c r="U704" s="31"/>
      <c r="V704" s="30" t="s">
        <v>1329</v>
      </c>
      <c r="W704" s="31">
        <f t="shared" si="10"/>
        <v>71</v>
      </c>
    </row>
    <row r="705" spans="1:23" ht="16.5" x14ac:dyDescent="0.2">
      <c r="A705" s="31">
        <v>702</v>
      </c>
      <c r="B705" s="31">
        <f>INDEX(技能效果!B:B,MATCH(技能效果等级!W705,技能效果!Y:Y,0))</f>
        <v>130701801</v>
      </c>
      <c r="C705" s="31" t="str">
        <f>INDEX(技能效果!C:C,MATCH(技能效果等级!B705,技能效果!B:B,0))</f>
        <v>噬日普攻伤害</v>
      </c>
      <c r="D705" s="30" t="s">
        <v>1013</v>
      </c>
      <c r="E705" s="31">
        <v>2</v>
      </c>
      <c r="F705" s="31">
        <f>INDEX(技能效果!H:H,MATCH(技能效果等级!B705,技能效果!B:B,0))</f>
        <v>1001</v>
      </c>
      <c r="G705" s="31">
        <v>2.5</v>
      </c>
      <c r="H705" s="31"/>
      <c r="I705" s="31"/>
      <c r="J705" s="31"/>
      <c r="K705" s="31"/>
      <c r="L705" s="31"/>
      <c r="M705" s="31"/>
      <c r="N705" s="30" t="str">
        <f>IF(INDEX(技能效果!I:I,MATCH(技能效果等级!B705,技能效果!B:B,0))="","",INDEX(技能效果!I:I,MATCH(技能效果等级!B705,技能效果!B:B,0)))</f>
        <v/>
      </c>
      <c r="O705" s="31"/>
      <c r="P705" s="31"/>
      <c r="Q705" s="31"/>
      <c r="R705" s="31" t="str">
        <f>IF(INDEX(技能效果!J:J,MATCH(技能效果等级!B705,技能效果!B:B,0))="","",INDEX(技能效果!J:J,MATCH(技能效果等级!B705,技能效果!B:B,0)))</f>
        <v/>
      </c>
      <c r="S705" s="31"/>
      <c r="T705" s="31"/>
      <c r="U705" s="31"/>
      <c r="V705" s="30" t="s">
        <v>1329</v>
      </c>
      <c r="W705" s="31">
        <f t="shared" si="10"/>
        <v>71</v>
      </c>
    </row>
    <row r="706" spans="1:23" ht="16.5" x14ac:dyDescent="0.2">
      <c r="A706" s="31">
        <v>703</v>
      </c>
      <c r="B706" s="31">
        <f>INDEX(技能效果!B:B,MATCH(技能效果等级!W706,技能效果!Y:Y,0))</f>
        <v>130701801</v>
      </c>
      <c r="C706" s="31" t="str">
        <f>INDEX(技能效果!C:C,MATCH(技能效果等级!B706,技能效果!B:B,0))</f>
        <v>噬日普攻伤害</v>
      </c>
      <c r="D706" s="30" t="s">
        <v>1013</v>
      </c>
      <c r="E706" s="31">
        <v>3</v>
      </c>
      <c r="F706" s="31">
        <f>INDEX(技能效果!H:H,MATCH(技能效果等级!B706,技能效果!B:B,0))</f>
        <v>1001</v>
      </c>
      <c r="G706" s="31">
        <v>2.5</v>
      </c>
      <c r="H706" s="31"/>
      <c r="I706" s="31"/>
      <c r="J706" s="31"/>
      <c r="K706" s="31"/>
      <c r="L706" s="31"/>
      <c r="M706" s="31"/>
      <c r="N706" s="30" t="str">
        <f>IF(INDEX(技能效果!I:I,MATCH(技能效果等级!B706,技能效果!B:B,0))="","",INDEX(技能效果!I:I,MATCH(技能效果等级!B706,技能效果!B:B,0)))</f>
        <v/>
      </c>
      <c r="O706" s="31"/>
      <c r="P706" s="31"/>
      <c r="Q706" s="31"/>
      <c r="R706" s="31" t="str">
        <f>IF(INDEX(技能效果!J:J,MATCH(技能效果等级!B706,技能效果!B:B,0))="","",INDEX(技能效果!J:J,MATCH(技能效果等级!B706,技能效果!B:B,0)))</f>
        <v/>
      </c>
      <c r="S706" s="31"/>
      <c r="T706" s="31"/>
      <c r="U706" s="31"/>
      <c r="V706" s="30" t="s">
        <v>1329</v>
      </c>
      <c r="W706" s="31">
        <f t="shared" si="10"/>
        <v>71</v>
      </c>
    </row>
    <row r="707" spans="1:23" ht="16.5" x14ac:dyDescent="0.2">
      <c r="A707" s="31">
        <v>704</v>
      </c>
      <c r="B707" s="31">
        <f>INDEX(技能效果!B:B,MATCH(技能效果等级!W707,技能效果!Y:Y,0))</f>
        <v>130701801</v>
      </c>
      <c r="C707" s="31" t="str">
        <f>INDEX(技能效果!C:C,MATCH(技能效果等级!B707,技能效果!B:B,0))</f>
        <v>噬日普攻伤害</v>
      </c>
      <c r="D707" s="30" t="s">
        <v>1013</v>
      </c>
      <c r="E707" s="31">
        <v>4</v>
      </c>
      <c r="F707" s="31">
        <f>INDEX(技能效果!H:H,MATCH(技能效果等级!B707,技能效果!B:B,0))</f>
        <v>1001</v>
      </c>
      <c r="G707" s="31">
        <v>2.5</v>
      </c>
      <c r="H707" s="31"/>
      <c r="I707" s="31"/>
      <c r="J707" s="31"/>
      <c r="K707" s="31"/>
      <c r="L707" s="31"/>
      <c r="M707" s="31"/>
      <c r="N707" s="30" t="str">
        <f>IF(INDEX(技能效果!I:I,MATCH(技能效果等级!B707,技能效果!B:B,0))="","",INDEX(技能效果!I:I,MATCH(技能效果等级!B707,技能效果!B:B,0)))</f>
        <v/>
      </c>
      <c r="O707" s="31"/>
      <c r="P707" s="31"/>
      <c r="Q707" s="31"/>
      <c r="R707" s="31" t="str">
        <f>IF(INDEX(技能效果!J:J,MATCH(技能效果等级!B707,技能效果!B:B,0))="","",INDEX(技能效果!J:J,MATCH(技能效果等级!B707,技能效果!B:B,0)))</f>
        <v/>
      </c>
      <c r="S707" s="31"/>
      <c r="T707" s="31"/>
      <c r="U707" s="31"/>
      <c r="V707" s="30" t="s">
        <v>1329</v>
      </c>
      <c r="W707" s="31">
        <f t="shared" si="10"/>
        <v>71</v>
      </c>
    </row>
    <row r="708" spans="1:23" ht="16.5" x14ac:dyDescent="0.2">
      <c r="A708" s="31">
        <v>705</v>
      </c>
      <c r="B708" s="31">
        <f>INDEX(技能效果!B:B,MATCH(技能效果等级!W708,技能效果!Y:Y,0))</f>
        <v>130701801</v>
      </c>
      <c r="C708" s="31" t="str">
        <f>INDEX(技能效果!C:C,MATCH(技能效果等级!B708,技能效果!B:B,0))</f>
        <v>噬日普攻伤害</v>
      </c>
      <c r="D708" s="30" t="s">
        <v>1013</v>
      </c>
      <c r="E708" s="31">
        <v>5</v>
      </c>
      <c r="F708" s="31">
        <f>INDEX(技能效果!H:H,MATCH(技能效果等级!B708,技能效果!B:B,0))</f>
        <v>1001</v>
      </c>
      <c r="G708" s="31">
        <v>2.5</v>
      </c>
      <c r="H708" s="31"/>
      <c r="I708" s="31"/>
      <c r="J708" s="31"/>
      <c r="K708" s="31"/>
      <c r="L708" s="31"/>
      <c r="M708" s="31"/>
      <c r="N708" s="30" t="str">
        <f>IF(INDEX(技能效果!I:I,MATCH(技能效果等级!B708,技能效果!B:B,0))="","",INDEX(技能效果!I:I,MATCH(技能效果等级!B708,技能效果!B:B,0)))</f>
        <v/>
      </c>
      <c r="O708" s="31"/>
      <c r="P708" s="31"/>
      <c r="Q708" s="31"/>
      <c r="R708" s="31" t="str">
        <f>IF(INDEX(技能效果!J:J,MATCH(技能效果等级!B708,技能效果!B:B,0))="","",INDEX(技能效果!J:J,MATCH(技能效果等级!B708,技能效果!B:B,0)))</f>
        <v/>
      </c>
      <c r="S708" s="31"/>
      <c r="T708" s="31"/>
      <c r="U708" s="31"/>
      <c r="V708" s="30" t="s">
        <v>1329</v>
      </c>
      <c r="W708" s="31">
        <f t="shared" si="10"/>
        <v>71</v>
      </c>
    </row>
    <row r="709" spans="1:23" ht="16.5" x14ac:dyDescent="0.2">
      <c r="A709" s="31">
        <v>706</v>
      </c>
      <c r="B709" s="31">
        <f>INDEX(技能效果!B:B,MATCH(技能效果等级!W709,技能效果!Y:Y,0))</f>
        <v>130701801</v>
      </c>
      <c r="C709" s="31" t="str">
        <f>INDEX(技能效果!C:C,MATCH(技能效果等级!B709,技能效果!B:B,0))</f>
        <v>噬日普攻伤害</v>
      </c>
      <c r="D709" s="30" t="s">
        <v>1013</v>
      </c>
      <c r="E709" s="31">
        <v>6</v>
      </c>
      <c r="F709" s="31">
        <f>INDEX(技能效果!H:H,MATCH(技能效果等级!B709,技能效果!B:B,0))</f>
        <v>1001</v>
      </c>
      <c r="G709" s="31">
        <v>2.5</v>
      </c>
      <c r="H709" s="31"/>
      <c r="I709" s="31"/>
      <c r="J709" s="31"/>
      <c r="K709" s="31"/>
      <c r="L709" s="31"/>
      <c r="M709" s="31"/>
      <c r="N709" s="30" t="str">
        <f>IF(INDEX(技能效果!I:I,MATCH(技能效果等级!B709,技能效果!B:B,0))="","",INDEX(技能效果!I:I,MATCH(技能效果等级!B709,技能效果!B:B,0)))</f>
        <v/>
      </c>
      <c r="O709" s="31"/>
      <c r="P709" s="31"/>
      <c r="Q709" s="31"/>
      <c r="R709" s="31" t="str">
        <f>IF(INDEX(技能效果!J:J,MATCH(技能效果等级!B709,技能效果!B:B,0))="","",INDEX(技能效果!J:J,MATCH(技能效果等级!B709,技能效果!B:B,0)))</f>
        <v/>
      </c>
      <c r="S709" s="31"/>
      <c r="T709" s="31"/>
      <c r="U709" s="31"/>
      <c r="V709" s="30" t="s">
        <v>1329</v>
      </c>
      <c r="W709" s="31">
        <f t="shared" si="10"/>
        <v>71</v>
      </c>
    </row>
    <row r="710" spans="1:23" ht="16.5" x14ac:dyDescent="0.2">
      <c r="A710" s="31">
        <v>707</v>
      </c>
      <c r="B710" s="31">
        <f>INDEX(技能效果!B:B,MATCH(技能效果等级!W710,技能效果!Y:Y,0))</f>
        <v>130701801</v>
      </c>
      <c r="C710" s="31" t="str">
        <f>INDEX(技能效果!C:C,MATCH(技能效果等级!B710,技能效果!B:B,0))</f>
        <v>噬日普攻伤害</v>
      </c>
      <c r="D710" s="30" t="s">
        <v>1013</v>
      </c>
      <c r="E710" s="31">
        <v>7</v>
      </c>
      <c r="F710" s="31">
        <f>INDEX(技能效果!H:H,MATCH(技能效果等级!B710,技能效果!B:B,0))</f>
        <v>1001</v>
      </c>
      <c r="G710" s="31">
        <v>2.5</v>
      </c>
      <c r="H710" s="31"/>
      <c r="I710" s="31"/>
      <c r="J710" s="31"/>
      <c r="K710" s="31"/>
      <c r="L710" s="31"/>
      <c r="M710" s="31"/>
      <c r="N710" s="30" t="str">
        <f>IF(INDEX(技能效果!I:I,MATCH(技能效果等级!B710,技能效果!B:B,0))="","",INDEX(技能效果!I:I,MATCH(技能效果等级!B710,技能效果!B:B,0)))</f>
        <v/>
      </c>
      <c r="O710" s="31"/>
      <c r="P710" s="31"/>
      <c r="Q710" s="31"/>
      <c r="R710" s="31" t="str">
        <f>IF(INDEX(技能效果!J:J,MATCH(技能效果等级!B710,技能效果!B:B,0))="","",INDEX(技能效果!J:J,MATCH(技能效果等级!B710,技能效果!B:B,0)))</f>
        <v/>
      </c>
      <c r="S710" s="31"/>
      <c r="T710" s="31"/>
      <c r="U710" s="31"/>
      <c r="V710" s="30" t="s">
        <v>1329</v>
      </c>
      <c r="W710" s="31">
        <f t="shared" si="10"/>
        <v>71</v>
      </c>
    </row>
    <row r="711" spans="1:23" ht="16.5" x14ac:dyDescent="0.2">
      <c r="A711" s="31">
        <v>708</v>
      </c>
      <c r="B711" s="31">
        <f>INDEX(技能效果!B:B,MATCH(技能效果等级!W711,技能效果!Y:Y,0))</f>
        <v>130701801</v>
      </c>
      <c r="C711" s="31" t="str">
        <f>INDEX(技能效果!C:C,MATCH(技能效果等级!B711,技能效果!B:B,0))</f>
        <v>噬日普攻伤害</v>
      </c>
      <c r="D711" s="30" t="s">
        <v>1013</v>
      </c>
      <c r="E711" s="31">
        <v>8</v>
      </c>
      <c r="F711" s="31">
        <f>INDEX(技能效果!H:H,MATCH(技能效果等级!B711,技能效果!B:B,0))</f>
        <v>1001</v>
      </c>
      <c r="G711" s="31">
        <v>2.5</v>
      </c>
      <c r="H711" s="31"/>
      <c r="I711" s="31"/>
      <c r="J711" s="31"/>
      <c r="K711" s="31"/>
      <c r="L711" s="31"/>
      <c r="M711" s="31"/>
      <c r="N711" s="30" t="str">
        <f>IF(INDEX(技能效果!I:I,MATCH(技能效果等级!B711,技能效果!B:B,0))="","",INDEX(技能效果!I:I,MATCH(技能效果等级!B711,技能效果!B:B,0)))</f>
        <v/>
      </c>
      <c r="O711" s="31"/>
      <c r="P711" s="31"/>
      <c r="Q711" s="31"/>
      <c r="R711" s="31" t="str">
        <f>IF(INDEX(技能效果!J:J,MATCH(技能效果等级!B711,技能效果!B:B,0))="","",INDEX(技能效果!J:J,MATCH(技能效果等级!B711,技能效果!B:B,0)))</f>
        <v/>
      </c>
      <c r="S711" s="31"/>
      <c r="T711" s="31"/>
      <c r="U711" s="31"/>
      <c r="V711" s="30" t="s">
        <v>1329</v>
      </c>
      <c r="W711" s="31">
        <f t="shared" si="10"/>
        <v>71</v>
      </c>
    </row>
    <row r="712" spans="1:23" ht="16.5" x14ac:dyDescent="0.2">
      <c r="A712" s="31">
        <v>709</v>
      </c>
      <c r="B712" s="31">
        <f>INDEX(技能效果!B:B,MATCH(技能效果等级!W712,技能效果!Y:Y,0))</f>
        <v>130701801</v>
      </c>
      <c r="C712" s="31" t="str">
        <f>INDEX(技能效果!C:C,MATCH(技能效果等级!B712,技能效果!B:B,0))</f>
        <v>噬日普攻伤害</v>
      </c>
      <c r="D712" s="30" t="s">
        <v>1013</v>
      </c>
      <c r="E712" s="31">
        <v>9</v>
      </c>
      <c r="F712" s="31">
        <f>INDEX(技能效果!H:H,MATCH(技能效果等级!B712,技能效果!B:B,0))</f>
        <v>1001</v>
      </c>
      <c r="G712" s="31">
        <v>2.5</v>
      </c>
      <c r="H712" s="31"/>
      <c r="I712" s="31"/>
      <c r="J712" s="31"/>
      <c r="K712" s="31"/>
      <c r="L712" s="31"/>
      <c r="M712" s="31"/>
      <c r="N712" s="30" t="str">
        <f>IF(INDEX(技能效果!I:I,MATCH(技能效果等级!B712,技能效果!B:B,0))="","",INDEX(技能效果!I:I,MATCH(技能效果等级!B712,技能效果!B:B,0)))</f>
        <v/>
      </c>
      <c r="O712" s="31"/>
      <c r="P712" s="31"/>
      <c r="Q712" s="31"/>
      <c r="R712" s="31" t="str">
        <f>IF(INDEX(技能效果!J:J,MATCH(技能效果等级!B712,技能效果!B:B,0))="","",INDEX(技能效果!J:J,MATCH(技能效果等级!B712,技能效果!B:B,0)))</f>
        <v/>
      </c>
      <c r="S712" s="31"/>
      <c r="T712" s="31"/>
      <c r="U712" s="31"/>
      <c r="V712" s="30" t="s">
        <v>1329</v>
      </c>
      <c r="W712" s="31">
        <f t="shared" si="10"/>
        <v>71</v>
      </c>
    </row>
    <row r="713" spans="1:23" ht="16.5" x14ac:dyDescent="0.2">
      <c r="A713" s="31">
        <v>710</v>
      </c>
      <c r="B713" s="31">
        <f>INDEX(技能效果!B:B,MATCH(技能效果等级!W713,技能效果!Y:Y,0))</f>
        <v>130701801</v>
      </c>
      <c r="C713" s="31" t="str">
        <f>INDEX(技能效果!C:C,MATCH(技能效果等级!B713,技能效果!B:B,0))</f>
        <v>噬日普攻伤害</v>
      </c>
      <c r="D713" s="30" t="s">
        <v>1013</v>
      </c>
      <c r="E713" s="31">
        <v>10</v>
      </c>
      <c r="F713" s="31">
        <f>INDEX(技能效果!H:H,MATCH(技能效果等级!B713,技能效果!B:B,0))</f>
        <v>1001</v>
      </c>
      <c r="G713" s="31">
        <v>2.5</v>
      </c>
      <c r="H713" s="31"/>
      <c r="I713" s="31"/>
      <c r="J713" s="31"/>
      <c r="K713" s="31"/>
      <c r="L713" s="31"/>
      <c r="M713" s="31"/>
      <c r="N713" s="30" t="str">
        <f>IF(INDEX(技能效果!I:I,MATCH(技能效果等级!B713,技能效果!B:B,0))="","",INDEX(技能效果!I:I,MATCH(技能效果等级!B713,技能效果!B:B,0)))</f>
        <v/>
      </c>
      <c r="O713" s="31"/>
      <c r="P713" s="31"/>
      <c r="Q713" s="31"/>
      <c r="R713" s="31" t="str">
        <f>IF(INDEX(技能效果!J:J,MATCH(技能效果等级!B713,技能效果!B:B,0))="","",INDEX(技能效果!J:J,MATCH(技能效果等级!B713,技能效果!B:B,0)))</f>
        <v/>
      </c>
      <c r="S713" s="31"/>
      <c r="T713" s="31"/>
      <c r="U713" s="31"/>
      <c r="V713" s="30" t="s">
        <v>1329</v>
      </c>
      <c r="W713" s="31">
        <f t="shared" si="10"/>
        <v>71</v>
      </c>
    </row>
    <row r="714" spans="1:23" ht="16.5" x14ac:dyDescent="0.2">
      <c r="A714" s="31">
        <v>711</v>
      </c>
      <c r="B714" s="31">
        <f>INDEX(技能效果!B:B,MATCH(技能效果等级!W714,技能效果!Y:Y,0))</f>
        <v>130701802</v>
      </c>
      <c r="C714" s="31" t="str">
        <f>INDEX(技能效果!C:C,MATCH(技能效果等级!B714,技能效果!B:B,0))</f>
        <v>噬日普攻水晶</v>
      </c>
      <c r="D714" s="30" t="s">
        <v>1013</v>
      </c>
      <c r="E714" s="31">
        <v>1</v>
      </c>
      <c r="F714" s="31">
        <f>INDEX(技能效果!H:H,MATCH(技能效果等级!B714,技能效果!B:B,0))</f>
        <v>3006</v>
      </c>
      <c r="G714" s="31">
        <v>1</v>
      </c>
      <c r="H714" s="31">
        <v>1</v>
      </c>
      <c r="I714" s="31"/>
      <c r="J714" s="31"/>
      <c r="K714" s="31"/>
      <c r="L714" s="31"/>
      <c r="M714" s="31"/>
      <c r="N714" s="30" t="str">
        <f>IF(INDEX(技能效果!I:I,MATCH(技能效果等级!B714,技能效果!B:B,0))="","",INDEX(技能效果!I:I,MATCH(技能效果等级!B714,技能效果!B:B,0)))</f>
        <v/>
      </c>
      <c r="O714" s="31"/>
      <c r="P714" s="31"/>
      <c r="Q714" s="31"/>
      <c r="R714" s="31" t="str">
        <f>IF(INDEX(技能效果!J:J,MATCH(技能效果等级!B714,技能效果!B:B,0))="","",INDEX(技能效果!J:J,MATCH(技能效果等级!B714,技能效果!B:B,0)))</f>
        <v/>
      </c>
      <c r="S714" s="31"/>
      <c r="T714" s="31"/>
      <c r="U714" s="31"/>
      <c r="V714" s="30" t="s">
        <v>1329</v>
      </c>
      <c r="W714" s="31">
        <f t="shared" si="10"/>
        <v>72</v>
      </c>
    </row>
    <row r="715" spans="1:23" ht="16.5" x14ac:dyDescent="0.2">
      <c r="A715" s="31">
        <v>712</v>
      </c>
      <c r="B715" s="31">
        <f>INDEX(技能效果!B:B,MATCH(技能效果等级!W715,技能效果!Y:Y,0))</f>
        <v>130701802</v>
      </c>
      <c r="C715" s="31" t="str">
        <f>INDEX(技能效果!C:C,MATCH(技能效果等级!B715,技能效果!B:B,0))</f>
        <v>噬日普攻水晶</v>
      </c>
      <c r="D715" s="30" t="s">
        <v>1013</v>
      </c>
      <c r="E715" s="31">
        <v>2</v>
      </c>
      <c r="F715" s="31">
        <f>INDEX(技能效果!H:H,MATCH(技能效果等级!B715,技能效果!B:B,0))</f>
        <v>3006</v>
      </c>
      <c r="G715" s="31">
        <v>1</v>
      </c>
      <c r="H715" s="31">
        <v>1</v>
      </c>
      <c r="I715" s="31"/>
      <c r="J715" s="31"/>
      <c r="K715" s="31"/>
      <c r="L715" s="31"/>
      <c r="M715" s="31"/>
      <c r="N715" s="30" t="str">
        <f>IF(INDEX(技能效果!I:I,MATCH(技能效果等级!B715,技能效果!B:B,0))="","",INDEX(技能效果!I:I,MATCH(技能效果等级!B715,技能效果!B:B,0)))</f>
        <v/>
      </c>
      <c r="O715" s="31"/>
      <c r="P715" s="31"/>
      <c r="Q715" s="31"/>
      <c r="R715" s="31" t="str">
        <f>IF(INDEX(技能效果!J:J,MATCH(技能效果等级!B715,技能效果!B:B,0))="","",INDEX(技能效果!J:J,MATCH(技能效果等级!B715,技能效果!B:B,0)))</f>
        <v/>
      </c>
      <c r="S715" s="31"/>
      <c r="T715" s="31"/>
      <c r="U715" s="31"/>
      <c r="V715" s="30" t="s">
        <v>1329</v>
      </c>
      <c r="W715" s="31">
        <f t="shared" si="10"/>
        <v>72</v>
      </c>
    </row>
    <row r="716" spans="1:23" ht="16.5" x14ac:dyDescent="0.2">
      <c r="A716" s="31">
        <v>713</v>
      </c>
      <c r="B716" s="31">
        <f>INDEX(技能效果!B:B,MATCH(技能效果等级!W716,技能效果!Y:Y,0))</f>
        <v>130701802</v>
      </c>
      <c r="C716" s="31" t="str">
        <f>INDEX(技能效果!C:C,MATCH(技能效果等级!B716,技能效果!B:B,0))</f>
        <v>噬日普攻水晶</v>
      </c>
      <c r="D716" s="30" t="s">
        <v>1013</v>
      </c>
      <c r="E716" s="31">
        <v>3</v>
      </c>
      <c r="F716" s="31">
        <f>INDEX(技能效果!H:H,MATCH(技能效果等级!B716,技能效果!B:B,0))</f>
        <v>3006</v>
      </c>
      <c r="G716" s="31">
        <v>1</v>
      </c>
      <c r="H716" s="31">
        <v>1</v>
      </c>
      <c r="I716" s="31"/>
      <c r="J716" s="31"/>
      <c r="K716" s="31"/>
      <c r="L716" s="31"/>
      <c r="M716" s="31"/>
      <c r="N716" s="30" t="str">
        <f>IF(INDEX(技能效果!I:I,MATCH(技能效果等级!B716,技能效果!B:B,0))="","",INDEX(技能效果!I:I,MATCH(技能效果等级!B716,技能效果!B:B,0)))</f>
        <v/>
      </c>
      <c r="O716" s="31"/>
      <c r="P716" s="31"/>
      <c r="Q716" s="31"/>
      <c r="R716" s="31" t="str">
        <f>IF(INDEX(技能效果!J:J,MATCH(技能效果等级!B716,技能效果!B:B,0))="","",INDEX(技能效果!J:J,MATCH(技能效果等级!B716,技能效果!B:B,0)))</f>
        <v/>
      </c>
      <c r="S716" s="31"/>
      <c r="T716" s="31"/>
      <c r="U716" s="31"/>
      <c r="V716" s="30" t="s">
        <v>1329</v>
      </c>
      <c r="W716" s="31">
        <f t="shared" si="10"/>
        <v>72</v>
      </c>
    </row>
    <row r="717" spans="1:23" ht="16.5" x14ac:dyDescent="0.2">
      <c r="A717" s="31">
        <v>714</v>
      </c>
      <c r="B717" s="31">
        <f>INDEX(技能效果!B:B,MATCH(技能效果等级!W717,技能效果!Y:Y,0))</f>
        <v>130701802</v>
      </c>
      <c r="C717" s="31" t="str">
        <f>INDEX(技能效果!C:C,MATCH(技能效果等级!B717,技能效果!B:B,0))</f>
        <v>噬日普攻水晶</v>
      </c>
      <c r="D717" s="30" t="s">
        <v>1013</v>
      </c>
      <c r="E717" s="31">
        <v>4</v>
      </c>
      <c r="F717" s="31">
        <f>INDEX(技能效果!H:H,MATCH(技能效果等级!B717,技能效果!B:B,0))</f>
        <v>3006</v>
      </c>
      <c r="G717" s="31">
        <v>1</v>
      </c>
      <c r="H717" s="31">
        <v>1</v>
      </c>
      <c r="I717" s="31"/>
      <c r="J717" s="31"/>
      <c r="K717" s="31"/>
      <c r="L717" s="31"/>
      <c r="M717" s="31"/>
      <c r="N717" s="30" t="str">
        <f>IF(INDEX(技能效果!I:I,MATCH(技能效果等级!B717,技能效果!B:B,0))="","",INDEX(技能效果!I:I,MATCH(技能效果等级!B717,技能效果!B:B,0)))</f>
        <v/>
      </c>
      <c r="O717" s="31"/>
      <c r="P717" s="31"/>
      <c r="Q717" s="31"/>
      <c r="R717" s="31" t="str">
        <f>IF(INDEX(技能效果!J:J,MATCH(技能效果等级!B717,技能效果!B:B,0))="","",INDEX(技能效果!J:J,MATCH(技能效果等级!B717,技能效果!B:B,0)))</f>
        <v/>
      </c>
      <c r="S717" s="31"/>
      <c r="T717" s="31"/>
      <c r="U717" s="31"/>
      <c r="V717" s="30" t="s">
        <v>1329</v>
      </c>
      <c r="W717" s="31">
        <f t="shared" si="10"/>
        <v>72</v>
      </c>
    </row>
    <row r="718" spans="1:23" ht="16.5" x14ac:dyDescent="0.2">
      <c r="A718" s="31">
        <v>715</v>
      </c>
      <c r="B718" s="31">
        <f>INDEX(技能效果!B:B,MATCH(技能效果等级!W718,技能效果!Y:Y,0))</f>
        <v>130701802</v>
      </c>
      <c r="C718" s="31" t="str">
        <f>INDEX(技能效果!C:C,MATCH(技能效果等级!B718,技能效果!B:B,0))</f>
        <v>噬日普攻水晶</v>
      </c>
      <c r="D718" s="30" t="s">
        <v>1013</v>
      </c>
      <c r="E718" s="31">
        <v>5</v>
      </c>
      <c r="F718" s="31">
        <f>INDEX(技能效果!H:H,MATCH(技能效果等级!B718,技能效果!B:B,0))</f>
        <v>3006</v>
      </c>
      <c r="G718" s="31">
        <v>1</v>
      </c>
      <c r="H718" s="31">
        <v>1</v>
      </c>
      <c r="I718" s="31"/>
      <c r="J718" s="31"/>
      <c r="K718" s="31"/>
      <c r="L718" s="31"/>
      <c r="M718" s="31"/>
      <c r="N718" s="30" t="str">
        <f>IF(INDEX(技能效果!I:I,MATCH(技能效果等级!B718,技能效果!B:B,0))="","",INDEX(技能效果!I:I,MATCH(技能效果等级!B718,技能效果!B:B,0)))</f>
        <v/>
      </c>
      <c r="O718" s="31"/>
      <c r="P718" s="31"/>
      <c r="Q718" s="31"/>
      <c r="R718" s="31" t="str">
        <f>IF(INDEX(技能效果!J:J,MATCH(技能效果等级!B718,技能效果!B:B,0))="","",INDEX(技能效果!J:J,MATCH(技能效果等级!B718,技能效果!B:B,0)))</f>
        <v/>
      </c>
      <c r="S718" s="31"/>
      <c r="T718" s="31"/>
      <c r="U718" s="31"/>
      <c r="V718" s="30" t="s">
        <v>1329</v>
      </c>
      <c r="W718" s="31">
        <f t="shared" si="10"/>
        <v>72</v>
      </c>
    </row>
    <row r="719" spans="1:23" ht="16.5" x14ac:dyDescent="0.2">
      <c r="A719" s="31">
        <v>716</v>
      </c>
      <c r="B719" s="31">
        <f>INDEX(技能效果!B:B,MATCH(技能效果等级!W719,技能效果!Y:Y,0))</f>
        <v>130701802</v>
      </c>
      <c r="C719" s="31" t="str">
        <f>INDEX(技能效果!C:C,MATCH(技能效果等级!B719,技能效果!B:B,0))</f>
        <v>噬日普攻水晶</v>
      </c>
      <c r="D719" s="30" t="s">
        <v>1013</v>
      </c>
      <c r="E719" s="31">
        <v>6</v>
      </c>
      <c r="F719" s="31">
        <f>INDEX(技能效果!H:H,MATCH(技能效果等级!B719,技能效果!B:B,0))</f>
        <v>3006</v>
      </c>
      <c r="G719" s="31">
        <v>1</v>
      </c>
      <c r="H719" s="31">
        <v>1</v>
      </c>
      <c r="I719" s="31"/>
      <c r="J719" s="31"/>
      <c r="K719" s="31"/>
      <c r="L719" s="31"/>
      <c r="M719" s="31"/>
      <c r="N719" s="30" t="str">
        <f>IF(INDEX(技能效果!I:I,MATCH(技能效果等级!B719,技能效果!B:B,0))="","",INDEX(技能效果!I:I,MATCH(技能效果等级!B719,技能效果!B:B,0)))</f>
        <v/>
      </c>
      <c r="O719" s="31"/>
      <c r="P719" s="31"/>
      <c r="Q719" s="31"/>
      <c r="R719" s="31" t="str">
        <f>IF(INDEX(技能效果!J:J,MATCH(技能效果等级!B719,技能效果!B:B,0))="","",INDEX(技能效果!J:J,MATCH(技能效果等级!B719,技能效果!B:B,0)))</f>
        <v/>
      </c>
      <c r="S719" s="31"/>
      <c r="T719" s="31"/>
      <c r="U719" s="31"/>
      <c r="V719" s="30" t="s">
        <v>1329</v>
      </c>
      <c r="W719" s="31">
        <f t="shared" ref="W719:W782" si="11">W709+1</f>
        <v>72</v>
      </c>
    </row>
    <row r="720" spans="1:23" ht="16.5" x14ac:dyDescent="0.2">
      <c r="A720" s="31">
        <v>717</v>
      </c>
      <c r="B720" s="31">
        <f>INDEX(技能效果!B:B,MATCH(技能效果等级!W720,技能效果!Y:Y,0))</f>
        <v>130701802</v>
      </c>
      <c r="C720" s="31" t="str">
        <f>INDEX(技能效果!C:C,MATCH(技能效果等级!B720,技能效果!B:B,0))</f>
        <v>噬日普攻水晶</v>
      </c>
      <c r="D720" s="30" t="s">
        <v>1013</v>
      </c>
      <c r="E720" s="31">
        <v>7</v>
      </c>
      <c r="F720" s="31">
        <f>INDEX(技能效果!H:H,MATCH(技能效果等级!B720,技能效果!B:B,0))</f>
        <v>3006</v>
      </c>
      <c r="G720" s="31">
        <v>1</v>
      </c>
      <c r="H720" s="31">
        <v>1</v>
      </c>
      <c r="I720" s="31"/>
      <c r="J720" s="31"/>
      <c r="K720" s="31"/>
      <c r="L720" s="31"/>
      <c r="M720" s="31"/>
      <c r="N720" s="30" t="str">
        <f>IF(INDEX(技能效果!I:I,MATCH(技能效果等级!B720,技能效果!B:B,0))="","",INDEX(技能效果!I:I,MATCH(技能效果等级!B720,技能效果!B:B,0)))</f>
        <v/>
      </c>
      <c r="O720" s="31"/>
      <c r="P720" s="31"/>
      <c r="Q720" s="31"/>
      <c r="R720" s="31" t="str">
        <f>IF(INDEX(技能效果!J:J,MATCH(技能效果等级!B720,技能效果!B:B,0))="","",INDEX(技能效果!J:J,MATCH(技能效果等级!B720,技能效果!B:B,0)))</f>
        <v/>
      </c>
      <c r="S720" s="31"/>
      <c r="T720" s="31"/>
      <c r="U720" s="31"/>
      <c r="V720" s="30" t="s">
        <v>1329</v>
      </c>
      <c r="W720" s="31">
        <f t="shared" si="11"/>
        <v>72</v>
      </c>
    </row>
    <row r="721" spans="1:23" ht="16.5" x14ac:dyDescent="0.2">
      <c r="A721" s="31">
        <v>718</v>
      </c>
      <c r="B721" s="31">
        <f>INDEX(技能效果!B:B,MATCH(技能效果等级!W721,技能效果!Y:Y,0))</f>
        <v>130701802</v>
      </c>
      <c r="C721" s="31" t="str">
        <f>INDEX(技能效果!C:C,MATCH(技能效果等级!B721,技能效果!B:B,0))</f>
        <v>噬日普攻水晶</v>
      </c>
      <c r="D721" s="30" t="s">
        <v>1013</v>
      </c>
      <c r="E721" s="31">
        <v>8</v>
      </c>
      <c r="F721" s="31">
        <f>INDEX(技能效果!H:H,MATCH(技能效果等级!B721,技能效果!B:B,0))</f>
        <v>3006</v>
      </c>
      <c r="G721" s="31">
        <v>1</v>
      </c>
      <c r="H721" s="31">
        <v>1</v>
      </c>
      <c r="I721" s="31"/>
      <c r="J721" s="31"/>
      <c r="K721" s="31"/>
      <c r="L721" s="31"/>
      <c r="M721" s="31"/>
      <c r="N721" s="30" t="str">
        <f>IF(INDEX(技能效果!I:I,MATCH(技能效果等级!B721,技能效果!B:B,0))="","",INDEX(技能效果!I:I,MATCH(技能效果等级!B721,技能效果!B:B,0)))</f>
        <v/>
      </c>
      <c r="O721" s="31"/>
      <c r="P721" s="31"/>
      <c r="Q721" s="31"/>
      <c r="R721" s="31" t="str">
        <f>IF(INDEX(技能效果!J:J,MATCH(技能效果等级!B721,技能效果!B:B,0))="","",INDEX(技能效果!J:J,MATCH(技能效果等级!B721,技能效果!B:B,0)))</f>
        <v/>
      </c>
      <c r="S721" s="31"/>
      <c r="T721" s="31"/>
      <c r="U721" s="31"/>
      <c r="V721" s="30" t="s">
        <v>1329</v>
      </c>
      <c r="W721" s="31">
        <f t="shared" si="11"/>
        <v>72</v>
      </c>
    </row>
    <row r="722" spans="1:23" ht="16.5" x14ac:dyDescent="0.2">
      <c r="A722" s="31">
        <v>719</v>
      </c>
      <c r="B722" s="31">
        <f>INDEX(技能效果!B:B,MATCH(技能效果等级!W722,技能效果!Y:Y,0))</f>
        <v>130701802</v>
      </c>
      <c r="C722" s="31" t="str">
        <f>INDEX(技能效果!C:C,MATCH(技能效果等级!B722,技能效果!B:B,0))</f>
        <v>噬日普攻水晶</v>
      </c>
      <c r="D722" s="30" t="s">
        <v>1013</v>
      </c>
      <c r="E722" s="31">
        <v>9</v>
      </c>
      <c r="F722" s="31">
        <f>INDEX(技能效果!H:H,MATCH(技能效果等级!B722,技能效果!B:B,0))</f>
        <v>3006</v>
      </c>
      <c r="G722" s="31">
        <v>1</v>
      </c>
      <c r="H722" s="31">
        <v>1</v>
      </c>
      <c r="I722" s="31"/>
      <c r="J722" s="31"/>
      <c r="K722" s="31"/>
      <c r="L722" s="31"/>
      <c r="M722" s="31"/>
      <c r="N722" s="30" t="str">
        <f>IF(INDEX(技能效果!I:I,MATCH(技能效果等级!B722,技能效果!B:B,0))="","",INDEX(技能效果!I:I,MATCH(技能效果等级!B722,技能效果!B:B,0)))</f>
        <v/>
      </c>
      <c r="O722" s="31"/>
      <c r="P722" s="31"/>
      <c r="Q722" s="31"/>
      <c r="R722" s="31" t="str">
        <f>IF(INDEX(技能效果!J:J,MATCH(技能效果等级!B722,技能效果!B:B,0))="","",INDEX(技能效果!J:J,MATCH(技能效果等级!B722,技能效果!B:B,0)))</f>
        <v/>
      </c>
      <c r="S722" s="31"/>
      <c r="T722" s="31"/>
      <c r="U722" s="31"/>
      <c r="V722" s="30" t="s">
        <v>1329</v>
      </c>
      <c r="W722" s="31">
        <f t="shared" si="11"/>
        <v>72</v>
      </c>
    </row>
    <row r="723" spans="1:23" ht="16.5" x14ac:dyDescent="0.2">
      <c r="A723" s="31">
        <v>720</v>
      </c>
      <c r="B723" s="31">
        <f>INDEX(技能效果!B:B,MATCH(技能效果等级!W723,技能效果!Y:Y,0))</f>
        <v>130701802</v>
      </c>
      <c r="C723" s="31" t="str">
        <f>INDEX(技能效果!C:C,MATCH(技能效果等级!B723,技能效果!B:B,0))</f>
        <v>噬日普攻水晶</v>
      </c>
      <c r="D723" s="30" t="s">
        <v>1013</v>
      </c>
      <c r="E723" s="31">
        <v>10</v>
      </c>
      <c r="F723" s="31">
        <f>INDEX(技能效果!H:H,MATCH(技能效果等级!B723,技能效果!B:B,0))</f>
        <v>3006</v>
      </c>
      <c r="G723" s="31">
        <v>1</v>
      </c>
      <c r="H723" s="31">
        <v>1</v>
      </c>
      <c r="I723" s="31"/>
      <c r="J723" s="31"/>
      <c r="K723" s="31"/>
      <c r="L723" s="31"/>
      <c r="M723" s="31"/>
      <c r="N723" s="30" t="str">
        <f>IF(INDEX(技能效果!I:I,MATCH(技能效果等级!B723,技能效果!B:B,0))="","",INDEX(技能效果!I:I,MATCH(技能效果等级!B723,技能效果!B:B,0)))</f>
        <v/>
      </c>
      <c r="O723" s="31"/>
      <c r="P723" s="31"/>
      <c r="Q723" s="31"/>
      <c r="R723" s="31" t="str">
        <f>IF(INDEX(技能效果!J:J,MATCH(技能效果等级!B723,技能效果!B:B,0))="","",INDEX(技能效果!J:J,MATCH(技能效果等级!B723,技能效果!B:B,0)))</f>
        <v/>
      </c>
      <c r="S723" s="31"/>
      <c r="T723" s="31"/>
      <c r="U723" s="31"/>
      <c r="V723" s="30" t="s">
        <v>1329</v>
      </c>
      <c r="W723" s="31">
        <f t="shared" si="11"/>
        <v>72</v>
      </c>
    </row>
    <row r="724" spans="1:23" ht="16.5" x14ac:dyDescent="0.2">
      <c r="A724" s="31">
        <v>721</v>
      </c>
      <c r="B724" s="31">
        <f>INDEX(技能效果!B:B,MATCH(技能效果等级!W724,技能效果!Y:Y,0))</f>
        <v>130701901</v>
      </c>
      <c r="C724" s="31" t="str">
        <f>INDEX(技能效果!C:C,MATCH(技能效果等级!B724,技能效果!B:B,0))</f>
        <v>食火蜥普攻伤害</v>
      </c>
      <c r="D724" s="30" t="s">
        <v>1013</v>
      </c>
      <c r="E724" s="31">
        <v>1</v>
      </c>
      <c r="F724" s="31">
        <f>INDEX(技能效果!H:H,MATCH(技能效果等级!B724,技能效果!B:B,0))</f>
        <v>1001</v>
      </c>
      <c r="G724" s="31">
        <v>2.5</v>
      </c>
      <c r="H724" s="31"/>
      <c r="I724" s="31"/>
      <c r="J724" s="31"/>
      <c r="K724" s="31"/>
      <c r="L724" s="31"/>
      <c r="M724" s="31"/>
      <c r="N724" s="30" t="str">
        <f>IF(INDEX(技能效果!I:I,MATCH(技能效果等级!B724,技能效果!B:B,0))="","",INDEX(技能效果!I:I,MATCH(技能效果等级!B724,技能效果!B:B,0)))</f>
        <v/>
      </c>
      <c r="O724" s="31"/>
      <c r="P724" s="31"/>
      <c r="Q724" s="31"/>
      <c r="R724" s="31" t="str">
        <f>IF(INDEX(技能效果!J:J,MATCH(技能效果等级!B724,技能效果!B:B,0))="","",INDEX(技能效果!J:J,MATCH(技能效果等级!B724,技能效果!B:B,0)))</f>
        <v/>
      </c>
      <c r="S724" s="31"/>
      <c r="T724" s="31"/>
      <c r="U724" s="31"/>
      <c r="V724" s="30" t="s">
        <v>1329</v>
      </c>
      <c r="W724" s="31">
        <f t="shared" si="11"/>
        <v>73</v>
      </c>
    </row>
    <row r="725" spans="1:23" ht="16.5" x14ac:dyDescent="0.2">
      <c r="A725" s="31">
        <v>722</v>
      </c>
      <c r="B725" s="31">
        <f>INDEX(技能效果!B:B,MATCH(技能效果等级!W725,技能效果!Y:Y,0))</f>
        <v>130701901</v>
      </c>
      <c r="C725" s="31" t="str">
        <f>INDEX(技能效果!C:C,MATCH(技能效果等级!B725,技能效果!B:B,0))</f>
        <v>食火蜥普攻伤害</v>
      </c>
      <c r="D725" s="30" t="s">
        <v>1013</v>
      </c>
      <c r="E725" s="31">
        <v>2</v>
      </c>
      <c r="F725" s="31">
        <f>INDEX(技能效果!H:H,MATCH(技能效果等级!B725,技能效果!B:B,0))</f>
        <v>1001</v>
      </c>
      <c r="G725" s="31">
        <v>2.5</v>
      </c>
      <c r="H725" s="31"/>
      <c r="I725" s="31"/>
      <c r="J725" s="31"/>
      <c r="K725" s="31"/>
      <c r="L725" s="31"/>
      <c r="M725" s="31"/>
      <c r="N725" s="30" t="str">
        <f>IF(INDEX(技能效果!I:I,MATCH(技能效果等级!B725,技能效果!B:B,0))="","",INDEX(技能效果!I:I,MATCH(技能效果等级!B725,技能效果!B:B,0)))</f>
        <v/>
      </c>
      <c r="O725" s="31"/>
      <c r="P725" s="31"/>
      <c r="Q725" s="31"/>
      <c r="R725" s="31" t="str">
        <f>IF(INDEX(技能效果!J:J,MATCH(技能效果等级!B725,技能效果!B:B,0))="","",INDEX(技能效果!J:J,MATCH(技能效果等级!B725,技能效果!B:B,0)))</f>
        <v/>
      </c>
      <c r="S725" s="31"/>
      <c r="T725" s="31"/>
      <c r="U725" s="31"/>
      <c r="V725" s="30" t="s">
        <v>1329</v>
      </c>
      <c r="W725" s="31">
        <f t="shared" si="11"/>
        <v>73</v>
      </c>
    </row>
    <row r="726" spans="1:23" ht="16.5" x14ac:dyDescent="0.2">
      <c r="A726" s="31">
        <v>723</v>
      </c>
      <c r="B726" s="31">
        <f>INDEX(技能效果!B:B,MATCH(技能效果等级!W726,技能效果!Y:Y,0))</f>
        <v>130701901</v>
      </c>
      <c r="C726" s="31" t="str">
        <f>INDEX(技能效果!C:C,MATCH(技能效果等级!B726,技能效果!B:B,0))</f>
        <v>食火蜥普攻伤害</v>
      </c>
      <c r="D726" s="30" t="s">
        <v>1013</v>
      </c>
      <c r="E726" s="31">
        <v>3</v>
      </c>
      <c r="F726" s="31">
        <f>INDEX(技能效果!H:H,MATCH(技能效果等级!B726,技能效果!B:B,0))</f>
        <v>1001</v>
      </c>
      <c r="G726" s="31">
        <v>2.5</v>
      </c>
      <c r="H726" s="31"/>
      <c r="I726" s="31"/>
      <c r="J726" s="31"/>
      <c r="K726" s="31"/>
      <c r="L726" s="31"/>
      <c r="M726" s="31"/>
      <c r="N726" s="30" t="str">
        <f>IF(INDEX(技能效果!I:I,MATCH(技能效果等级!B726,技能效果!B:B,0))="","",INDEX(技能效果!I:I,MATCH(技能效果等级!B726,技能效果!B:B,0)))</f>
        <v/>
      </c>
      <c r="O726" s="31"/>
      <c r="P726" s="31"/>
      <c r="Q726" s="31"/>
      <c r="R726" s="31" t="str">
        <f>IF(INDEX(技能效果!J:J,MATCH(技能效果等级!B726,技能效果!B:B,0))="","",INDEX(技能效果!J:J,MATCH(技能效果等级!B726,技能效果!B:B,0)))</f>
        <v/>
      </c>
      <c r="S726" s="31"/>
      <c r="T726" s="31"/>
      <c r="U726" s="31"/>
      <c r="V726" s="30" t="s">
        <v>1329</v>
      </c>
      <c r="W726" s="31">
        <f t="shared" si="11"/>
        <v>73</v>
      </c>
    </row>
    <row r="727" spans="1:23" ht="16.5" x14ac:dyDescent="0.2">
      <c r="A727" s="31">
        <v>724</v>
      </c>
      <c r="B727" s="31">
        <f>INDEX(技能效果!B:B,MATCH(技能效果等级!W727,技能效果!Y:Y,0))</f>
        <v>130701901</v>
      </c>
      <c r="C727" s="31" t="str">
        <f>INDEX(技能效果!C:C,MATCH(技能效果等级!B727,技能效果!B:B,0))</f>
        <v>食火蜥普攻伤害</v>
      </c>
      <c r="D727" s="30" t="s">
        <v>1013</v>
      </c>
      <c r="E727" s="31">
        <v>4</v>
      </c>
      <c r="F727" s="31">
        <f>INDEX(技能效果!H:H,MATCH(技能效果等级!B727,技能效果!B:B,0))</f>
        <v>1001</v>
      </c>
      <c r="G727" s="31">
        <v>2.5</v>
      </c>
      <c r="H727" s="31"/>
      <c r="I727" s="31"/>
      <c r="J727" s="31"/>
      <c r="K727" s="31"/>
      <c r="L727" s="31"/>
      <c r="M727" s="31"/>
      <c r="N727" s="30" t="str">
        <f>IF(INDEX(技能效果!I:I,MATCH(技能效果等级!B727,技能效果!B:B,0))="","",INDEX(技能效果!I:I,MATCH(技能效果等级!B727,技能效果!B:B,0)))</f>
        <v/>
      </c>
      <c r="O727" s="31"/>
      <c r="P727" s="31"/>
      <c r="Q727" s="31"/>
      <c r="R727" s="31" t="str">
        <f>IF(INDEX(技能效果!J:J,MATCH(技能效果等级!B727,技能效果!B:B,0))="","",INDEX(技能效果!J:J,MATCH(技能效果等级!B727,技能效果!B:B,0)))</f>
        <v/>
      </c>
      <c r="S727" s="31"/>
      <c r="T727" s="31"/>
      <c r="U727" s="31"/>
      <c r="V727" s="30" t="s">
        <v>1329</v>
      </c>
      <c r="W727" s="31">
        <f t="shared" si="11"/>
        <v>73</v>
      </c>
    </row>
    <row r="728" spans="1:23" ht="16.5" x14ac:dyDescent="0.2">
      <c r="A728" s="31">
        <v>725</v>
      </c>
      <c r="B728" s="31">
        <f>INDEX(技能效果!B:B,MATCH(技能效果等级!W728,技能效果!Y:Y,0))</f>
        <v>130701901</v>
      </c>
      <c r="C728" s="31" t="str">
        <f>INDEX(技能效果!C:C,MATCH(技能效果等级!B728,技能效果!B:B,0))</f>
        <v>食火蜥普攻伤害</v>
      </c>
      <c r="D728" s="30" t="s">
        <v>1013</v>
      </c>
      <c r="E728" s="31">
        <v>5</v>
      </c>
      <c r="F728" s="31">
        <f>INDEX(技能效果!H:H,MATCH(技能效果等级!B728,技能效果!B:B,0))</f>
        <v>1001</v>
      </c>
      <c r="G728" s="31">
        <v>2.5</v>
      </c>
      <c r="H728" s="31"/>
      <c r="I728" s="31"/>
      <c r="J728" s="31"/>
      <c r="K728" s="31"/>
      <c r="L728" s="31"/>
      <c r="M728" s="31"/>
      <c r="N728" s="30" t="str">
        <f>IF(INDEX(技能效果!I:I,MATCH(技能效果等级!B728,技能效果!B:B,0))="","",INDEX(技能效果!I:I,MATCH(技能效果等级!B728,技能效果!B:B,0)))</f>
        <v/>
      </c>
      <c r="O728" s="31"/>
      <c r="P728" s="31"/>
      <c r="Q728" s="31"/>
      <c r="R728" s="31" t="str">
        <f>IF(INDEX(技能效果!J:J,MATCH(技能效果等级!B728,技能效果!B:B,0))="","",INDEX(技能效果!J:J,MATCH(技能效果等级!B728,技能效果!B:B,0)))</f>
        <v/>
      </c>
      <c r="S728" s="31"/>
      <c r="T728" s="31"/>
      <c r="U728" s="31"/>
      <c r="V728" s="30" t="s">
        <v>1329</v>
      </c>
      <c r="W728" s="31">
        <f t="shared" si="11"/>
        <v>73</v>
      </c>
    </row>
    <row r="729" spans="1:23" ht="16.5" x14ac:dyDescent="0.2">
      <c r="A729" s="31">
        <v>726</v>
      </c>
      <c r="B729" s="31">
        <f>INDEX(技能效果!B:B,MATCH(技能效果等级!W729,技能效果!Y:Y,0))</f>
        <v>130701901</v>
      </c>
      <c r="C729" s="31" t="str">
        <f>INDEX(技能效果!C:C,MATCH(技能效果等级!B729,技能效果!B:B,0))</f>
        <v>食火蜥普攻伤害</v>
      </c>
      <c r="D729" s="30" t="s">
        <v>1013</v>
      </c>
      <c r="E729" s="31">
        <v>6</v>
      </c>
      <c r="F729" s="31">
        <f>INDEX(技能效果!H:H,MATCH(技能效果等级!B729,技能效果!B:B,0))</f>
        <v>1001</v>
      </c>
      <c r="G729" s="31">
        <v>2.5</v>
      </c>
      <c r="H729" s="31"/>
      <c r="I729" s="31"/>
      <c r="J729" s="31"/>
      <c r="K729" s="31"/>
      <c r="L729" s="31"/>
      <c r="M729" s="31"/>
      <c r="N729" s="30" t="str">
        <f>IF(INDEX(技能效果!I:I,MATCH(技能效果等级!B729,技能效果!B:B,0))="","",INDEX(技能效果!I:I,MATCH(技能效果等级!B729,技能效果!B:B,0)))</f>
        <v/>
      </c>
      <c r="O729" s="31"/>
      <c r="P729" s="31"/>
      <c r="Q729" s="31"/>
      <c r="R729" s="31" t="str">
        <f>IF(INDEX(技能效果!J:J,MATCH(技能效果等级!B729,技能效果!B:B,0))="","",INDEX(技能效果!J:J,MATCH(技能效果等级!B729,技能效果!B:B,0)))</f>
        <v/>
      </c>
      <c r="S729" s="31"/>
      <c r="T729" s="31"/>
      <c r="U729" s="31"/>
      <c r="V729" s="30" t="s">
        <v>1329</v>
      </c>
      <c r="W729" s="31">
        <f t="shared" si="11"/>
        <v>73</v>
      </c>
    </row>
    <row r="730" spans="1:23" ht="16.5" x14ac:dyDescent="0.2">
      <c r="A730" s="31">
        <v>727</v>
      </c>
      <c r="B730" s="31">
        <f>INDEX(技能效果!B:B,MATCH(技能效果等级!W730,技能效果!Y:Y,0))</f>
        <v>130701901</v>
      </c>
      <c r="C730" s="31" t="str">
        <f>INDEX(技能效果!C:C,MATCH(技能效果等级!B730,技能效果!B:B,0))</f>
        <v>食火蜥普攻伤害</v>
      </c>
      <c r="D730" s="30" t="s">
        <v>1013</v>
      </c>
      <c r="E730" s="31">
        <v>7</v>
      </c>
      <c r="F730" s="31">
        <f>INDEX(技能效果!H:H,MATCH(技能效果等级!B730,技能效果!B:B,0))</f>
        <v>1001</v>
      </c>
      <c r="G730" s="31">
        <v>2.5</v>
      </c>
      <c r="H730" s="31"/>
      <c r="I730" s="31"/>
      <c r="J730" s="31"/>
      <c r="K730" s="31"/>
      <c r="L730" s="31"/>
      <c r="M730" s="31"/>
      <c r="N730" s="30" t="str">
        <f>IF(INDEX(技能效果!I:I,MATCH(技能效果等级!B730,技能效果!B:B,0))="","",INDEX(技能效果!I:I,MATCH(技能效果等级!B730,技能效果!B:B,0)))</f>
        <v/>
      </c>
      <c r="O730" s="31"/>
      <c r="P730" s="31"/>
      <c r="Q730" s="31"/>
      <c r="R730" s="31" t="str">
        <f>IF(INDEX(技能效果!J:J,MATCH(技能效果等级!B730,技能效果!B:B,0))="","",INDEX(技能效果!J:J,MATCH(技能效果等级!B730,技能效果!B:B,0)))</f>
        <v/>
      </c>
      <c r="S730" s="31"/>
      <c r="T730" s="31"/>
      <c r="U730" s="31"/>
      <c r="V730" s="30" t="s">
        <v>1329</v>
      </c>
      <c r="W730" s="31">
        <f t="shared" si="11"/>
        <v>73</v>
      </c>
    </row>
    <row r="731" spans="1:23" ht="16.5" x14ac:dyDescent="0.2">
      <c r="A731" s="31">
        <v>728</v>
      </c>
      <c r="B731" s="31">
        <f>INDEX(技能效果!B:B,MATCH(技能效果等级!W731,技能效果!Y:Y,0))</f>
        <v>130701901</v>
      </c>
      <c r="C731" s="31" t="str">
        <f>INDEX(技能效果!C:C,MATCH(技能效果等级!B731,技能效果!B:B,0))</f>
        <v>食火蜥普攻伤害</v>
      </c>
      <c r="D731" s="30" t="s">
        <v>1013</v>
      </c>
      <c r="E731" s="31">
        <v>8</v>
      </c>
      <c r="F731" s="31">
        <f>INDEX(技能效果!H:H,MATCH(技能效果等级!B731,技能效果!B:B,0))</f>
        <v>1001</v>
      </c>
      <c r="G731" s="31">
        <v>2.5</v>
      </c>
      <c r="H731" s="31"/>
      <c r="I731" s="31"/>
      <c r="J731" s="31"/>
      <c r="K731" s="31"/>
      <c r="L731" s="31"/>
      <c r="M731" s="31"/>
      <c r="N731" s="30" t="str">
        <f>IF(INDEX(技能效果!I:I,MATCH(技能效果等级!B731,技能效果!B:B,0))="","",INDEX(技能效果!I:I,MATCH(技能效果等级!B731,技能效果!B:B,0)))</f>
        <v/>
      </c>
      <c r="O731" s="31"/>
      <c r="P731" s="31"/>
      <c r="Q731" s="31"/>
      <c r="R731" s="31" t="str">
        <f>IF(INDEX(技能效果!J:J,MATCH(技能效果等级!B731,技能效果!B:B,0))="","",INDEX(技能效果!J:J,MATCH(技能效果等级!B731,技能效果!B:B,0)))</f>
        <v/>
      </c>
      <c r="S731" s="31"/>
      <c r="T731" s="31"/>
      <c r="U731" s="31"/>
      <c r="V731" s="30" t="s">
        <v>1329</v>
      </c>
      <c r="W731" s="31">
        <f t="shared" si="11"/>
        <v>73</v>
      </c>
    </row>
    <row r="732" spans="1:23" ht="16.5" x14ac:dyDescent="0.2">
      <c r="A732" s="31">
        <v>729</v>
      </c>
      <c r="B732" s="31">
        <f>INDEX(技能效果!B:B,MATCH(技能效果等级!W732,技能效果!Y:Y,0))</f>
        <v>130701901</v>
      </c>
      <c r="C732" s="31" t="str">
        <f>INDEX(技能效果!C:C,MATCH(技能效果等级!B732,技能效果!B:B,0))</f>
        <v>食火蜥普攻伤害</v>
      </c>
      <c r="D732" s="30" t="s">
        <v>1013</v>
      </c>
      <c r="E732" s="31">
        <v>9</v>
      </c>
      <c r="F732" s="31">
        <f>INDEX(技能效果!H:H,MATCH(技能效果等级!B732,技能效果!B:B,0))</f>
        <v>1001</v>
      </c>
      <c r="G732" s="31">
        <v>2.5</v>
      </c>
      <c r="H732" s="31"/>
      <c r="I732" s="31"/>
      <c r="J732" s="31"/>
      <c r="K732" s="31"/>
      <c r="L732" s="31"/>
      <c r="M732" s="31"/>
      <c r="N732" s="30" t="str">
        <f>IF(INDEX(技能效果!I:I,MATCH(技能效果等级!B732,技能效果!B:B,0))="","",INDEX(技能效果!I:I,MATCH(技能效果等级!B732,技能效果!B:B,0)))</f>
        <v/>
      </c>
      <c r="O732" s="31"/>
      <c r="P732" s="31"/>
      <c r="Q732" s="31"/>
      <c r="R732" s="31" t="str">
        <f>IF(INDEX(技能效果!J:J,MATCH(技能效果等级!B732,技能效果!B:B,0))="","",INDEX(技能效果!J:J,MATCH(技能效果等级!B732,技能效果!B:B,0)))</f>
        <v/>
      </c>
      <c r="S732" s="31"/>
      <c r="T732" s="31"/>
      <c r="U732" s="31"/>
      <c r="V732" s="30" t="s">
        <v>1329</v>
      </c>
      <c r="W732" s="31">
        <f t="shared" si="11"/>
        <v>73</v>
      </c>
    </row>
    <row r="733" spans="1:23" ht="16.5" x14ac:dyDescent="0.2">
      <c r="A733" s="31">
        <v>730</v>
      </c>
      <c r="B733" s="31">
        <f>INDEX(技能效果!B:B,MATCH(技能效果等级!W733,技能效果!Y:Y,0))</f>
        <v>130701901</v>
      </c>
      <c r="C733" s="31" t="str">
        <f>INDEX(技能效果!C:C,MATCH(技能效果等级!B733,技能效果!B:B,0))</f>
        <v>食火蜥普攻伤害</v>
      </c>
      <c r="D733" s="30" t="s">
        <v>1013</v>
      </c>
      <c r="E733" s="31">
        <v>10</v>
      </c>
      <c r="F733" s="31">
        <f>INDEX(技能效果!H:H,MATCH(技能效果等级!B733,技能效果!B:B,0))</f>
        <v>1001</v>
      </c>
      <c r="G733" s="31">
        <v>2.5</v>
      </c>
      <c r="H733" s="31"/>
      <c r="I733" s="31"/>
      <c r="J733" s="31"/>
      <c r="K733" s="31"/>
      <c r="L733" s="31"/>
      <c r="M733" s="31"/>
      <c r="N733" s="30" t="str">
        <f>IF(INDEX(技能效果!I:I,MATCH(技能效果等级!B733,技能效果!B:B,0))="","",INDEX(技能效果!I:I,MATCH(技能效果等级!B733,技能效果!B:B,0)))</f>
        <v/>
      </c>
      <c r="O733" s="31"/>
      <c r="P733" s="31"/>
      <c r="Q733" s="31"/>
      <c r="R733" s="31" t="str">
        <f>IF(INDEX(技能效果!J:J,MATCH(技能效果等级!B733,技能效果!B:B,0))="","",INDEX(技能效果!J:J,MATCH(技能效果等级!B733,技能效果!B:B,0)))</f>
        <v/>
      </c>
      <c r="S733" s="31"/>
      <c r="T733" s="31"/>
      <c r="U733" s="31"/>
      <c r="V733" s="30" t="s">
        <v>1329</v>
      </c>
      <c r="W733" s="31">
        <f t="shared" si="11"/>
        <v>73</v>
      </c>
    </row>
    <row r="734" spans="1:23" ht="16.5" x14ac:dyDescent="0.2">
      <c r="A734" s="31">
        <v>731</v>
      </c>
      <c r="B734" s="31">
        <f>INDEX(技能效果!B:B,MATCH(技能效果等级!W734,技能效果!Y:Y,0))</f>
        <v>130701902</v>
      </c>
      <c r="C734" s="31" t="str">
        <f>INDEX(技能效果!C:C,MATCH(技能效果等级!B734,技能效果!B:B,0))</f>
        <v>食火蜥普攻水晶</v>
      </c>
      <c r="D734" s="30" t="s">
        <v>1013</v>
      </c>
      <c r="E734" s="31">
        <v>1</v>
      </c>
      <c r="F734" s="31">
        <f>INDEX(技能效果!H:H,MATCH(技能效果等级!B734,技能效果!B:B,0))</f>
        <v>3006</v>
      </c>
      <c r="G734" s="31">
        <v>1</v>
      </c>
      <c r="H734" s="31">
        <v>1</v>
      </c>
      <c r="I734" s="31"/>
      <c r="J734" s="31"/>
      <c r="K734" s="31"/>
      <c r="L734" s="31"/>
      <c r="M734" s="31"/>
      <c r="N734" s="30" t="str">
        <f>IF(INDEX(技能效果!I:I,MATCH(技能效果等级!B734,技能效果!B:B,0))="","",INDEX(技能效果!I:I,MATCH(技能效果等级!B734,技能效果!B:B,0)))</f>
        <v/>
      </c>
      <c r="O734" s="31"/>
      <c r="P734" s="31"/>
      <c r="Q734" s="31"/>
      <c r="R734" s="31" t="str">
        <f>IF(INDEX(技能效果!J:J,MATCH(技能效果等级!B734,技能效果!B:B,0))="","",INDEX(技能效果!J:J,MATCH(技能效果等级!B734,技能效果!B:B,0)))</f>
        <v/>
      </c>
      <c r="S734" s="31"/>
      <c r="T734" s="31"/>
      <c r="U734" s="31"/>
      <c r="V734" s="30" t="s">
        <v>1329</v>
      </c>
      <c r="W734" s="31">
        <f t="shared" si="11"/>
        <v>74</v>
      </c>
    </row>
    <row r="735" spans="1:23" ht="16.5" x14ac:dyDescent="0.2">
      <c r="A735" s="31">
        <v>732</v>
      </c>
      <c r="B735" s="31">
        <f>INDEX(技能效果!B:B,MATCH(技能效果等级!W735,技能效果!Y:Y,0))</f>
        <v>130701902</v>
      </c>
      <c r="C735" s="31" t="str">
        <f>INDEX(技能效果!C:C,MATCH(技能效果等级!B735,技能效果!B:B,0))</f>
        <v>食火蜥普攻水晶</v>
      </c>
      <c r="D735" s="30" t="s">
        <v>1013</v>
      </c>
      <c r="E735" s="31">
        <v>2</v>
      </c>
      <c r="F735" s="31">
        <f>INDEX(技能效果!H:H,MATCH(技能效果等级!B735,技能效果!B:B,0))</f>
        <v>3006</v>
      </c>
      <c r="G735" s="31">
        <v>1</v>
      </c>
      <c r="H735" s="31">
        <v>1</v>
      </c>
      <c r="I735" s="31"/>
      <c r="J735" s="31"/>
      <c r="K735" s="31"/>
      <c r="L735" s="31"/>
      <c r="M735" s="31"/>
      <c r="N735" s="30" t="str">
        <f>IF(INDEX(技能效果!I:I,MATCH(技能效果等级!B735,技能效果!B:B,0))="","",INDEX(技能效果!I:I,MATCH(技能效果等级!B735,技能效果!B:B,0)))</f>
        <v/>
      </c>
      <c r="O735" s="31"/>
      <c r="P735" s="31"/>
      <c r="Q735" s="31"/>
      <c r="R735" s="31" t="str">
        <f>IF(INDEX(技能效果!J:J,MATCH(技能效果等级!B735,技能效果!B:B,0))="","",INDEX(技能效果!J:J,MATCH(技能效果等级!B735,技能效果!B:B,0)))</f>
        <v/>
      </c>
      <c r="S735" s="31"/>
      <c r="T735" s="31"/>
      <c r="U735" s="31"/>
      <c r="V735" s="30" t="s">
        <v>1329</v>
      </c>
      <c r="W735" s="31">
        <f t="shared" si="11"/>
        <v>74</v>
      </c>
    </row>
    <row r="736" spans="1:23" ht="16.5" x14ac:dyDescent="0.2">
      <c r="A736" s="31">
        <v>733</v>
      </c>
      <c r="B736" s="31">
        <f>INDEX(技能效果!B:B,MATCH(技能效果等级!W736,技能效果!Y:Y,0))</f>
        <v>130701902</v>
      </c>
      <c r="C736" s="31" t="str">
        <f>INDEX(技能效果!C:C,MATCH(技能效果等级!B736,技能效果!B:B,0))</f>
        <v>食火蜥普攻水晶</v>
      </c>
      <c r="D736" s="30" t="s">
        <v>1013</v>
      </c>
      <c r="E736" s="31">
        <v>3</v>
      </c>
      <c r="F736" s="31">
        <f>INDEX(技能效果!H:H,MATCH(技能效果等级!B736,技能效果!B:B,0))</f>
        <v>3006</v>
      </c>
      <c r="G736" s="31">
        <v>1</v>
      </c>
      <c r="H736" s="31">
        <v>1</v>
      </c>
      <c r="I736" s="31"/>
      <c r="J736" s="31"/>
      <c r="K736" s="31"/>
      <c r="L736" s="31"/>
      <c r="M736" s="31"/>
      <c r="N736" s="30" t="str">
        <f>IF(INDEX(技能效果!I:I,MATCH(技能效果等级!B736,技能效果!B:B,0))="","",INDEX(技能效果!I:I,MATCH(技能效果等级!B736,技能效果!B:B,0)))</f>
        <v/>
      </c>
      <c r="O736" s="31"/>
      <c r="P736" s="31"/>
      <c r="Q736" s="31"/>
      <c r="R736" s="31" t="str">
        <f>IF(INDEX(技能效果!J:J,MATCH(技能效果等级!B736,技能效果!B:B,0))="","",INDEX(技能效果!J:J,MATCH(技能效果等级!B736,技能效果!B:B,0)))</f>
        <v/>
      </c>
      <c r="S736" s="31"/>
      <c r="T736" s="31"/>
      <c r="U736" s="31"/>
      <c r="V736" s="30" t="s">
        <v>1329</v>
      </c>
      <c r="W736" s="31">
        <f t="shared" si="11"/>
        <v>74</v>
      </c>
    </row>
    <row r="737" spans="1:23" ht="16.5" x14ac:dyDescent="0.2">
      <c r="A737" s="31">
        <v>734</v>
      </c>
      <c r="B737" s="31">
        <f>INDEX(技能效果!B:B,MATCH(技能效果等级!W737,技能效果!Y:Y,0))</f>
        <v>130701902</v>
      </c>
      <c r="C737" s="31" t="str">
        <f>INDEX(技能效果!C:C,MATCH(技能效果等级!B737,技能效果!B:B,0))</f>
        <v>食火蜥普攻水晶</v>
      </c>
      <c r="D737" s="30" t="s">
        <v>1013</v>
      </c>
      <c r="E737" s="31">
        <v>4</v>
      </c>
      <c r="F737" s="31">
        <f>INDEX(技能效果!H:H,MATCH(技能效果等级!B737,技能效果!B:B,0))</f>
        <v>3006</v>
      </c>
      <c r="G737" s="31">
        <v>1</v>
      </c>
      <c r="H737" s="31">
        <v>1</v>
      </c>
      <c r="I737" s="31"/>
      <c r="J737" s="31"/>
      <c r="K737" s="31"/>
      <c r="L737" s="31"/>
      <c r="M737" s="31"/>
      <c r="N737" s="30" t="str">
        <f>IF(INDEX(技能效果!I:I,MATCH(技能效果等级!B737,技能效果!B:B,0))="","",INDEX(技能效果!I:I,MATCH(技能效果等级!B737,技能效果!B:B,0)))</f>
        <v/>
      </c>
      <c r="O737" s="31"/>
      <c r="P737" s="31"/>
      <c r="Q737" s="31"/>
      <c r="R737" s="31" t="str">
        <f>IF(INDEX(技能效果!J:J,MATCH(技能效果等级!B737,技能效果!B:B,0))="","",INDEX(技能效果!J:J,MATCH(技能效果等级!B737,技能效果!B:B,0)))</f>
        <v/>
      </c>
      <c r="S737" s="31"/>
      <c r="T737" s="31"/>
      <c r="U737" s="31"/>
      <c r="V737" s="30" t="s">
        <v>1329</v>
      </c>
      <c r="W737" s="31">
        <f t="shared" si="11"/>
        <v>74</v>
      </c>
    </row>
    <row r="738" spans="1:23" ht="16.5" x14ac:dyDescent="0.2">
      <c r="A738" s="31">
        <v>735</v>
      </c>
      <c r="B738" s="31">
        <f>INDEX(技能效果!B:B,MATCH(技能效果等级!W738,技能效果!Y:Y,0))</f>
        <v>130701902</v>
      </c>
      <c r="C738" s="31" t="str">
        <f>INDEX(技能效果!C:C,MATCH(技能效果等级!B738,技能效果!B:B,0))</f>
        <v>食火蜥普攻水晶</v>
      </c>
      <c r="D738" s="30" t="s">
        <v>1013</v>
      </c>
      <c r="E738" s="31">
        <v>5</v>
      </c>
      <c r="F738" s="31">
        <f>INDEX(技能效果!H:H,MATCH(技能效果等级!B738,技能效果!B:B,0))</f>
        <v>3006</v>
      </c>
      <c r="G738" s="31">
        <v>1</v>
      </c>
      <c r="H738" s="31">
        <v>1</v>
      </c>
      <c r="I738" s="31"/>
      <c r="J738" s="31"/>
      <c r="K738" s="31"/>
      <c r="L738" s="31"/>
      <c r="M738" s="31"/>
      <c r="N738" s="30" t="str">
        <f>IF(INDEX(技能效果!I:I,MATCH(技能效果等级!B738,技能效果!B:B,0))="","",INDEX(技能效果!I:I,MATCH(技能效果等级!B738,技能效果!B:B,0)))</f>
        <v/>
      </c>
      <c r="O738" s="31"/>
      <c r="P738" s="31"/>
      <c r="Q738" s="31"/>
      <c r="R738" s="31" t="str">
        <f>IF(INDEX(技能效果!J:J,MATCH(技能效果等级!B738,技能效果!B:B,0))="","",INDEX(技能效果!J:J,MATCH(技能效果等级!B738,技能效果!B:B,0)))</f>
        <v/>
      </c>
      <c r="S738" s="31"/>
      <c r="T738" s="31"/>
      <c r="U738" s="31"/>
      <c r="V738" s="30" t="s">
        <v>1329</v>
      </c>
      <c r="W738" s="31">
        <f t="shared" si="11"/>
        <v>74</v>
      </c>
    </row>
    <row r="739" spans="1:23" ht="16.5" x14ac:dyDescent="0.2">
      <c r="A739" s="31">
        <v>736</v>
      </c>
      <c r="B739" s="31">
        <f>INDEX(技能效果!B:B,MATCH(技能效果等级!W739,技能效果!Y:Y,0))</f>
        <v>130701902</v>
      </c>
      <c r="C739" s="31" t="str">
        <f>INDEX(技能效果!C:C,MATCH(技能效果等级!B739,技能效果!B:B,0))</f>
        <v>食火蜥普攻水晶</v>
      </c>
      <c r="D739" s="30" t="s">
        <v>1013</v>
      </c>
      <c r="E739" s="31">
        <v>6</v>
      </c>
      <c r="F739" s="31">
        <f>INDEX(技能效果!H:H,MATCH(技能效果等级!B739,技能效果!B:B,0))</f>
        <v>3006</v>
      </c>
      <c r="G739" s="31">
        <v>1</v>
      </c>
      <c r="H739" s="31">
        <v>1</v>
      </c>
      <c r="I739" s="31"/>
      <c r="J739" s="31"/>
      <c r="K739" s="31"/>
      <c r="L739" s="31"/>
      <c r="M739" s="31"/>
      <c r="N739" s="30" t="str">
        <f>IF(INDEX(技能效果!I:I,MATCH(技能效果等级!B739,技能效果!B:B,0))="","",INDEX(技能效果!I:I,MATCH(技能效果等级!B739,技能效果!B:B,0)))</f>
        <v/>
      </c>
      <c r="O739" s="31"/>
      <c r="P739" s="31"/>
      <c r="Q739" s="31"/>
      <c r="R739" s="31" t="str">
        <f>IF(INDEX(技能效果!J:J,MATCH(技能效果等级!B739,技能效果!B:B,0))="","",INDEX(技能效果!J:J,MATCH(技能效果等级!B739,技能效果!B:B,0)))</f>
        <v/>
      </c>
      <c r="S739" s="31"/>
      <c r="T739" s="31"/>
      <c r="U739" s="31"/>
      <c r="V739" s="30" t="s">
        <v>1329</v>
      </c>
      <c r="W739" s="31">
        <f t="shared" si="11"/>
        <v>74</v>
      </c>
    </row>
    <row r="740" spans="1:23" ht="16.5" x14ac:dyDescent="0.2">
      <c r="A740" s="31">
        <v>737</v>
      </c>
      <c r="B740" s="31">
        <f>INDEX(技能效果!B:B,MATCH(技能效果等级!W740,技能效果!Y:Y,0))</f>
        <v>130701902</v>
      </c>
      <c r="C740" s="31" t="str">
        <f>INDEX(技能效果!C:C,MATCH(技能效果等级!B740,技能效果!B:B,0))</f>
        <v>食火蜥普攻水晶</v>
      </c>
      <c r="D740" s="30" t="s">
        <v>1013</v>
      </c>
      <c r="E740" s="31">
        <v>7</v>
      </c>
      <c r="F740" s="31">
        <f>INDEX(技能效果!H:H,MATCH(技能效果等级!B740,技能效果!B:B,0))</f>
        <v>3006</v>
      </c>
      <c r="G740" s="31">
        <v>1</v>
      </c>
      <c r="H740" s="31">
        <v>1</v>
      </c>
      <c r="I740" s="31"/>
      <c r="J740" s="31"/>
      <c r="K740" s="31"/>
      <c r="L740" s="31"/>
      <c r="M740" s="31"/>
      <c r="N740" s="30" t="str">
        <f>IF(INDEX(技能效果!I:I,MATCH(技能效果等级!B740,技能效果!B:B,0))="","",INDEX(技能效果!I:I,MATCH(技能效果等级!B740,技能效果!B:B,0)))</f>
        <v/>
      </c>
      <c r="O740" s="31"/>
      <c r="P740" s="31"/>
      <c r="Q740" s="31"/>
      <c r="R740" s="31" t="str">
        <f>IF(INDEX(技能效果!J:J,MATCH(技能效果等级!B740,技能效果!B:B,0))="","",INDEX(技能效果!J:J,MATCH(技能效果等级!B740,技能效果!B:B,0)))</f>
        <v/>
      </c>
      <c r="S740" s="31"/>
      <c r="T740" s="31"/>
      <c r="U740" s="31"/>
      <c r="V740" s="30" t="s">
        <v>1329</v>
      </c>
      <c r="W740" s="31">
        <f t="shared" si="11"/>
        <v>74</v>
      </c>
    </row>
    <row r="741" spans="1:23" ht="16.5" x14ac:dyDescent="0.2">
      <c r="A741" s="31">
        <v>738</v>
      </c>
      <c r="B741" s="31">
        <f>INDEX(技能效果!B:B,MATCH(技能效果等级!W741,技能效果!Y:Y,0))</f>
        <v>130701902</v>
      </c>
      <c r="C741" s="31" t="str">
        <f>INDEX(技能效果!C:C,MATCH(技能效果等级!B741,技能效果!B:B,0))</f>
        <v>食火蜥普攻水晶</v>
      </c>
      <c r="D741" s="30" t="s">
        <v>1013</v>
      </c>
      <c r="E741" s="31">
        <v>8</v>
      </c>
      <c r="F741" s="31">
        <f>INDEX(技能效果!H:H,MATCH(技能效果等级!B741,技能效果!B:B,0))</f>
        <v>3006</v>
      </c>
      <c r="G741" s="31">
        <v>1</v>
      </c>
      <c r="H741" s="31">
        <v>1</v>
      </c>
      <c r="I741" s="31"/>
      <c r="J741" s="31"/>
      <c r="K741" s="31"/>
      <c r="L741" s="31"/>
      <c r="M741" s="31"/>
      <c r="N741" s="30" t="str">
        <f>IF(INDEX(技能效果!I:I,MATCH(技能效果等级!B741,技能效果!B:B,0))="","",INDEX(技能效果!I:I,MATCH(技能效果等级!B741,技能效果!B:B,0)))</f>
        <v/>
      </c>
      <c r="O741" s="31"/>
      <c r="P741" s="31"/>
      <c r="Q741" s="31"/>
      <c r="R741" s="31" t="str">
        <f>IF(INDEX(技能效果!J:J,MATCH(技能效果等级!B741,技能效果!B:B,0))="","",INDEX(技能效果!J:J,MATCH(技能效果等级!B741,技能效果!B:B,0)))</f>
        <v/>
      </c>
      <c r="S741" s="31"/>
      <c r="T741" s="31"/>
      <c r="U741" s="31"/>
      <c r="V741" s="30" t="s">
        <v>1329</v>
      </c>
      <c r="W741" s="31">
        <f t="shared" si="11"/>
        <v>74</v>
      </c>
    </row>
    <row r="742" spans="1:23" ht="16.5" x14ac:dyDescent="0.2">
      <c r="A742" s="31">
        <v>739</v>
      </c>
      <c r="B742" s="31">
        <f>INDEX(技能效果!B:B,MATCH(技能效果等级!W742,技能效果!Y:Y,0))</f>
        <v>130701902</v>
      </c>
      <c r="C742" s="31" t="str">
        <f>INDEX(技能效果!C:C,MATCH(技能效果等级!B742,技能效果!B:B,0))</f>
        <v>食火蜥普攻水晶</v>
      </c>
      <c r="D742" s="30" t="s">
        <v>1013</v>
      </c>
      <c r="E742" s="31">
        <v>9</v>
      </c>
      <c r="F742" s="31">
        <f>INDEX(技能效果!H:H,MATCH(技能效果等级!B742,技能效果!B:B,0))</f>
        <v>3006</v>
      </c>
      <c r="G742" s="31">
        <v>1</v>
      </c>
      <c r="H742" s="31">
        <v>1</v>
      </c>
      <c r="I742" s="31"/>
      <c r="J742" s="31"/>
      <c r="K742" s="31"/>
      <c r="L742" s="31"/>
      <c r="M742" s="31"/>
      <c r="N742" s="30" t="str">
        <f>IF(INDEX(技能效果!I:I,MATCH(技能效果等级!B742,技能效果!B:B,0))="","",INDEX(技能效果!I:I,MATCH(技能效果等级!B742,技能效果!B:B,0)))</f>
        <v/>
      </c>
      <c r="O742" s="31"/>
      <c r="P742" s="31"/>
      <c r="Q742" s="31"/>
      <c r="R742" s="31" t="str">
        <f>IF(INDEX(技能效果!J:J,MATCH(技能效果等级!B742,技能效果!B:B,0))="","",INDEX(技能效果!J:J,MATCH(技能效果等级!B742,技能效果!B:B,0)))</f>
        <v/>
      </c>
      <c r="S742" s="31"/>
      <c r="T742" s="31"/>
      <c r="U742" s="31"/>
      <c r="V742" s="30" t="s">
        <v>1329</v>
      </c>
      <c r="W742" s="31">
        <f t="shared" si="11"/>
        <v>74</v>
      </c>
    </row>
    <row r="743" spans="1:23" ht="16.5" x14ac:dyDescent="0.2">
      <c r="A743" s="31">
        <v>740</v>
      </c>
      <c r="B743" s="31">
        <f>INDEX(技能效果!B:B,MATCH(技能效果等级!W743,技能效果!Y:Y,0))</f>
        <v>130701902</v>
      </c>
      <c r="C743" s="31" t="str">
        <f>INDEX(技能效果!C:C,MATCH(技能效果等级!B743,技能效果!B:B,0))</f>
        <v>食火蜥普攻水晶</v>
      </c>
      <c r="D743" s="30" t="s">
        <v>1013</v>
      </c>
      <c r="E743" s="31">
        <v>10</v>
      </c>
      <c r="F743" s="31">
        <f>INDEX(技能效果!H:H,MATCH(技能效果等级!B743,技能效果!B:B,0))</f>
        <v>3006</v>
      </c>
      <c r="G743" s="31">
        <v>1</v>
      </c>
      <c r="H743" s="31">
        <v>1</v>
      </c>
      <c r="I743" s="31"/>
      <c r="J743" s="31"/>
      <c r="K743" s="31"/>
      <c r="L743" s="31"/>
      <c r="M743" s="31"/>
      <c r="N743" s="30" t="str">
        <f>IF(INDEX(技能效果!I:I,MATCH(技能效果等级!B743,技能效果!B:B,0))="","",INDEX(技能效果!I:I,MATCH(技能效果等级!B743,技能效果!B:B,0)))</f>
        <v/>
      </c>
      <c r="O743" s="31"/>
      <c r="P743" s="31"/>
      <c r="Q743" s="31"/>
      <c r="R743" s="31" t="str">
        <f>IF(INDEX(技能效果!J:J,MATCH(技能效果等级!B743,技能效果!B:B,0))="","",INDEX(技能效果!J:J,MATCH(技能效果等级!B743,技能效果!B:B,0)))</f>
        <v/>
      </c>
      <c r="S743" s="31"/>
      <c r="T743" s="31"/>
      <c r="U743" s="31"/>
      <c r="V743" s="30" t="s">
        <v>1329</v>
      </c>
      <c r="W743" s="31">
        <f t="shared" si="11"/>
        <v>74</v>
      </c>
    </row>
    <row r="744" spans="1:23" ht="16.5" x14ac:dyDescent="0.2">
      <c r="A744" s="31">
        <v>741</v>
      </c>
      <c r="B744" s="31">
        <f>INDEX(技能效果!B:B,MATCH(技能效果等级!W744,技能效果!Y:Y,0))</f>
        <v>130702001</v>
      </c>
      <c r="C744" s="31" t="str">
        <f>INDEX(技能效果!C:C,MATCH(技能效果等级!B744,技能效果!B:B,0))</f>
        <v>高顺普攻伤害</v>
      </c>
      <c r="D744" s="30" t="s">
        <v>1013</v>
      </c>
      <c r="E744" s="31">
        <v>1</v>
      </c>
      <c r="F744" s="31">
        <f>INDEX(技能效果!H:H,MATCH(技能效果等级!B744,技能效果!B:B,0))</f>
        <v>1001</v>
      </c>
      <c r="G744" s="31">
        <v>2.5</v>
      </c>
      <c r="H744" s="31"/>
      <c r="I744" s="31"/>
      <c r="J744" s="31"/>
      <c r="K744" s="31"/>
      <c r="L744" s="31"/>
      <c r="M744" s="31"/>
      <c r="N744" s="30" t="str">
        <f>IF(INDEX(技能效果!I:I,MATCH(技能效果等级!B744,技能效果!B:B,0))="","",INDEX(技能效果!I:I,MATCH(技能效果等级!B744,技能效果!B:B,0)))</f>
        <v/>
      </c>
      <c r="O744" s="31"/>
      <c r="P744" s="31"/>
      <c r="Q744" s="31"/>
      <c r="R744" s="31" t="str">
        <f>IF(INDEX(技能效果!J:J,MATCH(技能效果等级!B744,技能效果!B:B,0))="","",INDEX(技能效果!J:J,MATCH(技能效果等级!B744,技能效果!B:B,0)))</f>
        <v/>
      </c>
      <c r="S744" s="31"/>
      <c r="T744" s="31"/>
      <c r="U744" s="31"/>
      <c r="V744" s="30" t="s">
        <v>1329</v>
      </c>
      <c r="W744" s="31">
        <f t="shared" si="11"/>
        <v>75</v>
      </c>
    </row>
    <row r="745" spans="1:23" ht="16.5" x14ac:dyDescent="0.2">
      <c r="A745" s="31">
        <v>742</v>
      </c>
      <c r="B745" s="31">
        <f>INDEX(技能效果!B:B,MATCH(技能效果等级!W745,技能效果!Y:Y,0))</f>
        <v>130702001</v>
      </c>
      <c r="C745" s="31" t="str">
        <f>INDEX(技能效果!C:C,MATCH(技能效果等级!B745,技能效果!B:B,0))</f>
        <v>高顺普攻伤害</v>
      </c>
      <c r="D745" s="30" t="s">
        <v>1013</v>
      </c>
      <c r="E745" s="31">
        <v>2</v>
      </c>
      <c r="F745" s="31">
        <f>INDEX(技能效果!H:H,MATCH(技能效果等级!B745,技能效果!B:B,0))</f>
        <v>1001</v>
      </c>
      <c r="G745" s="31">
        <v>2.5</v>
      </c>
      <c r="H745" s="31"/>
      <c r="I745" s="31"/>
      <c r="J745" s="31"/>
      <c r="K745" s="31"/>
      <c r="L745" s="31"/>
      <c r="M745" s="31"/>
      <c r="N745" s="30" t="str">
        <f>IF(INDEX(技能效果!I:I,MATCH(技能效果等级!B745,技能效果!B:B,0))="","",INDEX(技能效果!I:I,MATCH(技能效果等级!B745,技能效果!B:B,0)))</f>
        <v/>
      </c>
      <c r="O745" s="31"/>
      <c r="P745" s="31"/>
      <c r="Q745" s="31"/>
      <c r="R745" s="31" t="str">
        <f>IF(INDEX(技能效果!J:J,MATCH(技能效果等级!B745,技能效果!B:B,0))="","",INDEX(技能效果!J:J,MATCH(技能效果等级!B745,技能效果!B:B,0)))</f>
        <v/>
      </c>
      <c r="S745" s="31"/>
      <c r="T745" s="31"/>
      <c r="U745" s="31"/>
      <c r="V745" s="30" t="s">
        <v>1329</v>
      </c>
      <c r="W745" s="31">
        <f t="shared" si="11"/>
        <v>75</v>
      </c>
    </row>
    <row r="746" spans="1:23" ht="16.5" x14ac:dyDescent="0.2">
      <c r="A746" s="31">
        <v>743</v>
      </c>
      <c r="B746" s="31">
        <f>INDEX(技能效果!B:B,MATCH(技能效果等级!W746,技能效果!Y:Y,0))</f>
        <v>130702001</v>
      </c>
      <c r="C746" s="31" t="str">
        <f>INDEX(技能效果!C:C,MATCH(技能效果等级!B746,技能效果!B:B,0))</f>
        <v>高顺普攻伤害</v>
      </c>
      <c r="D746" s="30" t="s">
        <v>1013</v>
      </c>
      <c r="E746" s="31">
        <v>3</v>
      </c>
      <c r="F746" s="31">
        <f>INDEX(技能效果!H:H,MATCH(技能效果等级!B746,技能效果!B:B,0))</f>
        <v>1001</v>
      </c>
      <c r="G746" s="31">
        <v>2.5</v>
      </c>
      <c r="H746" s="31"/>
      <c r="I746" s="31"/>
      <c r="J746" s="31"/>
      <c r="K746" s="31"/>
      <c r="L746" s="31"/>
      <c r="M746" s="31"/>
      <c r="N746" s="30" t="str">
        <f>IF(INDEX(技能效果!I:I,MATCH(技能效果等级!B746,技能效果!B:B,0))="","",INDEX(技能效果!I:I,MATCH(技能效果等级!B746,技能效果!B:B,0)))</f>
        <v/>
      </c>
      <c r="O746" s="31"/>
      <c r="P746" s="31"/>
      <c r="Q746" s="31"/>
      <c r="R746" s="31" t="str">
        <f>IF(INDEX(技能效果!J:J,MATCH(技能效果等级!B746,技能效果!B:B,0))="","",INDEX(技能效果!J:J,MATCH(技能效果等级!B746,技能效果!B:B,0)))</f>
        <v/>
      </c>
      <c r="S746" s="31"/>
      <c r="T746" s="31"/>
      <c r="U746" s="31"/>
      <c r="V746" s="30" t="s">
        <v>1329</v>
      </c>
      <c r="W746" s="31">
        <f t="shared" si="11"/>
        <v>75</v>
      </c>
    </row>
    <row r="747" spans="1:23" ht="16.5" x14ac:dyDescent="0.2">
      <c r="A747" s="31">
        <v>744</v>
      </c>
      <c r="B747" s="31">
        <f>INDEX(技能效果!B:B,MATCH(技能效果等级!W747,技能效果!Y:Y,0))</f>
        <v>130702001</v>
      </c>
      <c r="C747" s="31" t="str">
        <f>INDEX(技能效果!C:C,MATCH(技能效果等级!B747,技能效果!B:B,0))</f>
        <v>高顺普攻伤害</v>
      </c>
      <c r="D747" s="30" t="s">
        <v>1013</v>
      </c>
      <c r="E747" s="31">
        <v>4</v>
      </c>
      <c r="F747" s="31">
        <f>INDEX(技能效果!H:H,MATCH(技能效果等级!B747,技能效果!B:B,0))</f>
        <v>1001</v>
      </c>
      <c r="G747" s="31">
        <v>2.5</v>
      </c>
      <c r="H747" s="31"/>
      <c r="I747" s="31"/>
      <c r="J747" s="31"/>
      <c r="K747" s="31"/>
      <c r="L747" s="31"/>
      <c r="M747" s="31"/>
      <c r="N747" s="30" t="str">
        <f>IF(INDEX(技能效果!I:I,MATCH(技能效果等级!B747,技能效果!B:B,0))="","",INDEX(技能效果!I:I,MATCH(技能效果等级!B747,技能效果!B:B,0)))</f>
        <v/>
      </c>
      <c r="O747" s="31"/>
      <c r="P747" s="31"/>
      <c r="Q747" s="31"/>
      <c r="R747" s="31" t="str">
        <f>IF(INDEX(技能效果!J:J,MATCH(技能效果等级!B747,技能效果!B:B,0))="","",INDEX(技能效果!J:J,MATCH(技能效果等级!B747,技能效果!B:B,0)))</f>
        <v/>
      </c>
      <c r="S747" s="31"/>
      <c r="T747" s="31"/>
      <c r="U747" s="31"/>
      <c r="V747" s="30" t="s">
        <v>1329</v>
      </c>
      <c r="W747" s="31">
        <f t="shared" si="11"/>
        <v>75</v>
      </c>
    </row>
    <row r="748" spans="1:23" ht="16.5" x14ac:dyDescent="0.2">
      <c r="A748" s="31">
        <v>745</v>
      </c>
      <c r="B748" s="31">
        <f>INDEX(技能效果!B:B,MATCH(技能效果等级!W748,技能效果!Y:Y,0))</f>
        <v>130702001</v>
      </c>
      <c r="C748" s="31" t="str">
        <f>INDEX(技能效果!C:C,MATCH(技能效果等级!B748,技能效果!B:B,0))</f>
        <v>高顺普攻伤害</v>
      </c>
      <c r="D748" s="30" t="s">
        <v>1013</v>
      </c>
      <c r="E748" s="31">
        <v>5</v>
      </c>
      <c r="F748" s="31">
        <f>INDEX(技能效果!H:H,MATCH(技能效果等级!B748,技能效果!B:B,0))</f>
        <v>1001</v>
      </c>
      <c r="G748" s="31">
        <v>2.5</v>
      </c>
      <c r="H748" s="31"/>
      <c r="I748" s="31"/>
      <c r="J748" s="31"/>
      <c r="K748" s="31"/>
      <c r="L748" s="31"/>
      <c r="M748" s="31"/>
      <c r="N748" s="30" t="str">
        <f>IF(INDEX(技能效果!I:I,MATCH(技能效果等级!B748,技能效果!B:B,0))="","",INDEX(技能效果!I:I,MATCH(技能效果等级!B748,技能效果!B:B,0)))</f>
        <v/>
      </c>
      <c r="O748" s="31"/>
      <c r="P748" s="31"/>
      <c r="Q748" s="31"/>
      <c r="R748" s="31" t="str">
        <f>IF(INDEX(技能效果!J:J,MATCH(技能效果等级!B748,技能效果!B:B,0))="","",INDEX(技能效果!J:J,MATCH(技能效果等级!B748,技能效果!B:B,0)))</f>
        <v/>
      </c>
      <c r="S748" s="31"/>
      <c r="T748" s="31"/>
      <c r="U748" s="31"/>
      <c r="V748" s="30" t="s">
        <v>1329</v>
      </c>
      <c r="W748" s="31">
        <f t="shared" si="11"/>
        <v>75</v>
      </c>
    </row>
    <row r="749" spans="1:23" ht="16.5" x14ac:dyDescent="0.2">
      <c r="A749" s="31">
        <v>746</v>
      </c>
      <c r="B749" s="31">
        <f>INDEX(技能效果!B:B,MATCH(技能效果等级!W749,技能效果!Y:Y,0))</f>
        <v>130702001</v>
      </c>
      <c r="C749" s="31" t="str">
        <f>INDEX(技能效果!C:C,MATCH(技能效果等级!B749,技能效果!B:B,0))</f>
        <v>高顺普攻伤害</v>
      </c>
      <c r="D749" s="30" t="s">
        <v>1013</v>
      </c>
      <c r="E749" s="31">
        <v>6</v>
      </c>
      <c r="F749" s="31">
        <f>INDEX(技能效果!H:H,MATCH(技能效果等级!B749,技能效果!B:B,0))</f>
        <v>1001</v>
      </c>
      <c r="G749" s="31">
        <v>2.5</v>
      </c>
      <c r="H749" s="31"/>
      <c r="I749" s="31"/>
      <c r="J749" s="31"/>
      <c r="K749" s="31"/>
      <c r="L749" s="31"/>
      <c r="M749" s="31"/>
      <c r="N749" s="30" t="str">
        <f>IF(INDEX(技能效果!I:I,MATCH(技能效果等级!B749,技能效果!B:B,0))="","",INDEX(技能效果!I:I,MATCH(技能效果等级!B749,技能效果!B:B,0)))</f>
        <v/>
      </c>
      <c r="O749" s="31"/>
      <c r="P749" s="31"/>
      <c r="Q749" s="31"/>
      <c r="R749" s="31" t="str">
        <f>IF(INDEX(技能效果!J:J,MATCH(技能效果等级!B749,技能效果!B:B,0))="","",INDEX(技能效果!J:J,MATCH(技能效果等级!B749,技能效果!B:B,0)))</f>
        <v/>
      </c>
      <c r="S749" s="31"/>
      <c r="T749" s="31"/>
      <c r="U749" s="31"/>
      <c r="V749" s="30" t="s">
        <v>1329</v>
      </c>
      <c r="W749" s="31">
        <f t="shared" si="11"/>
        <v>75</v>
      </c>
    </row>
    <row r="750" spans="1:23" ht="16.5" x14ac:dyDescent="0.2">
      <c r="A750" s="31">
        <v>747</v>
      </c>
      <c r="B750" s="31">
        <f>INDEX(技能效果!B:B,MATCH(技能效果等级!W750,技能效果!Y:Y,0))</f>
        <v>130702001</v>
      </c>
      <c r="C750" s="31" t="str">
        <f>INDEX(技能效果!C:C,MATCH(技能效果等级!B750,技能效果!B:B,0))</f>
        <v>高顺普攻伤害</v>
      </c>
      <c r="D750" s="30" t="s">
        <v>1013</v>
      </c>
      <c r="E750" s="31">
        <v>7</v>
      </c>
      <c r="F750" s="31">
        <f>INDEX(技能效果!H:H,MATCH(技能效果等级!B750,技能效果!B:B,0))</f>
        <v>1001</v>
      </c>
      <c r="G750" s="31">
        <v>2.5</v>
      </c>
      <c r="H750" s="31"/>
      <c r="I750" s="31"/>
      <c r="J750" s="31"/>
      <c r="K750" s="31"/>
      <c r="L750" s="31"/>
      <c r="M750" s="31"/>
      <c r="N750" s="30" t="str">
        <f>IF(INDEX(技能效果!I:I,MATCH(技能效果等级!B750,技能效果!B:B,0))="","",INDEX(技能效果!I:I,MATCH(技能效果等级!B750,技能效果!B:B,0)))</f>
        <v/>
      </c>
      <c r="O750" s="31"/>
      <c r="P750" s="31"/>
      <c r="Q750" s="31"/>
      <c r="R750" s="31" t="str">
        <f>IF(INDEX(技能效果!J:J,MATCH(技能效果等级!B750,技能效果!B:B,0))="","",INDEX(技能效果!J:J,MATCH(技能效果等级!B750,技能效果!B:B,0)))</f>
        <v/>
      </c>
      <c r="S750" s="31"/>
      <c r="T750" s="31"/>
      <c r="U750" s="31"/>
      <c r="V750" s="30" t="s">
        <v>1329</v>
      </c>
      <c r="W750" s="31">
        <f t="shared" si="11"/>
        <v>75</v>
      </c>
    </row>
    <row r="751" spans="1:23" ht="16.5" x14ac:dyDescent="0.2">
      <c r="A751" s="31">
        <v>748</v>
      </c>
      <c r="B751" s="31">
        <f>INDEX(技能效果!B:B,MATCH(技能效果等级!W751,技能效果!Y:Y,0))</f>
        <v>130702001</v>
      </c>
      <c r="C751" s="31" t="str">
        <f>INDEX(技能效果!C:C,MATCH(技能效果等级!B751,技能效果!B:B,0))</f>
        <v>高顺普攻伤害</v>
      </c>
      <c r="D751" s="30" t="s">
        <v>1013</v>
      </c>
      <c r="E751" s="31">
        <v>8</v>
      </c>
      <c r="F751" s="31">
        <f>INDEX(技能效果!H:H,MATCH(技能效果等级!B751,技能效果!B:B,0))</f>
        <v>1001</v>
      </c>
      <c r="G751" s="31">
        <v>2.5</v>
      </c>
      <c r="H751" s="31"/>
      <c r="I751" s="31"/>
      <c r="J751" s="31"/>
      <c r="K751" s="31"/>
      <c r="L751" s="31"/>
      <c r="M751" s="31"/>
      <c r="N751" s="30" t="str">
        <f>IF(INDEX(技能效果!I:I,MATCH(技能效果等级!B751,技能效果!B:B,0))="","",INDEX(技能效果!I:I,MATCH(技能效果等级!B751,技能效果!B:B,0)))</f>
        <v/>
      </c>
      <c r="O751" s="31"/>
      <c r="P751" s="31"/>
      <c r="Q751" s="31"/>
      <c r="R751" s="31" t="str">
        <f>IF(INDEX(技能效果!J:J,MATCH(技能效果等级!B751,技能效果!B:B,0))="","",INDEX(技能效果!J:J,MATCH(技能效果等级!B751,技能效果!B:B,0)))</f>
        <v/>
      </c>
      <c r="S751" s="31"/>
      <c r="T751" s="31"/>
      <c r="U751" s="31"/>
      <c r="V751" s="30" t="s">
        <v>1329</v>
      </c>
      <c r="W751" s="31">
        <f t="shared" si="11"/>
        <v>75</v>
      </c>
    </row>
    <row r="752" spans="1:23" ht="16.5" x14ac:dyDescent="0.2">
      <c r="A752" s="31">
        <v>749</v>
      </c>
      <c r="B752" s="31">
        <f>INDEX(技能效果!B:B,MATCH(技能效果等级!W752,技能效果!Y:Y,0))</f>
        <v>130702001</v>
      </c>
      <c r="C752" s="31" t="str">
        <f>INDEX(技能效果!C:C,MATCH(技能效果等级!B752,技能效果!B:B,0))</f>
        <v>高顺普攻伤害</v>
      </c>
      <c r="D752" s="30" t="s">
        <v>1013</v>
      </c>
      <c r="E752" s="31">
        <v>9</v>
      </c>
      <c r="F752" s="31">
        <f>INDEX(技能效果!H:H,MATCH(技能效果等级!B752,技能效果!B:B,0))</f>
        <v>1001</v>
      </c>
      <c r="G752" s="31">
        <v>2.5</v>
      </c>
      <c r="H752" s="31"/>
      <c r="I752" s="31"/>
      <c r="J752" s="31"/>
      <c r="K752" s="31"/>
      <c r="L752" s="31"/>
      <c r="M752" s="31"/>
      <c r="N752" s="30" t="str">
        <f>IF(INDEX(技能效果!I:I,MATCH(技能效果等级!B752,技能效果!B:B,0))="","",INDEX(技能效果!I:I,MATCH(技能效果等级!B752,技能效果!B:B,0)))</f>
        <v/>
      </c>
      <c r="O752" s="31"/>
      <c r="P752" s="31"/>
      <c r="Q752" s="31"/>
      <c r="R752" s="31" t="str">
        <f>IF(INDEX(技能效果!J:J,MATCH(技能效果等级!B752,技能效果!B:B,0))="","",INDEX(技能效果!J:J,MATCH(技能效果等级!B752,技能效果!B:B,0)))</f>
        <v/>
      </c>
      <c r="S752" s="31"/>
      <c r="T752" s="31"/>
      <c r="U752" s="31"/>
      <c r="V752" s="30" t="s">
        <v>1329</v>
      </c>
      <c r="W752" s="31">
        <f t="shared" si="11"/>
        <v>75</v>
      </c>
    </row>
    <row r="753" spans="1:23" ht="16.5" x14ac:dyDescent="0.2">
      <c r="A753" s="31">
        <v>750</v>
      </c>
      <c r="B753" s="31">
        <f>INDEX(技能效果!B:B,MATCH(技能效果等级!W753,技能效果!Y:Y,0))</f>
        <v>130702001</v>
      </c>
      <c r="C753" s="31" t="str">
        <f>INDEX(技能效果!C:C,MATCH(技能效果等级!B753,技能效果!B:B,0))</f>
        <v>高顺普攻伤害</v>
      </c>
      <c r="D753" s="30" t="s">
        <v>1013</v>
      </c>
      <c r="E753" s="31">
        <v>10</v>
      </c>
      <c r="F753" s="31">
        <f>INDEX(技能效果!H:H,MATCH(技能效果等级!B753,技能效果!B:B,0))</f>
        <v>1001</v>
      </c>
      <c r="G753" s="31">
        <v>2.5</v>
      </c>
      <c r="H753" s="31"/>
      <c r="I753" s="31"/>
      <c r="J753" s="31"/>
      <c r="K753" s="31"/>
      <c r="L753" s="31"/>
      <c r="M753" s="31"/>
      <c r="N753" s="30" t="str">
        <f>IF(INDEX(技能效果!I:I,MATCH(技能效果等级!B753,技能效果!B:B,0))="","",INDEX(技能效果!I:I,MATCH(技能效果等级!B753,技能效果!B:B,0)))</f>
        <v/>
      </c>
      <c r="O753" s="31"/>
      <c r="P753" s="31"/>
      <c r="Q753" s="31"/>
      <c r="R753" s="31" t="str">
        <f>IF(INDEX(技能效果!J:J,MATCH(技能效果等级!B753,技能效果!B:B,0))="","",INDEX(技能效果!J:J,MATCH(技能效果等级!B753,技能效果!B:B,0)))</f>
        <v/>
      </c>
      <c r="S753" s="31"/>
      <c r="T753" s="31"/>
      <c r="U753" s="31"/>
      <c r="V753" s="30" t="s">
        <v>1329</v>
      </c>
      <c r="W753" s="31">
        <f t="shared" si="11"/>
        <v>75</v>
      </c>
    </row>
    <row r="754" spans="1:23" ht="16.5" x14ac:dyDescent="0.2">
      <c r="A754" s="31">
        <v>751</v>
      </c>
      <c r="B754" s="31">
        <f>INDEX(技能效果!B:B,MATCH(技能效果等级!W754,技能效果!Y:Y,0))</f>
        <v>130702002</v>
      </c>
      <c r="C754" s="31" t="str">
        <f>INDEX(技能效果!C:C,MATCH(技能效果等级!B754,技能效果!B:B,0))</f>
        <v>高顺普攻水晶</v>
      </c>
      <c r="D754" s="30" t="s">
        <v>1013</v>
      </c>
      <c r="E754" s="31">
        <v>1</v>
      </c>
      <c r="F754" s="31">
        <f>INDEX(技能效果!H:H,MATCH(技能效果等级!B754,技能效果!B:B,0))</f>
        <v>3006</v>
      </c>
      <c r="G754" s="31">
        <v>1</v>
      </c>
      <c r="H754" s="31">
        <v>1</v>
      </c>
      <c r="I754" s="31"/>
      <c r="J754" s="31"/>
      <c r="K754" s="31"/>
      <c r="L754" s="31"/>
      <c r="M754" s="31"/>
      <c r="N754" s="30" t="str">
        <f>IF(INDEX(技能效果!I:I,MATCH(技能效果等级!B754,技能效果!B:B,0))="","",INDEX(技能效果!I:I,MATCH(技能效果等级!B754,技能效果!B:B,0)))</f>
        <v/>
      </c>
      <c r="O754" s="31"/>
      <c r="P754" s="31"/>
      <c r="Q754" s="31"/>
      <c r="R754" s="31" t="str">
        <f>IF(INDEX(技能效果!J:J,MATCH(技能效果等级!B754,技能效果!B:B,0))="","",INDEX(技能效果!J:J,MATCH(技能效果等级!B754,技能效果!B:B,0)))</f>
        <v/>
      </c>
      <c r="S754" s="31"/>
      <c r="T754" s="31"/>
      <c r="U754" s="31"/>
      <c r="V754" s="30" t="s">
        <v>1329</v>
      </c>
      <c r="W754" s="31">
        <f t="shared" si="11"/>
        <v>76</v>
      </c>
    </row>
    <row r="755" spans="1:23" ht="16.5" x14ac:dyDescent="0.2">
      <c r="A755" s="31">
        <v>752</v>
      </c>
      <c r="B755" s="31">
        <f>INDEX(技能效果!B:B,MATCH(技能效果等级!W755,技能效果!Y:Y,0))</f>
        <v>130702002</v>
      </c>
      <c r="C755" s="31" t="str">
        <f>INDEX(技能效果!C:C,MATCH(技能效果等级!B755,技能效果!B:B,0))</f>
        <v>高顺普攻水晶</v>
      </c>
      <c r="D755" s="30" t="s">
        <v>1013</v>
      </c>
      <c r="E755" s="31">
        <v>2</v>
      </c>
      <c r="F755" s="31">
        <f>INDEX(技能效果!H:H,MATCH(技能效果等级!B755,技能效果!B:B,0))</f>
        <v>3006</v>
      </c>
      <c r="G755" s="31">
        <v>1</v>
      </c>
      <c r="H755" s="31">
        <v>1</v>
      </c>
      <c r="I755" s="31"/>
      <c r="J755" s="31"/>
      <c r="K755" s="31"/>
      <c r="L755" s="31"/>
      <c r="M755" s="31"/>
      <c r="N755" s="30" t="str">
        <f>IF(INDEX(技能效果!I:I,MATCH(技能效果等级!B755,技能效果!B:B,0))="","",INDEX(技能效果!I:I,MATCH(技能效果等级!B755,技能效果!B:B,0)))</f>
        <v/>
      </c>
      <c r="O755" s="31"/>
      <c r="P755" s="31"/>
      <c r="Q755" s="31"/>
      <c r="R755" s="31" t="str">
        <f>IF(INDEX(技能效果!J:J,MATCH(技能效果等级!B755,技能效果!B:B,0))="","",INDEX(技能效果!J:J,MATCH(技能效果等级!B755,技能效果!B:B,0)))</f>
        <v/>
      </c>
      <c r="S755" s="31"/>
      <c r="T755" s="31"/>
      <c r="U755" s="31"/>
      <c r="V755" s="30" t="s">
        <v>1329</v>
      </c>
      <c r="W755" s="31">
        <f t="shared" si="11"/>
        <v>76</v>
      </c>
    </row>
    <row r="756" spans="1:23" ht="16.5" x14ac:dyDescent="0.2">
      <c r="A756" s="31">
        <v>753</v>
      </c>
      <c r="B756" s="31">
        <f>INDEX(技能效果!B:B,MATCH(技能效果等级!W756,技能效果!Y:Y,0))</f>
        <v>130702002</v>
      </c>
      <c r="C756" s="31" t="str">
        <f>INDEX(技能效果!C:C,MATCH(技能效果等级!B756,技能效果!B:B,0))</f>
        <v>高顺普攻水晶</v>
      </c>
      <c r="D756" s="30" t="s">
        <v>1013</v>
      </c>
      <c r="E756" s="31">
        <v>3</v>
      </c>
      <c r="F756" s="31">
        <f>INDEX(技能效果!H:H,MATCH(技能效果等级!B756,技能效果!B:B,0))</f>
        <v>3006</v>
      </c>
      <c r="G756" s="31">
        <v>1</v>
      </c>
      <c r="H756" s="31">
        <v>1</v>
      </c>
      <c r="I756" s="31"/>
      <c r="J756" s="31"/>
      <c r="K756" s="31"/>
      <c r="L756" s="31"/>
      <c r="M756" s="31"/>
      <c r="N756" s="30" t="str">
        <f>IF(INDEX(技能效果!I:I,MATCH(技能效果等级!B756,技能效果!B:B,0))="","",INDEX(技能效果!I:I,MATCH(技能效果等级!B756,技能效果!B:B,0)))</f>
        <v/>
      </c>
      <c r="O756" s="31"/>
      <c r="P756" s="31"/>
      <c r="Q756" s="31"/>
      <c r="R756" s="31" t="str">
        <f>IF(INDEX(技能效果!J:J,MATCH(技能效果等级!B756,技能效果!B:B,0))="","",INDEX(技能效果!J:J,MATCH(技能效果等级!B756,技能效果!B:B,0)))</f>
        <v/>
      </c>
      <c r="S756" s="31"/>
      <c r="T756" s="31"/>
      <c r="U756" s="31"/>
      <c r="V756" s="30" t="s">
        <v>1329</v>
      </c>
      <c r="W756" s="31">
        <f t="shared" si="11"/>
        <v>76</v>
      </c>
    </row>
    <row r="757" spans="1:23" ht="16.5" x14ac:dyDescent="0.2">
      <c r="A757" s="31">
        <v>754</v>
      </c>
      <c r="B757" s="31">
        <f>INDEX(技能效果!B:B,MATCH(技能效果等级!W757,技能效果!Y:Y,0))</f>
        <v>130702002</v>
      </c>
      <c r="C757" s="31" t="str">
        <f>INDEX(技能效果!C:C,MATCH(技能效果等级!B757,技能效果!B:B,0))</f>
        <v>高顺普攻水晶</v>
      </c>
      <c r="D757" s="30" t="s">
        <v>1013</v>
      </c>
      <c r="E757" s="31">
        <v>4</v>
      </c>
      <c r="F757" s="31">
        <f>INDEX(技能效果!H:H,MATCH(技能效果等级!B757,技能效果!B:B,0))</f>
        <v>3006</v>
      </c>
      <c r="G757" s="31">
        <v>1</v>
      </c>
      <c r="H757" s="31">
        <v>1</v>
      </c>
      <c r="I757" s="31"/>
      <c r="J757" s="31"/>
      <c r="K757" s="31"/>
      <c r="L757" s="31"/>
      <c r="M757" s="31"/>
      <c r="N757" s="30" t="str">
        <f>IF(INDEX(技能效果!I:I,MATCH(技能效果等级!B757,技能效果!B:B,0))="","",INDEX(技能效果!I:I,MATCH(技能效果等级!B757,技能效果!B:B,0)))</f>
        <v/>
      </c>
      <c r="O757" s="31"/>
      <c r="P757" s="31"/>
      <c r="Q757" s="31"/>
      <c r="R757" s="31" t="str">
        <f>IF(INDEX(技能效果!J:J,MATCH(技能效果等级!B757,技能效果!B:B,0))="","",INDEX(技能效果!J:J,MATCH(技能效果等级!B757,技能效果!B:B,0)))</f>
        <v/>
      </c>
      <c r="S757" s="31"/>
      <c r="T757" s="31"/>
      <c r="U757" s="31"/>
      <c r="V757" s="30" t="s">
        <v>1329</v>
      </c>
      <c r="W757" s="31">
        <f t="shared" si="11"/>
        <v>76</v>
      </c>
    </row>
    <row r="758" spans="1:23" ht="16.5" x14ac:dyDescent="0.2">
      <c r="A758" s="31">
        <v>755</v>
      </c>
      <c r="B758" s="31">
        <f>INDEX(技能效果!B:B,MATCH(技能效果等级!W758,技能效果!Y:Y,0))</f>
        <v>130702002</v>
      </c>
      <c r="C758" s="31" t="str">
        <f>INDEX(技能效果!C:C,MATCH(技能效果等级!B758,技能效果!B:B,0))</f>
        <v>高顺普攻水晶</v>
      </c>
      <c r="D758" s="30" t="s">
        <v>1013</v>
      </c>
      <c r="E758" s="31">
        <v>5</v>
      </c>
      <c r="F758" s="31">
        <f>INDEX(技能效果!H:H,MATCH(技能效果等级!B758,技能效果!B:B,0))</f>
        <v>3006</v>
      </c>
      <c r="G758" s="31">
        <v>1</v>
      </c>
      <c r="H758" s="31">
        <v>1</v>
      </c>
      <c r="I758" s="31"/>
      <c r="J758" s="31"/>
      <c r="K758" s="31"/>
      <c r="L758" s="31"/>
      <c r="M758" s="31"/>
      <c r="N758" s="30" t="str">
        <f>IF(INDEX(技能效果!I:I,MATCH(技能效果等级!B758,技能效果!B:B,0))="","",INDEX(技能效果!I:I,MATCH(技能效果等级!B758,技能效果!B:B,0)))</f>
        <v/>
      </c>
      <c r="O758" s="31"/>
      <c r="P758" s="31"/>
      <c r="Q758" s="31"/>
      <c r="R758" s="31" t="str">
        <f>IF(INDEX(技能效果!J:J,MATCH(技能效果等级!B758,技能效果!B:B,0))="","",INDEX(技能效果!J:J,MATCH(技能效果等级!B758,技能效果!B:B,0)))</f>
        <v/>
      </c>
      <c r="S758" s="31"/>
      <c r="T758" s="31"/>
      <c r="U758" s="31"/>
      <c r="V758" s="30" t="s">
        <v>1329</v>
      </c>
      <c r="W758" s="31">
        <f t="shared" si="11"/>
        <v>76</v>
      </c>
    </row>
    <row r="759" spans="1:23" ht="16.5" x14ac:dyDescent="0.2">
      <c r="A759" s="31">
        <v>756</v>
      </c>
      <c r="B759" s="31">
        <f>INDEX(技能效果!B:B,MATCH(技能效果等级!W759,技能效果!Y:Y,0))</f>
        <v>130702002</v>
      </c>
      <c r="C759" s="31" t="str">
        <f>INDEX(技能效果!C:C,MATCH(技能效果等级!B759,技能效果!B:B,0))</f>
        <v>高顺普攻水晶</v>
      </c>
      <c r="D759" s="30" t="s">
        <v>1013</v>
      </c>
      <c r="E759" s="31">
        <v>6</v>
      </c>
      <c r="F759" s="31">
        <f>INDEX(技能效果!H:H,MATCH(技能效果等级!B759,技能效果!B:B,0))</f>
        <v>3006</v>
      </c>
      <c r="G759" s="31">
        <v>1</v>
      </c>
      <c r="H759" s="31">
        <v>1</v>
      </c>
      <c r="I759" s="31"/>
      <c r="J759" s="31"/>
      <c r="K759" s="31"/>
      <c r="L759" s="31"/>
      <c r="M759" s="31"/>
      <c r="N759" s="30" t="str">
        <f>IF(INDEX(技能效果!I:I,MATCH(技能效果等级!B759,技能效果!B:B,0))="","",INDEX(技能效果!I:I,MATCH(技能效果等级!B759,技能效果!B:B,0)))</f>
        <v/>
      </c>
      <c r="O759" s="31"/>
      <c r="P759" s="31"/>
      <c r="Q759" s="31"/>
      <c r="R759" s="31" t="str">
        <f>IF(INDEX(技能效果!J:J,MATCH(技能效果等级!B759,技能效果!B:B,0))="","",INDEX(技能效果!J:J,MATCH(技能效果等级!B759,技能效果!B:B,0)))</f>
        <v/>
      </c>
      <c r="S759" s="31"/>
      <c r="T759" s="31"/>
      <c r="U759" s="31"/>
      <c r="V759" s="30" t="s">
        <v>1329</v>
      </c>
      <c r="W759" s="31">
        <f t="shared" si="11"/>
        <v>76</v>
      </c>
    </row>
    <row r="760" spans="1:23" ht="16.5" x14ac:dyDescent="0.2">
      <c r="A760" s="31">
        <v>757</v>
      </c>
      <c r="B760" s="31">
        <f>INDEX(技能效果!B:B,MATCH(技能效果等级!W760,技能效果!Y:Y,0))</f>
        <v>130702002</v>
      </c>
      <c r="C760" s="31" t="str">
        <f>INDEX(技能效果!C:C,MATCH(技能效果等级!B760,技能效果!B:B,0))</f>
        <v>高顺普攻水晶</v>
      </c>
      <c r="D760" s="30" t="s">
        <v>1013</v>
      </c>
      <c r="E760" s="31">
        <v>7</v>
      </c>
      <c r="F760" s="31">
        <f>INDEX(技能效果!H:H,MATCH(技能效果等级!B760,技能效果!B:B,0))</f>
        <v>3006</v>
      </c>
      <c r="G760" s="31">
        <v>1</v>
      </c>
      <c r="H760" s="31">
        <v>1</v>
      </c>
      <c r="I760" s="31"/>
      <c r="J760" s="31"/>
      <c r="K760" s="31"/>
      <c r="L760" s="31"/>
      <c r="M760" s="31"/>
      <c r="N760" s="30" t="str">
        <f>IF(INDEX(技能效果!I:I,MATCH(技能效果等级!B760,技能效果!B:B,0))="","",INDEX(技能效果!I:I,MATCH(技能效果等级!B760,技能效果!B:B,0)))</f>
        <v/>
      </c>
      <c r="O760" s="31"/>
      <c r="P760" s="31"/>
      <c r="Q760" s="31"/>
      <c r="R760" s="31" t="str">
        <f>IF(INDEX(技能效果!J:J,MATCH(技能效果等级!B760,技能效果!B:B,0))="","",INDEX(技能效果!J:J,MATCH(技能效果等级!B760,技能效果!B:B,0)))</f>
        <v/>
      </c>
      <c r="S760" s="31"/>
      <c r="T760" s="31"/>
      <c r="U760" s="31"/>
      <c r="V760" s="30" t="s">
        <v>1329</v>
      </c>
      <c r="W760" s="31">
        <f t="shared" si="11"/>
        <v>76</v>
      </c>
    </row>
    <row r="761" spans="1:23" ht="16.5" x14ac:dyDescent="0.2">
      <c r="A761" s="31">
        <v>758</v>
      </c>
      <c r="B761" s="31">
        <f>INDEX(技能效果!B:B,MATCH(技能效果等级!W761,技能效果!Y:Y,0))</f>
        <v>130702002</v>
      </c>
      <c r="C761" s="31" t="str">
        <f>INDEX(技能效果!C:C,MATCH(技能效果等级!B761,技能效果!B:B,0))</f>
        <v>高顺普攻水晶</v>
      </c>
      <c r="D761" s="30" t="s">
        <v>1013</v>
      </c>
      <c r="E761" s="31">
        <v>8</v>
      </c>
      <c r="F761" s="31">
        <f>INDEX(技能效果!H:H,MATCH(技能效果等级!B761,技能效果!B:B,0))</f>
        <v>3006</v>
      </c>
      <c r="G761" s="31">
        <v>1</v>
      </c>
      <c r="H761" s="31">
        <v>1</v>
      </c>
      <c r="I761" s="31"/>
      <c r="J761" s="31"/>
      <c r="K761" s="31"/>
      <c r="L761" s="31"/>
      <c r="M761" s="31"/>
      <c r="N761" s="30" t="str">
        <f>IF(INDEX(技能效果!I:I,MATCH(技能效果等级!B761,技能效果!B:B,0))="","",INDEX(技能效果!I:I,MATCH(技能效果等级!B761,技能效果!B:B,0)))</f>
        <v/>
      </c>
      <c r="O761" s="31"/>
      <c r="P761" s="31"/>
      <c r="Q761" s="31"/>
      <c r="R761" s="31" t="str">
        <f>IF(INDEX(技能效果!J:J,MATCH(技能效果等级!B761,技能效果!B:B,0))="","",INDEX(技能效果!J:J,MATCH(技能效果等级!B761,技能效果!B:B,0)))</f>
        <v/>
      </c>
      <c r="S761" s="31"/>
      <c r="T761" s="31"/>
      <c r="U761" s="31"/>
      <c r="V761" s="30" t="s">
        <v>1329</v>
      </c>
      <c r="W761" s="31">
        <f t="shared" si="11"/>
        <v>76</v>
      </c>
    </row>
    <row r="762" spans="1:23" ht="16.5" x14ac:dyDescent="0.2">
      <c r="A762" s="31">
        <v>759</v>
      </c>
      <c r="B762" s="31">
        <f>INDEX(技能效果!B:B,MATCH(技能效果等级!W762,技能效果!Y:Y,0))</f>
        <v>130702002</v>
      </c>
      <c r="C762" s="31" t="str">
        <f>INDEX(技能效果!C:C,MATCH(技能效果等级!B762,技能效果!B:B,0))</f>
        <v>高顺普攻水晶</v>
      </c>
      <c r="D762" s="30" t="s">
        <v>1013</v>
      </c>
      <c r="E762" s="31">
        <v>9</v>
      </c>
      <c r="F762" s="31">
        <f>INDEX(技能效果!H:H,MATCH(技能效果等级!B762,技能效果!B:B,0))</f>
        <v>3006</v>
      </c>
      <c r="G762" s="31">
        <v>1</v>
      </c>
      <c r="H762" s="31">
        <v>1</v>
      </c>
      <c r="I762" s="31"/>
      <c r="J762" s="31"/>
      <c r="K762" s="31"/>
      <c r="L762" s="31"/>
      <c r="M762" s="31"/>
      <c r="N762" s="30" t="str">
        <f>IF(INDEX(技能效果!I:I,MATCH(技能效果等级!B762,技能效果!B:B,0))="","",INDEX(技能效果!I:I,MATCH(技能效果等级!B762,技能效果!B:B,0)))</f>
        <v/>
      </c>
      <c r="O762" s="31"/>
      <c r="P762" s="31"/>
      <c r="Q762" s="31"/>
      <c r="R762" s="31" t="str">
        <f>IF(INDEX(技能效果!J:J,MATCH(技能效果等级!B762,技能效果!B:B,0))="","",INDEX(技能效果!J:J,MATCH(技能效果等级!B762,技能效果!B:B,0)))</f>
        <v/>
      </c>
      <c r="S762" s="31"/>
      <c r="T762" s="31"/>
      <c r="U762" s="31"/>
      <c r="V762" s="30" t="s">
        <v>1329</v>
      </c>
      <c r="W762" s="31">
        <f t="shared" si="11"/>
        <v>76</v>
      </c>
    </row>
    <row r="763" spans="1:23" ht="16.5" x14ac:dyDescent="0.2">
      <c r="A763" s="31">
        <v>760</v>
      </c>
      <c r="B763" s="31">
        <f>INDEX(技能效果!B:B,MATCH(技能效果等级!W763,技能效果!Y:Y,0))</f>
        <v>130702002</v>
      </c>
      <c r="C763" s="31" t="str">
        <f>INDEX(技能效果!C:C,MATCH(技能效果等级!B763,技能效果!B:B,0))</f>
        <v>高顺普攻水晶</v>
      </c>
      <c r="D763" s="30" t="s">
        <v>1013</v>
      </c>
      <c r="E763" s="31">
        <v>10</v>
      </c>
      <c r="F763" s="31">
        <f>INDEX(技能效果!H:H,MATCH(技能效果等级!B763,技能效果!B:B,0))</f>
        <v>3006</v>
      </c>
      <c r="G763" s="31">
        <v>1</v>
      </c>
      <c r="H763" s="31">
        <v>1</v>
      </c>
      <c r="I763" s="31"/>
      <c r="J763" s="31"/>
      <c r="K763" s="31"/>
      <c r="L763" s="31"/>
      <c r="M763" s="31"/>
      <c r="N763" s="30" t="str">
        <f>IF(INDEX(技能效果!I:I,MATCH(技能效果等级!B763,技能效果!B:B,0))="","",INDEX(技能效果!I:I,MATCH(技能效果等级!B763,技能效果!B:B,0)))</f>
        <v/>
      </c>
      <c r="O763" s="31"/>
      <c r="P763" s="31"/>
      <c r="Q763" s="31"/>
      <c r="R763" s="31" t="str">
        <f>IF(INDEX(技能效果!J:J,MATCH(技能效果等级!B763,技能效果!B:B,0))="","",INDEX(技能效果!J:J,MATCH(技能效果等级!B763,技能效果!B:B,0)))</f>
        <v/>
      </c>
      <c r="S763" s="31"/>
      <c r="T763" s="31"/>
      <c r="U763" s="31"/>
      <c r="V763" s="30" t="s">
        <v>1329</v>
      </c>
      <c r="W763" s="31">
        <f t="shared" si="11"/>
        <v>76</v>
      </c>
    </row>
    <row r="764" spans="1:23" ht="16.5" x14ac:dyDescent="0.2">
      <c r="A764" s="31">
        <v>761</v>
      </c>
      <c r="B764" s="31">
        <f>INDEX(技能效果!B:B,MATCH(技能效果等级!W764,技能效果!Y:Y,0))</f>
        <v>130702101</v>
      </c>
      <c r="C764" s="31" t="str">
        <f>INDEX(技能效果!C:C,MATCH(技能效果等级!B764,技能效果!B:B,0))</f>
        <v>烈风螳螂普攻伤害</v>
      </c>
      <c r="D764" s="30" t="s">
        <v>1013</v>
      </c>
      <c r="E764" s="31">
        <v>1</v>
      </c>
      <c r="F764" s="31">
        <f>INDEX(技能效果!H:H,MATCH(技能效果等级!B764,技能效果!B:B,0))</f>
        <v>1001</v>
      </c>
      <c r="G764" s="31">
        <v>2.5</v>
      </c>
      <c r="H764" s="31"/>
      <c r="I764" s="31"/>
      <c r="J764" s="31"/>
      <c r="K764" s="31"/>
      <c r="L764" s="31"/>
      <c r="M764" s="31"/>
      <c r="N764" s="30" t="str">
        <f>IF(INDEX(技能效果!I:I,MATCH(技能效果等级!B764,技能效果!B:B,0))="","",INDEX(技能效果!I:I,MATCH(技能效果等级!B764,技能效果!B:B,0)))</f>
        <v/>
      </c>
      <c r="O764" s="31"/>
      <c r="P764" s="31"/>
      <c r="Q764" s="31"/>
      <c r="R764" s="31" t="str">
        <f>IF(INDEX(技能效果!J:J,MATCH(技能效果等级!B764,技能效果!B:B,0))="","",INDEX(技能效果!J:J,MATCH(技能效果等级!B764,技能效果!B:B,0)))</f>
        <v/>
      </c>
      <c r="S764" s="31"/>
      <c r="T764" s="31"/>
      <c r="U764" s="31"/>
      <c r="V764" s="30" t="s">
        <v>1329</v>
      </c>
      <c r="W764" s="31">
        <f t="shared" si="11"/>
        <v>77</v>
      </c>
    </row>
    <row r="765" spans="1:23" ht="16.5" x14ac:dyDescent="0.2">
      <c r="A765" s="31">
        <v>762</v>
      </c>
      <c r="B765" s="31">
        <f>INDEX(技能效果!B:B,MATCH(技能效果等级!W765,技能效果!Y:Y,0))</f>
        <v>130702101</v>
      </c>
      <c r="C765" s="31" t="str">
        <f>INDEX(技能效果!C:C,MATCH(技能效果等级!B765,技能效果!B:B,0))</f>
        <v>烈风螳螂普攻伤害</v>
      </c>
      <c r="D765" s="30" t="s">
        <v>1013</v>
      </c>
      <c r="E765" s="31">
        <v>2</v>
      </c>
      <c r="F765" s="31">
        <f>INDEX(技能效果!H:H,MATCH(技能效果等级!B765,技能效果!B:B,0))</f>
        <v>1001</v>
      </c>
      <c r="G765" s="31">
        <v>2.5</v>
      </c>
      <c r="H765" s="31"/>
      <c r="I765" s="31"/>
      <c r="J765" s="31"/>
      <c r="K765" s="31"/>
      <c r="L765" s="31"/>
      <c r="M765" s="31"/>
      <c r="N765" s="30" t="str">
        <f>IF(INDEX(技能效果!I:I,MATCH(技能效果等级!B765,技能效果!B:B,0))="","",INDEX(技能效果!I:I,MATCH(技能效果等级!B765,技能效果!B:B,0)))</f>
        <v/>
      </c>
      <c r="O765" s="31"/>
      <c r="P765" s="31"/>
      <c r="Q765" s="31"/>
      <c r="R765" s="31" t="str">
        <f>IF(INDEX(技能效果!J:J,MATCH(技能效果等级!B765,技能效果!B:B,0))="","",INDEX(技能效果!J:J,MATCH(技能效果等级!B765,技能效果!B:B,0)))</f>
        <v/>
      </c>
      <c r="S765" s="31"/>
      <c r="T765" s="31"/>
      <c r="U765" s="31"/>
      <c r="V765" s="30" t="s">
        <v>1329</v>
      </c>
      <c r="W765" s="31">
        <f t="shared" si="11"/>
        <v>77</v>
      </c>
    </row>
    <row r="766" spans="1:23" ht="16.5" x14ac:dyDescent="0.2">
      <c r="A766" s="31">
        <v>763</v>
      </c>
      <c r="B766" s="31">
        <f>INDEX(技能效果!B:B,MATCH(技能效果等级!W766,技能效果!Y:Y,0))</f>
        <v>130702101</v>
      </c>
      <c r="C766" s="31" t="str">
        <f>INDEX(技能效果!C:C,MATCH(技能效果等级!B766,技能效果!B:B,0))</f>
        <v>烈风螳螂普攻伤害</v>
      </c>
      <c r="D766" s="30" t="s">
        <v>1013</v>
      </c>
      <c r="E766" s="31">
        <v>3</v>
      </c>
      <c r="F766" s="31">
        <f>INDEX(技能效果!H:H,MATCH(技能效果等级!B766,技能效果!B:B,0))</f>
        <v>1001</v>
      </c>
      <c r="G766" s="31">
        <v>2.5</v>
      </c>
      <c r="H766" s="31"/>
      <c r="I766" s="31"/>
      <c r="J766" s="31"/>
      <c r="K766" s="31"/>
      <c r="L766" s="31"/>
      <c r="M766" s="31"/>
      <c r="N766" s="30" t="str">
        <f>IF(INDEX(技能效果!I:I,MATCH(技能效果等级!B766,技能效果!B:B,0))="","",INDEX(技能效果!I:I,MATCH(技能效果等级!B766,技能效果!B:B,0)))</f>
        <v/>
      </c>
      <c r="O766" s="31"/>
      <c r="P766" s="31"/>
      <c r="Q766" s="31"/>
      <c r="R766" s="31" t="str">
        <f>IF(INDEX(技能效果!J:J,MATCH(技能效果等级!B766,技能效果!B:B,0))="","",INDEX(技能效果!J:J,MATCH(技能效果等级!B766,技能效果!B:B,0)))</f>
        <v/>
      </c>
      <c r="S766" s="31"/>
      <c r="T766" s="31"/>
      <c r="U766" s="31"/>
      <c r="V766" s="30" t="s">
        <v>1329</v>
      </c>
      <c r="W766" s="31">
        <f t="shared" si="11"/>
        <v>77</v>
      </c>
    </row>
    <row r="767" spans="1:23" ht="16.5" x14ac:dyDescent="0.2">
      <c r="A767" s="31">
        <v>764</v>
      </c>
      <c r="B767" s="31">
        <f>INDEX(技能效果!B:B,MATCH(技能效果等级!W767,技能效果!Y:Y,0))</f>
        <v>130702101</v>
      </c>
      <c r="C767" s="31" t="str">
        <f>INDEX(技能效果!C:C,MATCH(技能效果等级!B767,技能效果!B:B,0))</f>
        <v>烈风螳螂普攻伤害</v>
      </c>
      <c r="D767" s="30" t="s">
        <v>1013</v>
      </c>
      <c r="E767" s="31">
        <v>4</v>
      </c>
      <c r="F767" s="31">
        <f>INDEX(技能效果!H:H,MATCH(技能效果等级!B767,技能效果!B:B,0))</f>
        <v>1001</v>
      </c>
      <c r="G767" s="31">
        <v>2.5</v>
      </c>
      <c r="H767" s="31"/>
      <c r="I767" s="31"/>
      <c r="J767" s="31"/>
      <c r="K767" s="31"/>
      <c r="L767" s="31"/>
      <c r="M767" s="31"/>
      <c r="N767" s="30" t="str">
        <f>IF(INDEX(技能效果!I:I,MATCH(技能效果等级!B767,技能效果!B:B,0))="","",INDEX(技能效果!I:I,MATCH(技能效果等级!B767,技能效果!B:B,0)))</f>
        <v/>
      </c>
      <c r="O767" s="31"/>
      <c r="P767" s="31"/>
      <c r="Q767" s="31"/>
      <c r="R767" s="31" t="str">
        <f>IF(INDEX(技能效果!J:J,MATCH(技能效果等级!B767,技能效果!B:B,0))="","",INDEX(技能效果!J:J,MATCH(技能效果等级!B767,技能效果!B:B,0)))</f>
        <v/>
      </c>
      <c r="S767" s="31"/>
      <c r="T767" s="31"/>
      <c r="U767" s="31"/>
      <c r="V767" s="30" t="s">
        <v>1329</v>
      </c>
      <c r="W767" s="31">
        <f t="shared" si="11"/>
        <v>77</v>
      </c>
    </row>
    <row r="768" spans="1:23" ht="16.5" x14ac:dyDescent="0.2">
      <c r="A768" s="31">
        <v>765</v>
      </c>
      <c r="B768" s="31">
        <f>INDEX(技能效果!B:B,MATCH(技能效果等级!W768,技能效果!Y:Y,0))</f>
        <v>130702101</v>
      </c>
      <c r="C768" s="31" t="str">
        <f>INDEX(技能效果!C:C,MATCH(技能效果等级!B768,技能效果!B:B,0))</f>
        <v>烈风螳螂普攻伤害</v>
      </c>
      <c r="D768" s="30" t="s">
        <v>1013</v>
      </c>
      <c r="E768" s="31">
        <v>5</v>
      </c>
      <c r="F768" s="31">
        <f>INDEX(技能效果!H:H,MATCH(技能效果等级!B768,技能效果!B:B,0))</f>
        <v>1001</v>
      </c>
      <c r="G768" s="31">
        <v>2.5</v>
      </c>
      <c r="H768" s="31"/>
      <c r="I768" s="31"/>
      <c r="J768" s="31"/>
      <c r="K768" s="31"/>
      <c r="L768" s="31"/>
      <c r="M768" s="31"/>
      <c r="N768" s="30" t="str">
        <f>IF(INDEX(技能效果!I:I,MATCH(技能效果等级!B768,技能效果!B:B,0))="","",INDEX(技能效果!I:I,MATCH(技能效果等级!B768,技能效果!B:B,0)))</f>
        <v/>
      </c>
      <c r="O768" s="31"/>
      <c r="P768" s="31"/>
      <c r="Q768" s="31"/>
      <c r="R768" s="31" t="str">
        <f>IF(INDEX(技能效果!J:J,MATCH(技能效果等级!B768,技能效果!B:B,0))="","",INDEX(技能效果!J:J,MATCH(技能效果等级!B768,技能效果!B:B,0)))</f>
        <v/>
      </c>
      <c r="S768" s="31"/>
      <c r="T768" s="31"/>
      <c r="U768" s="31"/>
      <c r="V768" s="30" t="s">
        <v>1329</v>
      </c>
      <c r="W768" s="31">
        <f t="shared" si="11"/>
        <v>77</v>
      </c>
    </row>
    <row r="769" spans="1:23" ht="16.5" x14ac:dyDescent="0.2">
      <c r="A769" s="31">
        <v>766</v>
      </c>
      <c r="B769" s="31">
        <f>INDEX(技能效果!B:B,MATCH(技能效果等级!W769,技能效果!Y:Y,0))</f>
        <v>130702101</v>
      </c>
      <c r="C769" s="31" t="str">
        <f>INDEX(技能效果!C:C,MATCH(技能效果等级!B769,技能效果!B:B,0))</f>
        <v>烈风螳螂普攻伤害</v>
      </c>
      <c r="D769" s="30" t="s">
        <v>1013</v>
      </c>
      <c r="E769" s="31">
        <v>6</v>
      </c>
      <c r="F769" s="31">
        <f>INDEX(技能效果!H:H,MATCH(技能效果等级!B769,技能效果!B:B,0))</f>
        <v>1001</v>
      </c>
      <c r="G769" s="31">
        <v>2.5</v>
      </c>
      <c r="H769" s="31"/>
      <c r="I769" s="31"/>
      <c r="J769" s="31"/>
      <c r="K769" s="31"/>
      <c r="L769" s="31"/>
      <c r="M769" s="31"/>
      <c r="N769" s="30" t="str">
        <f>IF(INDEX(技能效果!I:I,MATCH(技能效果等级!B769,技能效果!B:B,0))="","",INDEX(技能效果!I:I,MATCH(技能效果等级!B769,技能效果!B:B,0)))</f>
        <v/>
      </c>
      <c r="O769" s="31"/>
      <c r="P769" s="31"/>
      <c r="Q769" s="31"/>
      <c r="R769" s="31" t="str">
        <f>IF(INDEX(技能效果!J:J,MATCH(技能效果等级!B769,技能效果!B:B,0))="","",INDEX(技能效果!J:J,MATCH(技能效果等级!B769,技能效果!B:B,0)))</f>
        <v/>
      </c>
      <c r="S769" s="31"/>
      <c r="T769" s="31"/>
      <c r="U769" s="31"/>
      <c r="V769" s="30" t="s">
        <v>1329</v>
      </c>
      <c r="W769" s="31">
        <f t="shared" si="11"/>
        <v>77</v>
      </c>
    </row>
    <row r="770" spans="1:23" ht="16.5" x14ac:dyDescent="0.2">
      <c r="A770" s="31">
        <v>767</v>
      </c>
      <c r="B770" s="31">
        <f>INDEX(技能效果!B:B,MATCH(技能效果等级!W770,技能效果!Y:Y,0))</f>
        <v>130702101</v>
      </c>
      <c r="C770" s="31" t="str">
        <f>INDEX(技能效果!C:C,MATCH(技能效果等级!B770,技能效果!B:B,0))</f>
        <v>烈风螳螂普攻伤害</v>
      </c>
      <c r="D770" s="30" t="s">
        <v>1013</v>
      </c>
      <c r="E770" s="31">
        <v>7</v>
      </c>
      <c r="F770" s="31">
        <f>INDEX(技能效果!H:H,MATCH(技能效果等级!B770,技能效果!B:B,0))</f>
        <v>1001</v>
      </c>
      <c r="G770" s="31">
        <v>2.5</v>
      </c>
      <c r="H770" s="31"/>
      <c r="I770" s="31"/>
      <c r="J770" s="31"/>
      <c r="K770" s="31"/>
      <c r="L770" s="31"/>
      <c r="M770" s="31"/>
      <c r="N770" s="30" t="str">
        <f>IF(INDEX(技能效果!I:I,MATCH(技能效果等级!B770,技能效果!B:B,0))="","",INDEX(技能效果!I:I,MATCH(技能效果等级!B770,技能效果!B:B,0)))</f>
        <v/>
      </c>
      <c r="O770" s="31"/>
      <c r="P770" s="31"/>
      <c r="Q770" s="31"/>
      <c r="R770" s="31" t="str">
        <f>IF(INDEX(技能效果!J:J,MATCH(技能效果等级!B770,技能效果!B:B,0))="","",INDEX(技能效果!J:J,MATCH(技能效果等级!B770,技能效果!B:B,0)))</f>
        <v/>
      </c>
      <c r="S770" s="31"/>
      <c r="T770" s="31"/>
      <c r="U770" s="31"/>
      <c r="V770" s="30" t="s">
        <v>1329</v>
      </c>
      <c r="W770" s="31">
        <f t="shared" si="11"/>
        <v>77</v>
      </c>
    </row>
    <row r="771" spans="1:23" ht="16.5" x14ac:dyDescent="0.2">
      <c r="A771" s="31">
        <v>768</v>
      </c>
      <c r="B771" s="31">
        <f>INDEX(技能效果!B:B,MATCH(技能效果等级!W771,技能效果!Y:Y,0))</f>
        <v>130702101</v>
      </c>
      <c r="C771" s="31" t="str">
        <f>INDEX(技能效果!C:C,MATCH(技能效果等级!B771,技能效果!B:B,0))</f>
        <v>烈风螳螂普攻伤害</v>
      </c>
      <c r="D771" s="30" t="s">
        <v>1013</v>
      </c>
      <c r="E771" s="31">
        <v>8</v>
      </c>
      <c r="F771" s="31">
        <f>INDEX(技能效果!H:H,MATCH(技能效果等级!B771,技能效果!B:B,0))</f>
        <v>1001</v>
      </c>
      <c r="G771" s="31">
        <v>2.5</v>
      </c>
      <c r="H771" s="31"/>
      <c r="I771" s="31"/>
      <c r="J771" s="31"/>
      <c r="K771" s="31"/>
      <c r="L771" s="31"/>
      <c r="M771" s="31"/>
      <c r="N771" s="30" t="str">
        <f>IF(INDEX(技能效果!I:I,MATCH(技能效果等级!B771,技能效果!B:B,0))="","",INDEX(技能效果!I:I,MATCH(技能效果等级!B771,技能效果!B:B,0)))</f>
        <v/>
      </c>
      <c r="O771" s="31"/>
      <c r="P771" s="31"/>
      <c r="Q771" s="31"/>
      <c r="R771" s="31" t="str">
        <f>IF(INDEX(技能效果!J:J,MATCH(技能效果等级!B771,技能效果!B:B,0))="","",INDEX(技能效果!J:J,MATCH(技能效果等级!B771,技能效果!B:B,0)))</f>
        <v/>
      </c>
      <c r="S771" s="31"/>
      <c r="T771" s="31"/>
      <c r="U771" s="31"/>
      <c r="V771" s="30" t="s">
        <v>1329</v>
      </c>
      <c r="W771" s="31">
        <f t="shared" si="11"/>
        <v>77</v>
      </c>
    </row>
    <row r="772" spans="1:23" ht="16.5" x14ac:dyDescent="0.2">
      <c r="A772" s="31">
        <v>769</v>
      </c>
      <c r="B772" s="31">
        <f>INDEX(技能效果!B:B,MATCH(技能效果等级!W772,技能效果!Y:Y,0))</f>
        <v>130702101</v>
      </c>
      <c r="C772" s="31" t="str">
        <f>INDEX(技能效果!C:C,MATCH(技能效果等级!B772,技能效果!B:B,0))</f>
        <v>烈风螳螂普攻伤害</v>
      </c>
      <c r="D772" s="30" t="s">
        <v>1013</v>
      </c>
      <c r="E772" s="31">
        <v>9</v>
      </c>
      <c r="F772" s="31">
        <f>INDEX(技能效果!H:H,MATCH(技能效果等级!B772,技能效果!B:B,0))</f>
        <v>1001</v>
      </c>
      <c r="G772" s="31">
        <v>2.5</v>
      </c>
      <c r="H772" s="31"/>
      <c r="I772" s="31"/>
      <c r="J772" s="31"/>
      <c r="K772" s="31"/>
      <c r="L772" s="31"/>
      <c r="M772" s="31"/>
      <c r="N772" s="30" t="str">
        <f>IF(INDEX(技能效果!I:I,MATCH(技能效果等级!B772,技能效果!B:B,0))="","",INDEX(技能效果!I:I,MATCH(技能效果等级!B772,技能效果!B:B,0)))</f>
        <v/>
      </c>
      <c r="O772" s="31"/>
      <c r="P772" s="31"/>
      <c r="Q772" s="31"/>
      <c r="R772" s="31" t="str">
        <f>IF(INDEX(技能效果!J:J,MATCH(技能效果等级!B772,技能效果!B:B,0))="","",INDEX(技能效果!J:J,MATCH(技能效果等级!B772,技能效果!B:B,0)))</f>
        <v/>
      </c>
      <c r="S772" s="31"/>
      <c r="T772" s="31"/>
      <c r="U772" s="31"/>
      <c r="V772" s="30" t="s">
        <v>1329</v>
      </c>
      <c r="W772" s="31">
        <f t="shared" si="11"/>
        <v>77</v>
      </c>
    </row>
    <row r="773" spans="1:23" ht="16.5" x14ac:dyDescent="0.2">
      <c r="A773" s="31">
        <v>770</v>
      </c>
      <c r="B773" s="31">
        <f>INDEX(技能效果!B:B,MATCH(技能效果等级!W773,技能效果!Y:Y,0))</f>
        <v>130702101</v>
      </c>
      <c r="C773" s="31" t="str">
        <f>INDEX(技能效果!C:C,MATCH(技能效果等级!B773,技能效果!B:B,0))</f>
        <v>烈风螳螂普攻伤害</v>
      </c>
      <c r="D773" s="30" t="s">
        <v>1013</v>
      </c>
      <c r="E773" s="31">
        <v>10</v>
      </c>
      <c r="F773" s="31">
        <f>INDEX(技能效果!H:H,MATCH(技能效果等级!B773,技能效果!B:B,0))</f>
        <v>1001</v>
      </c>
      <c r="G773" s="31">
        <v>2.5</v>
      </c>
      <c r="H773" s="31"/>
      <c r="I773" s="31"/>
      <c r="J773" s="31"/>
      <c r="K773" s="31"/>
      <c r="L773" s="31"/>
      <c r="M773" s="31"/>
      <c r="N773" s="30" t="str">
        <f>IF(INDEX(技能效果!I:I,MATCH(技能效果等级!B773,技能效果!B:B,0))="","",INDEX(技能效果!I:I,MATCH(技能效果等级!B773,技能效果!B:B,0)))</f>
        <v/>
      </c>
      <c r="O773" s="31"/>
      <c r="P773" s="31"/>
      <c r="Q773" s="31"/>
      <c r="R773" s="31" t="str">
        <f>IF(INDEX(技能效果!J:J,MATCH(技能效果等级!B773,技能效果!B:B,0))="","",INDEX(技能效果!J:J,MATCH(技能效果等级!B773,技能效果!B:B,0)))</f>
        <v/>
      </c>
      <c r="S773" s="31"/>
      <c r="T773" s="31"/>
      <c r="U773" s="31"/>
      <c r="V773" s="30" t="s">
        <v>1329</v>
      </c>
      <c r="W773" s="31">
        <f t="shared" si="11"/>
        <v>77</v>
      </c>
    </row>
    <row r="774" spans="1:23" ht="16.5" x14ac:dyDescent="0.2">
      <c r="A774" s="31">
        <v>771</v>
      </c>
      <c r="B774" s="31">
        <f>INDEX(技能效果!B:B,MATCH(技能效果等级!W774,技能效果!Y:Y,0))</f>
        <v>130702102</v>
      </c>
      <c r="C774" s="31" t="str">
        <f>INDEX(技能效果!C:C,MATCH(技能效果等级!B774,技能效果!B:B,0))</f>
        <v>烈风螳螂普攻水晶</v>
      </c>
      <c r="D774" s="30" t="s">
        <v>1013</v>
      </c>
      <c r="E774" s="31">
        <v>1</v>
      </c>
      <c r="F774" s="31">
        <f>INDEX(技能效果!H:H,MATCH(技能效果等级!B774,技能效果!B:B,0))</f>
        <v>3006</v>
      </c>
      <c r="G774" s="31">
        <v>1</v>
      </c>
      <c r="H774" s="31">
        <v>1</v>
      </c>
      <c r="I774" s="31"/>
      <c r="J774" s="31"/>
      <c r="K774" s="31"/>
      <c r="L774" s="31"/>
      <c r="M774" s="31"/>
      <c r="N774" s="30" t="str">
        <f>IF(INDEX(技能效果!I:I,MATCH(技能效果等级!B774,技能效果!B:B,0))="","",INDEX(技能效果!I:I,MATCH(技能效果等级!B774,技能效果!B:B,0)))</f>
        <v/>
      </c>
      <c r="O774" s="31"/>
      <c r="P774" s="31"/>
      <c r="Q774" s="31"/>
      <c r="R774" s="31" t="str">
        <f>IF(INDEX(技能效果!J:J,MATCH(技能效果等级!B774,技能效果!B:B,0))="","",INDEX(技能效果!J:J,MATCH(技能效果等级!B774,技能效果!B:B,0)))</f>
        <v/>
      </c>
      <c r="S774" s="31"/>
      <c r="T774" s="31"/>
      <c r="U774" s="31"/>
      <c r="V774" s="30" t="s">
        <v>1329</v>
      </c>
      <c r="W774" s="31">
        <f t="shared" si="11"/>
        <v>78</v>
      </c>
    </row>
    <row r="775" spans="1:23" ht="16.5" x14ac:dyDescent="0.2">
      <c r="A775" s="31">
        <v>772</v>
      </c>
      <c r="B775" s="31">
        <f>INDEX(技能效果!B:B,MATCH(技能效果等级!W775,技能效果!Y:Y,0))</f>
        <v>130702102</v>
      </c>
      <c r="C775" s="31" t="str">
        <f>INDEX(技能效果!C:C,MATCH(技能效果等级!B775,技能效果!B:B,0))</f>
        <v>烈风螳螂普攻水晶</v>
      </c>
      <c r="D775" s="30" t="s">
        <v>1013</v>
      </c>
      <c r="E775" s="31">
        <v>2</v>
      </c>
      <c r="F775" s="31">
        <f>INDEX(技能效果!H:H,MATCH(技能效果等级!B775,技能效果!B:B,0))</f>
        <v>3006</v>
      </c>
      <c r="G775" s="31">
        <v>1</v>
      </c>
      <c r="H775" s="31">
        <v>1</v>
      </c>
      <c r="I775" s="31"/>
      <c r="J775" s="31"/>
      <c r="K775" s="31"/>
      <c r="L775" s="31"/>
      <c r="M775" s="31"/>
      <c r="N775" s="30" t="str">
        <f>IF(INDEX(技能效果!I:I,MATCH(技能效果等级!B775,技能效果!B:B,0))="","",INDEX(技能效果!I:I,MATCH(技能效果等级!B775,技能效果!B:B,0)))</f>
        <v/>
      </c>
      <c r="O775" s="31"/>
      <c r="P775" s="31"/>
      <c r="Q775" s="31"/>
      <c r="R775" s="31" t="str">
        <f>IF(INDEX(技能效果!J:J,MATCH(技能效果等级!B775,技能效果!B:B,0))="","",INDEX(技能效果!J:J,MATCH(技能效果等级!B775,技能效果!B:B,0)))</f>
        <v/>
      </c>
      <c r="S775" s="31"/>
      <c r="T775" s="31"/>
      <c r="U775" s="31"/>
      <c r="V775" s="30" t="s">
        <v>1329</v>
      </c>
      <c r="W775" s="31">
        <f t="shared" si="11"/>
        <v>78</v>
      </c>
    </row>
    <row r="776" spans="1:23" ht="16.5" x14ac:dyDescent="0.2">
      <c r="A776" s="31">
        <v>773</v>
      </c>
      <c r="B776" s="31">
        <f>INDEX(技能效果!B:B,MATCH(技能效果等级!W776,技能效果!Y:Y,0))</f>
        <v>130702102</v>
      </c>
      <c r="C776" s="31" t="str">
        <f>INDEX(技能效果!C:C,MATCH(技能效果等级!B776,技能效果!B:B,0))</f>
        <v>烈风螳螂普攻水晶</v>
      </c>
      <c r="D776" s="30" t="s">
        <v>1013</v>
      </c>
      <c r="E776" s="31">
        <v>3</v>
      </c>
      <c r="F776" s="31">
        <f>INDEX(技能效果!H:H,MATCH(技能效果等级!B776,技能效果!B:B,0))</f>
        <v>3006</v>
      </c>
      <c r="G776" s="31">
        <v>1</v>
      </c>
      <c r="H776" s="31">
        <v>1</v>
      </c>
      <c r="I776" s="31"/>
      <c r="J776" s="31"/>
      <c r="K776" s="31"/>
      <c r="L776" s="31"/>
      <c r="M776" s="31"/>
      <c r="N776" s="30" t="str">
        <f>IF(INDEX(技能效果!I:I,MATCH(技能效果等级!B776,技能效果!B:B,0))="","",INDEX(技能效果!I:I,MATCH(技能效果等级!B776,技能效果!B:B,0)))</f>
        <v/>
      </c>
      <c r="O776" s="31"/>
      <c r="P776" s="31"/>
      <c r="Q776" s="31"/>
      <c r="R776" s="31" t="str">
        <f>IF(INDEX(技能效果!J:J,MATCH(技能效果等级!B776,技能效果!B:B,0))="","",INDEX(技能效果!J:J,MATCH(技能效果等级!B776,技能效果!B:B,0)))</f>
        <v/>
      </c>
      <c r="S776" s="31"/>
      <c r="T776" s="31"/>
      <c r="U776" s="31"/>
      <c r="V776" s="30" t="s">
        <v>1329</v>
      </c>
      <c r="W776" s="31">
        <f t="shared" si="11"/>
        <v>78</v>
      </c>
    </row>
    <row r="777" spans="1:23" ht="16.5" x14ac:dyDescent="0.2">
      <c r="A777" s="31">
        <v>774</v>
      </c>
      <c r="B777" s="31">
        <f>INDEX(技能效果!B:B,MATCH(技能效果等级!W777,技能效果!Y:Y,0))</f>
        <v>130702102</v>
      </c>
      <c r="C777" s="31" t="str">
        <f>INDEX(技能效果!C:C,MATCH(技能效果等级!B777,技能效果!B:B,0))</f>
        <v>烈风螳螂普攻水晶</v>
      </c>
      <c r="D777" s="30" t="s">
        <v>1013</v>
      </c>
      <c r="E777" s="31">
        <v>4</v>
      </c>
      <c r="F777" s="31">
        <f>INDEX(技能效果!H:H,MATCH(技能效果等级!B777,技能效果!B:B,0))</f>
        <v>3006</v>
      </c>
      <c r="G777" s="31">
        <v>1</v>
      </c>
      <c r="H777" s="31">
        <v>1</v>
      </c>
      <c r="I777" s="31"/>
      <c r="J777" s="31"/>
      <c r="K777" s="31"/>
      <c r="L777" s="31"/>
      <c r="M777" s="31"/>
      <c r="N777" s="30" t="str">
        <f>IF(INDEX(技能效果!I:I,MATCH(技能效果等级!B777,技能效果!B:B,0))="","",INDEX(技能效果!I:I,MATCH(技能效果等级!B777,技能效果!B:B,0)))</f>
        <v/>
      </c>
      <c r="O777" s="31"/>
      <c r="P777" s="31"/>
      <c r="Q777" s="31"/>
      <c r="R777" s="31" t="str">
        <f>IF(INDEX(技能效果!J:J,MATCH(技能效果等级!B777,技能效果!B:B,0))="","",INDEX(技能效果!J:J,MATCH(技能效果等级!B777,技能效果!B:B,0)))</f>
        <v/>
      </c>
      <c r="S777" s="31"/>
      <c r="T777" s="31"/>
      <c r="U777" s="31"/>
      <c r="V777" s="30" t="s">
        <v>1329</v>
      </c>
      <c r="W777" s="31">
        <f t="shared" si="11"/>
        <v>78</v>
      </c>
    </row>
    <row r="778" spans="1:23" ht="16.5" x14ac:dyDescent="0.2">
      <c r="A778" s="31">
        <v>775</v>
      </c>
      <c r="B778" s="31">
        <f>INDEX(技能效果!B:B,MATCH(技能效果等级!W778,技能效果!Y:Y,0))</f>
        <v>130702102</v>
      </c>
      <c r="C778" s="31" t="str">
        <f>INDEX(技能效果!C:C,MATCH(技能效果等级!B778,技能效果!B:B,0))</f>
        <v>烈风螳螂普攻水晶</v>
      </c>
      <c r="D778" s="30" t="s">
        <v>1013</v>
      </c>
      <c r="E778" s="31">
        <v>5</v>
      </c>
      <c r="F778" s="31">
        <f>INDEX(技能效果!H:H,MATCH(技能效果等级!B778,技能效果!B:B,0))</f>
        <v>3006</v>
      </c>
      <c r="G778" s="31">
        <v>1</v>
      </c>
      <c r="H778" s="31">
        <v>1</v>
      </c>
      <c r="I778" s="31"/>
      <c r="J778" s="31"/>
      <c r="K778" s="31"/>
      <c r="L778" s="31"/>
      <c r="M778" s="31"/>
      <c r="N778" s="30" t="str">
        <f>IF(INDEX(技能效果!I:I,MATCH(技能效果等级!B778,技能效果!B:B,0))="","",INDEX(技能效果!I:I,MATCH(技能效果等级!B778,技能效果!B:B,0)))</f>
        <v/>
      </c>
      <c r="O778" s="31"/>
      <c r="P778" s="31"/>
      <c r="Q778" s="31"/>
      <c r="R778" s="31" t="str">
        <f>IF(INDEX(技能效果!J:J,MATCH(技能效果等级!B778,技能效果!B:B,0))="","",INDEX(技能效果!J:J,MATCH(技能效果等级!B778,技能效果!B:B,0)))</f>
        <v/>
      </c>
      <c r="S778" s="31"/>
      <c r="T778" s="31"/>
      <c r="U778" s="31"/>
      <c r="V778" s="30" t="s">
        <v>1329</v>
      </c>
      <c r="W778" s="31">
        <f t="shared" si="11"/>
        <v>78</v>
      </c>
    </row>
    <row r="779" spans="1:23" ht="16.5" x14ac:dyDescent="0.2">
      <c r="A779" s="31">
        <v>776</v>
      </c>
      <c r="B779" s="31">
        <f>INDEX(技能效果!B:B,MATCH(技能效果等级!W779,技能效果!Y:Y,0))</f>
        <v>130702102</v>
      </c>
      <c r="C779" s="31" t="str">
        <f>INDEX(技能效果!C:C,MATCH(技能效果等级!B779,技能效果!B:B,0))</f>
        <v>烈风螳螂普攻水晶</v>
      </c>
      <c r="D779" s="30" t="s">
        <v>1013</v>
      </c>
      <c r="E779" s="31">
        <v>6</v>
      </c>
      <c r="F779" s="31">
        <f>INDEX(技能效果!H:H,MATCH(技能效果等级!B779,技能效果!B:B,0))</f>
        <v>3006</v>
      </c>
      <c r="G779" s="31">
        <v>1</v>
      </c>
      <c r="H779" s="31">
        <v>1</v>
      </c>
      <c r="I779" s="31"/>
      <c r="J779" s="31"/>
      <c r="K779" s="31"/>
      <c r="L779" s="31"/>
      <c r="M779" s="31"/>
      <c r="N779" s="30" t="str">
        <f>IF(INDEX(技能效果!I:I,MATCH(技能效果等级!B779,技能效果!B:B,0))="","",INDEX(技能效果!I:I,MATCH(技能效果等级!B779,技能效果!B:B,0)))</f>
        <v/>
      </c>
      <c r="O779" s="31"/>
      <c r="P779" s="31"/>
      <c r="Q779" s="31"/>
      <c r="R779" s="31" t="str">
        <f>IF(INDEX(技能效果!J:J,MATCH(技能效果等级!B779,技能效果!B:B,0))="","",INDEX(技能效果!J:J,MATCH(技能效果等级!B779,技能效果!B:B,0)))</f>
        <v/>
      </c>
      <c r="S779" s="31"/>
      <c r="T779" s="31"/>
      <c r="U779" s="31"/>
      <c r="V779" s="30" t="s">
        <v>1329</v>
      </c>
      <c r="W779" s="31">
        <f t="shared" si="11"/>
        <v>78</v>
      </c>
    </row>
    <row r="780" spans="1:23" ht="16.5" x14ac:dyDescent="0.2">
      <c r="A780" s="31">
        <v>777</v>
      </c>
      <c r="B780" s="31">
        <f>INDEX(技能效果!B:B,MATCH(技能效果等级!W780,技能效果!Y:Y,0))</f>
        <v>130702102</v>
      </c>
      <c r="C780" s="31" t="str">
        <f>INDEX(技能效果!C:C,MATCH(技能效果等级!B780,技能效果!B:B,0))</f>
        <v>烈风螳螂普攻水晶</v>
      </c>
      <c r="D780" s="30" t="s">
        <v>1013</v>
      </c>
      <c r="E780" s="31">
        <v>7</v>
      </c>
      <c r="F780" s="31">
        <f>INDEX(技能效果!H:H,MATCH(技能效果等级!B780,技能效果!B:B,0))</f>
        <v>3006</v>
      </c>
      <c r="G780" s="31">
        <v>1</v>
      </c>
      <c r="H780" s="31">
        <v>1</v>
      </c>
      <c r="I780" s="31"/>
      <c r="J780" s="31"/>
      <c r="K780" s="31"/>
      <c r="L780" s="31"/>
      <c r="M780" s="31"/>
      <c r="N780" s="30" t="str">
        <f>IF(INDEX(技能效果!I:I,MATCH(技能效果等级!B780,技能效果!B:B,0))="","",INDEX(技能效果!I:I,MATCH(技能效果等级!B780,技能效果!B:B,0)))</f>
        <v/>
      </c>
      <c r="O780" s="31"/>
      <c r="P780" s="31"/>
      <c r="Q780" s="31"/>
      <c r="R780" s="31" t="str">
        <f>IF(INDEX(技能效果!J:J,MATCH(技能效果等级!B780,技能效果!B:B,0))="","",INDEX(技能效果!J:J,MATCH(技能效果等级!B780,技能效果!B:B,0)))</f>
        <v/>
      </c>
      <c r="S780" s="31"/>
      <c r="T780" s="31"/>
      <c r="U780" s="31"/>
      <c r="V780" s="30" t="s">
        <v>1329</v>
      </c>
      <c r="W780" s="31">
        <f t="shared" si="11"/>
        <v>78</v>
      </c>
    </row>
    <row r="781" spans="1:23" ht="16.5" x14ac:dyDescent="0.2">
      <c r="A781" s="31">
        <v>778</v>
      </c>
      <c r="B781" s="31">
        <f>INDEX(技能效果!B:B,MATCH(技能效果等级!W781,技能效果!Y:Y,0))</f>
        <v>130702102</v>
      </c>
      <c r="C781" s="31" t="str">
        <f>INDEX(技能效果!C:C,MATCH(技能效果等级!B781,技能效果!B:B,0))</f>
        <v>烈风螳螂普攻水晶</v>
      </c>
      <c r="D781" s="30" t="s">
        <v>1013</v>
      </c>
      <c r="E781" s="31">
        <v>8</v>
      </c>
      <c r="F781" s="31">
        <f>INDEX(技能效果!H:H,MATCH(技能效果等级!B781,技能效果!B:B,0))</f>
        <v>3006</v>
      </c>
      <c r="G781" s="31">
        <v>1</v>
      </c>
      <c r="H781" s="31">
        <v>1</v>
      </c>
      <c r="I781" s="31"/>
      <c r="J781" s="31"/>
      <c r="K781" s="31"/>
      <c r="L781" s="31"/>
      <c r="M781" s="31"/>
      <c r="N781" s="30" t="str">
        <f>IF(INDEX(技能效果!I:I,MATCH(技能效果等级!B781,技能效果!B:B,0))="","",INDEX(技能效果!I:I,MATCH(技能效果等级!B781,技能效果!B:B,0)))</f>
        <v/>
      </c>
      <c r="O781" s="31"/>
      <c r="P781" s="31"/>
      <c r="Q781" s="31"/>
      <c r="R781" s="31" t="str">
        <f>IF(INDEX(技能效果!J:J,MATCH(技能效果等级!B781,技能效果!B:B,0))="","",INDEX(技能效果!J:J,MATCH(技能效果等级!B781,技能效果!B:B,0)))</f>
        <v/>
      </c>
      <c r="S781" s="31"/>
      <c r="T781" s="31"/>
      <c r="U781" s="31"/>
      <c r="V781" s="30" t="s">
        <v>1329</v>
      </c>
      <c r="W781" s="31">
        <f t="shared" si="11"/>
        <v>78</v>
      </c>
    </row>
    <row r="782" spans="1:23" ht="16.5" x14ac:dyDescent="0.2">
      <c r="A782" s="31">
        <v>779</v>
      </c>
      <c r="B782" s="31">
        <f>INDEX(技能效果!B:B,MATCH(技能效果等级!W782,技能效果!Y:Y,0))</f>
        <v>130702102</v>
      </c>
      <c r="C782" s="31" t="str">
        <f>INDEX(技能效果!C:C,MATCH(技能效果等级!B782,技能效果!B:B,0))</f>
        <v>烈风螳螂普攻水晶</v>
      </c>
      <c r="D782" s="30" t="s">
        <v>1013</v>
      </c>
      <c r="E782" s="31">
        <v>9</v>
      </c>
      <c r="F782" s="31">
        <f>INDEX(技能效果!H:H,MATCH(技能效果等级!B782,技能效果!B:B,0))</f>
        <v>3006</v>
      </c>
      <c r="G782" s="31">
        <v>1</v>
      </c>
      <c r="H782" s="31">
        <v>1</v>
      </c>
      <c r="I782" s="31"/>
      <c r="J782" s="31"/>
      <c r="K782" s="31"/>
      <c r="L782" s="31"/>
      <c r="M782" s="31"/>
      <c r="N782" s="30" t="str">
        <f>IF(INDEX(技能效果!I:I,MATCH(技能效果等级!B782,技能效果!B:B,0))="","",INDEX(技能效果!I:I,MATCH(技能效果等级!B782,技能效果!B:B,0)))</f>
        <v/>
      </c>
      <c r="O782" s="31"/>
      <c r="P782" s="31"/>
      <c r="Q782" s="31"/>
      <c r="R782" s="31" t="str">
        <f>IF(INDEX(技能效果!J:J,MATCH(技能效果等级!B782,技能效果!B:B,0))="","",INDEX(技能效果!J:J,MATCH(技能效果等级!B782,技能效果!B:B,0)))</f>
        <v/>
      </c>
      <c r="S782" s="31"/>
      <c r="T782" s="31"/>
      <c r="U782" s="31"/>
      <c r="V782" s="30" t="s">
        <v>1329</v>
      </c>
      <c r="W782" s="31">
        <f t="shared" si="11"/>
        <v>78</v>
      </c>
    </row>
    <row r="783" spans="1:23" ht="16.5" x14ac:dyDescent="0.2">
      <c r="A783" s="31">
        <v>780</v>
      </c>
      <c r="B783" s="31">
        <f>INDEX(技能效果!B:B,MATCH(技能效果等级!W783,技能效果!Y:Y,0))</f>
        <v>130702102</v>
      </c>
      <c r="C783" s="31" t="str">
        <f>INDEX(技能效果!C:C,MATCH(技能效果等级!B783,技能效果!B:B,0))</f>
        <v>烈风螳螂普攻水晶</v>
      </c>
      <c r="D783" s="30" t="s">
        <v>1013</v>
      </c>
      <c r="E783" s="31">
        <v>10</v>
      </c>
      <c r="F783" s="31">
        <f>INDEX(技能效果!H:H,MATCH(技能效果等级!B783,技能效果!B:B,0))</f>
        <v>3006</v>
      </c>
      <c r="G783" s="31">
        <v>1</v>
      </c>
      <c r="H783" s="31">
        <v>1</v>
      </c>
      <c r="I783" s="31"/>
      <c r="J783" s="31"/>
      <c r="K783" s="31"/>
      <c r="L783" s="31"/>
      <c r="M783" s="31"/>
      <c r="N783" s="30" t="str">
        <f>IF(INDEX(技能效果!I:I,MATCH(技能效果等级!B783,技能效果!B:B,0))="","",INDEX(技能效果!I:I,MATCH(技能效果等级!B783,技能效果!B:B,0)))</f>
        <v/>
      </c>
      <c r="O783" s="31"/>
      <c r="P783" s="31"/>
      <c r="Q783" s="31"/>
      <c r="R783" s="31" t="str">
        <f>IF(INDEX(技能效果!J:J,MATCH(技能效果等级!B783,技能效果!B:B,0))="","",INDEX(技能效果!J:J,MATCH(技能效果等级!B783,技能效果!B:B,0)))</f>
        <v/>
      </c>
      <c r="S783" s="31"/>
      <c r="T783" s="31"/>
      <c r="U783" s="31"/>
      <c r="V783" s="30" t="s">
        <v>1329</v>
      </c>
      <c r="W783" s="31">
        <f t="shared" ref="W783:W846" si="12">W773+1</f>
        <v>78</v>
      </c>
    </row>
    <row r="784" spans="1:23" ht="16.5" x14ac:dyDescent="0.2">
      <c r="A784" s="31">
        <v>781</v>
      </c>
      <c r="B784" s="31">
        <f>INDEX(技能效果!B:B,MATCH(技能效果等级!W784,技能效果!Y:Y,0))</f>
        <v>130100101</v>
      </c>
      <c r="C784" s="31" t="str">
        <f>INDEX(技能效果!C:C,MATCH(技能效果等级!B784,技能效果!B:B,0))</f>
        <v>常服曹焱兵技能1伤害</v>
      </c>
      <c r="D784" s="30" t="s">
        <v>1013</v>
      </c>
      <c r="E784" s="31">
        <v>1</v>
      </c>
      <c r="F784" s="31">
        <f>INDEX(技能效果!H:H,MATCH(技能效果等级!B784,技能效果!B:B,0))</f>
        <v>1001</v>
      </c>
      <c r="G784" s="31">
        <v>2.5</v>
      </c>
      <c r="H784" s="31"/>
      <c r="I784" s="31"/>
      <c r="J784" s="31"/>
      <c r="K784" s="31"/>
      <c r="L784" s="31"/>
      <c r="M784" s="31"/>
      <c r="N784" s="30" t="str">
        <f>IF(INDEX(技能效果!I:I,MATCH(技能效果等级!B784,技能效果!B:B,0))="","",INDEX(技能效果!I:I,MATCH(技能效果等级!B784,技能效果!B:B,0)))</f>
        <v/>
      </c>
      <c r="O784" s="31"/>
      <c r="P784" s="31"/>
      <c r="Q784" s="31"/>
      <c r="R784" s="31" t="str">
        <f>IF(INDEX(技能效果!J:J,MATCH(技能效果等级!B784,技能效果!B:B,0))="","",INDEX(技能效果!J:J,MATCH(技能效果等级!B784,技能效果!B:B,0)))</f>
        <v/>
      </c>
      <c r="S784" s="31"/>
      <c r="T784" s="31"/>
      <c r="U784" s="31"/>
      <c r="V784" s="30" t="s">
        <v>1329</v>
      </c>
      <c r="W784" s="31">
        <f t="shared" si="12"/>
        <v>79</v>
      </c>
    </row>
    <row r="785" spans="1:23" ht="16.5" x14ac:dyDescent="0.2">
      <c r="A785" s="31">
        <v>782</v>
      </c>
      <c r="B785" s="31">
        <f>INDEX(技能效果!B:B,MATCH(技能效果等级!W785,技能效果!Y:Y,0))</f>
        <v>130100101</v>
      </c>
      <c r="C785" s="31" t="str">
        <f>INDEX(技能效果!C:C,MATCH(技能效果等级!B785,技能效果!B:B,0))</f>
        <v>常服曹焱兵技能1伤害</v>
      </c>
      <c r="D785" s="30" t="s">
        <v>1013</v>
      </c>
      <c r="E785" s="31">
        <v>2</v>
      </c>
      <c r="F785" s="31">
        <f>INDEX(技能效果!H:H,MATCH(技能效果等级!B785,技能效果!B:B,0))</f>
        <v>1001</v>
      </c>
      <c r="G785" s="31">
        <v>2.5</v>
      </c>
      <c r="H785" s="31"/>
      <c r="I785" s="31"/>
      <c r="J785" s="31"/>
      <c r="K785" s="31"/>
      <c r="L785" s="31"/>
      <c r="M785" s="31"/>
      <c r="N785" s="30" t="str">
        <f>IF(INDEX(技能效果!I:I,MATCH(技能效果等级!B785,技能效果!B:B,0))="","",INDEX(技能效果!I:I,MATCH(技能效果等级!B785,技能效果!B:B,0)))</f>
        <v/>
      </c>
      <c r="O785" s="31"/>
      <c r="P785" s="31"/>
      <c r="Q785" s="31"/>
      <c r="R785" s="31" t="str">
        <f>IF(INDEX(技能效果!J:J,MATCH(技能效果等级!B785,技能效果!B:B,0))="","",INDEX(技能效果!J:J,MATCH(技能效果等级!B785,技能效果!B:B,0)))</f>
        <v/>
      </c>
      <c r="S785" s="31"/>
      <c r="T785" s="31"/>
      <c r="U785" s="31"/>
      <c r="V785" s="30" t="s">
        <v>1329</v>
      </c>
      <c r="W785" s="31">
        <f t="shared" si="12"/>
        <v>79</v>
      </c>
    </row>
    <row r="786" spans="1:23" ht="16.5" x14ac:dyDescent="0.2">
      <c r="A786" s="31">
        <v>783</v>
      </c>
      <c r="B786" s="31">
        <f>INDEX(技能效果!B:B,MATCH(技能效果等级!W786,技能效果!Y:Y,0))</f>
        <v>130100101</v>
      </c>
      <c r="C786" s="31" t="str">
        <f>INDEX(技能效果!C:C,MATCH(技能效果等级!B786,技能效果!B:B,0))</f>
        <v>常服曹焱兵技能1伤害</v>
      </c>
      <c r="D786" s="30" t="s">
        <v>1013</v>
      </c>
      <c r="E786" s="31">
        <v>3</v>
      </c>
      <c r="F786" s="31">
        <f>INDEX(技能效果!H:H,MATCH(技能效果等级!B786,技能效果!B:B,0))</f>
        <v>1001</v>
      </c>
      <c r="G786" s="31">
        <v>2.5</v>
      </c>
      <c r="H786" s="31"/>
      <c r="I786" s="31"/>
      <c r="J786" s="31"/>
      <c r="K786" s="31"/>
      <c r="L786" s="31"/>
      <c r="M786" s="31"/>
      <c r="N786" s="30" t="str">
        <f>IF(INDEX(技能效果!I:I,MATCH(技能效果等级!B786,技能效果!B:B,0))="","",INDEX(技能效果!I:I,MATCH(技能效果等级!B786,技能效果!B:B,0)))</f>
        <v/>
      </c>
      <c r="O786" s="31"/>
      <c r="P786" s="31"/>
      <c r="Q786" s="31"/>
      <c r="R786" s="31" t="str">
        <f>IF(INDEX(技能效果!J:J,MATCH(技能效果等级!B786,技能效果!B:B,0))="","",INDEX(技能效果!J:J,MATCH(技能效果等级!B786,技能效果!B:B,0)))</f>
        <v/>
      </c>
      <c r="S786" s="31"/>
      <c r="T786" s="31"/>
      <c r="U786" s="31"/>
      <c r="V786" s="30" t="s">
        <v>1329</v>
      </c>
      <c r="W786" s="31">
        <f t="shared" si="12"/>
        <v>79</v>
      </c>
    </row>
    <row r="787" spans="1:23" ht="16.5" x14ac:dyDescent="0.2">
      <c r="A787" s="31">
        <v>784</v>
      </c>
      <c r="B787" s="31">
        <f>INDEX(技能效果!B:B,MATCH(技能效果等级!W787,技能效果!Y:Y,0))</f>
        <v>130100101</v>
      </c>
      <c r="C787" s="31" t="str">
        <f>INDEX(技能效果!C:C,MATCH(技能效果等级!B787,技能效果!B:B,0))</f>
        <v>常服曹焱兵技能1伤害</v>
      </c>
      <c r="D787" s="30" t="s">
        <v>1013</v>
      </c>
      <c r="E787" s="31">
        <v>4</v>
      </c>
      <c r="F787" s="31">
        <f>INDEX(技能效果!H:H,MATCH(技能效果等级!B787,技能效果!B:B,0))</f>
        <v>1001</v>
      </c>
      <c r="G787" s="31">
        <v>2.5</v>
      </c>
      <c r="H787" s="31"/>
      <c r="I787" s="31"/>
      <c r="J787" s="31"/>
      <c r="K787" s="31"/>
      <c r="L787" s="31"/>
      <c r="M787" s="31"/>
      <c r="N787" s="30" t="str">
        <f>IF(INDEX(技能效果!I:I,MATCH(技能效果等级!B787,技能效果!B:B,0))="","",INDEX(技能效果!I:I,MATCH(技能效果等级!B787,技能效果!B:B,0)))</f>
        <v/>
      </c>
      <c r="O787" s="31"/>
      <c r="P787" s="31"/>
      <c r="Q787" s="31"/>
      <c r="R787" s="31" t="str">
        <f>IF(INDEX(技能效果!J:J,MATCH(技能效果等级!B787,技能效果!B:B,0))="","",INDEX(技能效果!J:J,MATCH(技能效果等级!B787,技能效果!B:B,0)))</f>
        <v/>
      </c>
      <c r="S787" s="31"/>
      <c r="T787" s="31"/>
      <c r="U787" s="31"/>
      <c r="V787" s="30" t="s">
        <v>1329</v>
      </c>
      <c r="W787" s="31">
        <f t="shared" si="12"/>
        <v>79</v>
      </c>
    </row>
    <row r="788" spans="1:23" ht="16.5" x14ac:dyDescent="0.2">
      <c r="A788" s="31">
        <v>785</v>
      </c>
      <c r="B788" s="31">
        <f>INDEX(技能效果!B:B,MATCH(技能效果等级!W788,技能效果!Y:Y,0))</f>
        <v>130100101</v>
      </c>
      <c r="C788" s="31" t="str">
        <f>INDEX(技能效果!C:C,MATCH(技能效果等级!B788,技能效果!B:B,0))</f>
        <v>常服曹焱兵技能1伤害</v>
      </c>
      <c r="D788" s="30" t="s">
        <v>1013</v>
      </c>
      <c r="E788" s="31">
        <v>5</v>
      </c>
      <c r="F788" s="31">
        <f>INDEX(技能效果!H:H,MATCH(技能效果等级!B788,技能效果!B:B,0))</f>
        <v>1001</v>
      </c>
      <c r="G788" s="31">
        <v>2.5</v>
      </c>
      <c r="H788" s="31"/>
      <c r="I788" s="31"/>
      <c r="J788" s="31"/>
      <c r="K788" s="31"/>
      <c r="L788" s="31"/>
      <c r="M788" s="31"/>
      <c r="N788" s="30" t="str">
        <f>IF(INDEX(技能效果!I:I,MATCH(技能效果等级!B788,技能效果!B:B,0))="","",INDEX(技能效果!I:I,MATCH(技能效果等级!B788,技能效果!B:B,0)))</f>
        <v/>
      </c>
      <c r="O788" s="31"/>
      <c r="P788" s="31"/>
      <c r="Q788" s="31"/>
      <c r="R788" s="31" t="str">
        <f>IF(INDEX(技能效果!J:J,MATCH(技能效果等级!B788,技能效果!B:B,0))="","",INDEX(技能效果!J:J,MATCH(技能效果等级!B788,技能效果!B:B,0)))</f>
        <v/>
      </c>
      <c r="S788" s="31"/>
      <c r="T788" s="31"/>
      <c r="U788" s="31"/>
      <c r="V788" s="30" t="s">
        <v>1329</v>
      </c>
      <c r="W788" s="31">
        <f t="shared" si="12"/>
        <v>79</v>
      </c>
    </row>
    <row r="789" spans="1:23" ht="16.5" x14ac:dyDescent="0.2">
      <c r="A789" s="31">
        <v>786</v>
      </c>
      <c r="B789" s="31">
        <f>INDEX(技能效果!B:B,MATCH(技能效果等级!W789,技能效果!Y:Y,0))</f>
        <v>130100101</v>
      </c>
      <c r="C789" s="31" t="str">
        <f>INDEX(技能效果!C:C,MATCH(技能效果等级!B789,技能效果!B:B,0))</f>
        <v>常服曹焱兵技能1伤害</v>
      </c>
      <c r="D789" s="30" t="s">
        <v>1013</v>
      </c>
      <c r="E789" s="31">
        <v>6</v>
      </c>
      <c r="F789" s="31">
        <f>INDEX(技能效果!H:H,MATCH(技能效果等级!B789,技能效果!B:B,0))</f>
        <v>1001</v>
      </c>
      <c r="G789" s="31">
        <v>2.5</v>
      </c>
      <c r="H789" s="31"/>
      <c r="I789" s="31"/>
      <c r="J789" s="31"/>
      <c r="K789" s="31"/>
      <c r="L789" s="31"/>
      <c r="M789" s="31"/>
      <c r="N789" s="30" t="str">
        <f>IF(INDEX(技能效果!I:I,MATCH(技能效果等级!B789,技能效果!B:B,0))="","",INDEX(技能效果!I:I,MATCH(技能效果等级!B789,技能效果!B:B,0)))</f>
        <v/>
      </c>
      <c r="O789" s="31"/>
      <c r="P789" s="31"/>
      <c r="Q789" s="31"/>
      <c r="R789" s="31" t="str">
        <f>IF(INDEX(技能效果!J:J,MATCH(技能效果等级!B789,技能效果!B:B,0))="","",INDEX(技能效果!J:J,MATCH(技能效果等级!B789,技能效果!B:B,0)))</f>
        <v/>
      </c>
      <c r="S789" s="31"/>
      <c r="T789" s="31"/>
      <c r="U789" s="31"/>
      <c r="V789" s="30" t="s">
        <v>1329</v>
      </c>
      <c r="W789" s="31">
        <f t="shared" si="12"/>
        <v>79</v>
      </c>
    </row>
    <row r="790" spans="1:23" ht="16.5" x14ac:dyDescent="0.2">
      <c r="A790" s="31">
        <v>787</v>
      </c>
      <c r="B790" s="31">
        <f>INDEX(技能效果!B:B,MATCH(技能效果等级!W790,技能效果!Y:Y,0))</f>
        <v>130100101</v>
      </c>
      <c r="C790" s="31" t="str">
        <f>INDEX(技能效果!C:C,MATCH(技能效果等级!B790,技能效果!B:B,0))</f>
        <v>常服曹焱兵技能1伤害</v>
      </c>
      <c r="D790" s="30" t="s">
        <v>1013</v>
      </c>
      <c r="E790" s="31">
        <v>7</v>
      </c>
      <c r="F790" s="31">
        <f>INDEX(技能效果!H:H,MATCH(技能效果等级!B790,技能效果!B:B,0))</f>
        <v>1001</v>
      </c>
      <c r="G790" s="31">
        <v>2.5</v>
      </c>
      <c r="H790" s="31"/>
      <c r="I790" s="31"/>
      <c r="J790" s="31"/>
      <c r="K790" s="31"/>
      <c r="L790" s="31"/>
      <c r="M790" s="31"/>
      <c r="N790" s="30" t="str">
        <f>IF(INDEX(技能效果!I:I,MATCH(技能效果等级!B790,技能效果!B:B,0))="","",INDEX(技能效果!I:I,MATCH(技能效果等级!B790,技能效果!B:B,0)))</f>
        <v/>
      </c>
      <c r="O790" s="31"/>
      <c r="P790" s="31"/>
      <c r="Q790" s="31"/>
      <c r="R790" s="31" t="str">
        <f>IF(INDEX(技能效果!J:J,MATCH(技能效果等级!B790,技能效果!B:B,0))="","",INDEX(技能效果!J:J,MATCH(技能效果等级!B790,技能效果!B:B,0)))</f>
        <v/>
      </c>
      <c r="S790" s="31"/>
      <c r="T790" s="31"/>
      <c r="U790" s="31"/>
      <c r="V790" s="30" t="s">
        <v>1329</v>
      </c>
      <c r="W790" s="31">
        <f t="shared" si="12"/>
        <v>79</v>
      </c>
    </row>
    <row r="791" spans="1:23" ht="16.5" x14ac:dyDescent="0.2">
      <c r="A791" s="31">
        <v>788</v>
      </c>
      <c r="B791" s="31">
        <f>INDEX(技能效果!B:B,MATCH(技能效果等级!W791,技能效果!Y:Y,0))</f>
        <v>130100101</v>
      </c>
      <c r="C791" s="31" t="str">
        <f>INDEX(技能效果!C:C,MATCH(技能效果等级!B791,技能效果!B:B,0))</f>
        <v>常服曹焱兵技能1伤害</v>
      </c>
      <c r="D791" s="30" t="s">
        <v>1013</v>
      </c>
      <c r="E791" s="31">
        <v>8</v>
      </c>
      <c r="F791" s="31">
        <f>INDEX(技能效果!H:H,MATCH(技能效果等级!B791,技能效果!B:B,0))</f>
        <v>1001</v>
      </c>
      <c r="G791" s="31">
        <v>2.5</v>
      </c>
      <c r="H791" s="31"/>
      <c r="I791" s="31"/>
      <c r="J791" s="31"/>
      <c r="K791" s="31"/>
      <c r="L791" s="31"/>
      <c r="M791" s="31"/>
      <c r="N791" s="30" t="str">
        <f>IF(INDEX(技能效果!I:I,MATCH(技能效果等级!B791,技能效果!B:B,0))="","",INDEX(技能效果!I:I,MATCH(技能效果等级!B791,技能效果!B:B,0)))</f>
        <v/>
      </c>
      <c r="O791" s="31"/>
      <c r="P791" s="31"/>
      <c r="Q791" s="31"/>
      <c r="R791" s="31" t="str">
        <f>IF(INDEX(技能效果!J:J,MATCH(技能效果等级!B791,技能效果!B:B,0))="","",INDEX(技能效果!J:J,MATCH(技能效果等级!B791,技能效果!B:B,0)))</f>
        <v/>
      </c>
      <c r="S791" s="31"/>
      <c r="T791" s="31"/>
      <c r="U791" s="31"/>
      <c r="V791" s="30" t="s">
        <v>1329</v>
      </c>
      <c r="W791" s="31">
        <f t="shared" si="12"/>
        <v>79</v>
      </c>
    </row>
    <row r="792" spans="1:23" ht="16.5" x14ac:dyDescent="0.2">
      <c r="A792" s="31">
        <v>789</v>
      </c>
      <c r="B792" s="31">
        <f>INDEX(技能效果!B:B,MATCH(技能效果等级!W792,技能效果!Y:Y,0))</f>
        <v>130100101</v>
      </c>
      <c r="C792" s="31" t="str">
        <f>INDEX(技能效果!C:C,MATCH(技能效果等级!B792,技能效果!B:B,0))</f>
        <v>常服曹焱兵技能1伤害</v>
      </c>
      <c r="D792" s="30" t="s">
        <v>1013</v>
      </c>
      <c r="E792" s="31">
        <v>9</v>
      </c>
      <c r="F792" s="31">
        <f>INDEX(技能效果!H:H,MATCH(技能效果等级!B792,技能效果!B:B,0))</f>
        <v>1001</v>
      </c>
      <c r="G792" s="31">
        <v>2.5</v>
      </c>
      <c r="H792" s="31"/>
      <c r="I792" s="31"/>
      <c r="J792" s="31"/>
      <c r="K792" s="31"/>
      <c r="L792" s="31"/>
      <c r="M792" s="31"/>
      <c r="N792" s="30" t="str">
        <f>IF(INDEX(技能效果!I:I,MATCH(技能效果等级!B792,技能效果!B:B,0))="","",INDEX(技能效果!I:I,MATCH(技能效果等级!B792,技能效果!B:B,0)))</f>
        <v/>
      </c>
      <c r="O792" s="31"/>
      <c r="P792" s="31"/>
      <c r="Q792" s="31"/>
      <c r="R792" s="31" t="str">
        <f>IF(INDEX(技能效果!J:J,MATCH(技能效果等级!B792,技能效果!B:B,0))="","",INDEX(技能效果!J:J,MATCH(技能效果等级!B792,技能效果!B:B,0)))</f>
        <v/>
      </c>
      <c r="S792" s="31"/>
      <c r="T792" s="31"/>
      <c r="U792" s="31"/>
      <c r="V792" s="30" t="s">
        <v>1329</v>
      </c>
      <c r="W792" s="31">
        <f t="shared" si="12"/>
        <v>79</v>
      </c>
    </row>
    <row r="793" spans="1:23" ht="16.5" x14ac:dyDescent="0.2">
      <c r="A793" s="31">
        <v>790</v>
      </c>
      <c r="B793" s="31">
        <f>INDEX(技能效果!B:B,MATCH(技能效果等级!W793,技能效果!Y:Y,0))</f>
        <v>130100101</v>
      </c>
      <c r="C793" s="31" t="str">
        <f>INDEX(技能效果!C:C,MATCH(技能效果等级!B793,技能效果!B:B,0))</f>
        <v>常服曹焱兵技能1伤害</v>
      </c>
      <c r="D793" s="30" t="s">
        <v>1013</v>
      </c>
      <c r="E793" s="31">
        <v>10</v>
      </c>
      <c r="F793" s="31">
        <f>INDEX(技能效果!H:H,MATCH(技能效果等级!B793,技能效果!B:B,0))</f>
        <v>1001</v>
      </c>
      <c r="G793" s="31">
        <v>2.5</v>
      </c>
      <c r="H793" s="31"/>
      <c r="I793" s="31"/>
      <c r="J793" s="31"/>
      <c r="K793" s="31"/>
      <c r="L793" s="31"/>
      <c r="M793" s="31"/>
      <c r="N793" s="30" t="str">
        <f>IF(INDEX(技能效果!I:I,MATCH(技能效果等级!B793,技能效果!B:B,0))="","",INDEX(技能效果!I:I,MATCH(技能效果等级!B793,技能效果!B:B,0)))</f>
        <v/>
      </c>
      <c r="O793" s="31"/>
      <c r="P793" s="31"/>
      <c r="Q793" s="31"/>
      <c r="R793" s="31" t="str">
        <f>IF(INDEX(技能效果!J:J,MATCH(技能效果等级!B793,技能效果!B:B,0))="","",INDEX(技能效果!J:J,MATCH(技能效果等级!B793,技能效果!B:B,0)))</f>
        <v/>
      </c>
      <c r="S793" s="31"/>
      <c r="T793" s="31"/>
      <c r="U793" s="31"/>
      <c r="V793" s="30" t="s">
        <v>1329</v>
      </c>
      <c r="W793" s="31">
        <f t="shared" si="12"/>
        <v>79</v>
      </c>
    </row>
    <row r="794" spans="1:23" ht="16.5" x14ac:dyDescent="0.2">
      <c r="A794" s="31">
        <v>791</v>
      </c>
      <c r="B794" s="31">
        <f>INDEX(技能效果!B:B,MATCH(技能效果等级!W794,技能效果!Y:Y,0))</f>
        <v>130200101</v>
      </c>
      <c r="C794" s="31" t="str">
        <f>INDEX(技能效果!C:C,MATCH(技能效果等级!B794,技能效果!B:B,0))</f>
        <v>常服曹焱兵技能2伤害</v>
      </c>
      <c r="D794" s="30" t="s">
        <v>1013</v>
      </c>
      <c r="E794" s="31">
        <v>1</v>
      </c>
      <c r="F794" s="31">
        <f>INDEX(技能效果!H:H,MATCH(技能效果等级!B794,技能效果!B:B,0))</f>
        <v>1001</v>
      </c>
      <c r="G794" s="31">
        <v>2.5</v>
      </c>
      <c r="H794" s="31"/>
      <c r="I794" s="31"/>
      <c r="J794" s="31"/>
      <c r="K794" s="31"/>
      <c r="L794" s="31"/>
      <c r="M794" s="31"/>
      <c r="N794" s="30" t="str">
        <f>IF(INDEX(技能效果!I:I,MATCH(技能效果等级!B794,技能效果!B:B,0))="","",INDEX(技能效果!I:I,MATCH(技能效果等级!B794,技能效果!B:B,0)))</f>
        <v/>
      </c>
      <c r="O794" s="31"/>
      <c r="P794" s="31"/>
      <c r="Q794" s="31"/>
      <c r="R794" s="31" t="str">
        <f>IF(INDEX(技能效果!J:J,MATCH(技能效果等级!B794,技能效果!B:B,0))="","",INDEX(技能效果!J:J,MATCH(技能效果等级!B794,技能效果!B:B,0)))</f>
        <v/>
      </c>
      <c r="S794" s="31"/>
      <c r="T794" s="31"/>
      <c r="U794" s="31"/>
      <c r="V794" s="30" t="s">
        <v>1329</v>
      </c>
      <c r="W794" s="31">
        <f t="shared" si="12"/>
        <v>80</v>
      </c>
    </row>
    <row r="795" spans="1:23" ht="16.5" x14ac:dyDescent="0.2">
      <c r="A795" s="31">
        <v>792</v>
      </c>
      <c r="B795" s="31">
        <f>INDEX(技能效果!B:B,MATCH(技能效果等级!W795,技能效果!Y:Y,0))</f>
        <v>130200101</v>
      </c>
      <c r="C795" s="31" t="str">
        <f>INDEX(技能效果!C:C,MATCH(技能效果等级!B795,技能效果!B:B,0))</f>
        <v>常服曹焱兵技能2伤害</v>
      </c>
      <c r="D795" s="30" t="s">
        <v>1013</v>
      </c>
      <c r="E795" s="31">
        <v>2</v>
      </c>
      <c r="F795" s="31">
        <f>INDEX(技能效果!H:H,MATCH(技能效果等级!B795,技能效果!B:B,0))</f>
        <v>1001</v>
      </c>
      <c r="G795" s="31">
        <v>2.5</v>
      </c>
      <c r="H795" s="31"/>
      <c r="I795" s="31"/>
      <c r="J795" s="31"/>
      <c r="K795" s="31"/>
      <c r="L795" s="31"/>
      <c r="M795" s="31"/>
      <c r="N795" s="30" t="str">
        <f>IF(INDEX(技能效果!I:I,MATCH(技能效果等级!B795,技能效果!B:B,0))="","",INDEX(技能效果!I:I,MATCH(技能效果等级!B795,技能效果!B:B,0)))</f>
        <v/>
      </c>
      <c r="O795" s="31"/>
      <c r="P795" s="31"/>
      <c r="Q795" s="31"/>
      <c r="R795" s="31" t="str">
        <f>IF(INDEX(技能效果!J:J,MATCH(技能效果等级!B795,技能效果!B:B,0))="","",INDEX(技能效果!J:J,MATCH(技能效果等级!B795,技能效果!B:B,0)))</f>
        <v/>
      </c>
      <c r="S795" s="31"/>
      <c r="T795" s="31"/>
      <c r="U795" s="31"/>
      <c r="V795" s="30" t="s">
        <v>1329</v>
      </c>
      <c r="W795" s="31">
        <f t="shared" si="12"/>
        <v>80</v>
      </c>
    </row>
    <row r="796" spans="1:23" ht="16.5" x14ac:dyDescent="0.2">
      <c r="A796" s="31">
        <v>793</v>
      </c>
      <c r="B796" s="31">
        <f>INDEX(技能效果!B:B,MATCH(技能效果等级!W796,技能效果!Y:Y,0))</f>
        <v>130200101</v>
      </c>
      <c r="C796" s="31" t="str">
        <f>INDEX(技能效果!C:C,MATCH(技能效果等级!B796,技能效果!B:B,0))</f>
        <v>常服曹焱兵技能2伤害</v>
      </c>
      <c r="D796" s="30" t="s">
        <v>1013</v>
      </c>
      <c r="E796" s="31">
        <v>3</v>
      </c>
      <c r="F796" s="31">
        <f>INDEX(技能效果!H:H,MATCH(技能效果等级!B796,技能效果!B:B,0))</f>
        <v>1001</v>
      </c>
      <c r="G796" s="31">
        <v>2.5</v>
      </c>
      <c r="H796" s="31"/>
      <c r="I796" s="31"/>
      <c r="J796" s="31"/>
      <c r="K796" s="31"/>
      <c r="L796" s="31"/>
      <c r="M796" s="31"/>
      <c r="N796" s="30" t="str">
        <f>IF(INDEX(技能效果!I:I,MATCH(技能效果等级!B796,技能效果!B:B,0))="","",INDEX(技能效果!I:I,MATCH(技能效果等级!B796,技能效果!B:B,0)))</f>
        <v/>
      </c>
      <c r="O796" s="31"/>
      <c r="P796" s="31"/>
      <c r="Q796" s="31"/>
      <c r="R796" s="31" t="str">
        <f>IF(INDEX(技能效果!J:J,MATCH(技能效果等级!B796,技能效果!B:B,0))="","",INDEX(技能效果!J:J,MATCH(技能效果等级!B796,技能效果!B:B,0)))</f>
        <v/>
      </c>
      <c r="S796" s="31"/>
      <c r="T796" s="31"/>
      <c r="U796" s="31"/>
      <c r="V796" s="30" t="s">
        <v>1329</v>
      </c>
      <c r="W796" s="31">
        <f t="shared" si="12"/>
        <v>80</v>
      </c>
    </row>
    <row r="797" spans="1:23" ht="16.5" x14ac:dyDescent="0.2">
      <c r="A797" s="31">
        <v>794</v>
      </c>
      <c r="B797" s="31">
        <f>INDEX(技能效果!B:B,MATCH(技能效果等级!W797,技能效果!Y:Y,0))</f>
        <v>130200101</v>
      </c>
      <c r="C797" s="31" t="str">
        <f>INDEX(技能效果!C:C,MATCH(技能效果等级!B797,技能效果!B:B,0))</f>
        <v>常服曹焱兵技能2伤害</v>
      </c>
      <c r="D797" s="30" t="s">
        <v>1013</v>
      </c>
      <c r="E797" s="31">
        <v>4</v>
      </c>
      <c r="F797" s="31">
        <f>INDEX(技能效果!H:H,MATCH(技能效果等级!B797,技能效果!B:B,0))</f>
        <v>1001</v>
      </c>
      <c r="G797" s="31">
        <v>2.5</v>
      </c>
      <c r="H797" s="31"/>
      <c r="I797" s="31"/>
      <c r="J797" s="31"/>
      <c r="K797" s="31"/>
      <c r="L797" s="31"/>
      <c r="M797" s="31"/>
      <c r="N797" s="30" t="str">
        <f>IF(INDEX(技能效果!I:I,MATCH(技能效果等级!B797,技能效果!B:B,0))="","",INDEX(技能效果!I:I,MATCH(技能效果等级!B797,技能效果!B:B,0)))</f>
        <v/>
      </c>
      <c r="O797" s="31"/>
      <c r="P797" s="31"/>
      <c r="Q797" s="31"/>
      <c r="R797" s="31" t="str">
        <f>IF(INDEX(技能效果!J:J,MATCH(技能效果等级!B797,技能效果!B:B,0))="","",INDEX(技能效果!J:J,MATCH(技能效果等级!B797,技能效果!B:B,0)))</f>
        <v/>
      </c>
      <c r="S797" s="31"/>
      <c r="T797" s="31"/>
      <c r="U797" s="31"/>
      <c r="V797" s="30" t="s">
        <v>1329</v>
      </c>
      <c r="W797" s="31">
        <f t="shared" si="12"/>
        <v>80</v>
      </c>
    </row>
    <row r="798" spans="1:23" ht="16.5" x14ac:dyDescent="0.2">
      <c r="A798" s="31">
        <v>795</v>
      </c>
      <c r="B798" s="31">
        <f>INDEX(技能效果!B:B,MATCH(技能效果等级!W798,技能效果!Y:Y,0))</f>
        <v>130200101</v>
      </c>
      <c r="C798" s="31" t="str">
        <f>INDEX(技能效果!C:C,MATCH(技能效果等级!B798,技能效果!B:B,0))</f>
        <v>常服曹焱兵技能2伤害</v>
      </c>
      <c r="D798" s="30" t="s">
        <v>1013</v>
      </c>
      <c r="E798" s="31">
        <v>5</v>
      </c>
      <c r="F798" s="31">
        <f>INDEX(技能效果!H:H,MATCH(技能效果等级!B798,技能效果!B:B,0))</f>
        <v>1001</v>
      </c>
      <c r="G798" s="31">
        <v>2.5</v>
      </c>
      <c r="H798" s="31"/>
      <c r="I798" s="31"/>
      <c r="J798" s="31"/>
      <c r="K798" s="31"/>
      <c r="L798" s="31"/>
      <c r="M798" s="31"/>
      <c r="N798" s="30" t="str">
        <f>IF(INDEX(技能效果!I:I,MATCH(技能效果等级!B798,技能效果!B:B,0))="","",INDEX(技能效果!I:I,MATCH(技能效果等级!B798,技能效果!B:B,0)))</f>
        <v/>
      </c>
      <c r="O798" s="31"/>
      <c r="P798" s="31"/>
      <c r="Q798" s="31"/>
      <c r="R798" s="31" t="str">
        <f>IF(INDEX(技能效果!J:J,MATCH(技能效果等级!B798,技能效果!B:B,0))="","",INDEX(技能效果!J:J,MATCH(技能效果等级!B798,技能效果!B:B,0)))</f>
        <v/>
      </c>
      <c r="S798" s="31"/>
      <c r="T798" s="31"/>
      <c r="U798" s="31"/>
      <c r="V798" s="30" t="s">
        <v>1329</v>
      </c>
      <c r="W798" s="31">
        <f t="shared" si="12"/>
        <v>80</v>
      </c>
    </row>
    <row r="799" spans="1:23" ht="16.5" x14ac:dyDescent="0.2">
      <c r="A799" s="31">
        <v>796</v>
      </c>
      <c r="B799" s="31">
        <f>INDEX(技能效果!B:B,MATCH(技能效果等级!W799,技能效果!Y:Y,0))</f>
        <v>130200101</v>
      </c>
      <c r="C799" s="31" t="str">
        <f>INDEX(技能效果!C:C,MATCH(技能效果等级!B799,技能效果!B:B,0))</f>
        <v>常服曹焱兵技能2伤害</v>
      </c>
      <c r="D799" s="30" t="s">
        <v>1013</v>
      </c>
      <c r="E799" s="31">
        <v>6</v>
      </c>
      <c r="F799" s="31">
        <f>INDEX(技能效果!H:H,MATCH(技能效果等级!B799,技能效果!B:B,0))</f>
        <v>1001</v>
      </c>
      <c r="G799" s="31">
        <v>2.5</v>
      </c>
      <c r="H799" s="31"/>
      <c r="I799" s="31"/>
      <c r="J799" s="31"/>
      <c r="K799" s="31"/>
      <c r="L799" s="31"/>
      <c r="M799" s="31"/>
      <c r="N799" s="30" t="str">
        <f>IF(INDEX(技能效果!I:I,MATCH(技能效果等级!B799,技能效果!B:B,0))="","",INDEX(技能效果!I:I,MATCH(技能效果等级!B799,技能效果!B:B,0)))</f>
        <v/>
      </c>
      <c r="O799" s="31"/>
      <c r="P799" s="31"/>
      <c r="Q799" s="31"/>
      <c r="R799" s="31" t="str">
        <f>IF(INDEX(技能效果!J:J,MATCH(技能效果等级!B799,技能效果!B:B,0))="","",INDEX(技能效果!J:J,MATCH(技能效果等级!B799,技能效果!B:B,0)))</f>
        <v/>
      </c>
      <c r="S799" s="31"/>
      <c r="T799" s="31"/>
      <c r="U799" s="31"/>
      <c r="V799" s="30" t="s">
        <v>1329</v>
      </c>
      <c r="W799" s="31">
        <f t="shared" si="12"/>
        <v>80</v>
      </c>
    </row>
    <row r="800" spans="1:23" ht="16.5" x14ac:dyDescent="0.2">
      <c r="A800" s="31">
        <v>797</v>
      </c>
      <c r="B800" s="31">
        <f>INDEX(技能效果!B:B,MATCH(技能效果等级!W800,技能效果!Y:Y,0))</f>
        <v>130200101</v>
      </c>
      <c r="C800" s="31" t="str">
        <f>INDEX(技能效果!C:C,MATCH(技能效果等级!B800,技能效果!B:B,0))</f>
        <v>常服曹焱兵技能2伤害</v>
      </c>
      <c r="D800" s="30" t="s">
        <v>1013</v>
      </c>
      <c r="E800" s="31">
        <v>7</v>
      </c>
      <c r="F800" s="31">
        <f>INDEX(技能效果!H:H,MATCH(技能效果等级!B800,技能效果!B:B,0))</f>
        <v>1001</v>
      </c>
      <c r="G800" s="31">
        <v>2.5</v>
      </c>
      <c r="H800" s="31"/>
      <c r="I800" s="31"/>
      <c r="J800" s="31"/>
      <c r="K800" s="31"/>
      <c r="L800" s="31"/>
      <c r="M800" s="31"/>
      <c r="N800" s="30" t="str">
        <f>IF(INDEX(技能效果!I:I,MATCH(技能效果等级!B800,技能效果!B:B,0))="","",INDEX(技能效果!I:I,MATCH(技能效果等级!B800,技能效果!B:B,0)))</f>
        <v/>
      </c>
      <c r="O800" s="31"/>
      <c r="P800" s="31"/>
      <c r="Q800" s="31"/>
      <c r="R800" s="31" t="str">
        <f>IF(INDEX(技能效果!J:J,MATCH(技能效果等级!B800,技能效果!B:B,0))="","",INDEX(技能效果!J:J,MATCH(技能效果等级!B800,技能效果!B:B,0)))</f>
        <v/>
      </c>
      <c r="S800" s="31"/>
      <c r="T800" s="31"/>
      <c r="U800" s="31"/>
      <c r="V800" s="30" t="s">
        <v>1329</v>
      </c>
      <c r="W800" s="31">
        <f t="shared" si="12"/>
        <v>80</v>
      </c>
    </row>
    <row r="801" spans="1:23" ht="16.5" x14ac:dyDescent="0.2">
      <c r="A801" s="31">
        <v>798</v>
      </c>
      <c r="B801" s="31">
        <f>INDEX(技能效果!B:B,MATCH(技能效果等级!W801,技能效果!Y:Y,0))</f>
        <v>130200101</v>
      </c>
      <c r="C801" s="31" t="str">
        <f>INDEX(技能效果!C:C,MATCH(技能效果等级!B801,技能效果!B:B,0))</f>
        <v>常服曹焱兵技能2伤害</v>
      </c>
      <c r="D801" s="30" t="s">
        <v>1013</v>
      </c>
      <c r="E801" s="31">
        <v>8</v>
      </c>
      <c r="F801" s="31">
        <f>INDEX(技能效果!H:H,MATCH(技能效果等级!B801,技能效果!B:B,0))</f>
        <v>1001</v>
      </c>
      <c r="G801" s="31">
        <v>2.5</v>
      </c>
      <c r="H801" s="31"/>
      <c r="I801" s="31"/>
      <c r="J801" s="31"/>
      <c r="K801" s="31"/>
      <c r="L801" s="31"/>
      <c r="M801" s="31"/>
      <c r="N801" s="30" t="str">
        <f>IF(INDEX(技能效果!I:I,MATCH(技能效果等级!B801,技能效果!B:B,0))="","",INDEX(技能效果!I:I,MATCH(技能效果等级!B801,技能效果!B:B,0)))</f>
        <v/>
      </c>
      <c r="O801" s="31"/>
      <c r="P801" s="31"/>
      <c r="Q801" s="31"/>
      <c r="R801" s="31" t="str">
        <f>IF(INDEX(技能效果!J:J,MATCH(技能效果等级!B801,技能效果!B:B,0))="","",INDEX(技能效果!J:J,MATCH(技能效果等级!B801,技能效果!B:B,0)))</f>
        <v/>
      </c>
      <c r="S801" s="31"/>
      <c r="T801" s="31"/>
      <c r="U801" s="31"/>
      <c r="V801" s="30" t="s">
        <v>1329</v>
      </c>
      <c r="W801" s="31">
        <f t="shared" si="12"/>
        <v>80</v>
      </c>
    </row>
    <row r="802" spans="1:23" ht="16.5" x14ac:dyDescent="0.2">
      <c r="A802" s="31">
        <v>799</v>
      </c>
      <c r="B802" s="31">
        <f>INDEX(技能效果!B:B,MATCH(技能效果等级!W802,技能效果!Y:Y,0))</f>
        <v>130200101</v>
      </c>
      <c r="C802" s="31" t="str">
        <f>INDEX(技能效果!C:C,MATCH(技能效果等级!B802,技能效果!B:B,0))</f>
        <v>常服曹焱兵技能2伤害</v>
      </c>
      <c r="D802" s="30" t="s">
        <v>1013</v>
      </c>
      <c r="E802" s="31">
        <v>9</v>
      </c>
      <c r="F802" s="31">
        <f>INDEX(技能效果!H:H,MATCH(技能效果等级!B802,技能效果!B:B,0))</f>
        <v>1001</v>
      </c>
      <c r="G802" s="31">
        <v>2.5</v>
      </c>
      <c r="H802" s="100"/>
      <c r="I802" s="100"/>
      <c r="J802" s="100"/>
      <c r="K802" s="100"/>
      <c r="L802" s="100"/>
      <c r="M802" s="100"/>
      <c r="N802" s="30" t="str">
        <f>IF(INDEX(技能效果!I:I,MATCH(技能效果等级!B802,技能效果!B:B,0))="","",INDEX(技能效果!I:I,MATCH(技能效果等级!B802,技能效果!B:B,0)))</f>
        <v/>
      </c>
      <c r="O802" s="100"/>
      <c r="P802" s="100"/>
      <c r="Q802" s="100"/>
      <c r="R802" s="31" t="str">
        <f>IF(INDEX(技能效果!J:J,MATCH(技能效果等级!B802,技能效果!B:B,0))="","",INDEX(技能效果!J:J,MATCH(技能效果等级!B802,技能效果!B:B,0)))</f>
        <v/>
      </c>
      <c r="S802" s="100"/>
      <c r="T802" s="100"/>
      <c r="U802" s="100"/>
      <c r="V802" s="30" t="s">
        <v>1329</v>
      </c>
      <c r="W802" s="31">
        <f t="shared" si="12"/>
        <v>80</v>
      </c>
    </row>
    <row r="803" spans="1:23" ht="16.5" x14ac:dyDescent="0.2">
      <c r="A803" s="31">
        <v>800</v>
      </c>
      <c r="B803" s="31">
        <f>INDEX(技能效果!B:B,MATCH(技能效果等级!W803,技能效果!Y:Y,0))</f>
        <v>130200101</v>
      </c>
      <c r="C803" s="31" t="str">
        <f>INDEX(技能效果!C:C,MATCH(技能效果等级!B803,技能效果!B:B,0))</f>
        <v>常服曹焱兵技能2伤害</v>
      </c>
      <c r="D803" s="30" t="s">
        <v>1013</v>
      </c>
      <c r="E803" s="31">
        <v>10</v>
      </c>
      <c r="F803" s="31">
        <f>INDEX(技能效果!H:H,MATCH(技能效果等级!B803,技能效果!B:B,0))</f>
        <v>1001</v>
      </c>
      <c r="G803" s="31">
        <v>2.5</v>
      </c>
      <c r="H803" s="100"/>
      <c r="I803" s="100"/>
      <c r="J803" s="100"/>
      <c r="K803" s="100"/>
      <c r="L803" s="100"/>
      <c r="M803" s="100"/>
      <c r="N803" s="30" t="str">
        <f>IF(INDEX(技能效果!I:I,MATCH(技能效果等级!B803,技能效果!B:B,0))="","",INDEX(技能效果!I:I,MATCH(技能效果等级!B803,技能效果!B:B,0)))</f>
        <v/>
      </c>
      <c r="O803" s="100"/>
      <c r="P803" s="100"/>
      <c r="Q803" s="100"/>
      <c r="R803" s="31" t="str">
        <f>IF(INDEX(技能效果!J:J,MATCH(技能效果等级!B803,技能效果!B:B,0))="","",INDEX(技能效果!J:J,MATCH(技能效果等级!B803,技能效果!B:B,0)))</f>
        <v/>
      </c>
      <c r="S803" s="100"/>
      <c r="T803" s="100"/>
      <c r="U803" s="100"/>
      <c r="V803" s="30" t="s">
        <v>1329</v>
      </c>
      <c r="W803" s="31">
        <f t="shared" si="12"/>
        <v>80</v>
      </c>
    </row>
    <row r="804" spans="1:23" ht="16.5" x14ac:dyDescent="0.2">
      <c r="A804" s="31">
        <v>801</v>
      </c>
      <c r="B804" s="31">
        <f>INDEX(技能效果!B:B,MATCH(技能效果等级!W804,技能效果!Y:Y,0))</f>
        <v>130200102</v>
      </c>
      <c r="C804" s="31" t="str">
        <f>INDEX(技能效果!C:C,MATCH(技能效果等级!B804,技能效果!B:B,0))</f>
        <v>常服曹焱兵技能2减少水晶</v>
      </c>
      <c r="D804" s="30" t="s">
        <v>1013</v>
      </c>
      <c r="E804" s="31">
        <v>1</v>
      </c>
      <c r="F804" s="31">
        <f>INDEX(技能效果!H:H,MATCH(技能效果等级!B804,技能效果!B:B,0))</f>
        <v>3002</v>
      </c>
      <c r="G804" s="31">
        <v>1</v>
      </c>
      <c r="H804" s="100"/>
      <c r="I804" s="100"/>
      <c r="J804" s="100"/>
      <c r="K804" s="100"/>
      <c r="L804" s="100"/>
      <c r="M804" s="100"/>
      <c r="N804" s="30" t="str">
        <f>IF(INDEX(技能效果!I:I,MATCH(技能效果等级!B804,技能效果!B:B,0))="","",INDEX(技能效果!I:I,MATCH(技能效果等级!B804,技能效果!B:B,0)))</f>
        <v/>
      </c>
      <c r="O804" s="100"/>
      <c r="P804" s="100"/>
      <c r="Q804" s="100"/>
      <c r="R804" s="31" t="str">
        <f>IF(INDEX(技能效果!J:J,MATCH(技能效果等级!B804,技能效果!B:B,0))="","",INDEX(技能效果!J:J,MATCH(技能效果等级!B804,技能效果!B:B,0)))</f>
        <v/>
      </c>
      <c r="S804" s="100"/>
      <c r="T804" s="100"/>
      <c r="U804" s="100"/>
      <c r="V804" s="30" t="s">
        <v>1329</v>
      </c>
      <c r="W804" s="31">
        <f t="shared" si="12"/>
        <v>81</v>
      </c>
    </row>
    <row r="805" spans="1:23" ht="16.5" x14ac:dyDescent="0.2">
      <c r="A805" s="31">
        <v>802</v>
      </c>
      <c r="B805" s="31">
        <f>INDEX(技能效果!B:B,MATCH(技能效果等级!W805,技能效果!Y:Y,0))</f>
        <v>130200102</v>
      </c>
      <c r="C805" s="31" t="str">
        <f>INDEX(技能效果!C:C,MATCH(技能效果等级!B805,技能效果!B:B,0))</f>
        <v>常服曹焱兵技能2减少水晶</v>
      </c>
      <c r="D805" s="30" t="s">
        <v>1013</v>
      </c>
      <c r="E805" s="31">
        <v>2</v>
      </c>
      <c r="F805" s="31">
        <f>INDEX(技能效果!H:H,MATCH(技能效果等级!B805,技能效果!B:B,0))</f>
        <v>3002</v>
      </c>
      <c r="G805" s="31">
        <v>1</v>
      </c>
      <c r="H805" s="100"/>
      <c r="I805" s="100"/>
      <c r="J805" s="100"/>
      <c r="K805" s="100"/>
      <c r="L805" s="100"/>
      <c r="M805" s="100"/>
      <c r="N805" s="30" t="str">
        <f>IF(INDEX(技能效果!I:I,MATCH(技能效果等级!B805,技能效果!B:B,0))="","",INDEX(技能效果!I:I,MATCH(技能效果等级!B805,技能效果!B:B,0)))</f>
        <v/>
      </c>
      <c r="O805" s="100"/>
      <c r="P805" s="100"/>
      <c r="Q805" s="100"/>
      <c r="R805" s="31" t="str">
        <f>IF(INDEX(技能效果!J:J,MATCH(技能效果等级!B805,技能效果!B:B,0))="","",INDEX(技能效果!J:J,MATCH(技能效果等级!B805,技能效果!B:B,0)))</f>
        <v/>
      </c>
      <c r="S805" s="100"/>
      <c r="T805" s="100"/>
      <c r="U805" s="100"/>
      <c r="V805" s="30" t="s">
        <v>1329</v>
      </c>
      <c r="W805" s="31">
        <f t="shared" si="12"/>
        <v>81</v>
      </c>
    </row>
    <row r="806" spans="1:23" ht="16.5" x14ac:dyDescent="0.2">
      <c r="A806" s="31">
        <v>803</v>
      </c>
      <c r="B806" s="31">
        <f>INDEX(技能效果!B:B,MATCH(技能效果等级!W806,技能效果!Y:Y,0))</f>
        <v>130200102</v>
      </c>
      <c r="C806" s="31" t="str">
        <f>INDEX(技能效果!C:C,MATCH(技能效果等级!B806,技能效果!B:B,0))</f>
        <v>常服曹焱兵技能2减少水晶</v>
      </c>
      <c r="D806" s="30" t="s">
        <v>1013</v>
      </c>
      <c r="E806" s="31">
        <v>3</v>
      </c>
      <c r="F806" s="31">
        <f>INDEX(技能效果!H:H,MATCH(技能效果等级!B806,技能效果!B:B,0))</f>
        <v>3002</v>
      </c>
      <c r="G806" s="31">
        <v>1</v>
      </c>
      <c r="H806" s="100"/>
      <c r="I806" s="100"/>
      <c r="J806" s="100"/>
      <c r="K806" s="100"/>
      <c r="L806" s="100"/>
      <c r="M806" s="100"/>
      <c r="N806" s="30" t="str">
        <f>IF(INDEX(技能效果!I:I,MATCH(技能效果等级!B806,技能效果!B:B,0))="","",INDEX(技能效果!I:I,MATCH(技能效果等级!B806,技能效果!B:B,0)))</f>
        <v/>
      </c>
      <c r="O806" s="100"/>
      <c r="P806" s="100"/>
      <c r="Q806" s="100"/>
      <c r="R806" s="31" t="str">
        <f>IF(INDEX(技能效果!J:J,MATCH(技能效果等级!B806,技能效果!B:B,0))="","",INDEX(技能效果!J:J,MATCH(技能效果等级!B806,技能效果!B:B,0)))</f>
        <v/>
      </c>
      <c r="S806" s="100"/>
      <c r="T806" s="100"/>
      <c r="U806" s="100"/>
      <c r="V806" s="30" t="s">
        <v>1329</v>
      </c>
      <c r="W806" s="31">
        <f t="shared" si="12"/>
        <v>81</v>
      </c>
    </row>
    <row r="807" spans="1:23" ht="16.5" x14ac:dyDescent="0.2">
      <c r="A807" s="31">
        <v>804</v>
      </c>
      <c r="B807" s="31">
        <f>INDEX(技能效果!B:B,MATCH(技能效果等级!W807,技能效果!Y:Y,0))</f>
        <v>130200102</v>
      </c>
      <c r="C807" s="31" t="str">
        <f>INDEX(技能效果!C:C,MATCH(技能效果等级!B807,技能效果!B:B,0))</f>
        <v>常服曹焱兵技能2减少水晶</v>
      </c>
      <c r="D807" s="30" t="s">
        <v>1013</v>
      </c>
      <c r="E807" s="31">
        <v>4</v>
      </c>
      <c r="F807" s="31">
        <f>INDEX(技能效果!H:H,MATCH(技能效果等级!B807,技能效果!B:B,0))</f>
        <v>3002</v>
      </c>
      <c r="G807" s="31">
        <v>1</v>
      </c>
      <c r="H807" s="100"/>
      <c r="I807" s="100"/>
      <c r="J807" s="100"/>
      <c r="K807" s="100"/>
      <c r="L807" s="100"/>
      <c r="M807" s="100"/>
      <c r="N807" s="30" t="str">
        <f>IF(INDEX(技能效果!I:I,MATCH(技能效果等级!B807,技能效果!B:B,0))="","",INDEX(技能效果!I:I,MATCH(技能效果等级!B807,技能效果!B:B,0)))</f>
        <v/>
      </c>
      <c r="O807" s="100"/>
      <c r="P807" s="100"/>
      <c r="Q807" s="100"/>
      <c r="R807" s="31" t="str">
        <f>IF(INDEX(技能效果!J:J,MATCH(技能效果等级!B807,技能效果!B:B,0))="","",INDEX(技能效果!J:J,MATCH(技能效果等级!B807,技能效果!B:B,0)))</f>
        <v/>
      </c>
      <c r="S807" s="100"/>
      <c r="T807" s="100"/>
      <c r="U807" s="100"/>
      <c r="V807" s="30" t="s">
        <v>1329</v>
      </c>
      <c r="W807" s="31">
        <f t="shared" si="12"/>
        <v>81</v>
      </c>
    </row>
    <row r="808" spans="1:23" ht="16.5" x14ac:dyDescent="0.2">
      <c r="A808" s="31">
        <v>805</v>
      </c>
      <c r="B808" s="31">
        <f>INDEX(技能效果!B:B,MATCH(技能效果等级!W808,技能效果!Y:Y,0))</f>
        <v>130200102</v>
      </c>
      <c r="C808" s="31" t="str">
        <f>INDEX(技能效果!C:C,MATCH(技能效果等级!B808,技能效果!B:B,0))</f>
        <v>常服曹焱兵技能2减少水晶</v>
      </c>
      <c r="D808" s="30" t="s">
        <v>1013</v>
      </c>
      <c r="E808" s="31">
        <v>5</v>
      </c>
      <c r="F808" s="31">
        <f>INDEX(技能效果!H:H,MATCH(技能效果等级!B808,技能效果!B:B,0))</f>
        <v>3002</v>
      </c>
      <c r="G808" s="31">
        <v>1</v>
      </c>
      <c r="H808" s="100"/>
      <c r="I808" s="100"/>
      <c r="J808" s="100"/>
      <c r="K808" s="100"/>
      <c r="L808" s="100"/>
      <c r="M808" s="100"/>
      <c r="N808" s="30" t="str">
        <f>IF(INDEX(技能效果!I:I,MATCH(技能效果等级!B808,技能效果!B:B,0))="","",INDEX(技能效果!I:I,MATCH(技能效果等级!B808,技能效果!B:B,0)))</f>
        <v/>
      </c>
      <c r="O808" s="100"/>
      <c r="P808" s="100"/>
      <c r="Q808" s="100"/>
      <c r="R808" s="31" t="str">
        <f>IF(INDEX(技能效果!J:J,MATCH(技能效果等级!B808,技能效果!B:B,0))="","",INDEX(技能效果!J:J,MATCH(技能效果等级!B808,技能效果!B:B,0)))</f>
        <v/>
      </c>
      <c r="S808" s="100"/>
      <c r="T808" s="100"/>
      <c r="U808" s="100"/>
      <c r="V808" s="30" t="s">
        <v>1329</v>
      </c>
      <c r="W808" s="31">
        <f t="shared" si="12"/>
        <v>81</v>
      </c>
    </row>
    <row r="809" spans="1:23" ht="16.5" x14ac:dyDescent="0.2">
      <c r="A809" s="31">
        <v>806</v>
      </c>
      <c r="B809" s="31">
        <f>INDEX(技能效果!B:B,MATCH(技能效果等级!W809,技能效果!Y:Y,0))</f>
        <v>130200102</v>
      </c>
      <c r="C809" s="31" t="str">
        <f>INDEX(技能效果!C:C,MATCH(技能效果等级!B809,技能效果!B:B,0))</f>
        <v>常服曹焱兵技能2减少水晶</v>
      </c>
      <c r="D809" s="30" t="s">
        <v>1013</v>
      </c>
      <c r="E809" s="31">
        <v>6</v>
      </c>
      <c r="F809" s="31">
        <f>INDEX(技能效果!H:H,MATCH(技能效果等级!B809,技能效果!B:B,0))</f>
        <v>3002</v>
      </c>
      <c r="G809" s="31">
        <v>1</v>
      </c>
      <c r="H809" s="100"/>
      <c r="I809" s="100"/>
      <c r="J809" s="100"/>
      <c r="K809" s="100"/>
      <c r="L809" s="100"/>
      <c r="M809" s="100"/>
      <c r="N809" s="30" t="str">
        <f>IF(INDEX(技能效果!I:I,MATCH(技能效果等级!B809,技能效果!B:B,0))="","",INDEX(技能效果!I:I,MATCH(技能效果等级!B809,技能效果!B:B,0)))</f>
        <v/>
      </c>
      <c r="O809" s="100"/>
      <c r="P809" s="100"/>
      <c r="Q809" s="100"/>
      <c r="R809" s="31" t="str">
        <f>IF(INDEX(技能效果!J:J,MATCH(技能效果等级!B809,技能效果!B:B,0))="","",INDEX(技能效果!J:J,MATCH(技能效果等级!B809,技能效果!B:B,0)))</f>
        <v/>
      </c>
      <c r="S809" s="100"/>
      <c r="T809" s="100"/>
      <c r="U809" s="100"/>
      <c r="V809" s="30" t="s">
        <v>1329</v>
      </c>
      <c r="W809" s="31">
        <f t="shared" si="12"/>
        <v>81</v>
      </c>
    </row>
    <row r="810" spans="1:23" ht="16.5" x14ac:dyDescent="0.2">
      <c r="A810" s="31">
        <v>807</v>
      </c>
      <c r="B810" s="31">
        <f>INDEX(技能效果!B:B,MATCH(技能效果等级!W810,技能效果!Y:Y,0))</f>
        <v>130200102</v>
      </c>
      <c r="C810" s="31" t="str">
        <f>INDEX(技能效果!C:C,MATCH(技能效果等级!B810,技能效果!B:B,0))</f>
        <v>常服曹焱兵技能2减少水晶</v>
      </c>
      <c r="D810" s="30" t="s">
        <v>1013</v>
      </c>
      <c r="E810" s="31">
        <v>7</v>
      </c>
      <c r="F810" s="31">
        <f>INDEX(技能效果!H:H,MATCH(技能效果等级!B810,技能效果!B:B,0))</f>
        <v>3002</v>
      </c>
      <c r="G810" s="31">
        <v>1</v>
      </c>
      <c r="H810" s="100"/>
      <c r="I810" s="100"/>
      <c r="J810" s="100"/>
      <c r="K810" s="100"/>
      <c r="L810" s="100"/>
      <c r="M810" s="100"/>
      <c r="N810" s="30" t="str">
        <f>IF(INDEX(技能效果!I:I,MATCH(技能效果等级!B810,技能效果!B:B,0))="","",INDEX(技能效果!I:I,MATCH(技能效果等级!B810,技能效果!B:B,0)))</f>
        <v/>
      </c>
      <c r="O810" s="100"/>
      <c r="P810" s="100"/>
      <c r="Q810" s="100"/>
      <c r="R810" s="31" t="str">
        <f>IF(INDEX(技能效果!J:J,MATCH(技能效果等级!B810,技能效果!B:B,0))="","",INDEX(技能效果!J:J,MATCH(技能效果等级!B810,技能效果!B:B,0)))</f>
        <v/>
      </c>
      <c r="S810" s="100"/>
      <c r="T810" s="100"/>
      <c r="U810" s="100"/>
      <c r="V810" s="30" t="s">
        <v>1329</v>
      </c>
      <c r="W810" s="31">
        <f t="shared" si="12"/>
        <v>81</v>
      </c>
    </row>
    <row r="811" spans="1:23" ht="16.5" x14ac:dyDescent="0.2">
      <c r="A811" s="31">
        <v>808</v>
      </c>
      <c r="B811" s="31">
        <f>INDEX(技能效果!B:B,MATCH(技能效果等级!W811,技能效果!Y:Y,0))</f>
        <v>130200102</v>
      </c>
      <c r="C811" s="31" t="str">
        <f>INDEX(技能效果!C:C,MATCH(技能效果等级!B811,技能效果!B:B,0))</f>
        <v>常服曹焱兵技能2减少水晶</v>
      </c>
      <c r="D811" s="30" t="s">
        <v>1013</v>
      </c>
      <c r="E811" s="31">
        <v>8</v>
      </c>
      <c r="F811" s="31">
        <f>INDEX(技能效果!H:H,MATCH(技能效果等级!B811,技能效果!B:B,0))</f>
        <v>3002</v>
      </c>
      <c r="G811" s="31">
        <v>1</v>
      </c>
      <c r="H811" s="100"/>
      <c r="I811" s="100"/>
      <c r="J811" s="100"/>
      <c r="K811" s="100"/>
      <c r="L811" s="100"/>
      <c r="M811" s="100"/>
      <c r="N811" s="30" t="str">
        <f>IF(INDEX(技能效果!I:I,MATCH(技能效果等级!B811,技能效果!B:B,0))="","",INDEX(技能效果!I:I,MATCH(技能效果等级!B811,技能效果!B:B,0)))</f>
        <v/>
      </c>
      <c r="O811" s="100"/>
      <c r="P811" s="100"/>
      <c r="Q811" s="100"/>
      <c r="R811" s="31" t="str">
        <f>IF(INDEX(技能效果!J:J,MATCH(技能效果等级!B811,技能效果!B:B,0))="","",INDEX(技能效果!J:J,MATCH(技能效果等级!B811,技能效果!B:B,0)))</f>
        <v/>
      </c>
      <c r="S811" s="100"/>
      <c r="T811" s="100"/>
      <c r="U811" s="100"/>
      <c r="V811" s="30" t="s">
        <v>1329</v>
      </c>
      <c r="W811" s="31">
        <f t="shared" si="12"/>
        <v>81</v>
      </c>
    </row>
    <row r="812" spans="1:23" ht="16.5" x14ac:dyDescent="0.2">
      <c r="A812" s="31">
        <v>809</v>
      </c>
      <c r="B812" s="31">
        <f>INDEX(技能效果!B:B,MATCH(技能效果等级!W812,技能效果!Y:Y,0))</f>
        <v>130200102</v>
      </c>
      <c r="C812" s="31" t="str">
        <f>INDEX(技能效果!C:C,MATCH(技能效果等级!B812,技能效果!B:B,0))</f>
        <v>常服曹焱兵技能2减少水晶</v>
      </c>
      <c r="D812" s="30" t="s">
        <v>1013</v>
      </c>
      <c r="E812" s="31">
        <v>9</v>
      </c>
      <c r="F812" s="31">
        <f>INDEX(技能效果!H:H,MATCH(技能效果等级!B812,技能效果!B:B,0))</f>
        <v>3002</v>
      </c>
      <c r="G812" s="31">
        <v>1</v>
      </c>
      <c r="H812" s="100"/>
      <c r="I812" s="100"/>
      <c r="J812" s="100"/>
      <c r="K812" s="100"/>
      <c r="L812" s="100"/>
      <c r="M812" s="100"/>
      <c r="N812" s="30" t="str">
        <f>IF(INDEX(技能效果!I:I,MATCH(技能效果等级!B812,技能效果!B:B,0))="","",INDEX(技能效果!I:I,MATCH(技能效果等级!B812,技能效果!B:B,0)))</f>
        <v/>
      </c>
      <c r="O812" s="100"/>
      <c r="P812" s="100"/>
      <c r="Q812" s="100"/>
      <c r="R812" s="31" t="str">
        <f>IF(INDEX(技能效果!J:J,MATCH(技能效果等级!B812,技能效果!B:B,0))="","",INDEX(技能效果!J:J,MATCH(技能效果等级!B812,技能效果!B:B,0)))</f>
        <v/>
      </c>
      <c r="S812" s="100"/>
      <c r="T812" s="100"/>
      <c r="U812" s="100"/>
      <c r="V812" s="30" t="s">
        <v>1329</v>
      </c>
      <c r="W812" s="31">
        <f t="shared" si="12"/>
        <v>81</v>
      </c>
    </row>
    <row r="813" spans="1:23" ht="16.5" x14ac:dyDescent="0.2">
      <c r="A813" s="31">
        <v>810</v>
      </c>
      <c r="B813" s="31">
        <f>INDEX(技能效果!B:B,MATCH(技能效果等级!W813,技能效果!Y:Y,0))</f>
        <v>130200102</v>
      </c>
      <c r="C813" s="31" t="str">
        <f>INDEX(技能效果!C:C,MATCH(技能效果等级!B813,技能效果!B:B,0))</f>
        <v>常服曹焱兵技能2减少水晶</v>
      </c>
      <c r="D813" s="30" t="s">
        <v>1013</v>
      </c>
      <c r="E813" s="31">
        <v>10</v>
      </c>
      <c r="F813" s="31">
        <f>INDEX(技能效果!H:H,MATCH(技能效果等级!B813,技能效果!B:B,0))</f>
        <v>3002</v>
      </c>
      <c r="G813" s="31">
        <v>1</v>
      </c>
      <c r="H813" s="100"/>
      <c r="I813" s="100"/>
      <c r="J813" s="100"/>
      <c r="K813" s="100"/>
      <c r="L813" s="100"/>
      <c r="M813" s="100"/>
      <c r="N813" s="30" t="str">
        <f>IF(INDEX(技能效果!I:I,MATCH(技能效果等级!B813,技能效果!B:B,0))="","",INDEX(技能效果!I:I,MATCH(技能效果等级!B813,技能效果!B:B,0)))</f>
        <v/>
      </c>
      <c r="O813" s="100"/>
      <c r="P813" s="100"/>
      <c r="Q813" s="100"/>
      <c r="R813" s="31" t="str">
        <f>IF(INDEX(技能效果!J:J,MATCH(技能效果等级!B813,技能效果!B:B,0))="","",INDEX(技能效果!J:J,MATCH(技能效果等级!B813,技能效果!B:B,0)))</f>
        <v/>
      </c>
      <c r="S813" s="100"/>
      <c r="T813" s="100"/>
      <c r="U813" s="100"/>
      <c r="V813" s="30" t="s">
        <v>1329</v>
      </c>
      <c r="W813" s="31">
        <f t="shared" si="12"/>
        <v>81</v>
      </c>
    </row>
    <row r="814" spans="1:23" ht="16.5" x14ac:dyDescent="0.2">
      <c r="A814" s="31">
        <v>811</v>
      </c>
      <c r="B814" s="31">
        <f>INDEX(技能效果!B:B,MATCH(技能效果等级!W814,技能效果!Y:Y,0))</f>
        <v>130100201</v>
      </c>
      <c r="C814" s="31" t="str">
        <f>INDEX(技能效果!C:C,MATCH(技能效果等级!B814,技能效果!B:B,0))</f>
        <v>曹玄亮技能1伤害</v>
      </c>
      <c r="D814" s="30" t="s">
        <v>1013</v>
      </c>
      <c r="E814" s="31">
        <v>1</v>
      </c>
      <c r="F814" s="31">
        <f>INDEX(技能效果!H:H,MATCH(技能效果等级!B814,技能效果!B:B,0))</f>
        <v>1001</v>
      </c>
      <c r="G814" s="31">
        <v>2.5</v>
      </c>
      <c r="H814" s="100"/>
      <c r="I814" s="100"/>
      <c r="J814" s="100"/>
      <c r="K814" s="100"/>
      <c r="L814" s="100"/>
      <c r="M814" s="100"/>
      <c r="N814" s="30" t="str">
        <f>IF(INDEX(技能效果!I:I,MATCH(技能效果等级!B814,技能效果!B:B,0))="","",INDEX(技能效果!I:I,MATCH(技能效果等级!B814,技能效果!B:B,0)))</f>
        <v/>
      </c>
      <c r="O814" s="100"/>
      <c r="P814" s="100"/>
      <c r="Q814" s="100"/>
      <c r="R814" s="31" t="str">
        <f>IF(INDEX(技能效果!J:J,MATCH(技能效果等级!B814,技能效果!B:B,0))="","",INDEX(技能效果!J:J,MATCH(技能效果等级!B814,技能效果!B:B,0)))</f>
        <v/>
      </c>
      <c r="S814" s="100"/>
      <c r="T814" s="100"/>
      <c r="U814" s="100"/>
      <c r="V814" s="30" t="s">
        <v>1329</v>
      </c>
      <c r="W814" s="31">
        <f t="shared" si="12"/>
        <v>82</v>
      </c>
    </row>
    <row r="815" spans="1:23" ht="16.5" x14ac:dyDescent="0.2">
      <c r="A815" s="31">
        <v>812</v>
      </c>
      <c r="B815" s="31">
        <f>INDEX(技能效果!B:B,MATCH(技能效果等级!W815,技能效果!Y:Y,0))</f>
        <v>130100201</v>
      </c>
      <c r="C815" s="31" t="str">
        <f>INDEX(技能效果!C:C,MATCH(技能效果等级!B815,技能效果!B:B,0))</f>
        <v>曹玄亮技能1伤害</v>
      </c>
      <c r="D815" s="30" t="s">
        <v>1013</v>
      </c>
      <c r="E815" s="31">
        <v>2</v>
      </c>
      <c r="F815" s="31">
        <f>INDEX(技能效果!H:H,MATCH(技能效果等级!B815,技能效果!B:B,0))</f>
        <v>1001</v>
      </c>
      <c r="G815" s="31">
        <v>2.5</v>
      </c>
      <c r="H815" s="100"/>
      <c r="I815" s="100"/>
      <c r="J815" s="100"/>
      <c r="K815" s="100"/>
      <c r="L815" s="100"/>
      <c r="M815" s="100"/>
      <c r="N815" s="30" t="str">
        <f>IF(INDEX(技能效果!I:I,MATCH(技能效果等级!B815,技能效果!B:B,0))="","",INDEX(技能效果!I:I,MATCH(技能效果等级!B815,技能效果!B:B,0)))</f>
        <v/>
      </c>
      <c r="O815" s="100"/>
      <c r="P815" s="100"/>
      <c r="Q815" s="100"/>
      <c r="R815" s="31" t="str">
        <f>IF(INDEX(技能效果!J:J,MATCH(技能效果等级!B815,技能效果!B:B,0))="","",INDEX(技能效果!J:J,MATCH(技能效果等级!B815,技能效果!B:B,0)))</f>
        <v/>
      </c>
      <c r="S815" s="100"/>
      <c r="T815" s="100"/>
      <c r="U815" s="100"/>
      <c r="V815" s="30" t="s">
        <v>1329</v>
      </c>
      <c r="W815" s="31">
        <f t="shared" si="12"/>
        <v>82</v>
      </c>
    </row>
    <row r="816" spans="1:23" ht="16.5" x14ac:dyDescent="0.2">
      <c r="A816" s="31">
        <v>813</v>
      </c>
      <c r="B816" s="31">
        <f>INDEX(技能效果!B:B,MATCH(技能效果等级!W816,技能效果!Y:Y,0))</f>
        <v>130100201</v>
      </c>
      <c r="C816" s="31" t="str">
        <f>INDEX(技能效果!C:C,MATCH(技能效果等级!B816,技能效果!B:B,0))</f>
        <v>曹玄亮技能1伤害</v>
      </c>
      <c r="D816" s="30" t="s">
        <v>1013</v>
      </c>
      <c r="E816" s="31">
        <v>3</v>
      </c>
      <c r="F816" s="31">
        <f>INDEX(技能效果!H:H,MATCH(技能效果等级!B816,技能效果!B:B,0))</f>
        <v>1001</v>
      </c>
      <c r="G816" s="31">
        <v>2.5</v>
      </c>
      <c r="H816" s="100"/>
      <c r="I816" s="100"/>
      <c r="J816" s="100"/>
      <c r="K816" s="100"/>
      <c r="L816" s="100"/>
      <c r="M816" s="100"/>
      <c r="N816" s="30" t="str">
        <f>IF(INDEX(技能效果!I:I,MATCH(技能效果等级!B816,技能效果!B:B,0))="","",INDEX(技能效果!I:I,MATCH(技能效果等级!B816,技能效果!B:B,0)))</f>
        <v/>
      </c>
      <c r="O816" s="100"/>
      <c r="P816" s="100"/>
      <c r="Q816" s="100"/>
      <c r="R816" s="31" t="str">
        <f>IF(INDEX(技能效果!J:J,MATCH(技能效果等级!B816,技能效果!B:B,0))="","",INDEX(技能效果!J:J,MATCH(技能效果等级!B816,技能效果!B:B,0)))</f>
        <v/>
      </c>
      <c r="S816" s="100"/>
      <c r="T816" s="100"/>
      <c r="U816" s="100"/>
      <c r="V816" s="30" t="s">
        <v>1329</v>
      </c>
      <c r="W816" s="31">
        <f t="shared" si="12"/>
        <v>82</v>
      </c>
    </row>
    <row r="817" spans="1:23" ht="16.5" x14ac:dyDescent="0.2">
      <c r="A817" s="31">
        <v>814</v>
      </c>
      <c r="B817" s="31">
        <f>INDEX(技能效果!B:B,MATCH(技能效果等级!W817,技能效果!Y:Y,0))</f>
        <v>130100201</v>
      </c>
      <c r="C817" s="31" t="str">
        <f>INDEX(技能效果!C:C,MATCH(技能效果等级!B817,技能效果!B:B,0))</f>
        <v>曹玄亮技能1伤害</v>
      </c>
      <c r="D817" s="30" t="s">
        <v>1013</v>
      </c>
      <c r="E817" s="31">
        <v>4</v>
      </c>
      <c r="F817" s="31">
        <f>INDEX(技能效果!H:H,MATCH(技能效果等级!B817,技能效果!B:B,0))</f>
        <v>1001</v>
      </c>
      <c r="G817" s="31">
        <v>2.5</v>
      </c>
      <c r="H817" s="100"/>
      <c r="I817" s="100"/>
      <c r="J817" s="100"/>
      <c r="K817" s="100"/>
      <c r="L817" s="100"/>
      <c r="M817" s="100"/>
      <c r="N817" s="30" t="str">
        <f>IF(INDEX(技能效果!I:I,MATCH(技能效果等级!B817,技能效果!B:B,0))="","",INDEX(技能效果!I:I,MATCH(技能效果等级!B817,技能效果!B:B,0)))</f>
        <v/>
      </c>
      <c r="O817" s="100"/>
      <c r="P817" s="100"/>
      <c r="Q817" s="100"/>
      <c r="R817" s="31" t="str">
        <f>IF(INDEX(技能效果!J:J,MATCH(技能效果等级!B817,技能效果!B:B,0))="","",INDEX(技能效果!J:J,MATCH(技能效果等级!B817,技能效果!B:B,0)))</f>
        <v/>
      </c>
      <c r="S817" s="100"/>
      <c r="T817" s="100"/>
      <c r="U817" s="100"/>
      <c r="V817" s="30" t="s">
        <v>1329</v>
      </c>
      <c r="W817" s="31">
        <f t="shared" si="12"/>
        <v>82</v>
      </c>
    </row>
    <row r="818" spans="1:23" ht="16.5" x14ac:dyDescent="0.2">
      <c r="A818" s="31">
        <v>815</v>
      </c>
      <c r="B818" s="31">
        <f>INDEX(技能效果!B:B,MATCH(技能效果等级!W818,技能效果!Y:Y,0))</f>
        <v>130100201</v>
      </c>
      <c r="C818" s="31" t="str">
        <f>INDEX(技能效果!C:C,MATCH(技能效果等级!B818,技能效果!B:B,0))</f>
        <v>曹玄亮技能1伤害</v>
      </c>
      <c r="D818" s="30" t="s">
        <v>1013</v>
      </c>
      <c r="E818" s="31">
        <v>5</v>
      </c>
      <c r="F818" s="31">
        <f>INDEX(技能效果!H:H,MATCH(技能效果等级!B818,技能效果!B:B,0))</f>
        <v>1001</v>
      </c>
      <c r="G818" s="31">
        <v>2.5</v>
      </c>
      <c r="H818" s="100"/>
      <c r="I818" s="100"/>
      <c r="J818" s="100"/>
      <c r="K818" s="100"/>
      <c r="L818" s="100"/>
      <c r="M818" s="100"/>
      <c r="N818" s="30" t="str">
        <f>IF(INDEX(技能效果!I:I,MATCH(技能效果等级!B818,技能效果!B:B,0))="","",INDEX(技能效果!I:I,MATCH(技能效果等级!B818,技能效果!B:B,0)))</f>
        <v/>
      </c>
      <c r="O818" s="100"/>
      <c r="P818" s="100"/>
      <c r="Q818" s="100"/>
      <c r="R818" s="31" t="str">
        <f>IF(INDEX(技能效果!J:J,MATCH(技能效果等级!B818,技能效果!B:B,0))="","",INDEX(技能效果!J:J,MATCH(技能效果等级!B818,技能效果!B:B,0)))</f>
        <v/>
      </c>
      <c r="S818" s="100"/>
      <c r="T818" s="100"/>
      <c r="U818" s="100"/>
      <c r="V818" s="30" t="s">
        <v>1329</v>
      </c>
      <c r="W818" s="31">
        <f t="shared" si="12"/>
        <v>82</v>
      </c>
    </row>
    <row r="819" spans="1:23" ht="16.5" x14ac:dyDescent="0.2">
      <c r="A819" s="31">
        <v>816</v>
      </c>
      <c r="B819" s="31">
        <f>INDEX(技能效果!B:B,MATCH(技能效果等级!W819,技能效果!Y:Y,0))</f>
        <v>130100201</v>
      </c>
      <c r="C819" s="31" t="str">
        <f>INDEX(技能效果!C:C,MATCH(技能效果等级!B819,技能效果!B:B,0))</f>
        <v>曹玄亮技能1伤害</v>
      </c>
      <c r="D819" s="30" t="s">
        <v>1013</v>
      </c>
      <c r="E819" s="31">
        <v>6</v>
      </c>
      <c r="F819" s="31">
        <f>INDEX(技能效果!H:H,MATCH(技能效果等级!B819,技能效果!B:B,0))</f>
        <v>1001</v>
      </c>
      <c r="G819" s="31">
        <v>2.5</v>
      </c>
      <c r="H819" s="100"/>
      <c r="I819" s="100"/>
      <c r="J819" s="100"/>
      <c r="K819" s="100"/>
      <c r="L819" s="100"/>
      <c r="M819" s="100"/>
      <c r="N819" s="30" t="str">
        <f>IF(INDEX(技能效果!I:I,MATCH(技能效果等级!B819,技能效果!B:B,0))="","",INDEX(技能效果!I:I,MATCH(技能效果等级!B819,技能效果!B:B,0)))</f>
        <v/>
      </c>
      <c r="O819" s="100"/>
      <c r="P819" s="100"/>
      <c r="Q819" s="100"/>
      <c r="R819" s="31" t="str">
        <f>IF(INDEX(技能效果!J:J,MATCH(技能效果等级!B819,技能效果!B:B,0))="","",INDEX(技能效果!J:J,MATCH(技能效果等级!B819,技能效果!B:B,0)))</f>
        <v/>
      </c>
      <c r="S819" s="100"/>
      <c r="T819" s="100"/>
      <c r="U819" s="100"/>
      <c r="V819" s="30" t="s">
        <v>1329</v>
      </c>
      <c r="W819" s="31">
        <f t="shared" si="12"/>
        <v>82</v>
      </c>
    </row>
    <row r="820" spans="1:23" ht="16.5" x14ac:dyDescent="0.2">
      <c r="A820" s="31">
        <v>817</v>
      </c>
      <c r="B820" s="31">
        <f>INDEX(技能效果!B:B,MATCH(技能效果等级!W820,技能效果!Y:Y,0))</f>
        <v>130100201</v>
      </c>
      <c r="C820" s="31" t="str">
        <f>INDEX(技能效果!C:C,MATCH(技能效果等级!B820,技能效果!B:B,0))</f>
        <v>曹玄亮技能1伤害</v>
      </c>
      <c r="D820" s="30" t="s">
        <v>1013</v>
      </c>
      <c r="E820" s="31">
        <v>7</v>
      </c>
      <c r="F820" s="31">
        <f>INDEX(技能效果!H:H,MATCH(技能效果等级!B820,技能效果!B:B,0))</f>
        <v>1001</v>
      </c>
      <c r="G820" s="31">
        <v>2.5</v>
      </c>
      <c r="H820" s="100"/>
      <c r="I820" s="100"/>
      <c r="J820" s="100"/>
      <c r="K820" s="100"/>
      <c r="L820" s="100"/>
      <c r="M820" s="100"/>
      <c r="N820" s="30" t="str">
        <f>IF(INDEX(技能效果!I:I,MATCH(技能效果等级!B820,技能效果!B:B,0))="","",INDEX(技能效果!I:I,MATCH(技能效果等级!B820,技能效果!B:B,0)))</f>
        <v/>
      </c>
      <c r="O820" s="100"/>
      <c r="P820" s="100"/>
      <c r="Q820" s="100"/>
      <c r="R820" s="31" t="str">
        <f>IF(INDEX(技能效果!J:J,MATCH(技能效果等级!B820,技能效果!B:B,0))="","",INDEX(技能效果!J:J,MATCH(技能效果等级!B820,技能效果!B:B,0)))</f>
        <v/>
      </c>
      <c r="S820" s="100"/>
      <c r="T820" s="100"/>
      <c r="U820" s="100"/>
      <c r="V820" s="30" t="s">
        <v>1329</v>
      </c>
      <c r="W820" s="31">
        <f t="shared" si="12"/>
        <v>82</v>
      </c>
    </row>
    <row r="821" spans="1:23" ht="16.5" x14ac:dyDescent="0.2">
      <c r="A821" s="31">
        <v>818</v>
      </c>
      <c r="B821" s="31">
        <f>INDEX(技能效果!B:B,MATCH(技能效果等级!W821,技能效果!Y:Y,0))</f>
        <v>130100201</v>
      </c>
      <c r="C821" s="31" t="str">
        <f>INDEX(技能效果!C:C,MATCH(技能效果等级!B821,技能效果!B:B,0))</f>
        <v>曹玄亮技能1伤害</v>
      </c>
      <c r="D821" s="30" t="s">
        <v>1013</v>
      </c>
      <c r="E821" s="31">
        <v>8</v>
      </c>
      <c r="F821" s="31">
        <f>INDEX(技能效果!H:H,MATCH(技能效果等级!B821,技能效果!B:B,0))</f>
        <v>1001</v>
      </c>
      <c r="G821" s="31">
        <v>2.5</v>
      </c>
      <c r="H821" s="100"/>
      <c r="I821" s="100"/>
      <c r="J821" s="100"/>
      <c r="K821" s="100"/>
      <c r="L821" s="100"/>
      <c r="M821" s="100"/>
      <c r="N821" s="30" t="str">
        <f>IF(INDEX(技能效果!I:I,MATCH(技能效果等级!B821,技能效果!B:B,0))="","",INDEX(技能效果!I:I,MATCH(技能效果等级!B821,技能效果!B:B,0)))</f>
        <v/>
      </c>
      <c r="O821" s="100"/>
      <c r="P821" s="100"/>
      <c r="Q821" s="100"/>
      <c r="R821" s="31" t="str">
        <f>IF(INDEX(技能效果!J:J,MATCH(技能效果等级!B821,技能效果!B:B,0))="","",INDEX(技能效果!J:J,MATCH(技能效果等级!B821,技能效果!B:B,0)))</f>
        <v/>
      </c>
      <c r="S821" s="100"/>
      <c r="T821" s="100"/>
      <c r="U821" s="100"/>
      <c r="V821" s="30" t="s">
        <v>1329</v>
      </c>
      <c r="W821" s="31">
        <f t="shared" si="12"/>
        <v>82</v>
      </c>
    </row>
    <row r="822" spans="1:23" ht="16.5" x14ac:dyDescent="0.2">
      <c r="A822" s="31">
        <v>819</v>
      </c>
      <c r="B822" s="31">
        <f>INDEX(技能效果!B:B,MATCH(技能效果等级!W822,技能效果!Y:Y,0))</f>
        <v>130100201</v>
      </c>
      <c r="C822" s="31" t="str">
        <f>INDEX(技能效果!C:C,MATCH(技能效果等级!B822,技能效果!B:B,0))</f>
        <v>曹玄亮技能1伤害</v>
      </c>
      <c r="D822" s="30" t="s">
        <v>1013</v>
      </c>
      <c r="E822" s="31">
        <v>9</v>
      </c>
      <c r="F822" s="31">
        <f>INDEX(技能效果!H:H,MATCH(技能效果等级!B822,技能效果!B:B,0))</f>
        <v>1001</v>
      </c>
      <c r="G822" s="31">
        <v>2.5</v>
      </c>
      <c r="H822" s="100"/>
      <c r="I822" s="100"/>
      <c r="J822" s="100"/>
      <c r="K822" s="100"/>
      <c r="L822" s="100"/>
      <c r="M822" s="100"/>
      <c r="N822" s="30" t="str">
        <f>IF(INDEX(技能效果!I:I,MATCH(技能效果等级!B822,技能效果!B:B,0))="","",INDEX(技能效果!I:I,MATCH(技能效果等级!B822,技能效果!B:B,0)))</f>
        <v/>
      </c>
      <c r="O822" s="100"/>
      <c r="P822" s="100"/>
      <c r="Q822" s="100"/>
      <c r="R822" s="31" t="str">
        <f>IF(INDEX(技能效果!J:J,MATCH(技能效果等级!B822,技能效果!B:B,0))="","",INDEX(技能效果!J:J,MATCH(技能效果等级!B822,技能效果!B:B,0)))</f>
        <v/>
      </c>
      <c r="S822" s="100"/>
      <c r="T822" s="100"/>
      <c r="U822" s="100"/>
      <c r="V822" s="30" t="s">
        <v>1329</v>
      </c>
      <c r="W822" s="31">
        <f t="shared" si="12"/>
        <v>82</v>
      </c>
    </row>
    <row r="823" spans="1:23" ht="16.5" x14ac:dyDescent="0.2">
      <c r="A823" s="31">
        <v>820</v>
      </c>
      <c r="B823" s="31">
        <f>INDEX(技能效果!B:B,MATCH(技能效果等级!W823,技能效果!Y:Y,0))</f>
        <v>130100201</v>
      </c>
      <c r="C823" s="31" t="str">
        <f>INDEX(技能效果!C:C,MATCH(技能效果等级!B823,技能效果!B:B,0))</f>
        <v>曹玄亮技能1伤害</v>
      </c>
      <c r="D823" s="30" t="s">
        <v>1013</v>
      </c>
      <c r="E823" s="31">
        <v>10</v>
      </c>
      <c r="F823" s="31">
        <f>INDEX(技能效果!H:H,MATCH(技能效果等级!B823,技能效果!B:B,0))</f>
        <v>1001</v>
      </c>
      <c r="G823" s="31">
        <v>2.5</v>
      </c>
      <c r="H823" s="100"/>
      <c r="I823" s="100"/>
      <c r="J823" s="100"/>
      <c r="K823" s="100"/>
      <c r="L823" s="100"/>
      <c r="M823" s="100"/>
      <c r="N823" s="30" t="str">
        <f>IF(INDEX(技能效果!I:I,MATCH(技能效果等级!B823,技能效果!B:B,0))="","",INDEX(技能效果!I:I,MATCH(技能效果等级!B823,技能效果!B:B,0)))</f>
        <v/>
      </c>
      <c r="O823" s="100"/>
      <c r="P823" s="100"/>
      <c r="Q823" s="100"/>
      <c r="R823" s="31" t="str">
        <f>IF(INDEX(技能效果!J:J,MATCH(技能效果等级!B823,技能效果!B:B,0))="","",INDEX(技能效果!J:J,MATCH(技能效果等级!B823,技能效果!B:B,0)))</f>
        <v/>
      </c>
      <c r="S823" s="100"/>
      <c r="T823" s="100"/>
      <c r="U823" s="100"/>
      <c r="V823" s="30" t="s">
        <v>1329</v>
      </c>
      <c r="W823" s="31">
        <f t="shared" si="12"/>
        <v>82</v>
      </c>
    </row>
    <row r="824" spans="1:23" ht="16.5" x14ac:dyDescent="0.2">
      <c r="A824" s="31">
        <v>821</v>
      </c>
      <c r="B824" s="31">
        <f>INDEX(技能效果!B:B,MATCH(技能效果等级!W824,技能效果!Y:Y,0))</f>
        <v>130100202</v>
      </c>
      <c r="C824" s="31" t="str">
        <f>INDEX(技能效果!C:C,MATCH(技能效果等级!B824,技能效果!B:B,0))</f>
        <v>曹玄亮技能1降低防御</v>
      </c>
      <c r="D824" s="30" t="s">
        <v>1013</v>
      </c>
      <c r="E824" s="31">
        <v>1</v>
      </c>
      <c r="F824" s="31">
        <f>INDEX(技能效果!H:H,MATCH(技能效果等级!B824,技能效果!B:B,0))</f>
        <v>4033</v>
      </c>
      <c r="G824" s="31">
        <v>1</v>
      </c>
      <c r="H824" s="100"/>
      <c r="I824" s="100"/>
      <c r="J824" s="100"/>
      <c r="K824" s="100"/>
      <c r="L824" s="100"/>
      <c r="M824" s="100"/>
      <c r="N824" s="30" t="str">
        <f>IF(INDEX(技能效果!I:I,MATCH(技能效果等级!B824,技能效果!B:B,0))="","",INDEX(技能效果!I:I,MATCH(技能效果等级!B824,技能效果!B:B,0)))</f>
        <v/>
      </c>
      <c r="O824" s="100"/>
      <c r="P824" s="100"/>
      <c r="Q824" s="100"/>
      <c r="R824" s="31" t="str">
        <f>IF(INDEX(技能效果!J:J,MATCH(技能效果等级!B824,技能效果!B:B,0))="","",INDEX(技能效果!J:J,MATCH(技能效果等级!B824,技能效果!B:B,0)))</f>
        <v/>
      </c>
      <c r="S824" s="100"/>
      <c r="T824" s="100"/>
      <c r="U824" s="100"/>
      <c r="V824" s="30" t="s">
        <v>1329</v>
      </c>
      <c r="W824" s="31">
        <f t="shared" si="12"/>
        <v>83</v>
      </c>
    </row>
    <row r="825" spans="1:23" ht="16.5" x14ac:dyDescent="0.2">
      <c r="A825" s="31">
        <v>822</v>
      </c>
      <c r="B825" s="31">
        <f>INDEX(技能效果!B:B,MATCH(技能效果等级!W825,技能效果!Y:Y,0))</f>
        <v>130100202</v>
      </c>
      <c r="C825" s="31" t="str">
        <f>INDEX(技能效果!C:C,MATCH(技能效果等级!B825,技能效果!B:B,0))</f>
        <v>曹玄亮技能1降低防御</v>
      </c>
      <c r="D825" s="30" t="s">
        <v>1013</v>
      </c>
      <c r="E825" s="31">
        <v>2</v>
      </c>
      <c r="F825" s="31">
        <f>INDEX(技能效果!H:H,MATCH(技能效果等级!B825,技能效果!B:B,0))</f>
        <v>4033</v>
      </c>
      <c r="G825" s="31">
        <v>1</v>
      </c>
      <c r="H825" s="100"/>
      <c r="I825" s="100"/>
      <c r="J825" s="100"/>
      <c r="K825" s="100"/>
      <c r="L825" s="100"/>
      <c r="M825" s="100"/>
      <c r="N825" s="30" t="str">
        <f>IF(INDEX(技能效果!I:I,MATCH(技能效果等级!B825,技能效果!B:B,0))="","",INDEX(技能效果!I:I,MATCH(技能效果等级!B825,技能效果!B:B,0)))</f>
        <v/>
      </c>
      <c r="O825" s="100"/>
      <c r="P825" s="100"/>
      <c r="Q825" s="100"/>
      <c r="R825" s="31" t="str">
        <f>IF(INDEX(技能效果!J:J,MATCH(技能效果等级!B825,技能效果!B:B,0))="","",INDEX(技能效果!J:J,MATCH(技能效果等级!B825,技能效果!B:B,0)))</f>
        <v/>
      </c>
      <c r="S825" s="100"/>
      <c r="T825" s="100"/>
      <c r="U825" s="100"/>
      <c r="V825" s="30" t="s">
        <v>1329</v>
      </c>
      <c r="W825" s="31">
        <f t="shared" si="12"/>
        <v>83</v>
      </c>
    </row>
    <row r="826" spans="1:23" ht="16.5" x14ac:dyDescent="0.2">
      <c r="A826" s="31">
        <v>823</v>
      </c>
      <c r="B826" s="31">
        <f>INDEX(技能效果!B:B,MATCH(技能效果等级!W826,技能效果!Y:Y,0))</f>
        <v>130100202</v>
      </c>
      <c r="C826" s="31" t="str">
        <f>INDEX(技能效果!C:C,MATCH(技能效果等级!B826,技能效果!B:B,0))</f>
        <v>曹玄亮技能1降低防御</v>
      </c>
      <c r="D826" s="30" t="s">
        <v>1013</v>
      </c>
      <c r="E826" s="31">
        <v>3</v>
      </c>
      <c r="F826" s="31">
        <f>INDEX(技能效果!H:H,MATCH(技能效果等级!B826,技能效果!B:B,0))</f>
        <v>4033</v>
      </c>
      <c r="G826" s="31">
        <v>1</v>
      </c>
      <c r="H826" s="100"/>
      <c r="I826" s="100"/>
      <c r="J826" s="100"/>
      <c r="K826" s="100"/>
      <c r="L826" s="100"/>
      <c r="M826" s="100"/>
      <c r="N826" s="30" t="str">
        <f>IF(INDEX(技能效果!I:I,MATCH(技能效果等级!B826,技能效果!B:B,0))="","",INDEX(技能效果!I:I,MATCH(技能效果等级!B826,技能效果!B:B,0)))</f>
        <v/>
      </c>
      <c r="O826" s="100"/>
      <c r="P826" s="100"/>
      <c r="Q826" s="100"/>
      <c r="R826" s="31" t="str">
        <f>IF(INDEX(技能效果!J:J,MATCH(技能效果等级!B826,技能效果!B:B,0))="","",INDEX(技能效果!J:J,MATCH(技能效果等级!B826,技能效果!B:B,0)))</f>
        <v/>
      </c>
      <c r="S826" s="100"/>
      <c r="T826" s="100"/>
      <c r="U826" s="100"/>
      <c r="V826" s="30" t="s">
        <v>1329</v>
      </c>
      <c r="W826" s="31">
        <f t="shared" si="12"/>
        <v>83</v>
      </c>
    </row>
    <row r="827" spans="1:23" ht="16.5" x14ac:dyDescent="0.2">
      <c r="A827" s="31">
        <v>824</v>
      </c>
      <c r="B827" s="31">
        <f>INDEX(技能效果!B:B,MATCH(技能效果等级!W827,技能效果!Y:Y,0))</f>
        <v>130100202</v>
      </c>
      <c r="C827" s="31" t="str">
        <f>INDEX(技能效果!C:C,MATCH(技能效果等级!B827,技能效果!B:B,0))</f>
        <v>曹玄亮技能1降低防御</v>
      </c>
      <c r="D827" s="30" t="s">
        <v>1013</v>
      </c>
      <c r="E827" s="31">
        <v>4</v>
      </c>
      <c r="F827" s="31">
        <f>INDEX(技能效果!H:H,MATCH(技能效果等级!B827,技能效果!B:B,0))</f>
        <v>4033</v>
      </c>
      <c r="G827" s="31">
        <v>1</v>
      </c>
      <c r="H827" s="100"/>
      <c r="I827" s="100"/>
      <c r="J827" s="100"/>
      <c r="K827" s="100"/>
      <c r="L827" s="100"/>
      <c r="M827" s="100"/>
      <c r="N827" s="30" t="str">
        <f>IF(INDEX(技能效果!I:I,MATCH(技能效果等级!B827,技能效果!B:B,0))="","",INDEX(技能效果!I:I,MATCH(技能效果等级!B827,技能效果!B:B,0)))</f>
        <v/>
      </c>
      <c r="O827" s="100"/>
      <c r="P827" s="100"/>
      <c r="Q827" s="100"/>
      <c r="R827" s="31" t="str">
        <f>IF(INDEX(技能效果!J:J,MATCH(技能效果等级!B827,技能效果!B:B,0))="","",INDEX(技能效果!J:J,MATCH(技能效果等级!B827,技能效果!B:B,0)))</f>
        <v/>
      </c>
      <c r="S827" s="100"/>
      <c r="T827" s="100"/>
      <c r="U827" s="100"/>
      <c r="V827" s="30" t="s">
        <v>1329</v>
      </c>
      <c r="W827" s="31">
        <f t="shared" si="12"/>
        <v>83</v>
      </c>
    </row>
    <row r="828" spans="1:23" ht="16.5" x14ac:dyDescent="0.2">
      <c r="A828" s="31">
        <v>825</v>
      </c>
      <c r="B828" s="31">
        <f>INDEX(技能效果!B:B,MATCH(技能效果等级!W828,技能效果!Y:Y,0))</f>
        <v>130100202</v>
      </c>
      <c r="C828" s="31" t="str">
        <f>INDEX(技能效果!C:C,MATCH(技能效果等级!B828,技能效果!B:B,0))</f>
        <v>曹玄亮技能1降低防御</v>
      </c>
      <c r="D828" s="30" t="s">
        <v>1013</v>
      </c>
      <c r="E828" s="31">
        <v>5</v>
      </c>
      <c r="F828" s="31">
        <f>INDEX(技能效果!H:H,MATCH(技能效果等级!B828,技能效果!B:B,0))</f>
        <v>4033</v>
      </c>
      <c r="G828" s="31">
        <v>1</v>
      </c>
      <c r="H828" s="100"/>
      <c r="I828" s="100"/>
      <c r="J828" s="100"/>
      <c r="K828" s="100"/>
      <c r="L828" s="100"/>
      <c r="M828" s="100"/>
      <c r="N828" s="30" t="str">
        <f>IF(INDEX(技能效果!I:I,MATCH(技能效果等级!B828,技能效果!B:B,0))="","",INDEX(技能效果!I:I,MATCH(技能效果等级!B828,技能效果!B:B,0)))</f>
        <v/>
      </c>
      <c r="O828" s="100"/>
      <c r="P828" s="100"/>
      <c r="Q828" s="100"/>
      <c r="R828" s="31" t="str">
        <f>IF(INDEX(技能效果!J:J,MATCH(技能效果等级!B828,技能效果!B:B,0))="","",INDEX(技能效果!J:J,MATCH(技能效果等级!B828,技能效果!B:B,0)))</f>
        <v/>
      </c>
      <c r="S828" s="100"/>
      <c r="T828" s="100"/>
      <c r="U828" s="100"/>
      <c r="V828" s="30" t="s">
        <v>1329</v>
      </c>
      <c r="W828" s="31">
        <f t="shared" si="12"/>
        <v>83</v>
      </c>
    </row>
    <row r="829" spans="1:23" ht="16.5" x14ac:dyDescent="0.2">
      <c r="A829" s="31">
        <v>826</v>
      </c>
      <c r="B829" s="31">
        <f>INDEX(技能效果!B:B,MATCH(技能效果等级!W829,技能效果!Y:Y,0))</f>
        <v>130100202</v>
      </c>
      <c r="C829" s="31" t="str">
        <f>INDEX(技能效果!C:C,MATCH(技能效果等级!B829,技能效果!B:B,0))</f>
        <v>曹玄亮技能1降低防御</v>
      </c>
      <c r="D829" s="30" t="s">
        <v>1013</v>
      </c>
      <c r="E829" s="31">
        <v>6</v>
      </c>
      <c r="F829" s="31">
        <f>INDEX(技能效果!H:H,MATCH(技能效果等级!B829,技能效果!B:B,0))</f>
        <v>4033</v>
      </c>
      <c r="G829" s="31">
        <v>1</v>
      </c>
      <c r="H829" s="100"/>
      <c r="I829" s="100"/>
      <c r="J829" s="100"/>
      <c r="K829" s="100"/>
      <c r="L829" s="100"/>
      <c r="M829" s="100"/>
      <c r="N829" s="30" t="str">
        <f>IF(INDEX(技能效果!I:I,MATCH(技能效果等级!B829,技能效果!B:B,0))="","",INDEX(技能效果!I:I,MATCH(技能效果等级!B829,技能效果!B:B,0)))</f>
        <v/>
      </c>
      <c r="O829" s="100"/>
      <c r="P829" s="100"/>
      <c r="Q829" s="100"/>
      <c r="R829" s="31" t="str">
        <f>IF(INDEX(技能效果!J:J,MATCH(技能效果等级!B829,技能效果!B:B,0))="","",INDEX(技能效果!J:J,MATCH(技能效果等级!B829,技能效果!B:B,0)))</f>
        <v/>
      </c>
      <c r="S829" s="100"/>
      <c r="T829" s="100"/>
      <c r="U829" s="100"/>
      <c r="V829" s="30" t="s">
        <v>1329</v>
      </c>
      <c r="W829" s="31">
        <f t="shared" si="12"/>
        <v>83</v>
      </c>
    </row>
    <row r="830" spans="1:23" ht="16.5" x14ac:dyDescent="0.2">
      <c r="A830" s="31">
        <v>827</v>
      </c>
      <c r="B830" s="31">
        <f>INDEX(技能效果!B:B,MATCH(技能效果等级!W830,技能效果!Y:Y,0))</f>
        <v>130100202</v>
      </c>
      <c r="C830" s="31" t="str">
        <f>INDEX(技能效果!C:C,MATCH(技能效果等级!B830,技能效果!B:B,0))</f>
        <v>曹玄亮技能1降低防御</v>
      </c>
      <c r="D830" s="30" t="s">
        <v>1013</v>
      </c>
      <c r="E830" s="31">
        <v>7</v>
      </c>
      <c r="F830" s="31">
        <f>INDEX(技能效果!H:H,MATCH(技能效果等级!B830,技能效果!B:B,0))</f>
        <v>4033</v>
      </c>
      <c r="G830" s="31">
        <v>1</v>
      </c>
      <c r="H830" s="100"/>
      <c r="I830" s="100"/>
      <c r="J830" s="100"/>
      <c r="K830" s="100"/>
      <c r="L830" s="100"/>
      <c r="M830" s="100"/>
      <c r="N830" s="30" t="str">
        <f>IF(INDEX(技能效果!I:I,MATCH(技能效果等级!B830,技能效果!B:B,0))="","",INDEX(技能效果!I:I,MATCH(技能效果等级!B830,技能效果!B:B,0)))</f>
        <v/>
      </c>
      <c r="O830" s="100"/>
      <c r="P830" s="100"/>
      <c r="Q830" s="100"/>
      <c r="R830" s="31" t="str">
        <f>IF(INDEX(技能效果!J:J,MATCH(技能效果等级!B830,技能效果!B:B,0))="","",INDEX(技能效果!J:J,MATCH(技能效果等级!B830,技能效果!B:B,0)))</f>
        <v/>
      </c>
      <c r="S830" s="100"/>
      <c r="T830" s="100"/>
      <c r="U830" s="100"/>
      <c r="V830" s="30" t="s">
        <v>1329</v>
      </c>
      <c r="W830" s="31">
        <f t="shared" si="12"/>
        <v>83</v>
      </c>
    </row>
    <row r="831" spans="1:23" ht="16.5" x14ac:dyDescent="0.2">
      <c r="A831" s="31">
        <v>828</v>
      </c>
      <c r="B831" s="31">
        <f>INDEX(技能效果!B:B,MATCH(技能效果等级!W831,技能效果!Y:Y,0))</f>
        <v>130100202</v>
      </c>
      <c r="C831" s="31" t="str">
        <f>INDEX(技能效果!C:C,MATCH(技能效果等级!B831,技能效果!B:B,0))</f>
        <v>曹玄亮技能1降低防御</v>
      </c>
      <c r="D831" s="30" t="s">
        <v>1013</v>
      </c>
      <c r="E831" s="31">
        <v>8</v>
      </c>
      <c r="F831" s="31">
        <f>INDEX(技能效果!H:H,MATCH(技能效果等级!B831,技能效果!B:B,0))</f>
        <v>4033</v>
      </c>
      <c r="G831" s="31">
        <v>1</v>
      </c>
      <c r="H831" s="100"/>
      <c r="I831" s="100"/>
      <c r="J831" s="100"/>
      <c r="K831" s="100"/>
      <c r="L831" s="100"/>
      <c r="M831" s="100"/>
      <c r="N831" s="30" t="str">
        <f>IF(INDEX(技能效果!I:I,MATCH(技能效果等级!B831,技能效果!B:B,0))="","",INDEX(技能效果!I:I,MATCH(技能效果等级!B831,技能效果!B:B,0)))</f>
        <v/>
      </c>
      <c r="O831" s="100"/>
      <c r="P831" s="100"/>
      <c r="Q831" s="100"/>
      <c r="R831" s="31" t="str">
        <f>IF(INDEX(技能效果!J:J,MATCH(技能效果等级!B831,技能效果!B:B,0))="","",INDEX(技能效果!J:J,MATCH(技能效果等级!B831,技能效果!B:B,0)))</f>
        <v/>
      </c>
      <c r="S831" s="100"/>
      <c r="T831" s="100"/>
      <c r="U831" s="100"/>
      <c r="V831" s="30" t="s">
        <v>1329</v>
      </c>
      <c r="W831" s="31">
        <f t="shared" si="12"/>
        <v>83</v>
      </c>
    </row>
    <row r="832" spans="1:23" ht="16.5" x14ac:dyDescent="0.2">
      <c r="A832" s="31">
        <v>829</v>
      </c>
      <c r="B832" s="31">
        <f>INDEX(技能效果!B:B,MATCH(技能效果等级!W832,技能效果!Y:Y,0))</f>
        <v>130100202</v>
      </c>
      <c r="C832" s="31" t="str">
        <f>INDEX(技能效果!C:C,MATCH(技能效果等级!B832,技能效果!B:B,0))</f>
        <v>曹玄亮技能1降低防御</v>
      </c>
      <c r="D832" s="30" t="s">
        <v>1013</v>
      </c>
      <c r="E832" s="31">
        <v>9</v>
      </c>
      <c r="F832" s="31">
        <f>INDEX(技能效果!H:H,MATCH(技能效果等级!B832,技能效果!B:B,0))</f>
        <v>4033</v>
      </c>
      <c r="G832" s="31">
        <v>1</v>
      </c>
      <c r="H832" s="100"/>
      <c r="I832" s="100"/>
      <c r="J832" s="100"/>
      <c r="K832" s="100"/>
      <c r="L832" s="100"/>
      <c r="M832" s="100"/>
      <c r="N832" s="30" t="str">
        <f>IF(INDEX(技能效果!I:I,MATCH(技能效果等级!B832,技能效果!B:B,0))="","",INDEX(技能效果!I:I,MATCH(技能效果等级!B832,技能效果!B:B,0)))</f>
        <v/>
      </c>
      <c r="O832" s="100"/>
      <c r="P832" s="100"/>
      <c r="Q832" s="100"/>
      <c r="R832" s="31" t="str">
        <f>IF(INDEX(技能效果!J:J,MATCH(技能效果等级!B832,技能效果!B:B,0))="","",INDEX(技能效果!J:J,MATCH(技能效果等级!B832,技能效果!B:B,0)))</f>
        <v/>
      </c>
      <c r="S832" s="100"/>
      <c r="T832" s="100"/>
      <c r="U832" s="100"/>
      <c r="V832" s="30" t="s">
        <v>1329</v>
      </c>
      <c r="W832" s="31">
        <f t="shared" si="12"/>
        <v>83</v>
      </c>
    </row>
    <row r="833" spans="1:23" ht="16.5" x14ac:dyDescent="0.2">
      <c r="A833" s="31">
        <v>830</v>
      </c>
      <c r="B833" s="31">
        <f>INDEX(技能效果!B:B,MATCH(技能效果等级!W833,技能效果!Y:Y,0))</f>
        <v>130100202</v>
      </c>
      <c r="C833" s="31" t="str">
        <f>INDEX(技能效果!C:C,MATCH(技能效果等级!B833,技能效果!B:B,0))</f>
        <v>曹玄亮技能1降低防御</v>
      </c>
      <c r="D833" s="30" t="s">
        <v>1013</v>
      </c>
      <c r="E833" s="31">
        <v>10</v>
      </c>
      <c r="F833" s="31">
        <f>INDEX(技能效果!H:H,MATCH(技能效果等级!B833,技能效果!B:B,0))</f>
        <v>4033</v>
      </c>
      <c r="G833" s="31">
        <v>1</v>
      </c>
      <c r="H833" s="100"/>
      <c r="I833" s="100"/>
      <c r="J833" s="100"/>
      <c r="K833" s="100"/>
      <c r="L833" s="100"/>
      <c r="M833" s="100"/>
      <c r="N833" s="30" t="str">
        <f>IF(INDEX(技能效果!I:I,MATCH(技能效果等级!B833,技能效果!B:B,0))="","",INDEX(技能效果!I:I,MATCH(技能效果等级!B833,技能效果!B:B,0)))</f>
        <v/>
      </c>
      <c r="O833" s="100"/>
      <c r="P833" s="100"/>
      <c r="Q833" s="100"/>
      <c r="R833" s="31" t="str">
        <f>IF(INDEX(技能效果!J:J,MATCH(技能效果等级!B833,技能效果!B:B,0))="","",INDEX(技能效果!J:J,MATCH(技能效果等级!B833,技能效果!B:B,0)))</f>
        <v/>
      </c>
      <c r="S833" s="100"/>
      <c r="T833" s="100"/>
      <c r="U833" s="100"/>
      <c r="V833" s="30" t="s">
        <v>1329</v>
      </c>
      <c r="W833" s="31">
        <f t="shared" si="12"/>
        <v>83</v>
      </c>
    </row>
    <row r="834" spans="1:23" ht="16.5" x14ac:dyDescent="0.2">
      <c r="A834" s="31">
        <v>831</v>
      </c>
      <c r="B834" s="31">
        <f>INDEX(技能效果!B:B,MATCH(技能效果等级!W834,技能效果!Y:Y,0))</f>
        <v>130200201</v>
      </c>
      <c r="C834" s="31" t="str">
        <f>INDEX(技能效果!C:C,MATCH(技能效果等级!B834,技能效果!B:B,0))</f>
        <v>曹玄亮技能2造成伤害</v>
      </c>
      <c r="D834" s="30" t="s">
        <v>1013</v>
      </c>
      <c r="E834" s="31">
        <v>1</v>
      </c>
      <c r="F834" s="31">
        <f>INDEX(技能效果!H:H,MATCH(技能效果等级!B834,技能效果!B:B,0))</f>
        <v>1001</v>
      </c>
      <c r="G834" s="31">
        <v>2.5</v>
      </c>
      <c r="H834" s="100"/>
      <c r="I834" s="100"/>
      <c r="J834" s="100"/>
      <c r="K834" s="100"/>
      <c r="L834" s="100"/>
      <c r="M834" s="100"/>
      <c r="N834" s="30" t="str">
        <f>IF(INDEX(技能效果!I:I,MATCH(技能效果等级!B834,技能效果!B:B,0))="","",INDEX(技能效果!I:I,MATCH(技能效果等级!B834,技能效果!B:B,0)))</f>
        <v/>
      </c>
      <c r="O834" s="100"/>
      <c r="P834" s="100"/>
      <c r="Q834" s="100"/>
      <c r="R834" s="31" t="str">
        <f>IF(INDEX(技能效果!J:J,MATCH(技能效果等级!B834,技能效果!B:B,0))="","",INDEX(技能效果!J:J,MATCH(技能效果等级!B834,技能效果!B:B,0)))</f>
        <v/>
      </c>
      <c r="S834" s="100"/>
      <c r="T834" s="100"/>
      <c r="U834" s="100"/>
      <c r="V834" s="30" t="s">
        <v>1329</v>
      </c>
      <c r="W834" s="31">
        <f t="shared" si="12"/>
        <v>84</v>
      </c>
    </row>
    <row r="835" spans="1:23" ht="16.5" x14ac:dyDescent="0.2">
      <c r="A835" s="31">
        <v>832</v>
      </c>
      <c r="B835" s="31">
        <f>INDEX(技能效果!B:B,MATCH(技能效果等级!W835,技能效果!Y:Y,0))</f>
        <v>130200201</v>
      </c>
      <c r="C835" s="31" t="str">
        <f>INDEX(技能效果!C:C,MATCH(技能效果等级!B835,技能效果!B:B,0))</f>
        <v>曹玄亮技能2造成伤害</v>
      </c>
      <c r="D835" s="30" t="s">
        <v>1013</v>
      </c>
      <c r="E835" s="31">
        <v>2</v>
      </c>
      <c r="F835" s="31">
        <f>INDEX(技能效果!H:H,MATCH(技能效果等级!B835,技能效果!B:B,0))</f>
        <v>1001</v>
      </c>
      <c r="G835" s="31">
        <v>2.5</v>
      </c>
      <c r="H835" s="100"/>
      <c r="I835" s="100"/>
      <c r="J835" s="100"/>
      <c r="K835" s="100"/>
      <c r="L835" s="100"/>
      <c r="M835" s="100"/>
      <c r="N835" s="30" t="str">
        <f>IF(INDEX(技能效果!I:I,MATCH(技能效果等级!B835,技能效果!B:B,0))="","",INDEX(技能效果!I:I,MATCH(技能效果等级!B835,技能效果!B:B,0)))</f>
        <v/>
      </c>
      <c r="O835" s="100"/>
      <c r="P835" s="100"/>
      <c r="Q835" s="100"/>
      <c r="R835" s="31" t="str">
        <f>IF(INDEX(技能效果!J:J,MATCH(技能效果等级!B835,技能效果!B:B,0))="","",INDEX(技能效果!J:J,MATCH(技能效果等级!B835,技能效果!B:B,0)))</f>
        <v/>
      </c>
      <c r="S835" s="100"/>
      <c r="T835" s="100"/>
      <c r="U835" s="100"/>
      <c r="V835" s="30" t="s">
        <v>1329</v>
      </c>
      <c r="W835" s="31">
        <f t="shared" si="12"/>
        <v>84</v>
      </c>
    </row>
    <row r="836" spans="1:23" ht="16.5" x14ac:dyDescent="0.2">
      <c r="A836" s="31">
        <v>833</v>
      </c>
      <c r="B836" s="31">
        <f>INDEX(技能效果!B:B,MATCH(技能效果等级!W836,技能效果!Y:Y,0))</f>
        <v>130200201</v>
      </c>
      <c r="C836" s="31" t="str">
        <f>INDEX(技能效果!C:C,MATCH(技能效果等级!B836,技能效果!B:B,0))</f>
        <v>曹玄亮技能2造成伤害</v>
      </c>
      <c r="D836" s="30" t="s">
        <v>1013</v>
      </c>
      <c r="E836" s="31">
        <v>3</v>
      </c>
      <c r="F836" s="31">
        <f>INDEX(技能效果!H:H,MATCH(技能效果等级!B836,技能效果!B:B,0))</f>
        <v>1001</v>
      </c>
      <c r="G836" s="31">
        <v>2.5</v>
      </c>
      <c r="H836" s="100"/>
      <c r="I836" s="100"/>
      <c r="J836" s="100"/>
      <c r="K836" s="100"/>
      <c r="L836" s="100"/>
      <c r="M836" s="100"/>
      <c r="N836" s="30" t="str">
        <f>IF(INDEX(技能效果!I:I,MATCH(技能效果等级!B836,技能效果!B:B,0))="","",INDEX(技能效果!I:I,MATCH(技能效果等级!B836,技能效果!B:B,0)))</f>
        <v/>
      </c>
      <c r="O836" s="100"/>
      <c r="P836" s="100"/>
      <c r="Q836" s="100"/>
      <c r="R836" s="31" t="str">
        <f>IF(INDEX(技能效果!J:J,MATCH(技能效果等级!B836,技能效果!B:B,0))="","",INDEX(技能效果!J:J,MATCH(技能效果等级!B836,技能效果!B:B,0)))</f>
        <v/>
      </c>
      <c r="S836" s="100"/>
      <c r="T836" s="100"/>
      <c r="U836" s="100"/>
      <c r="V836" s="30" t="s">
        <v>1329</v>
      </c>
      <c r="W836" s="31">
        <f t="shared" si="12"/>
        <v>84</v>
      </c>
    </row>
    <row r="837" spans="1:23" ht="16.5" x14ac:dyDescent="0.2">
      <c r="A837" s="31">
        <v>834</v>
      </c>
      <c r="B837" s="31">
        <f>INDEX(技能效果!B:B,MATCH(技能效果等级!W837,技能效果!Y:Y,0))</f>
        <v>130200201</v>
      </c>
      <c r="C837" s="31" t="str">
        <f>INDEX(技能效果!C:C,MATCH(技能效果等级!B837,技能效果!B:B,0))</f>
        <v>曹玄亮技能2造成伤害</v>
      </c>
      <c r="D837" s="30" t="s">
        <v>1013</v>
      </c>
      <c r="E837" s="31">
        <v>4</v>
      </c>
      <c r="F837" s="31">
        <f>INDEX(技能效果!H:H,MATCH(技能效果等级!B837,技能效果!B:B,0))</f>
        <v>1001</v>
      </c>
      <c r="G837" s="31">
        <v>2.5</v>
      </c>
      <c r="H837" s="100"/>
      <c r="I837" s="100"/>
      <c r="J837" s="100"/>
      <c r="K837" s="100"/>
      <c r="L837" s="100"/>
      <c r="M837" s="100"/>
      <c r="N837" s="30" t="str">
        <f>IF(INDEX(技能效果!I:I,MATCH(技能效果等级!B837,技能效果!B:B,0))="","",INDEX(技能效果!I:I,MATCH(技能效果等级!B837,技能效果!B:B,0)))</f>
        <v/>
      </c>
      <c r="O837" s="100"/>
      <c r="P837" s="100"/>
      <c r="Q837" s="100"/>
      <c r="R837" s="31" t="str">
        <f>IF(INDEX(技能效果!J:J,MATCH(技能效果等级!B837,技能效果!B:B,0))="","",INDEX(技能效果!J:J,MATCH(技能效果等级!B837,技能效果!B:B,0)))</f>
        <v/>
      </c>
      <c r="S837" s="100"/>
      <c r="T837" s="100"/>
      <c r="U837" s="100"/>
      <c r="V837" s="30" t="s">
        <v>1329</v>
      </c>
      <c r="W837" s="31">
        <f t="shared" si="12"/>
        <v>84</v>
      </c>
    </row>
    <row r="838" spans="1:23" ht="16.5" x14ac:dyDescent="0.2">
      <c r="A838" s="31">
        <v>835</v>
      </c>
      <c r="B838" s="31">
        <f>INDEX(技能效果!B:B,MATCH(技能效果等级!W838,技能效果!Y:Y,0))</f>
        <v>130200201</v>
      </c>
      <c r="C838" s="31" t="str">
        <f>INDEX(技能效果!C:C,MATCH(技能效果等级!B838,技能效果!B:B,0))</f>
        <v>曹玄亮技能2造成伤害</v>
      </c>
      <c r="D838" s="30" t="s">
        <v>1013</v>
      </c>
      <c r="E838" s="31">
        <v>5</v>
      </c>
      <c r="F838" s="31">
        <f>INDEX(技能效果!H:H,MATCH(技能效果等级!B838,技能效果!B:B,0))</f>
        <v>1001</v>
      </c>
      <c r="G838" s="31">
        <v>2.5</v>
      </c>
      <c r="H838" s="100"/>
      <c r="I838" s="100"/>
      <c r="J838" s="100"/>
      <c r="K838" s="100"/>
      <c r="L838" s="100"/>
      <c r="M838" s="100"/>
      <c r="N838" s="30" t="str">
        <f>IF(INDEX(技能效果!I:I,MATCH(技能效果等级!B838,技能效果!B:B,0))="","",INDEX(技能效果!I:I,MATCH(技能效果等级!B838,技能效果!B:B,0)))</f>
        <v/>
      </c>
      <c r="O838" s="100"/>
      <c r="P838" s="100"/>
      <c r="Q838" s="100"/>
      <c r="R838" s="31" t="str">
        <f>IF(INDEX(技能效果!J:J,MATCH(技能效果等级!B838,技能效果!B:B,0))="","",INDEX(技能效果!J:J,MATCH(技能效果等级!B838,技能效果!B:B,0)))</f>
        <v/>
      </c>
      <c r="S838" s="100"/>
      <c r="T838" s="100"/>
      <c r="U838" s="100"/>
      <c r="V838" s="30" t="s">
        <v>1329</v>
      </c>
      <c r="W838" s="31">
        <f t="shared" si="12"/>
        <v>84</v>
      </c>
    </row>
    <row r="839" spans="1:23" ht="16.5" x14ac:dyDescent="0.2">
      <c r="A839" s="31">
        <v>836</v>
      </c>
      <c r="B839" s="31">
        <f>INDEX(技能效果!B:B,MATCH(技能效果等级!W839,技能效果!Y:Y,0))</f>
        <v>130200201</v>
      </c>
      <c r="C839" s="31" t="str">
        <f>INDEX(技能效果!C:C,MATCH(技能效果等级!B839,技能效果!B:B,0))</f>
        <v>曹玄亮技能2造成伤害</v>
      </c>
      <c r="D839" s="30" t="s">
        <v>1013</v>
      </c>
      <c r="E839" s="31">
        <v>6</v>
      </c>
      <c r="F839" s="31">
        <f>INDEX(技能效果!H:H,MATCH(技能效果等级!B839,技能效果!B:B,0))</f>
        <v>1001</v>
      </c>
      <c r="G839" s="31">
        <v>2.5</v>
      </c>
      <c r="H839" s="100"/>
      <c r="I839" s="100"/>
      <c r="J839" s="100"/>
      <c r="K839" s="100"/>
      <c r="L839" s="100"/>
      <c r="M839" s="100"/>
      <c r="N839" s="30" t="str">
        <f>IF(INDEX(技能效果!I:I,MATCH(技能效果等级!B839,技能效果!B:B,0))="","",INDEX(技能效果!I:I,MATCH(技能效果等级!B839,技能效果!B:B,0)))</f>
        <v/>
      </c>
      <c r="O839" s="100"/>
      <c r="P839" s="100"/>
      <c r="Q839" s="100"/>
      <c r="R839" s="31" t="str">
        <f>IF(INDEX(技能效果!J:J,MATCH(技能效果等级!B839,技能效果!B:B,0))="","",INDEX(技能效果!J:J,MATCH(技能效果等级!B839,技能效果!B:B,0)))</f>
        <v/>
      </c>
      <c r="S839" s="100"/>
      <c r="T839" s="100"/>
      <c r="U839" s="100"/>
      <c r="V839" s="30" t="s">
        <v>1329</v>
      </c>
      <c r="W839" s="31">
        <f t="shared" si="12"/>
        <v>84</v>
      </c>
    </row>
    <row r="840" spans="1:23" ht="16.5" x14ac:dyDescent="0.2">
      <c r="A840" s="31">
        <v>837</v>
      </c>
      <c r="B840" s="31">
        <f>INDEX(技能效果!B:B,MATCH(技能效果等级!W840,技能效果!Y:Y,0))</f>
        <v>130200201</v>
      </c>
      <c r="C840" s="31" t="str">
        <f>INDEX(技能效果!C:C,MATCH(技能效果等级!B840,技能效果!B:B,0))</f>
        <v>曹玄亮技能2造成伤害</v>
      </c>
      <c r="D840" s="30" t="s">
        <v>1013</v>
      </c>
      <c r="E840" s="31">
        <v>7</v>
      </c>
      <c r="F840" s="31">
        <f>INDEX(技能效果!H:H,MATCH(技能效果等级!B840,技能效果!B:B,0))</f>
        <v>1001</v>
      </c>
      <c r="G840" s="31">
        <v>2.5</v>
      </c>
      <c r="H840" s="100"/>
      <c r="I840" s="100"/>
      <c r="J840" s="100"/>
      <c r="K840" s="100"/>
      <c r="L840" s="100"/>
      <c r="M840" s="100"/>
      <c r="N840" s="30" t="str">
        <f>IF(INDEX(技能效果!I:I,MATCH(技能效果等级!B840,技能效果!B:B,0))="","",INDEX(技能效果!I:I,MATCH(技能效果等级!B840,技能效果!B:B,0)))</f>
        <v/>
      </c>
      <c r="O840" s="100"/>
      <c r="P840" s="100"/>
      <c r="Q840" s="100"/>
      <c r="R840" s="31" t="str">
        <f>IF(INDEX(技能效果!J:J,MATCH(技能效果等级!B840,技能效果!B:B,0))="","",INDEX(技能效果!J:J,MATCH(技能效果等级!B840,技能效果!B:B,0)))</f>
        <v/>
      </c>
      <c r="S840" s="100"/>
      <c r="T840" s="100"/>
      <c r="U840" s="100"/>
      <c r="V840" s="30" t="s">
        <v>1329</v>
      </c>
      <c r="W840" s="31">
        <f t="shared" si="12"/>
        <v>84</v>
      </c>
    </row>
    <row r="841" spans="1:23" ht="16.5" x14ac:dyDescent="0.2">
      <c r="A841" s="31">
        <v>838</v>
      </c>
      <c r="B841" s="31">
        <f>INDEX(技能效果!B:B,MATCH(技能效果等级!W841,技能效果!Y:Y,0))</f>
        <v>130200201</v>
      </c>
      <c r="C841" s="31" t="str">
        <f>INDEX(技能效果!C:C,MATCH(技能效果等级!B841,技能效果!B:B,0))</f>
        <v>曹玄亮技能2造成伤害</v>
      </c>
      <c r="D841" s="30" t="s">
        <v>1013</v>
      </c>
      <c r="E841" s="31">
        <v>8</v>
      </c>
      <c r="F841" s="31">
        <f>INDEX(技能效果!H:H,MATCH(技能效果等级!B841,技能效果!B:B,0))</f>
        <v>1001</v>
      </c>
      <c r="G841" s="31">
        <v>2.5</v>
      </c>
      <c r="H841" s="100"/>
      <c r="I841" s="100"/>
      <c r="J841" s="100"/>
      <c r="K841" s="100"/>
      <c r="L841" s="100"/>
      <c r="M841" s="100"/>
      <c r="N841" s="30" t="str">
        <f>IF(INDEX(技能效果!I:I,MATCH(技能效果等级!B841,技能效果!B:B,0))="","",INDEX(技能效果!I:I,MATCH(技能效果等级!B841,技能效果!B:B,0)))</f>
        <v/>
      </c>
      <c r="O841" s="100"/>
      <c r="P841" s="100"/>
      <c r="Q841" s="100"/>
      <c r="R841" s="31" t="str">
        <f>IF(INDEX(技能效果!J:J,MATCH(技能效果等级!B841,技能效果!B:B,0))="","",INDEX(技能效果!J:J,MATCH(技能效果等级!B841,技能效果!B:B,0)))</f>
        <v/>
      </c>
      <c r="S841" s="100"/>
      <c r="T841" s="100"/>
      <c r="U841" s="100"/>
      <c r="V841" s="30" t="s">
        <v>1329</v>
      </c>
      <c r="W841" s="31">
        <f t="shared" si="12"/>
        <v>84</v>
      </c>
    </row>
    <row r="842" spans="1:23" ht="16.5" x14ac:dyDescent="0.2">
      <c r="A842" s="31">
        <v>839</v>
      </c>
      <c r="B842" s="31">
        <f>INDEX(技能效果!B:B,MATCH(技能效果等级!W842,技能效果!Y:Y,0))</f>
        <v>130200201</v>
      </c>
      <c r="C842" s="31" t="str">
        <f>INDEX(技能效果!C:C,MATCH(技能效果等级!B842,技能效果!B:B,0))</f>
        <v>曹玄亮技能2造成伤害</v>
      </c>
      <c r="D842" s="30" t="s">
        <v>1013</v>
      </c>
      <c r="E842" s="31">
        <v>9</v>
      </c>
      <c r="F842" s="31">
        <f>INDEX(技能效果!H:H,MATCH(技能效果等级!B842,技能效果!B:B,0))</f>
        <v>1001</v>
      </c>
      <c r="G842" s="31">
        <v>2.5</v>
      </c>
      <c r="H842" s="100"/>
      <c r="I842" s="100"/>
      <c r="J842" s="100"/>
      <c r="K842" s="100"/>
      <c r="L842" s="100"/>
      <c r="M842" s="100"/>
      <c r="N842" s="30" t="str">
        <f>IF(INDEX(技能效果!I:I,MATCH(技能效果等级!B842,技能效果!B:B,0))="","",INDEX(技能效果!I:I,MATCH(技能效果等级!B842,技能效果!B:B,0)))</f>
        <v/>
      </c>
      <c r="O842" s="100"/>
      <c r="P842" s="100"/>
      <c r="Q842" s="100"/>
      <c r="R842" s="31" t="str">
        <f>IF(INDEX(技能效果!J:J,MATCH(技能效果等级!B842,技能效果!B:B,0))="","",INDEX(技能效果!J:J,MATCH(技能效果等级!B842,技能效果!B:B,0)))</f>
        <v/>
      </c>
      <c r="S842" s="100"/>
      <c r="T842" s="100"/>
      <c r="U842" s="100"/>
      <c r="V842" s="30" t="s">
        <v>1329</v>
      </c>
      <c r="W842" s="31">
        <f t="shared" si="12"/>
        <v>84</v>
      </c>
    </row>
    <row r="843" spans="1:23" ht="16.5" x14ac:dyDescent="0.2">
      <c r="A843" s="31">
        <v>840</v>
      </c>
      <c r="B843" s="31">
        <f>INDEX(技能效果!B:B,MATCH(技能效果等级!W843,技能效果!Y:Y,0))</f>
        <v>130200201</v>
      </c>
      <c r="C843" s="31" t="str">
        <f>INDEX(技能效果!C:C,MATCH(技能效果等级!B843,技能效果!B:B,0))</f>
        <v>曹玄亮技能2造成伤害</v>
      </c>
      <c r="D843" s="30" t="s">
        <v>1013</v>
      </c>
      <c r="E843" s="31">
        <v>10</v>
      </c>
      <c r="F843" s="31">
        <f>INDEX(技能效果!H:H,MATCH(技能效果等级!B843,技能效果!B:B,0))</f>
        <v>1001</v>
      </c>
      <c r="G843" s="31">
        <v>2.5</v>
      </c>
      <c r="H843" s="100"/>
      <c r="I843" s="100"/>
      <c r="J843" s="100"/>
      <c r="K843" s="100"/>
      <c r="L843" s="100"/>
      <c r="M843" s="100"/>
      <c r="N843" s="30" t="str">
        <f>IF(INDEX(技能效果!I:I,MATCH(技能效果等级!B843,技能效果!B:B,0))="","",INDEX(技能效果!I:I,MATCH(技能效果等级!B843,技能效果!B:B,0)))</f>
        <v/>
      </c>
      <c r="O843" s="100"/>
      <c r="P843" s="100"/>
      <c r="Q843" s="100"/>
      <c r="R843" s="31" t="str">
        <f>IF(INDEX(技能效果!J:J,MATCH(技能效果等级!B843,技能效果!B:B,0))="","",INDEX(技能效果!J:J,MATCH(技能效果等级!B843,技能效果!B:B,0)))</f>
        <v/>
      </c>
      <c r="S843" s="100"/>
      <c r="T843" s="100"/>
      <c r="U843" s="100"/>
      <c r="V843" s="30" t="s">
        <v>1329</v>
      </c>
      <c r="W843" s="31">
        <f t="shared" si="12"/>
        <v>84</v>
      </c>
    </row>
    <row r="844" spans="1:23" ht="16.5" x14ac:dyDescent="0.2">
      <c r="A844" s="31">
        <v>841</v>
      </c>
      <c r="B844" s="31">
        <f>INDEX(技能效果!B:B,MATCH(技能效果等级!W844,技能效果!Y:Y,0))</f>
        <v>130200202</v>
      </c>
      <c r="C844" s="31" t="str">
        <f>INDEX(技能效果!C:C,MATCH(技能效果等级!B844,技能效果!B:B,0))</f>
        <v>曹玄亮技能2目标两旁造成伤害</v>
      </c>
      <c r="D844" s="30" t="s">
        <v>1013</v>
      </c>
      <c r="E844" s="31">
        <v>1</v>
      </c>
      <c r="F844" s="31">
        <f>INDEX(技能效果!H:H,MATCH(技能效果等级!B844,技能效果!B:B,0))</f>
        <v>1001</v>
      </c>
      <c r="G844" s="31">
        <v>2.5</v>
      </c>
      <c r="H844" s="100"/>
      <c r="I844" s="100"/>
      <c r="J844" s="100"/>
      <c r="K844" s="100"/>
      <c r="L844" s="100"/>
      <c r="M844" s="100"/>
      <c r="N844" s="30" t="str">
        <f>IF(INDEX(技能效果!I:I,MATCH(技能效果等级!B844,技能效果!B:B,0))="","",INDEX(技能效果!I:I,MATCH(技能效果等级!B844,技能效果!B:B,0)))</f>
        <v/>
      </c>
      <c r="O844" s="100"/>
      <c r="P844" s="100"/>
      <c r="Q844" s="100"/>
      <c r="R844" s="31" t="str">
        <f>IF(INDEX(技能效果!J:J,MATCH(技能效果等级!B844,技能效果!B:B,0))="","",INDEX(技能效果!J:J,MATCH(技能效果等级!B844,技能效果!B:B,0)))</f>
        <v/>
      </c>
      <c r="S844" s="100"/>
      <c r="T844" s="100"/>
      <c r="U844" s="100"/>
      <c r="V844" s="30" t="s">
        <v>1329</v>
      </c>
      <c r="W844" s="31">
        <f t="shared" si="12"/>
        <v>85</v>
      </c>
    </row>
    <row r="845" spans="1:23" ht="16.5" x14ac:dyDescent="0.2">
      <c r="A845" s="31">
        <v>842</v>
      </c>
      <c r="B845" s="31">
        <f>INDEX(技能效果!B:B,MATCH(技能效果等级!W845,技能效果!Y:Y,0))</f>
        <v>130200202</v>
      </c>
      <c r="C845" s="31" t="str">
        <f>INDEX(技能效果!C:C,MATCH(技能效果等级!B845,技能效果!B:B,0))</f>
        <v>曹玄亮技能2目标两旁造成伤害</v>
      </c>
      <c r="D845" s="30" t="s">
        <v>1013</v>
      </c>
      <c r="E845" s="31">
        <v>2</v>
      </c>
      <c r="F845" s="31">
        <f>INDEX(技能效果!H:H,MATCH(技能效果等级!B845,技能效果!B:B,0))</f>
        <v>1001</v>
      </c>
      <c r="G845" s="31">
        <v>2.5</v>
      </c>
      <c r="H845" s="100"/>
      <c r="I845" s="100"/>
      <c r="J845" s="100"/>
      <c r="K845" s="100"/>
      <c r="L845" s="100"/>
      <c r="M845" s="100"/>
      <c r="N845" s="30" t="str">
        <f>IF(INDEX(技能效果!I:I,MATCH(技能效果等级!B845,技能效果!B:B,0))="","",INDEX(技能效果!I:I,MATCH(技能效果等级!B845,技能效果!B:B,0)))</f>
        <v/>
      </c>
      <c r="O845" s="100"/>
      <c r="P845" s="100"/>
      <c r="Q845" s="100"/>
      <c r="R845" s="31" t="str">
        <f>IF(INDEX(技能效果!J:J,MATCH(技能效果等级!B845,技能效果!B:B,0))="","",INDEX(技能效果!J:J,MATCH(技能效果等级!B845,技能效果!B:B,0)))</f>
        <v/>
      </c>
      <c r="S845" s="100"/>
      <c r="T845" s="100"/>
      <c r="U845" s="100"/>
      <c r="V845" s="30" t="s">
        <v>1329</v>
      </c>
      <c r="W845" s="31">
        <f t="shared" si="12"/>
        <v>85</v>
      </c>
    </row>
    <row r="846" spans="1:23" ht="16.5" x14ac:dyDescent="0.2">
      <c r="A846" s="31">
        <v>843</v>
      </c>
      <c r="B846" s="31">
        <f>INDEX(技能效果!B:B,MATCH(技能效果等级!W846,技能效果!Y:Y,0))</f>
        <v>130200202</v>
      </c>
      <c r="C846" s="31" t="str">
        <f>INDEX(技能效果!C:C,MATCH(技能效果等级!B846,技能效果!B:B,0))</f>
        <v>曹玄亮技能2目标两旁造成伤害</v>
      </c>
      <c r="D846" s="30" t="s">
        <v>1013</v>
      </c>
      <c r="E846" s="31">
        <v>3</v>
      </c>
      <c r="F846" s="31">
        <f>INDEX(技能效果!H:H,MATCH(技能效果等级!B846,技能效果!B:B,0))</f>
        <v>1001</v>
      </c>
      <c r="G846" s="31">
        <v>2.5</v>
      </c>
      <c r="H846" s="100"/>
      <c r="I846" s="100"/>
      <c r="J846" s="100"/>
      <c r="K846" s="100"/>
      <c r="L846" s="100"/>
      <c r="M846" s="100"/>
      <c r="N846" s="30" t="str">
        <f>IF(INDEX(技能效果!I:I,MATCH(技能效果等级!B846,技能效果!B:B,0))="","",INDEX(技能效果!I:I,MATCH(技能效果等级!B846,技能效果!B:B,0)))</f>
        <v/>
      </c>
      <c r="O846" s="100"/>
      <c r="P846" s="100"/>
      <c r="Q846" s="100"/>
      <c r="R846" s="31" t="str">
        <f>IF(INDEX(技能效果!J:J,MATCH(技能效果等级!B846,技能效果!B:B,0))="","",INDEX(技能效果!J:J,MATCH(技能效果等级!B846,技能效果!B:B,0)))</f>
        <v/>
      </c>
      <c r="S846" s="100"/>
      <c r="T846" s="100"/>
      <c r="U846" s="100"/>
      <c r="V846" s="30" t="s">
        <v>1329</v>
      </c>
      <c r="W846" s="31">
        <f t="shared" si="12"/>
        <v>85</v>
      </c>
    </row>
    <row r="847" spans="1:23" ht="16.5" x14ac:dyDescent="0.2">
      <c r="A847" s="31">
        <v>844</v>
      </c>
      <c r="B847" s="31">
        <f>INDEX(技能效果!B:B,MATCH(技能效果等级!W847,技能效果!Y:Y,0))</f>
        <v>130200202</v>
      </c>
      <c r="C847" s="31" t="str">
        <f>INDEX(技能效果!C:C,MATCH(技能效果等级!B847,技能效果!B:B,0))</f>
        <v>曹玄亮技能2目标两旁造成伤害</v>
      </c>
      <c r="D847" s="30" t="s">
        <v>1013</v>
      </c>
      <c r="E847" s="31">
        <v>4</v>
      </c>
      <c r="F847" s="31">
        <f>INDEX(技能效果!H:H,MATCH(技能效果等级!B847,技能效果!B:B,0))</f>
        <v>1001</v>
      </c>
      <c r="G847" s="31">
        <v>2.5</v>
      </c>
      <c r="H847" s="100"/>
      <c r="I847" s="100"/>
      <c r="J847" s="100"/>
      <c r="K847" s="100"/>
      <c r="L847" s="100"/>
      <c r="M847" s="100"/>
      <c r="N847" s="30" t="str">
        <f>IF(INDEX(技能效果!I:I,MATCH(技能效果等级!B847,技能效果!B:B,0))="","",INDEX(技能效果!I:I,MATCH(技能效果等级!B847,技能效果!B:B,0)))</f>
        <v/>
      </c>
      <c r="O847" s="100"/>
      <c r="P847" s="100"/>
      <c r="Q847" s="100"/>
      <c r="R847" s="31" t="str">
        <f>IF(INDEX(技能效果!J:J,MATCH(技能效果等级!B847,技能效果!B:B,0))="","",INDEX(技能效果!J:J,MATCH(技能效果等级!B847,技能效果!B:B,0)))</f>
        <v/>
      </c>
      <c r="S847" s="100"/>
      <c r="T847" s="100"/>
      <c r="U847" s="100"/>
      <c r="V847" s="30" t="s">
        <v>1329</v>
      </c>
      <c r="W847" s="31">
        <f t="shared" ref="W847:W910" si="13">W837+1</f>
        <v>85</v>
      </c>
    </row>
    <row r="848" spans="1:23" ht="16.5" x14ac:dyDescent="0.2">
      <c r="A848" s="31">
        <v>845</v>
      </c>
      <c r="B848" s="31">
        <f>INDEX(技能效果!B:B,MATCH(技能效果等级!W848,技能效果!Y:Y,0))</f>
        <v>130200202</v>
      </c>
      <c r="C848" s="31" t="str">
        <f>INDEX(技能效果!C:C,MATCH(技能效果等级!B848,技能效果!B:B,0))</f>
        <v>曹玄亮技能2目标两旁造成伤害</v>
      </c>
      <c r="D848" s="30" t="s">
        <v>1013</v>
      </c>
      <c r="E848" s="31">
        <v>5</v>
      </c>
      <c r="F848" s="31">
        <f>INDEX(技能效果!H:H,MATCH(技能效果等级!B848,技能效果!B:B,0))</f>
        <v>1001</v>
      </c>
      <c r="G848" s="31">
        <v>2.5</v>
      </c>
      <c r="H848" s="100"/>
      <c r="I848" s="100"/>
      <c r="J848" s="100"/>
      <c r="K848" s="100"/>
      <c r="L848" s="100"/>
      <c r="M848" s="100"/>
      <c r="N848" s="30" t="str">
        <f>IF(INDEX(技能效果!I:I,MATCH(技能效果等级!B848,技能效果!B:B,0))="","",INDEX(技能效果!I:I,MATCH(技能效果等级!B848,技能效果!B:B,0)))</f>
        <v/>
      </c>
      <c r="O848" s="100"/>
      <c r="P848" s="100"/>
      <c r="Q848" s="100"/>
      <c r="R848" s="31" t="str">
        <f>IF(INDEX(技能效果!J:J,MATCH(技能效果等级!B848,技能效果!B:B,0))="","",INDEX(技能效果!J:J,MATCH(技能效果等级!B848,技能效果!B:B,0)))</f>
        <v/>
      </c>
      <c r="S848" s="100"/>
      <c r="T848" s="100"/>
      <c r="U848" s="100"/>
      <c r="V848" s="30" t="s">
        <v>1329</v>
      </c>
      <c r="W848" s="31">
        <f t="shared" si="13"/>
        <v>85</v>
      </c>
    </row>
    <row r="849" spans="1:23" ht="16.5" x14ac:dyDescent="0.2">
      <c r="A849" s="31">
        <v>846</v>
      </c>
      <c r="B849" s="31">
        <f>INDEX(技能效果!B:B,MATCH(技能效果等级!W849,技能效果!Y:Y,0))</f>
        <v>130200202</v>
      </c>
      <c r="C849" s="31" t="str">
        <f>INDEX(技能效果!C:C,MATCH(技能效果等级!B849,技能效果!B:B,0))</f>
        <v>曹玄亮技能2目标两旁造成伤害</v>
      </c>
      <c r="D849" s="30" t="s">
        <v>1013</v>
      </c>
      <c r="E849" s="31">
        <v>6</v>
      </c>
      <c r="F849" s="31">
        <f>INDEX(技能效果!H:H,MATCH(技能效果等级!B849,技能效果!B:B,0))</f>
        <v>1001</v>
      </c>
      <c r="G849" s="31">
        <v>2.5</v>
      </c>
      <c r="H849" s="100"/>
      <c r="I849" s="100"/>
      <c r="J849" s="100"/>
      <c r="K849" s="100"/>
      <c r="L849" s="100"/>
      <c r="M849" s="100"/>
      <c r="N849" s="30" t="str">
        <f>IF(INDEX(技能效果!I:I,MATCH(技能效果等级!B849,技能效果!B:B,0))="","",INDEX(技能效果!I:I,MATCH(技能效果等级!B849,技能效果!B:B,0)))</f>
        <v/>
      </c>
      <c r="O849" s="100"/>
      <c r="P849" s="100"/>
      <c r="Q849" s="100"/>
      <c r="R849" s="31" t="str">
        <f>IF(INDEX(技能效果!J:J,MATCH(技能效果等级!B849,技能效果!B:B,0))="","",INDEX(技能效果!J:J,MATCH(技能效果等级!B849,技能效果!B:B,0)))</f>
        <v/>
      </c>
      <c r="S849" s="100"/>
      <c r="T849" s="100"/>
      <c r="U849" s="100"/>
      <c r="V849" s="30" t="s">
        <v>1329</v>
      </c>
      <c r="W849" s="31">
        <f t="shared" si="13"/>
        <v>85</v>
      </c>
    </row>
    <row r="850" spans="1:23" ht="16.5" x14ac:dyDescent="0.2">
      <c r="A850" s="31">
        <v>847</v>
      </c>
      <c r="B850" s="31">
        <f>INDEX(技能效果!B:B,MATCH(技能效果等级!W850,技能效果!Y:Y,0))</f>
        <v>130200202</v>
      </c>
      <c r="C850" s="31" t="str">
        <f>INDEX(技能效果!C:C,MATCH(技能效果等级!B850,技能效果!B:B,0))</f>
        <v>曹玄亮技能2目标两旁造成伤害</v>
      </c>
      <c r="D850" s="30" t="s">
        <v>1013</v>
      </c>
      <c r="E850" s="31">
        <v>7</v>
      </c>
      <c r="F850" s="31">
        <f>INDEX(技能效果!H:H,MATCH(技能效果等级!B850,技能效果!B:B,0))</f>
        <v>1001</v>
      </c>
      <c r="G850" s="31">
        <v>2.5</v>
      </c>
      <c r="H850" s="100"/>
      <c r="I850" s="100"/>
      <c r="J850" s="100"/>
      <c r="K850" s="100"/>
      <c r="L850" s="100"/>
      <c r="M850" s="100"/>
      <c r="N850" s="30" t="str">
        <f>IF(INDEX(技能效果!I:I,MATCH(技能效果等级!B850,技能效果!B:B,0))="","",INDEX(技能效果!I:I,MATCH(技能效果等级!B850,技能效果!B:B,0)))</f>
        <v/>
      </c>
      <c r="O850" s="100"/>
      <c r="P850" s="100"/>
      <c r="Q850" s="100"/>
      <c r="R850" s="31" t="str">
        <f>IF(INDEX(技能效果!J:J,MATCH(技能效果等级!B850,技能效果!B:B,0))="","",INDEX(技能效果!J:J,MATCH(技能效果等级!B850,技能效果!B:B,0)))</f>
        <v/>
      </c>
      <c r="S850" s="100"/>
      <c r="T850" s="100"/>
      <c r="U850" s="100"/>
      <c r="V850" s="30" t="s">
        <v>1329</v>
      </c>
      <c r="W850" s="31">
        <f t="shared" si="13"/>
        <v>85</v>
      </c>
    </row>
    <row r="851" spans="1:23" ht="16.5" x14ac:dyDescent="0.2">
      <c r="A851" s="31">
        <v>848</v>
      </c>
      <c r="B851" s="31">
        <f>INDEX(技能效果!B:B,MATCH(技能效果等级!W851,技能效果!Y:Y,0))</f>
        <v>130200202</v>
      </c>
      <c r="C851" s="31" t="str">
        <f>INDEX(技能效果!C:C,MATCH(技能效果等级!B851,技能效果!B:B,0))</f>
        <v>曹玄亮技能2目标两旁造成伤害</v>
      </c>
      <c r="D851" s="30" t="s">
        <v>1013</v>
      </c>
      <c r="E851" s="31">
        <v>8</v>
      </c>
      <c r="F851" s="31">
        <f>INDEX(技能效果!H:H,MATCH(技能效果等级!B851,技能效果!B:B,0))</f>
        <v>1001</v>
      </c>
      <c r="G851" s="31">
        <v>2.5</v>
      </c>
      <c r="H851" s="100"/>
      <c r="I851" s="100"/>
      <c r="J851" s="100"/>
      <c r="K851" s="100"/>
      <c r="L851" s="100"/>
      <c r="M851" s="100"/>
      <c r="N851" s="30" t="str">
        <f>IF(INDEX(技能效果!I:I,MATCH(技能效果等级!B851,技能效果!B:B,0))="","",INDEX(技能效果!I:I,MATCH(技能效果等级!B851,技能效果!B:B,0)))</f>
        <v/>
      </c>
      <c r="O851" s="100"/>
      <c r="P851" s="100"/>
      <c r="Q851" s="100"/>
      <c r="R851" s="31" t="str">
        <f>IF(INDEX(技能效果!J:J,MATCH(技能效果等级!B851,技能效果!B:B,0))="","",INDEX(技能效果!J:J,MATCH(技能效果等级!B851,技能效果!B:B,0)))</f>
        <v/>
      </c>
      <c r="S851" s="100"/>
      <c r="T851" s="100"/>
      <c r="U851" s="100"/>
      <c r="V851" s="30" t="s">
        <v>1329</v>
      </c>
      <c r="W851" s="31">
        <f t="shared" si="13"/>
        <v>85</v>
      </c>
    </row>
    <row r="852" spans="1:23" ht="16.5" x14ac:dyDescent="0.2">
      <c r="A852" s="31">
        <v>849</v>
      </c>
      <c r="B852" s="31">
        <f>INDEX(技能效果!B:B,MATCH(技能效果等级!W852,技能效果!Y:Y,0))</f>
        <v>130200202</v>
      </c>
      <c r="C852" s="31" t="str">
        <f>INDEX(技能效果!C:C,MATCH(技能效果等级!B852,技能效果!B:B,0))</f>
        <v>曹玄亮技能2目标两旁造成伤害</v>
      </c>
      <c r="D852" s="30" t="s">
        <v>1013</v>
      </c>
      <c r="E852" s="31">
        <v>9</v>
      </c>
      <c r="F852" s="31">
        <f>INDEX(技能效果!H:H,MATCH(技能效果等级!B852,技能效果!B:B,0))</f>
        <v>1001</v>
      </c>
      <c r="G852" s="31">
        <v>2.5</v>
      </c>
      <c r="H852" s="100"/>
      <c r="I852" s="100"/>
      <c r="J852" s="100"/>
      <c r="K852" s="100"/>
      <c r="L852" s="100"/>
      <c r="M852" s="100"/>
      <c r="N852" s="30" t="str">
        <f>IF(INDEX(技能效果!I:I,MATCH(技能效果等级!B852,技能效果!B:B,0))="","",INDEX(技能效果!I:I,MATCH(技能效果等级!B852,技能效果!B:B,0)))</f>
        <v/>
      </c>
      <c r="O852" s="100"/>
      <c r="P852" s="100"/>
      <c r="Q852" s="100"/>
      <c r="R852" s="31" t="str">
        <f>IF(INDEX(技能效果!J:J,MATCH(技能效果等级!B852,技能效果!B:B,0))="","",INDEX(技能效果!J:J,MATCH(技能效果等级!B852,技能效果!B:B,0)))</f>
        <v/>
      </c>
      <c r="S852" s="100"/>
      <c r="T852" s="100"/>
      <c r="U852" s="100"/>
      <c r="V852" s="30" t="s">
        <v>1329</v>
      </c>
      <c r="W852" s="31">
        <f t="shared" si="13"/>
        <v>85</v>
      </c>
    </row>
    <row r="853" spans="1:23" ht="16.5" x14ac:dyDescent="0.2">
      <c r="A853" s="31">
        <v>850</v>
      </c>
      <c r="B853" s="31">
        <f>INDEX(技能效果!B:B,MATCH(技能效果等级!W853,技能效果!Y:Y,0))</f>
        <v>130200202</v>
      </c>
      <c r="C853" s="31" t="str">
        <f>INDEX(技能效果!C:C,MATCH(技能效果等级!B853,技能效果!B:B,0))</f>
        <v>曹玄亮技能2目标两旁造成伤害</v>
      </c>
      <c r="D853" s="30" t="s">
        <v>1013</v>
      </c>
      <c r="E853" s="31">
        <v>10</v>
      </c>
      <c r="F853" s="31">
        <f>INDEX(技能效果!H:H,MATCH(技能效果等级!B853,技能效果!B:B,0))</f>
        <v>1001</v>
      </c>
      <c r="G853" s="31">
        <v>2.5</v>
      </c>
      <c r="H853" s="100"/>
      <c r="I853" s="100"/>
      <c r="J853" s="100"/>
      <c r="K853" s="100"/>
      <c r="L853" s="100"/>
      <c r="M853" s="100"/>
      <c r="N853" s="30" t="str">
        <f>IF(INDEX(技能效果!I:I,MATCH(技能效果等级!B853,技能效果!B:B,0))="","",INDEX(技能效果!I:I,MATCH(技能效果等级!B853,技能效果!B:B,0)))</f>
        <v/>
      </c>
      <c r="O853" s="100"/>
      <c r="P853" s="100"/>
      <c r="Q853" s="100"/>
      <c r="R853" s="31" t="str">
        <f>IF(INDEX(技能效果!J:J,MATCH(技能效果等级!B853,技能效果!B:B,0))="","",INDEX(技能效果!J:J,MATCH(技能效果等级!B853,技能效果!B:B,0)))</f>
        <v/>
      </c>
      <c r="S853" s="100"/>
      <c r="T853" s="100"/>
      <c r="U853" s="100"/>
      <c r="V853" s="30" t="s">
        <v>1329</v>
      </c>
      <c r="W853" s="31">
        <f t="shared" si="13"/>
        <v>85</v>
      </c>
    </row>
    <row r="854" spans="1:23" ht="16.5" x14ac:dyDescent="0.2">
      <c r="A854" s="31">
        <v>851</v>
      </c>
      <c r="B854" s="31">
        <f>INDEX(技能效果!B:B,MATCH(技能效果等级!W854,技能效果!Y:Y,0))</f>
        <v>130100301</v>
      </c>
      <c r="C854" s="31" t="str">
        <f>INDEX(技能效果!C:C,MATCH(技能效果等级!B854,技能效果!B:B,0))</f>
        <v>夏玲技能1造成伤害</v>
      </c>
      <c r="D854" s="30" t="s">
        <v>1013</v>
      </c>
      <c r="E854" s="31">
        <v>1</v>
      </c>
      <c r="F854" s="31">
        <f>INDEX(技能效果!H:H,MATCH(技能效果等级!B854,技能效果!B:B,0))</f>
        <v>1001</v>
      </c>
      <c r="G854" s="31">
        <v>2.5</v>
      </c>
      <c r="H854" s="100"/>
      <c r="I854" s="100"/>
      <c r="J854" s="100"/>
      <c r="K854" s="100"/>
      <c r="L854" s="100"/>
      <c r="M854" s="100"/>
      <c r="N854" s="30" t="str">
        <f>IF(INDEX(技能效果!I:I,MATCH(技能效果等级!B854,技能效果!B:B,0))="","",INDEX(技能效果!I:I,MATCH(技能效果等级!B854,技能效果!B:B,0)))</f>
        <v/>
      </c>
      <c r="O854" s="100"/>
      <c r="P854" s="100"/>
      <c r="Q854" s="100"/>
      <c r="R854" s="31" t="str">
        <f>IF(INDEX(技能效果!J:J,MATCH(技能效果等级!B854,技能效果!B:B,0))="","",INDEX(技能效果!J:J,MATCH(技能效果等级!B854,技能效果!B:B,0)))</f>
        <v/>
      </c>
      <c r="S854" s="100"/>
      <c r="T854" s="100"/>
      <c r="U854" s="100"/>
      <c r="V854" s="30" t="s">
        <v>1329</v>
      </c>
      <c r="W854" s="31">
        <f t="shared" si="13"/>
        <v>86</v>
      </c>
    </row>
    <row r="855" spans="1:23" ht="16.5" x14ac:dyDescent="0.2">
      <c r="A855" s="31">
        <v>852</v>
      </c>
      <c r="B855" s="31">
        <f>INDEX(技能效果!B:B,MATCH(技能效果等级!W855,技能效果!Y:Y,0))</f>
        <v>130100301</v>
      </c>
      <c r="C855" s="31" t="str">
        <f>INDEX(技能效果!C:C,MATCH(技能效果等级!B855,技能效果!B:B,0))</f>
        <v>夏玲技能1造成伤害</v>
      </c>
      <c r="D855" s="30" t="s">
        <v>1013</v>
      </c>
      <c r="E855" s="31">
        <v>2</v>
      </c>
      <c r="F855" s="31">
        <f>INDEX(技能效果!H:H,MATCH(技能效果等级!B855,技能效果!B:B,0))</f>
        <v>1001</v>
      </c>
      <c r="G855" s="31">
        <v>2.5</v>
      </c>
      <c r="H855" s="100"/>
      <c r="I855" s="100"/>
      <c r="J855" s="100"/>
      <c r="K855" s="100"/>
      <c r="L855" s="100"/>
      <c r="M855" s="100"/>
      <c r="N855" s="30" t="str">
        <f>IF(INDEX(技能效果!I:I,MATCH(技能效果等级!B855,技能效果!B:B,0))="","",INDEX(技能效果!I:I,MATCH(技能效果等级!B855,技能效果!B:B,0)))</f>
        <v/>
      </c>
      <c r="O855" s="100"/>
      <c r="P855" s="100"/>
      <c r="Q855" s="100"/>
      <c r="R855" s="31" t="str">
        <f>IF(INDEX(技能效果!J:J,MATCH(技能效果等级!B855,技能效果!B:B,0))="","",INDEX(技能效果!J:J,MATCH(技能效果等级!B855,技能效果!B:B,0)))</f>
        <v/>
      </c>
      <c r="S855" s="100"/>
      <c r="T855" s="100"/>
      <c r="U855" s="100"/>
      <c r="V855" s="30" t="s">
        <v>1329</v>
      </c>
      <c r="W855" s="31">
        <f t="shared" si="13"/>
        <v>86</v>
      </c>
    </row>
    <row r="856" spans="1:23" ht="16.5" x14ac:dyDescent="0.2">
      <c r="A856" s="31">
        <v>853</v>
      </c>
      <c r="B856" s="31">
        <f>INDEX(技能效果!B:B,MATCH(技能效果等级!W856,技能效果!Y:Y,0))</f>
        <v>130100301</v>
      </c>
      <c r="C856" s="31" t="str">
        <f>INDEX(技能效果!C:C,MATCH(技能效果等级!B856,技能效果!B:B,0))</f>
        <v>夏玲技能1造成伤害</v>
      </c>
      <c r="D856" s="30" t="s">
        <v>1013</v>
      </c>
      <c r="E856" s="31">
        <v>3</v>
      </c>
      <c r="F856" s="31">
        <f>INDEX(技能效果!H:H,MATCH(技能效果等级!B856,技能效果!B:B,0))</f>
        <v>1001</v>
      </c>
      <c r="G856" s="31">
        <v>2.5</v>
      </c>
      <c r="H856" s="100"/>
      <c r="I856" s="100"/>
      <c r="J856" s="100"/>
      <c r="K856" s="100"/>
      <c r="L856" s="100"/>
      <c r="M856" s="100"/>
      <c r="N856" s="30" t="str">
        <f>IF(INDEX(技能效果!I:I,MATCH(技能效果等级!B856,技能效果!B:B,0))="","",INDEX(技能效果!I:I,MATCH(技能效果等级!B856,技能效果!B:B,0)))</f>
        <v/>
      </c>
      <c r="O856" s="100"/>
      <c r="P856" s="100"/>
      <c r="Q856" s="100"/>
      <c r="R856" s="31" t="str">
        <f>IF(INDEX(技能效果!J:J,MATCH(技能效果等级!B856,技能效果!B:B,0))="","",INDEX(技能效果!J:J,MATCH(技能效果等级!B856,技能效果!B:B,0)))</f>
        <v/>
      </c>
      <c r="S856" s="100"/>
      <c r="T856" s="100"/>
      <c r="U856" s="100"/>
      <c r="V856" s="30" t="s">
        <v>1329</v>
      </c>
      <c r="W856" s="31">
        <f t="shared" si="13"/>
        <v>86</v>
      </c>
    </row>
    <row r="857" spans="1:23" ht="16.5" x14ac:dyDescent="0.2">
      <c r="A857" s="31">
        <v>854</v>
      </c>
      <c r="B857" s="31">
        <f>INDEX(技能效果!B:B,MATCH(技能效果等级!W857,技能效果!Y:Y,0))</f>
        <v>130100301</v>
      </c>
      <c r="C857" s="31" t="str">
        <f>INDEX(技能效果!C:C,MATCH(技能效果等级!B857,技能效果!B:B,0))</f>
        <v>夏玲技能1造成伤害</v>
      </c>
      <c r="D857" s="30" t="s">
        <v>1013</v>
      </c>
      <c r="E857" s="31">
        <v>4</v>
      </c>
      <c r="F857" s="31">
        <f>INDEX(技能效果!H:H,MATCH(技能效果等级!B857,技能效果!B:B,0))</f>
        <v>1001</v>
      </c>
      <c r="G857" s="31">
        <v>2.5</v>
      </c>
      <c r="H857" s="100"/>
      <c r="I857" s="100"/>
      <c r="J857" s="100"/>
      <c r="K857" s="100"/>
      <c r="L857" s="100"/>
      <c r="M857" s="100"/>
      <c r="N857" s="30" t="str">
        <f>IF(INDEX(技能效果!I:I,MATCH(技能效果等级!B857,技能效果!B:B,0))="","",INDEX(技能效果!I:I,MATCH(技能效果等级!B857,技能效果!B:B,0)))</f>
        <v/>
      </c>
      <c r="O857" s="100"/>
      <c r="P857" s="100"/>
      <c r="Q857" s="100"/>
      <c r="R857" s="31" t="str">
        <f>IF(INDEX(技能效果!J:J,MATCH(技能效果等级!B857,技能效果!B:B,0))="","",INDEX(技能效果!J:J,MATCH(技能效果等级!B857,技能效果!B:B,0)))</f>
        <v/>
      </c>
      <c r="S857" s="100"/>
      <c r="T857" s="100"/>
      <c r="U857" s="100"/>
      <c r="V857" s="30" t="s">
        <v>1329</v>
      </c>
      <c r="W857" s="31">
        <f t="shared" si="13"/>
        <v>86</v>
      </c>
    </row>
    <row r="858" spans="1:23" ht="16.5" x14ac:dyDescent="0.2">
      <c r="A858" s="31">
        <v>855</v>
      </c>
      <c r="B858" s="31">
        <f>INDEX(技能效果!B:B,MATCH(技能效果等级!W858,技能效果!Y:Y,0))</f>
        <v>130100301</v>
      </c>
      <c r="C858" s="31" t="str">
        <f>INDEX(技能效果!C:C,MATCH(技能效果等级!B858,技能效果!B:B,0))</f>
        <v>夏玲技能1造成伤害</v>
      </c>
      <c r="D858" s="30" t="s">
        <v>1013</v>
      </c>
      <c r="E858" s="31">
        <v>5</v>
      </c>
      <c r="F858" s="31">
        <f>INDEX(技能效果!H:H,MATCH(技能效果等级!B858,技能效果!B:B,0))</f>
        <v>1001</v>
      </c>
      <c r="G858" s="31">
        <v>2.5</v>
      </c>
      <c r="H858" s="100"/>
      <c r="I858" s="100"/>
      <c r="J858" s="100"/>
      <c r="K858" s="100"/>
      <c r="L858" s="100"/>
      <c r="M858" s="100"/>
      <c r="N858" s="30" t="str">
        <f>IF(INDEX(技能效果!I:I,MATCH(技能效果等级!B858,技能效果!B:B,0))="","",INDEX(技能效果!I:I,MATCH(技能效果等级!B858,技能效果!B:B,0)))</f>
        <v/>
      </c>
      <c r="O858" s="100"/>
      <c r="P858" s="100"/>
      <c r="Q858" s="100"/>
      <c r="R858" s="31" t="str">
        <f>IF(INDEX(技能效果!J:J,MATCH(技能效果等级!B858,技能效果!B:B,0))="","",INDEX(技能效果!J:J,MATCH(技能效果等级!B858,技能效果!B:B,0)))</f>
        <v/>
      </c>
      <c r="S858" s="100"/>
      <c r="T858" s="100"/>
      <c r="U858" s="100"/>
      <c r="V858" s="30" t="s">
        <v>1329</v>
      </c>
      <c r="W858" s="31">
        <f t="shared" si="13"/>
        <v>86</v>
      </c>
    </row>
    <row r="859" spans="1:23" ht="16.5" x14ac:dyDescent="0.2">
      <c r="A859" s="31">
        <v>856</v>
      </c>
      <c r="B859" s="31">
        <f>INDEX(技能效果!B:B,MATCH(技能效果等级!W859,技能效果!Y:Y,0))</f>
        <v>130100301</v>
      </c>
      <c r="C859" s="31" t="str">
        <f>INDEX(技能效果!C:C,MATCH(技能效果等级!B859,技能效果!B:B,0))</f>
        <v>夏玲技能1造成伤害</v>
      </c>
      <c r="D859" s="30" t="s">
        <v>1013</v>
      </c>
      <c r="E859" s="31">
        <v>6</v>
      </c>
      <c r="F859" s="31">
        <f>INDEX(技能效果!H:H,MATCH(技能效果等级!B859,技能效果!B:B,0))</f>
        <v>1001</v>
      </c>
      <c r="G859" s="31">
        <v>2.5</v>
      </c>
      <c r="H859" s="100"/>
      <c r="I859" s="100"/>
      <c r="J859" s="100"/>
      <c r="K859" s="100"/>
      <c r="L859" s="100"/>
      <c r="M859" s="100"/>
      <c r="N859" s="30" t="str">
        <f>IF(INDEX(技能效果!I:I,MATCH(技能效果等级!B859,技能效果!B:B,0))="","",INDEX(技能效果!I:I,MATCH(技能效果等级!B859,技能效果!B:B,0)))</f>
        <v/>
      </c>
      <c r="O859" s="100"/>
      <c r="P859" s="100"/>
      <c r="Q859" s="100"/>
      <c r="R859" s="31" t="str">
        <f>IF(INDEX(技能效果!J:J,MATCH(技能效果等级!B859,技能效果!B:B,0))="","",INDEX(技能效果!J:J,MATCH(技能效果等级!B859,技能效果!B:B,0)))</f>
        <v/>
      </c>
      <c r="S859" s="100"/>
      <c r="T859" s="100"/>
      <c r="U859" s="100"/>
      <c r="V859" s="30" t="s">
        <v>1329</v>
      </c>
      <c r="W859" s="31">
        <f t="shared" si="13"/>
        <v>86</v>
      </c>
    </row>
    <row r="860" spans="1:23" ht="16.5" x14ac:dyDescent="0.2">
      <c r="A860" s="31">
        <v>857</v>
      </c>
      <c r="B860" s="31">
        <f>INDEX(技能效果!B:B,MATCH(技能效果等级!W860,技能效果!Y:Y,0))</f>
        <v>130100301</v>
      </c>
      <c r="C860" s="31" t="str">
        <f>INDEX(技能效果!C:C,MATCH(技能效果等级!B860,技能效果!B:B,0))</f>
        <v>夏玲技能1造成伤害</v>
      </c>
      <c r="D860" s="30" t="s">
        <v>1013</v>
      </c>
      <c r="E860" s="31">
        <v>7</v>
      </c>
      <c r="F860" s="31">
        <f>INDEX(技能效果!H:H,MATCH(技能效果等级!B860,技能效果!B:B,0))</f>
        <v>1001</v>
      </c>
      <c r="G860" s="31">
        <v>2.5</v>
      </c>
      <c r="H860" s="100"/>
      <c r="I860" s="100"/>
      <c r="J860" s="100"/>
      <c r="K860" s="100"/>
      <c r="L860" s="100"/>
      <c r="M860" s="100"/>
      <c r="N860" s="30" t="str">
        <f>IF(INDEX(技能效果!I:I,MATCH(技能效果等级!B860,技能效果!B:B,0))="","",INDEX(技能效果!I:I,MATCH(技能效果等级!B860,技能效果!B:B,0)))</f>
        <v/>
      </c>
      <c r="O860" s="100"/>
      <c r="P860" s="100"/>
      <c r="Q860" s="100"/>
      <c r="R860" s="31" t="str">
        <f>IF(INDEX(技能效果!J:J,MATCH(技能效果等级!B860,技能效果!B:B,0))="","",INDEX(技能效果!J:J,MATCH(技能效果等级!B860,技能效果!B:B,0)))</f>
        <v/>
      </c>
      <c r="S860" s="100"/>
      <c r="T860" s="100"/>
      <c r="U860" s="100"/>
      <c r="V860" s="30" t="s">
        <v>1329</v>
      </c>
      <c r="W860" s="31">
        <f t="shared" si="13"/>
        <v>86</v>
      </c>
    </row>
    <row r="861" spans="1:23" ht="16.5" x14ac:dyDescent="0.2">
      <c r="A861" s="31">
        <v>858</v>
      </c>
      <c r="B861" s="31">
        <f>INDEX(技能效果!B:B,MATCH(技能效果等级!W861,技能效果!Y:Y,0))</f>
        <v>130100301</v>
      </c>
      <c r="C861" s="31" t="str">
        <f>INDEX(技能效果!C:C,MATCH(技能效果等级!B861,技能效果!B:B,0))</f>
        <v>夏玲技能1造成伤害</v>
      </c>
      <c r="D861" s="30" t="s">
        <v>1013</v>
      </c>
      <c r="E861" s="31">
        <v>8</v>
      </c>
      <c r="F861" s="31">
        <f>INDEX(技能效果!H:H,MATCH(技能效果等级!B861,技能效果!B:B,0))</f>
        <v>1001</v>
      </c>
      <c r="G861" s="31">
        <v>2.5</v>
      </c>
      <c r="H861" s="100"/>
      <c r="I861" s="100"/>
      <c r="J861" s="100"/>
      <c r="K861" s="100"/>
      <c r="L861" s="100"/>
      <c r="M861" s="100"/>
      <c r="N861" s="30" t="str">
        <f>IF(INDEX(技能效果!I:I,MATCH(技能效果等级!B861,技能效果!B:B,0))="","",INDEX(技能效果!I:I,MATCH(技能效果等级!B861,技能效果!B:B,0)))</f>
        <v/>
      </c>
      <c r="O861" s="100"/>
      <c r="P861" s="100"/>
      <c r="Q861" s="100"/>
      <c r="R861" s="31" t="str">
        <f>IF(INDEX(技能效果!J:J,MATCH(技能效果等级!B861,技能效果!B:B,0))="","",INDEX(技能效果!J:J,MATCH(技能效果等级!B861,技能效果!B:B,0)))</f>
        <v/>
      </c>
      <c r="S861" s="100"/>
      <c r="T861" s="100"/>
      <c r="U861" s="100"/>
      <c r="V861" s="30" t="s">
        <v>1329</v>
      </c>
      <c r="W861" s="31">
        <f t="shared" si="13"/>
        <v>86</v>
      </c>
    </row>
    <row r="862" spans="1:23" ht="16.5" x14ac:dyDescent="0.2">
      <c r="A862" s="31">
        <v>859</v>
      </c>
      <c r="B862" s="31">
        <f>INDEX(技能效果!B:B,MATCH(技能效果等级!W862,技能效果!Y:Y,0))</f>
        <v>130100301</v>
      </c>
      <c r="C862" s="31" t="str">
        <f>INDEX(技能效果!C:C,MATCH(技能效果等级!B862,技能效果!B:B,0))</f>
        <v>夏玲技能1造成伤害</v>
      </c>
      <c r="D862" s="30" t="s">
        <v>1013</v>
      </c>
      <c r="E862" s="31">
        <v>9</v>
      </c>
      <c r="F862" s="31">
        <f>INDEX(技能效果!H:H,MATCH(技能效果等级!B862,技能效果!B:B,0))</f>
        <v>1001</v>
      </c>
      <c r="G862" s="31">
        <v>2.5</v>
      </c>
      <c r="H862" s="100"/>
      <c r="I862" s="100"/>
      <c r="J862" s="100"/>
      <c r="K862" s="100"/>
      <c r="L862" s="100"/>
      <c r="M862" s="100"/>
      <c r="N862" s="30" t="str">
        <f>IF(INDEX(技能效果!I:I,MATCH(技能效果等级!B862,技能效果!B:B,0))="","",INDEX(技能效果!I:I,MATCH(技能效果等级!B862,技能效果!B:B,0)))</f>
        <v/>
      </c>
      <c r="O862" s="100"/>
      <c r="P862" s="100"/>
      <c r="Q862" s="100"/>
      <c r="R862" s="31" t="str">
        <f>IF(INDEX(技能效果!J:J,MATCH(技能效果等级!B862,技能效果!B:B,0))="","",INDEX(技能效果!J:J,MATCH(技能效果等级!B862,技能效果!B:B,0)))</f>
        <v/>
      </c>
      <c r="S862" s="100"/>
      <c r="T862" s="100"/>
      <c r="U862" s="100"/>
      <c r="V862" s="30" t="s">
        <v>1329</v>
      </c>
      <c r="W862" s="31">
        <f t="shared" si="13"/>
        <v>86</v>
      </c>
    </row>
    <row r="863" spans="1:23" ht="16.5" x14ac:dyDescent="0.2">
      <c r="A863" s="31">
        <v>860</v>
      </c>
      <c r="B863" s="31">
        <f>INDEX(技能效果!B:B,MATCH(技能效果等级!W863,技能效果!Y:Y,0))</f>
        <v>130100301</v>
      </c>
      <c r="C863" s="31" t="str">
        <f>INDEX(技能效果!C:C,MATCH(技能效果等级!B863,技能效果!B:B,0))</f>
        <v>夏玲技能1造成伤害</v>
      </c>
      <c r="D863" s="30" t="s">
        <v>1013</v>
      </c>
      <c r="E863" s="31">
        <v>10</v>
      </c>
      <c r="F863" s="31">
        <f>INDEX(技能效果!H:H,MATCH(技能效果等级!B863,技能效果!B:B,0))</f>
        <v>1001</v>
      </c>
      <c r="G863" s="31">
        <v>2.5</v>
      </c>
      <c r="H863" s="100"/>
      <c r="I863" s="100"/>
      <c r="J863" s="100"/>
      <c r="K863" s="100"/>
      <c r="L863" s="100"/>
      <c r="M863" s="100"/>
      <c r="N863" s="30" t="str">
        <f>IF(INDEX(技能效果!I:I,MATCH(技能效果等级!B863,技能效果!B:B,0))="","",INDEX(技能效果!I:I,MATCH(技能效果等级!B863,技能效果!B:B,0)))</f>
        <v/>
      </c>
      <c r="O863" s="100"/>
      <c r="P863" s="100"/>
      <c r="Q863" s="100"/>
      <c r="R863" s="31" t="str">
        <f>IF(INDEX(技能效果!J:J,MATCH(技能效果等级!B863,技能效果!B:B,0))="","",INDEX(技能效果!J:J,MATCH(技能效果等级!B863,技能效果!B:B,0)))</f>
        <v/>
      </c>
      <c r="S863" s="100"/>
      <c r="T863" s="100"/>
      <c r="U863" s="100"/>
      <c r="V863" s="30" t="s">
        <v>1329</v>
      </c>
      <c r="W863" s="31">
        <f t="shared" si="13"/>
        <v>86</v>
      </c>
    </row>
    <row r="864" spans="1:23" ht="16.5" x14ac:dyDescent="0.2">
      <c r="A864" s="31">
        <v>861</v>
      </c>
      <c r="B864" s="31">
        <f>INDEX(技能效果!B:B,MATCH(技能效果等级!W864,技能效果!Y:Y,0))</f>
        <v>130100302</v>
      </c>
      <c r="C864" s="31" t="str">
        <f>INDEX(技能效果!C:C,MATCH(技能效果等级!B864,技能效果!B:B,0))</f>
        <v>夏玲技能1获得水晶</v>
      </c>
      <c r="D864" s="30" t="s">
        <v>1013</v>
      </c>
      <c r="E864" s="31">
        <v>1</v>
      </c>
      <c r="F864" s="31">
        <f>INDEX(技能效果!H:H,MATCH(技能效果等级!B864,技能效果!B:B,0))</f>
        <v>3001</v>
      </c>
      <c r="G864" s="31">
        <v>1</v>
      </c>
      <c r="H864" s="100"/>
      <c r="I864" s="100"/>
      <c r="J864" s="100"/>
      <c r="K864" s="100"/>
      <c r="L864" s="100"/>
      <c r="M864" s="100"/>
      <c r="N864" s="30" t="str">
        <f>IF(INDEX(技能效果!I:I,MATCH(技能效果等级!B864,技能效果!B:B,0))="","",INDEX(技能效果!I:I,MATCH(技能效果等级!B864,技能效果!B:B,0)))</f>
        <v/>
      </c>
      <c r="O864" s="100"/>
      <c r="P864" s="100"/>
      <c r="Q864" s="100"/>
      <c r="R864" s="31" t="str">
        <f>IF(INDEX(技能效果!J:J,MATCH(技能效果等级!B864,技能效果!B:B,0))="","",INDEX(技能效果!J:J,MATCH(技能效果等级!B864,技能效果!B:B,0)))</f>
        <v/>
      </c>
      <c r="S864" s="100"/>
      <c r="T864" s="100"/>
      <c r="U864" s="100"/>
      <c r="V864" s="30" t="s">
        <v>1329</v>
      </c>
      <c r="W864" s="31">
        <f t="shared" si="13"/>
        <v>87</v>
      </c>
    </row>
    <row r="865" spans="1:23" ht="16.5" x14ac:dyDescent="0.2">
      <c r="A865" s="31">
        <v>862</v>
      </c>
      <c r="B865" s="31">
        <f>INDEX(技能效果!B:B,MATCH(技能效果等级!W865,技能效果!Y:Y,0))</f>
        <v>130100302</v>
      </c>
      <c r="C865" s="31" t="str">
        <f>INDEX(技能效果!C:C,MATCH(技能效果等级!B865,技能效果!B:B,0))</f>
        <v>夏玲技能1获得水晶</v>
      </c>
      <c r="D865" s="30" t="s">
        <v>1013</v>
      </c>
      <c r="E865" s="31">
        <v>2</v>
      </c>
      <c r="F865" s="31">
        <f>INDEX(技能效果!H:H,MATCH(技能效果等级!B865,技能效果!B:B,0))</f>
        <v>3001</v>
      </c>
      <c r="G865" s="31">
        <v>1</v>
      </c>
      <c r="H865" s="100"/>
      <c r="I865" s="100"/>
      <c r="J865" s="100"/>
      <c r="K865" s="100"/>
      <c r="L865" s="100"/>
      <c r="M865" s="100"/>
      <c r="N865" s="30" t="str">
        <f>IF(INDEX(技能效果!I:I,MATCH(技能效果等级!B865,技能效果!B:B,0))="","",INDEX(技能效果!I:I,MATCH(技能效果等级!B865,技能效果!B:B,0)))</f>
        <v/>
      </c>
      <c r="O865" s="100"/>
      <c r="P865" s="100"/>
      <c r="Q865" s="100"/>
      <c r="R865" s="31" t="str">
        <f>IF(INDEX(技能效果!J:J,MATCH(技能效果等级!B865,技能效果!B:B,0))="","",INDEX(技能效果!J:J,MATCH(技能效果等级!B865,技能效果!B:B,0)))</f>
        <v/>
      </c>
      <c r="S865" s="100"/>
      <c r="T865" s="100"/>
      <c r="U865" s="100"/>
      <c r="V865" s="30" t="s">
        <v>1329</v>
      </c>
      <c r="W865" s="31">
        <f t="shared" si="13"/>
        <v>87</v>
      </c>
    </row>
    <row r="866" spans="1:23" ht="16.5" x14ac:dyDescent="0.2">
      <c r="A866" s="31">
        <v>863</v>
      </c>
      <c r="B866" s="31">
        <f>INDEX(技能效果!B:B,MATCH(技能效果等级!W866,技能效果!Y:Y,0))</f>
        <v>130100302</v>
      </c>
      <c r="C866" s="31" t="str">
        <f>INDEX(技能效果!C:C,MATCH(技能效果等级!B866,技能效果!B:B,0))</f>
        <v>夏玲技能1获得水晶</v>
      </c>
      <c r="D866" s="30" t="s">
        <v>1013</v>
      </c>
      <c r="E866" s="31">
        <v>3</v>
      </c>
      <c r="F866" s="31">
        <f>INDEX(技能效果!H:H,MATCH(技能效果等级!B866,技能效果!B:B,0))</f>
        <v>3001</v>
      </c>
      <c r="G866" s="31">
        <v>1</v>
      </c>
      <c r="H866" s="100"/>
      <c r="I866" s="100"/>
      <c r="J866" s="100"/>
      <c r="K866" s="100"/>
      <c r="L866" s="100"/>
      <c r="M866" s="100"/>
      <c r="N866" s="30" t="str">
        <f>IF(INDEX(技能效果!I:I,MATCH(技能效果等级!B866,技能效果!B:B,0))="","",INDEX(技能效果!I:I,MATCH(技能效果等级!B866,技能效果!B:B,0)))</f>
        <v/>
      </c>
      <c r="O866" s="100"/>
      <c r="P866" s="100"/>
      <c r="Q866" s="100"/>
      <c r="R866" s="31" t="str">
        <f>IF(INDEX(技能效果!J:J,MATCH(技能效果等级!B866,技能效果!B:B,0))="","",INDEX(技能效果!J:J,MATCH(技能效果等级!B866,技能效果!B:B,0)))</f>
        <v/>
      </c>
      <c r="S866" s="100"/>
      <c r="T866" s="100"/>
      <c r="U866" s="100"/>
      <c r="V866" s="30" t="s">
        <v>1329</v>
      </c>
      <c r="W866" s="31">
        <f t="shared" si="13"/>
        <v>87</v>
      </c>
    </row>
    <row r="867" spans="1:23" ht="16.5" x14ac:dyDescent="0.2">
      <c r="A867" s="31">
        <v>864</v>
      </c>
      <c r="B867" s="31">
        <f>INDEX(技能效果!B:B,MATCH(技能效果等级!W867,技能效果!Y:Y,0))</f>
        <v>130100302</v>
      </c>
      <c r="C867" s="31" t="str">
        <f>INDEX(技能效果!C:C,MATCH(技能效果等级!B867,技能效果!B:B,0))</f>
        <v>夏玲技能1获得水晶</v>
      </c>
      <c r="D867" s="30" t="s">
        <v>1013</v>
      </c>
      <c r="E867" s="31">
        <v>4</v>
      </c>
      <c r="F867" s="31">
        <f>INDEX(技能效果!H:H,MATCH(技能效果等级!B867,技能效果!B:B,0))</f>
        <v>3001</v>
      </c>
      <c r="G867" s="31">
        <v>1</v>
      </c>
      <c r="H867" s="100"/>
      <c r="I867" s="100"/>
      <c r="J867" s="100"/>
      <c r="K867" s="100"/>
      <c r="L867" s="100"/>
      <c r="M867" s="100"/>
      <c r="N867" s="30" t="str">
        <f>IF(INDEX(技能效果!I:I,MATCH(技能效果等级!B867,技能效果!B:B,0))="","",INDEX(技能效果!I:I,MATCH(技能效果等级!B867,技能效果!B:B,0)))</f>
        <v/>
      </c>
      <c r="O867" s="100"/>
      <c r="P867" s="100"/>
      <c r="Q867" s="100"/>
      <c r="R867" s="31" t="str">
        <f>IF(INDEX(技能效果!J:J,MATCH(技能效果等级!B867,技能效果!B:B,0))="","",INDEX(技能效果!J:J,MATCH(技能效果等级!B867,技能效果!B:B,0)))</f>
        <v/>
      </c>
      <c r="S867" s="100"/>
      <c r="T867" s="100"/>
      <c r="U867" s="100"/>
      <c r="V867" s="30" t="s">
        <v>1329</v>
      </c>
      <c r="W867" s="31">
        <f t="shared" si="13"/>
        <v>87</v>
      </c>
    </row>
    <row r="868" spans="1:23" ht="16.5" x14ac:dyDescent="0.2">
      <c r="A868" s="31">
        <v>865</v>
      </c>
      <c r="B868" s="31">
        <f>INDEX(技能效果!B:B,MATCH(技能效果等级!W868,技能效果!Y:Y,0))</f>
        <v>130100302</v>
      </c>
      <c r="C868" s="31" t="str">
        <f>INDEX(技能效果!C:C,MATCH(技能效果等级!B868,技能效果!B:B,0))</f>
        <v>夏玲技能1获得水晶</v>
      </c>
      <c r="D868" s="30" t="s">
        <v>1013</v>
      </c>
      <c r="E868" s="31">
        <v>5</v>
      </c>
      <c r="F868" s="31">
        <f>INDEX(技能效果!H:H,MATCH(技能效果等级!B868,技能效果!B:B,0))</f>
        <v>3001</v>
      </c>
      <c r="G868" s="31">
        <v>1</v>
      </c>
      <c r="H868" s="100"/>
      <c r="I868" s="100"/>
      <c r="J868" s="100"/>
      <c r="K868" s="100"/>
      <c r="L868" s="100"/>
      <c r="M868" s="100"/>
      <c r="N868" s="30" t="str">
        <f>IF(INDEX(技能效果!I:I,MATCH(技能效果等级!B868,技能效果!B:B,0))="","",INDEX(技能效果!I:I,MATCH(技能效果等级!B868,技能效果!B:B,0)))</f>
        <v/>
      </c>
      <c r="O868" s="100"/>
      <c r="P868" s="100"/>
      <c r="Q868" s="100"/>
      <c r="R868" s="31" t="str">
        <f>IF(INDEX(技能效果!J:J,MATCH(技能效果等级!B868,技能效果!B:B,0))="","",INDEX(技能效果!J:J,MATCH(技能效果等级!B868,技能效果!B:B,0)))</f>
        <v/>
      </c>
      <c r="S868" s="100"/>
      <c r="T868" s="100"/>
      <c r="U868" s="100"/>
      <c r="V868" s="30" t="s">
        <v>1329</v>
      </c>
      <c r="W868" s="31">
        <f t="shared" si="13"/>
        <v>87</v>
      </c>
    </row>
    <row r="869" spans="1:23" ht="16.5" x14ac:dyDescent="0.2">
      <c r="A869" s="31">
        <v>866</v>
      </c>
      <c r="B869" s="31">
        <f>INDEX(技能效果!B:B,MATCH(技能效果等级!W869,技能效果!Y:Y,0))</f>
        <v>130100302</v>
      </c>
      <c r="C869" s="31" t="str">
        <f>INDEX(技能效果!C:C,MATCH(技能效果等级!B869,技能效果!B:B,0))</f>
        <v>夏玲技能1获得水晶</v>
      </c>
      <c r="D869" s="30" t="s">
        <v>1013</v>
      </c>
      <c r="E869" s="31">
        <v>6</v>
      </c>
      <c r="F869" s="31">
        <f>INDEX(技能效果!H:H,MATCH(技能效果等级!B869,技能效果!B:B,0))</f>
        <v>3001</v>
      </c>
      <c r="G869" s="31">
        <v>1</v>
      </c>
      <c r="H869" s="100"/>
      <c r="I869" s="100"/>
      <c r="J869" s="100"/>
      <c r="K869" s="100"/>
      <c r="L869" s="100"/>
      <c r="M869" s="100"/>
      <c r="N869" s="30" t="str">
        <f>IF(INDEX(技能效果!I:I,MATCH(技能效果等级!B869,技能效果!B:B,0))="","",INDEX(技能效果!I:I,MATCH(技能效果等级!B869,技能效果!B:B,0)))</f>
        <v/>
      </c>
      <c r="O869" s="100"/>
      <c r="P869" s="100"/>
      <c r="Q869" s="100"/>
      <c r="R869" s="31" t="str">
        <f>IF(INDEX(技能效果!J:J,MATCH(技能效果等级!B869,技能效果!B:B,0))="","",INDEX(技能效果!J:J,MATCH(技能效果等级!B869,技能效果!B:B,0)))</f>
        <v/>
      </c>
      <c r="S869" s="100"/>
      <c r="T869" s="100"/>
      <c r="U869" s="100"/>
      <c r="V869" s="30" t="s">
        <v>1329</v>
      </c>
      <c r="W869" s="31">
        <f t="shared" si="13"/>
        <v>87</v>
      </c>
    </row>
    <row r="870" spans="1:23" ht="16.5" x14ac:dyDescent="0.2">
      <c r="A870" s="31">
        <v>867</v>
      </c>
      <c r="B870" s="31">
        <f>INDEX(技能效果!B:B,MATCH(技能效果等级!W870,技能效果!Y:Y,0))</f>
        <v>130100302</v>
      </c>
      <c r="C870" s="31" t="str">
        <f>INDEX(技能效果!C:C,MATCH(技能效果等级!B870,技能效果!B:B,0))</f>
        <v>夏玲技能1获得水晶</v>
      </c>
      <c r="D870" s="30" t="s">
        <v>1013</v>
      </c>
      <c r="E870" s="31">
        <v>7</v>
      </c>
      <c r="F870" s="31">
        <f>INDEX(技能效果!H:H,MATCH(技能效果等级!B870,技能效果!B:B,0))</f>
        <v>3001</v>
      </c>
      <c r="G870" s="31">
        <v>1</v>
      </c>
      <c r="H870" s="100"/>
      <c r="I870" s="100"/>
      <c r="J870" s="100"/>
      <c r="K870" s="100"/>
      <c r="L870" s="100"/>
      <c r="M870" s="100"/>
      <c r="N870" s="30" t="str">
        <f>IF(INDEX(技能效果!I:I,MATCH(技能效果等级!B870,技能效果!B:B,0))="","",INDEX(技能效果!I:I,MATCH(技能效果等级!B870,技能效果!B:B,0)))</f>
        <v/>
      </c>
      <c r="O870" s="100"/>
      <c r="P870" s="100"/>
      <c r="Q870" s="100"/>
      <c r="R870" s="31" t="str">
        <f>IF(INDEX(技能效果!J:J,MATCH(技能效果等级!B870,技能效果!B:B,0))="","",INDEX(技能效果!J:J,MATCH(技能效果等级!B870,技能效果!B:B,0)))</f>
        <v/>
      </c>
      <c r="S870" s="100"/>
      <c r="T870" s="100"/>
      <c r="U870" s="100"/>
      <c r="V870" s="30" t="s">
        <v>1329</v>
      </c>
      <c r="W870" s="31">
        <f t="shared" si="13"/>
        <v>87</v>
      </c>
    </row>
    <row r="871" spans="1:23" ht="16.5" x14ac:dyDescent="0.2">
      <c r="A871" s="31">
        <v>868</v>
      </c>
      <c r="B871" s="31">
        <f>INDEX(技能效果!B:B,MATCH(技能效果等级!W871,技能效果!Y:Y,0))</f>
        <v>130100302</v>
      </c>
      <c r="C871" s="31" t="str">
        <f>INDEX(技能效果!C:C,MATCH(技能效果等级!B871,技能效果!B:B,0))</f>
        <v>夏玲技能1获得水晶</v>
      </c>
      <c r="D871" s="30" t="s">
        <v>1013</v>
      </c>
      <c r="E871" s="31">
        <v>8</v>
      </c>
      <c r="F871" s="31">
        <f>INDEX(技能效果!H:H,MATCH(技能效果等级!B871,技能效果!B:B,0))</f>
        <v>3001</v>
      </c>
      <c r="G871" s="31">
        <v>1</v>
      </c>
      <c r="H871" s="100"/>
      <c r="I871" s="100"/>
      <c r="J871" s="100"/>
      <c r="K871" s="100"/>
      <c r="L871" s="100"/>
      <c r="M871" s="100"/>
      <c r="N871" s="30" t="str">
        <f>IF(INDEX(技能效果!I:I,MATCH(技能效果等级!B871,技能效果!B:B,0))="","",INDEX(技能效果!I:I,MATCH(技能效果等级!B871,技能效果!B:B,0)))</f>
        <v/>
      </c>
      <c r="O871" s="100"/>
      <c r="P871" s="100"/>
      <c r="Q871" s="100"/>
      <c r="R871" s="31" t="str">
        <f>IF(INDEX(技能效果!J:J,MATCH(技能效果等级!B871,技能效果!B:B,0))="","",INDEX(技能效果!J:J,MATCH(技能效果等级!B871,技能效果!B:B,0)))</f>
        <v/>
      </c>
      <c r="S871" s="100"/>
      <c r="T871" s="100"/>
      <c r="U871" s="100"/>
      <c r="V871" s="30" t="s">
        <v>1329</v>
      </c>
      <c r="W871" s="31">
        <f t="shared" si="13"/>
        <v>87</v>
      </c>
    </row>
    <row r="872" spans="1:23" ht="16.5" x14ac:dyDescent="0.2">
      <c r="A872" s="31">
        <v>869</v>
      </c>
      <c r="B872" s="31">
        <f>INDEX(技能效果!B:B,MATCH(技能效果等级!W872,技能效果!Y:Y,0))</f>
        <v>130100302</v>
      </c>
      <c r="C872" s="31" t="str">
        <f>INDEX(技能效果!C:C,MATCH(技能效果等级!B872,技能效果!B:B,0))</f>
        <v>夏玲技能1获得水晶</v>
      </c>
      <c r="D872" s="30" t="s">
        <v>1013</v>
      </c>
      <c r="E872" s="31">
        <v>9</v>
      </c>
      <c r="F872" s="31">
        <f>INDEX(技能效果!H:H,MATCH(技能效果等级!B872,技能效果!B:B,0))</f>
        <v>3001</v>
      </c>
      <c r="G872" s="31">
        <v>1</v>
      </c>
      <c r="H872" s="100"/>
      <c r="I872" s="100"/>
      <c r="J872" s="100"/>
      <c r="K872" s="100"/>
      <c r="L872" s="100"/>
      <c r="M872" s="100"/>
      <c r="N872" s="30" t="str">
        <f>IF(INDEX(技能效果!I:I,MATCH(技能效果等级!B872,技能效果!B:B,0))="","",INDEX(技能效果!I:I,MATCH(技能效果等级!B872,技能效果!B:B,0)))</f>
        <v/>
      </c>
      <c r="O872" s="100"/>
      <c r="P872" s="100"/>
      <c r="Q872" s="100"/>
      <c r="R872" s="31" t="str">
        <f>IF(INDEX(技能效果!J:J,MATCH(技能效果等级!B872,技能效果!B:B,0))="","",INDEX(技能效果!J:J,MATCH(技能效果等级!B872,技能效果!B:B,0)))</f>
        <v/>
      </c>
      <c r="S872" s="100"/>
      <c r="T872" s="100"/>
      <c r="U872" s="100"/>
      <c r="V872" s="30" t="s">
        <v>1329</v>
      </c>
      <c r="W872" s="31">
        <f t="shared" si="13"/>
        <v>87</v>
      </c>
    </row>
    <row r="873" spans="1:23" ht="16.5" x14ac:dyDescent="0.2">
      <c r="A873" s="31">
        <v>870</v>
      </c>
      <c r="B873" s="31">
        <f>INDEX(技能效果!B:B,MATCH(技能效果等级!W873,技能效果!Y:Y,0))</f>
        <v>130100302</v>
      </c>
      <c r="C873" s="31" t="str">
        <f>INDEX(技能效果!C:C,MATCH(技能效果等级!B873,技能效果!B:B,0))</f>
        <v>夏玲技能1获得水晶</v>
      </c>
      <c r="D873" s="30" t="s">
        <v>1013</v>
      </c>
      <c r="E873" s="31">
        <v>10</v>
      </c>
      <c r="F873" s="31">
        <f>INDEX(技能效果!H:H,MATCH(技能效果等级!B873,技能效果!B:B,0))</f>
        <v>3001</v>
      </c>
      <c r="G873" s="31">
        <v>1</v>
      </c>
      <c r="H873" s="100"/>
      <c r="I873" s="100"/>
      <c r="J873" s="100"/>
      <c r="K873" s="100"/>
      <c r="L873" s="100"/>
      <c r="M873" s="100"/>
      <c r="N873" s="30" t="str">
        <f>IF(INDEX(技能效果!I:I,MATCH(技能效果等级!B873,技能效果!B:B,0))="","",INDEX(技能效果!I:I,MATCH(技能效果等级!B873,技能效果!B:B,0)))</f>
        <v/>
      </c>
      <c r="O873" s="100"/>
      <c r="P873" s="100"/>
      <c r="Q873" s="100"/>
      <c r="R873" s="31" t="str">
        <f>IF(INDEX(技能效果!J:J,MATCH(技能效果等级!B873,技能效果!B:B,0))="","",INDEX(技能效果!J:J,MATCH(技能效果等级!B873,技能效果!B:B,0)))</f>
        <v/>
      </c>
      <c r="S873" s="100"/>
      <c r="T873" s="100"/>
      <c r="U873" s="100"/>
      <c r="V873" s="30" t="s">
        <v>1329</v>
      </c>
      <c r="W873" s="31">
        <f t="shared" si="13"/>
        <v>87</v>
      </c>
    </row>
    <row r="874" spans="1:23" ht="16.5" x14ac:dyDescent="0.2">
      <c r="A874" s="31">
        <v>871</v>
      </c>
      <c r="B874" s="31">
        <f>INDEX(技能效果!B:B,MATCH(技能效果等级!W874,技能效果!Y:Y,0))</f>
        <v>130200301</v>
      </c>
      <c r="C874" s="31" t="str">
        <f>INDEX(技能效果!C:C,MATCH(技能效果等级!B874,技能效果!B:B,0))</f>
        <v>夏玲技能2增加攻击</v>
      </c>
      <c r="D874" s="30" t="s">
        <v>1013</v>
      </c>
      <c r="E874" s="31">
        <v>1</v>
      </c>
      <c r="F874" s="31">
        <f>INDEX(技能效果!H:H,MATCH(技能效果等级!B874,技能效果!B:B,0))</f>
        <v>4007</v>
      </c>
      <c r="G874" s="31">
        <v>1</v>
      </c>
      <c r="H874" s="100"/>
      <c r="I874" s="100"/>
      <c r="J874" s="100"/>
      <c r="K874" s="100"/>
      <c r="L874" s="100"/>
      <c r="M874" s="100"/>
      <c r="N874" s="30" t="str">
        <f>IF(INDEX(技能效果!I:I,MATCH(技能效果等级!B874,技能效果!B:B,0))="","",INDEX(技能效果!I:I,MATCH(技能效果等级!B874,技能效果!B:B,0)))</f>
        <v/>
      </c>
      <c r="O874" s="100"/>
      <c r="P874" s="100"/>
      <c r="Q874" s="100"/>
      <c r="R874" s="31" t="str">
        <f>IF(INDEX(技能效果!J:J,MATCH(技能效果等级!B874,技能效果!B:B,0))="","",INDEX(技能效果!J:J,MATCH(技能效果等级!B874,技能效果!B:B,0)))</f>
        <v/>
      </c>
      <c r="S874" s="100"/>
      <c r="T874" s="100"/>
      <c r="U874" s="100"/>
      <c r="V874" s="30" t="s">
        <v>1329</v>
      </c>
      <c r="W874" s="31">
        <f t="shared" si="13"/>
        <v>88</v>
      </c>
    </row>
    <row r="875" spans="1:23" ht="16.5" x14ac:dyDescent="0.2">
      <c r="A875" s="31">
        <v>872</v>
      </c>
      <c r="B875" s="31">
        <f>INDEX(技能效果!B:B,MATCH(技能效果等级!W875,技能效果!Y:Y,0))</f>
        <v>130200301</v>
      </c>
      <c r="C875" s="31" t="str">
        <f>INDEX(技能效果!C:C,MATCH(技能效果等级!B875,技能效果!B:B,0))</f>
        <v>夏玲技能2增加攻击</v>
      </c>
      <c r="D875" s="30" t="s">
        <v>1013</v>
      </c>
      <c r="E875" s="31">
        <v>2</v>
      </c>
      <c r="F875" s="31">
        <f>INDEX(技能效果!H:H,MATCH(技能效果等级!B875,技能效果!B:B,0))</f>
        <v>4007</v>
      </c>
      <c r="G875" s="31">
        <v>1</v>
      </c>
      <c r="H875" s="100"/>
      <c r="I875" s="100"/>
      <c r="J875" s="100"/>
      <c r="K875" s="100"/>
      <c r="L875" s="100"/>
      <c r="M875" s="100"/>
      <c r="N875" s="30" t="str">
        <f>IF(INDEX(技能效果!I:I,MATCH(技能效果等级!B875,技能效果!B:B,0))="","",INDEX(技能效果!I:I,MATCH(技能效果等级!B875,技能效果!B:B,0)))</f>
        <v/>
      </c>
      <c r="O875" s="100"/>
      <c r="P875" s="100"/>
      <c r="Q875" s="100"/>
      <c r="R875" s="31" t="str">
        <f>IF(INDEX(技能效果!J:J,MATCH(技能效果等级!B875,技能效果!B:B,0))="","",INDEX(技能效果!J:J,MATCH(技能效果等级!B875,技能效果!B:B,0)))</f>
        <v/>
      </c>
      <c r="S875" s="100"/>
      <c r="T875" s="100"/>
      <c r="U875" s="100"/>
      <c r="V875" s="30" t="s">
        <v>1329</v>
      </c>
      <c r="W875" s="31">
        <f t="shared" si="13"/>
        <v>88</v>
      </c>
    </row>
    <row r="876" spans="1:23" ht="16.5" x14ac:dyDescent="0.2">
      <c r="A876" s="31">
        <v>873</v>
      </c>
      <c r="B876" s="31">
        <f>INDEX(技能效果!B:B,MATCH(技能效果等级!W876,技能效果!Y:Y,0))</f>
        <v>130200301</v>
      </c>
      <c r="C876" s="31" t="str">
        <f>INDEX(技能效果!C:C,MATCH(技能效果等级!B876,技能效果!B:B,0))</f>
        <v>夏玲技能2增加攻击</v>
      </c>
      <c r="D876" s="30" t="s">
        <v>1013</v>
      </c>
      <c r="E876" s="31">
        <v>3</v>
      </c>
      <c r="F876" s="31">
        <f>INDEX(技能效果!H:H,MATCH(技能效果等级!B876,技能效果!B:B,0))</f>
        <v>4007</v>
      </c>
      <c r="G876" s="31">
        <v>1</v>
      </c>
      <c r="H876" s="100"/>
      <c r="I876" s="100"/>
      <c r="J876" s="100"/>
      <c r="K876" s="100"/>
      <c r="L876" s="100"/>
      <c r="M876" s="100"/>
      <c r="N876" s="30" t="str">
        <f>IF(INDEX(技能效果!I:I,MATCH(技能效果等级!B876,技能效果!B:B,0))="","",INDEX(技能效果!I:I,MATCH(技能效果等级!B876,技能效果!B:B,0)))</f>
        <v/>
      </c>
      <c r="O876" s="100"/>
      <c r="P876" s="100"/>
      <c r="Q876" s="100"/>
      <c r="R876" s="31" t="str">
        <f>IF(INDEX(技能效果!J:J,MATCH(技能效果等级!B876,技能效果!B:B,0))="","",INDEX(技能效果!J:J,MATCH(技能效果等级!B876,技能效果!B:B,0)))</f>
        <v/>
      </c>
      <c r="S876" s="100"/>
      <c r="T876" s="100"/>
      <c r="U876" s="100"/>
      <c r="V876" s="30" t="s">
        <v>1329</v>
      </c>
      <c r="W876" s="31">
        <f t="shared" si="13"/>
        <v>88</v>
      </c>
    </row>
    <row r="877" spans="1:23" ht="16.5" x14ac:dyDescent="0.2">
      <c r="A877" s="31">
        <v>874</v>
      </c>
      <c r="B877" s="31">
        <f>INDEX(技能效果!B:B,MATCH(技能效果等级!W877,技能效果!Y:Y,0))</f>
        <v>130200301</v>
      </c>
      <c r="C877" s="31" t="str">
        <f>INDEX(技能效果!C:C,MATCH(技能效果等级!B877,技能效果!B:B,0))</f>
        <v>夏玲技能2增加攻击</v>
      </c>
      <c r="D877" s="30" t="s">
        <v>1013</v>
      </c>
      <c r="E877" s="31">
        <v>4</v>
      </c>
      <c r="F877" s="31">
        <f>INDEX(技能效果!H:H,MATCH(技能效果等级!B877,技能效果!B:B,0))</f>
        <v>4007</v>
      </c>
      <c r="G877" s="31">
        <v>1</v>
      </c>
      <c r="H877" s="100"/>
      <c r="I877" s="100"/>
      <c r="J877" s="100"/>
      <c r="K877" s="100"/>
      <c r="L877" s="100"/>
      <c r="M877" s="100"/>
      <c r="N877" s="30" t="str">
        <f>IF(INDEX(技能效果!I:I,MATCH(技能效果等级!B877,技能效果!B:B,0))="","",INDEX(技能效果!I:I,MATCH(技能效果等级!B877,技能效果!B:B,0)))</f>
        <v/>
      </c>
      <c r="O877" s="100"/>
      <c r="P877" s="100"/>
      <c r="Q877" s="100"/>
      <c r="R877" s="31" t="str">
        <f>IF(INDEX(技能效果!J:J,MATCH(技能效果等级!B877,技能效果!B:B,0))="","",INDEX(技能效果!J:J,MATCH(技能效果等级!B877,技能效果!B:B,0)))</f>
        <v/>
      </c>
      <c r="S877" s="100"/>
      <c r="T877" s="100"/>
      <c r="U877" s="100"/>
      <c r="V877" s="30" t="s">
        <v>1329</v>
      </c>
      <c r="W877" s="31">
        <f t="shared" si="13"/>
        <v>88</v>
      </c>
    </row>
    <row r="878" spans="1:23" ht="16.5" x14ac:dyDescent="0.2">
      <c r="A878" s="31">
        <v>875</v>
      </c>
      <c r="B878" s="31">
        <f>INDEX(技能效果!B:B,MATCH(技能效果等级!W878,技能效果!Y:Y,0))</f>
        <v>130200301</v>
      </c>
      <c r="C878" s="31" t="str">
        <f>INDEX(技能效果!C:C,MATCH(技能效果等级!B878,技能效果!B:B,0))</f>
        <v>夏玲技能2增加攻击</v>
      </c>
      <c r="D878" s="30" t="s">
        <v>1013</v>
      </c>
      <c r="E878" s="31">
        <v>5</v>
      </c>
      <c r="F878" s="31">
        <f>INDEX(技能效果!H:H,MATCH(技能效果等级!B878,技能效果!B:B,0))</f>
        <v>4007</v>
      </c>
      <c r="G878" s="31">
        <v>1</v>
      </c>
      <c r="H878" s="100"/>
      <c r="I878" s="100"/>
      <c r="J878" s="100"/>
      <c r="K878" s="100"/>
      <c r="L878" s="100"/>
      <c r="M878" s="100"/>
      <c r="N878" s="30" t="str">
        <f>IF(INDEX(技能效果!I:I,MATCH(技能效果等级!B878,技能效果!B:B,0))="","",INDEX(技能效果!I:I,MATCH(技能效果等级!B878,技能效果!B:B,0)))</f>
        <v/>
      </c>
      <c r="O878" s="100"/>
      <c r="P878" s="100"/>
      <c r="Q878" s="100"/>
      <c r="R878" s="31" t="str">
        <f>IF(INDEX(技能效果!J:J,MATCH(技能效果等级!B878,技能效果!B:B,0))="","",INDEX(技能效果!J:J,MATCH(技能效果等级!B878,技能效果!B:B,0)))</f>
        <v/>
      </c>
      <c r="S878" s="100"/>
      <c r="T878" s="100"/>
      <c r="U878" s="100"/>
      <c r="V878" s="30" t="s">
        <v>1329</v>
      </c>
      <c r="W878" s="31">
        <f t="shared" si="13"/>
        <v>88</v>
      </c>
    </row>
    <row r="879" spans="1:23" ht="16.5" x14ac:dyDescent="0.2">
      <c r="A879" s="31">
        <v>876</v>
      </c>
      <c r="B879" s="31">
        <f>INDEX(技能效果!B:B,MATCH(技能效果等级!W879,技能效果!Y:Y,0))</f>
        <v>130200301</v>
      </c>
      <c r="C879" s="31" t="str">
        <f>INDEX(技能效果!C:C,MATCH(技能效果等级!B879,技能效果!B:B,0))</f>
        <v>夏玲技能2增加攻击</v>
      </c>
      <c r="D879" s="30" t="s">
        <v>1013</v>
      </c>
      <c r="E879" s="31">
        <v>6</v>
      </c>
      <c r="F879" s="31">
        <f>INDEX(技能效果!H:H,MATCH(技能效果等级!B879,技能效果!B:B,0))</f>
        <v>4007</v>
      </c>
      <c r="G879" s="31">
        <v>1</v>
      </c>
      <c r="H879" s="100"/>
      <c r="I879" s="100"/>
      <c r="J879" s="100"/>
      <c r="K879" s="100"/>
      <c r="L879" s="100"/>
      <c r="M879" s="100"/>
      <c r="N879" s="30" t="str">
        <f>IF(INDEX(技能效果!I:I,MATCH(技能效果等级!B879,技能效果!B:B,0))="","",INDEX(技能效果!I:I,MATCH(技能效果等级!B879,技能效果!B:B,0)))</f>
        <v/>
      </c>
      <c r="O879" s="100"/>
      <c r="P879" s="100"/>
      <c r="Q879" s="100"/>
      <c r="R879" s="31" t="str">
        <f>IF(INDEX(技能效果!J:J,MATCH(技能效果等级!B879,技能效果!B:B,0))="","",INDEX(技能效果!J:J,MATCH(技能效果等级!B879,技能效果!B:B,0)))</f>
        <v/>
      </c>
      <c r="S879" s="100"/>
      <c r="T879" s="100"/>
      <c r="U879" s="100"/>
      <c r="V879" s="30" t="s">
        <v>1329</v>
      </c>
      <c r="W879" s="31">
        <f t="shared" si="13"/>
        <v>88</v>
      </c>
    </row>
    <row r="880" spans="1:23" ht="16.5" x14ac:dyDescent="0.2">
      <c r="A880" s="31">
        <v>877</v>
      </c>
      <c r="B880" s="31">
        <f>INDEX(技能效果!B:B,MATCH(技能效果等级!W880,技能效果!Y:Y,0))</f>
        <v>130200301</v>
      </c>
      <c r="C880" s="31" t="str">
        <f>INDEX(技能效果!C:C,MATCH(技能效果等级!B880,技能效果!B:B,0))</f>
        <v>夏玲技能2增加攻击</v>
      </c>
      <c r="D880" s="30" t="s">
        <v>1013</v>
      </c>
      <c r="E880" s="31">
        <v>7</v>
      </c>
      <c r="F880" s="31">
        <f>INDEX(技能效果!H:H,MATCH(技能效果等级!B880,技能效果!B:B,0))</f>
        <v>4007</v>
      </c>
      <c r="G880" s="31">
        <v>1</v>
      </c>
      <c r="H880" s="100"/>
      <c r="I880" s="100"/>
      <c r="J880" s="100"/>
      <c r="K880" s="100"/>
      <c r="L880" s="100"/>
      <c r="M880" s="100"/>
      <c r="N880" s="30" t="str">
        <f>IF(INDEX(技能效果!I:I,MATCH(技能效果等级!B880,技能效果!B:B,0))="","",INDEX(技能效果!I:I,MATCH(技能效果等级!B880,技能效果!B:B,0)))</f>
        <v/>
      </c>
      <c r="O880" s="100"/>
      <c r="P880" s="100"/>
      <c r="Q880" s="100"/>
      <c r="R880" s="31" t="str">
        <f>IF(INDEX(技能效果!J:J,MATCH(技能效果等级!B880,技能效果!B:B,0))="","",INDEX(技能效果!J:J,MATCH(技能效果等级!B880,技能效果!B:B,0)))</f>
        <v/>
      </c>
      <c r="S880" s="100"/>
      <c r="T880" s="100"/>
      <c r="U880" s="100"/>
      <c r="V880" s="30" t="s">
        <v>1329</v>
      </c>
      <c r="W880" s="31">
        <f t="shared" si="13"/>
        <v>88</v>
      </c>
    </row>
    <row r="881" spans="1:23" ht="16.5" x14ac:dyDescent="0.2">
      <c r="A881" s="31">
        <v>878</v>
      </c>
      <c r="B881" s="31">
        <f>INDEX(技能效果!B:B,MATCH(技能效果等级!W881,技能效果!Y:Y,0))</f>
        <v>130200301</v>
      </c>
      <c r="C881" s="31" t="str">
        <f>INDEX(技能效果!C:C,MATCH(技能效果等级!B881,技能效果!B:B,0))</f>
        <v>夏玲技能2增加攻击</v>
      </c>
      <c r="D881" s="30" t="s">
        <v>1013</v>
      </c>
      <c r="E881" s="31">
        <v>8</v>
      </c>
      <c r="F881" s="31">
        <f>INDEX(技能效果!H:H,MATCH(技能效果等级!B881,技能效果!B:B,0))</f>
        <v>4007</v>
      </c>
      <c r="G881" s="31">
        <v>1</v>
      </c>
      <c r="H881" s="100"/>
      <c r="I881" s="100"/>
      <c r="J881" s="100"/>
      <c r="K881" s="100"/>
      <c r="L881" s="100"/>
      <c r="M881" s="100"/>
      <c r="N881" s="30" t="str">
        <f>IF(INDEX(技能效果!I:I,MATCH(技能效果等级!B881,技能效果!B:B,0))="","",INDEX(技能效果!I:I,MATCH(技能效果等级!B881,技能效果!B:B,0)))</f>
        <v/>
      </c>
      <c r="O881" s="100"/>
      <c r="P881" s="100"/>
      <c r="Q881" s="100"/>
      <c r="R881" s="31" t="str">
        <f>IF(INDEX(技能效果!J:J,MATCH(技能效果等级!B881,技能效果!B:B,0))="","",INDEX(技能效果!J:J,MATCH(技能效果等级!B881,技能效果!B:B,0)))</f>
        <v/>
      </c>
      <c r="S881" s="100"/>
      <c r="T881" s="100"/>
      <c r="U881" s="100"/>
      <c r="V881" s="30" t="s">
        <v>1329</v>
      </c>
      <c r="W881" s="31">
        <f t="shared" si="13"/>
        <v>88</v>
      </c>
    </row>
    <row r="882" spans="1:23" ht="16.5" x14ac:dyDescent="0.2">
      <c r="A882" s="31">
        <v>879</v>
      </c>
      <c r="B882" s="31">
        <f>INDEX(技能效果!B:B,MATCH(技能效果等级!W882,技能效果!Y:Y,0))</f>
        <v>130200301</v>
      </c>
      <c r="C882" s="31" t="str">
        <f>INDEX(技能效果!C:C,MATCH(技能效果等级!B882,技能效果!B:B,0))</f>
        <v>夏玲技能2增加攻击</v>
      </c>
      <c r="D882" s="30" t="s">
        <v>1013</v>
      </c>
      <c r="E882" s="31">
        <v>9</v>
      </c>
      <c r="F882" s="31">
        <f>INDEX(技能效果!H:H,MATCH(技能效果等级!B882,技能效果!B:B,0))</f>
        <v>4007</v>
      </c>
      <c r="G882" s="31">
        <v>1</v>
      </c>
      <c r="H882" s="100"/>
      <c r="I882" s="100"/>
      <c r="J882" s="100"/>
      <c r="K882" s="100"/>
      <c r="L882" s="100"/>
      <c r="M882" s="100"/>
      <c r="N882" s="30" t="str">
        <f>IF(INDEX(技能效果!I:I,MATCH(技能效果等级!B882,技能效果!B:B,0))="","",INDEX(技能效果!I:I,MATCH(技能效果等级!B882,技能效果!B:B,0)))</f>
        <v/>
      </c>
      <c r="O882" s="100"/>
      <c r="P882" s="100"/>
      <c r="Q882" s="100"/>
      <c r="R882" s="31" t="str">
        <f>IF(INDEX(技能效果!J:J,MATCH(技能效果等级!B882,技能效果!B:B,0))="","",INDEX(技能效果!J:J,MATCH(技能效果等级!B882,技能效果!B:B,0)))</f>
        <v/>
      </c>
      <c r="S882" s="100"/>
      <c r="T882" s="100"/>
      <c r="U882" s="100"/>
      <c r="V882" s="30" t="s">
        <v>1329</v>
      </c>
      <c r="W882" s="31">
        <f t="shared" si="13"/>
        <v>88</v>
      </c>
    </row>
    <row r="883" spans="1:23" ht="16.5" x14ac:dyDescent="0.2">
      <c r="A883" s="31">
        <v>880</v>
      </c>
      <c r="B883" s="31">
        <f>INDEX(技能效果!B:B,MATCH(技能效果等级!W883,技能效果!Y:Y,0))</f>
        <v>130200301</v>
      </c>
      <c r="C883" s="31" t="str">
        <f>INDEX(技能效果!C:C,MATCH(技能效果等级!B883,技能效果!B:B,0))</f>
        <v>夏玲技能2增加攻击</v>
      </c>
      <c r="D883" s="30" t="s">
        <v>1013</v>
      </c>
      <c r="E883" s="31">
        <v>10</v>
      </c>
      <c r="F883" s="31">
        <f>INDEX(技能效果!H:H,MATCH(技能效果等级!B883,技能效果!B:B,0))</f>
        <v>4007</v>
      </c>
      <c r="G883" s="31">
        <v>1</v>
      </c>
      <c r="H883" s="100"/>
      <c r="I883" s="100"/>
      <c r="J883" s="100"/>
      <c r="K883" s="100"/>
      <c r="L883" s="100"/>
      <c r="M883" s="100"/>
      <c r="N883" s="30" t="str">
        <f>IF(INDEX(技能效果!I:I,MATCH(技能效果等级!B883,技能效果!B:B,0))="","",INDEX(技能效果!I:I,MATCH(技能效果等级!B883,技能效果!B:B,0)))</f>
        <v/>
      </c>
      <c r="O883" s="100"/>
      <c r="P883" s="100"/>
      <c r="Q883" s="100"/>
      <c r="R883" s="31" t="str">
        <f>IF(INDEX(技能效果!J:J,MATCH(技能效果等级!B883,技能效果!B:B,0))="","",INDEX(技能效果!J:J,MATCH(技能效果等级!B883,技能效果!B:B,0)))</f>
        <v/>
      </c>
      <c r="S883" s="100"/>
      <c r="T883" s="100"/>
      <c r="U883" s="100"/>
      <c r="V883" s="30" t="s">
        <v>1329</v>
      </c>
      <c r="W883" s="31">
        <f t="shared" si="13"/>
        <v>88</v>
      </c>
    </row>
    <row r="884" spans="1:23" ht="16.5" x14ac:dyDescent="0.2">
      <c r="A884" s="31">
        <v>881</v>
      </c>
      <c r="B884" s="31">
        <f>INDEX(技能效果!B:B,MATCH(技能效果等级!W884,技能效果!Y:Y,0))</f>
        <v>130100401</v>
      </c>
      <c r="C884" s="31" t="str">
        <f>INDEX(技能效果!C:C,MATCH(技能效果等级!B884,技能效果!B:B,0))</f>
        <v>项昆仑技能1吸血</v>
      </c>
      <c r="D884" s="30" t="s">
        <v>1013</v>
      </c>
      <c r="E884" s="31">
        <v>1</v>
      </c>
      <c r="F884" s="31">
        <f>INDEX(技能效果!H:H,MATCH(技能效果等级!B884,技能效果!B:B,0))</f>
        <v>5001</v>
      </c>
      <c r="G884" s="31">
        <v>1</v>
      </c>
      <c r="H884" s="100"/>
      <c r="I884" s="100"/>
      <c r="J884" s="100"/>
      <c r="K884" s="100"/>
      <c r="L884" s="100"/>
      <c r="M884" s="100"/>
      <c r="N884" s="30" t="str">
        <f>IF(INDEX(技能效果!I:I,MATCH(技能效果等级!B884,技能效果!B:B,0))="","",INDEX(技能效果!I:I,MATCH(技能效果等级!B884,技能效果!B:B,0)))</f>
        <v/>
      </c>
      <c r="O884" s="100"/>
      <c r="P884" s="100"/>
      <c r="Q884" s="100"/>
      <c r="R884" s="31" t="str">
        <f>IF(INDEX(技能效果!J:J,MATCH(技能效果等级!B884,技能效果!B:B,0))="","",INDEX(技能效果!J:J,MATCH(技能效果等级!B884,技能效果!B:B,0)))</f>
        <v/>
      </c>
      <c r="S884" s="100"/>
      <c r="T884" s="100"/>
      <c r="U884" s="100"/>
      <c r="V884" s="30" t="s">
        <v>1329</v>
      </c>
      <c r="W884" s="31">
        <f t="shared" si="13"/>
        <v>89</v>
      </c>
    </row>
    <row r="885" spans="1:23" ht="16.5" x14ac:dyDescent="0.2">
      <c r="A885" s="31">
        <v>882</v>
      </c>
      <c r="B885" s="31">
        <f>INDEX(技能效果!B:B,MATCH(技能效果等级!W885,技能效果!Y:Y,0))</f>
        <v>130100401</v>
      </c>
      <c r="C885" s="31" t="str">
        <f>INDEX(技能效果!C:C,MATCH(技能效果等级!B885,技能效果!B:B,0))</f>
        <v>项昆仑技能1吸血</v>
      </c>
      <c r="D885" s="30" t="s">
        <v>1013</v>
      </c>
      <c r="E885" s="31">
        <v>2</v>
      </c>
      <c r="F885" s="31">
        <f>INDEX(技能效果!H:H,MATCH(技能效果等级!B885,技能效果!B:B,0))</f>
        <v>5001</v>
      </c>
      <c r="G885" s="31">
        <v>1</v>
      </c>
      <c r="H885" s="100"/>
      <c r="I885" s="100"/>
      <c r="J885" s="100"/>
      <c r="K885" s="100"/>
      <c r="L885" s="100"/>
      <c r="M885" s="100"/>
      <c r="N885" s="30" t="str">
        <f>IF(INDEX(技能效果!I:I,MATCH(技能效果等级!B885,技能效果!B:B,0))="","",INDEX(技能效果!I:I,MATCH(技能效果等级!B885,技能效果!B:B,0)))</f>
        <v/>
      </c>
      <c r="O885" s="100"/>
      <c r="P885" s="100"/>
      <c r="Q885" s="100"/>
      <c r="R885" s="31" t="str">
        <f>IF(INDEX(技能效果!J:J,MATCH(技能效果等级!B885,技能效果!B:B,0))="","",INDEX(技能效果!J:J,MATCH(技能效果等级!B885,技能效果!B:B,0)))</f>
        <v/>
      </c>
      <c r="S885" s="100"/>
      <c r="T885" s="100"/>
      <c r="U885" s="100"/>
      <c r="V885" s="30" t="s">
        <v>1329</v>
      </c>
      <c r="W885" s="31">
        <f t="shared" si="13"/>
        <v>89</v>
      </c>
    </row>
    <row r="886" spans="1:23" ht="16.5" x14ac:dyDescent="0.2">
      <c r="A886" s="31">
        <v>883</v>
      </c>
      <c r="B886" s="31">
        <f>INDEX(技能效果!B:B,MATCH(技能效果等级!W886,技能效果!Y:Y,0))</f>
        <v>130100401</v>
      </c>
      <c r="C886" s="31" t="str">
        <f>INDEX(技能效果!C:C,MATCH(技能效果等级!B886,技能效果!B:B,0))</f>
        <v>项昆仑技能1吸血</v>
      </c>
      <c r="D886" s="30" t="s">
        <v>1013</v>
      </c>
      <c r="E886" s="31">
        <v>3</v>
      </c>
      <c r="F886" s="31">
        <f>INDEX(技能效果!H:H,MATCH(技能效果等级!B886,技能效果!B:B,0))</f>
        <v>5001</v>
      </c>
      <c r="G886" s="31">
        <v>1</v>
      </c>
      <c r="H886" s="100"/>
      <c r="I886" s="100"/>
      <c r="J886" s="100"/>
      <c r="K886" s="100"/>
      <c r="L886" s="100"/>
      <c r="M886" s="100"/>
      <c r="N886" s="30" t="str">
        <f>IF(INDEX(技能效果!I:I,MATCH(技能效果等级!B886,技能效果!B:B,0))="","",INDEX(技能效果!I:I,MATCH(技能效果等级!B886,技能效果!B:B,0)))</f>
        <v/>
      </c>
      <c r="O886" s="100"/>
      <c r="P886" s="100"/>
      <c r="Q886" s="100"/>
      <c r="R886" s="31" t="str">
        <f>IF(INDEX(技能效果!J:J,MATCH(技能效果等级!B886,技能效果!B:B,0))="","",INDEX(技能效果!J:J,MATCH(技能效果等级!B886,技能效果!B:B,0)))</f>
        <v/>
      </c>
      <c r="S886" s="100"/>
      <c r="T886" s="100"/>
      <c r="U886" s="100"/>
      <c r="V886" s="30" t="s">
        <v>1329</v>
      </c>
      <c r="W886" s="31">
        <f t="shared" si="13"/>
        <v>89</v>
      </c>
    </row>
    <row r="887" spans="1:23" ht="16.5" x14ac:dyDescent="0.2">
      <c r="A887" s="31">
        <v>884</v>
      </c>
      <c r="B887" s="31">
        <f>INDEX(技能效果!B:B,MATCH(技能效果等级!W887,技能效果!Y:Y,0))</f>
        <v>130100401</v>
      </c>
      <c r="C887" s="31" t="str">
        <f>INDEX(技能效果!C:C,MATCH(技能效果等级!B887,技能效果!B:B,0))</f>
        <v>项昆仑技能1吸血</v>
      </c>
      <c r="D887" s="30" t="s">
        <v>1013</v>
      </c>
      <c r="E887" s="31">
        <v>4</v>
      </c>
      <c r="F887" s="31">
        <f>INDEX(技能效果!H:H,MATCH(技能效果等级!B887,技能效果!B:B,0))</f>
        <v>5001</v>
      </c>
      <c r="G887" s="31">
        <v>1</v>
      </c>
      <c r="H887" s="100"/>
      <c r="I887" s="100"/>
      <c r="J887" s="100"/>
      <c r="K887" s="100"/>
      <c r="L887" s="100"/>
      <c r="M887" s="100"/>
      <c r="N887" s="30" t="str">
        <f>IF(INDEX(技能效果!I:I,MATCH(技能效果等级!B887,技能效果!B:B,0))="","",INDEX(技能效果!I:I,MATCH(技能效果等级!B887,技能效果!B:B,0)))</f>
        <v/>
      </c>
      <c r="O887" s="100"/>
      <c r="P887" s="100"/>
      <c r="Q887" s="100"/>
      <c r="R887" s="31" t="str">
        <f>IF(INDEX(技能效果!J:J,MATCH(技能效果等级!B887,技能效果!B:B,0))="","",INDEX(技能效果!J:J,MATCH(技能效果等级!B887,技能效果!B:B,0)))</f>
        <v/>
      </c>
      <c r="S887" s="100"/>
      <c r="T887" s="100"/>
      <c r="U887" s="100"/>
      <c r="V887" s="30" t="s">
        <v>1329</v>
      </c>
      <c r="W887" s="31">
        <f t="shared" si="13"/>
        <v>89</v>
      </c>
    </row>
    <row r="888" spans="1:23" ht="16.5" x14ac:dyDescent="0.2">
      <c r="A888" s="31">
        <v>885</v>
      </c>
      <c r="B888" s="31">
        <f>INDEX(技能效果!B:B,MATCH(技能效果等级!W888,技能效果!Y:Y,0))</f>
        <v>130100401</v>
      </c>
      <c r="C888" s="31" t="str">
        <f>INDEX(技能效果!C:C,MATCH(技能效果等级!B888,技能效果!B:B,0))</f>
        <v>项昆仑技能1吸血</v>
      </c>
      <c r="D888" s="30" t="s">
        <v>1013</v>
      </c>
      <c r="E888" s="31">
        <v>5</v>
      </c>
      <c r="F888" s="31">
        <f>INDEX(技能效果!H:H,MATCH(技能效果等级!B888,技能效果!B:B,0))</f>
        <v>5001</v>
      </c>
      <c r="G888" s="31">
        <v>1</v>
      </c>
      <c r="H888" s="100"/>
      <c r="I888" s="100"/>
      <c r="J888" s="100"/>
      <c r="K888" s="100"/>
      <c r="L888" s="100"/>
      <c r="M888" s="100"/>
      <c r="N888" s="30" t="str">
        <f>IF(INDEX(技能效果!I:I,MATCH(技能效果等级!B888,技能效果!B:B,0))="","",INDEX(技能效果!I:I,MATCH(技能效果等级!B888,技能效果!B:B,0)))</f>
        <v/>
      </c>
      <c r="O888" s="100"/>
      <c r="P888" s="100"/>
      <c r="Q888" s="100"/>
      <c r="R888" s="31" t="str">
        <f>IF(INDEX(技能效果!J:J,MATCH(技能效果等级!B888,技能效果!B:B,0))="","",INDEX(技能效果!J:J,MATCH(技能效果等级!B888,技能效果!B:B,0)))</f>
        <v/>
      </c>
      <c r="S888" s="100"/>
      <c r="T888" s="100"/>
      <c r="U888" s="100"/>
      <c r="V888" s="30" t="s">
        <v>1329</v>
      </c>
      <c r="W888" s="31">
        <f t="shared" si="13"/>
        <v>89</v>
      </c>
    </row>
    <row r="889" spans="1:23" ht="16.5" x14ac:dyDescent="0.2">
      <c r="A889" s="31">
        <v>886</v>
      </c>
      <c r="B889" s="31">
        <f>INDEX(技能效果!B:B,MATCH(技能效果等级!W889,技能效果!Y:Y,0))</f>
        <v>130100401</v>
      </c>
      <c r="C889" s="31" t="str">
        <f>INDEX(技能效果!C:C,MATCH(技能效果等级!B889,技能效果!B:B,0))</f>
        <v>项昆仑技能1吸血</v>
      </c>
      <c r="D889" s="30" t="s">
        <v>1013</v>
      </c>
      <c r="E889" s="31">
        <v>6</v>
      </c>
      <c r="F889" s="31">
        <f>INDEX(技能效果!H:H,MATCH(技能效果等级!B889,技能效果!B:B,0))</f>
        <v>5001</v>
      </c>
      <c r="G889" s="31">
        <v>1</v>
      </c>
      <c r="H889" s="100"/>
      <c r="I889" s="100"/>
      <c r="J889" s="100"/>
      <c r="K889" s="100"/>
      <c r="L889" s="100"/>
      <c r="M889" s="100"/>
      <c r="N889" s="30" t="str">
        <f>IF(INDEX(技能效果!I:I,MATCH(技能效果等级!B889,技能效果!B:B,0))="","",INDEX(技能效果!I:I,MATCH(技能效果等级!B889,技能效果!B:B,0)))</f>
        <v/>
      </c>
      <c r="O889" s="100"/>
      <c r="P889" s="100"/>
      <c r="Q889" s="100"/>
      <c r="R889" s="31" t="str">
        <f>IF(INDEX(技能效果!J:J,MATCH(技能效果等级!B889,技能效果!B:B,0))="","",INDEX(技能效果!J:J,MATCH(技能效果等级!B889,技能效果!B:B,0)))</f>
        <v/>
      </c>
      <c r="S889" s="100"/>
      <c r="T889" s="100"/>
      <c r="U889" s="100"/>
      <c r="V889" s="30" t="s">
        <v>1329</v>
      </c>
      <c r="W889" s="31">
        <f t="shared" si="13"/>
        <v>89</v>
      </c>
    </row>
    <row r="890" spans="1:23" ht="16.5" x14ac:dyDescent="0.2">
      <c r="A890" s="31">
        <v>887</v>
      </c>
      <c r="B890" s="31">
        <f>INDEX(技能效果!B:B,MATCH(技能效果等级!W890,技能效果!Y:Y,0))</f>
        <v>130100401</v>
      </c>
      <c r="C890" s="31" t="str">
        <f>INDEX(技能效果!C:C,MATCH(技能效果等级!B890,技能效果!B:B,0))</f>
        <v>项昆仑技能1吸血</v>
      </c>
      <c r="D890" s="30" t="s">
        <v>1013</v>
      </c>
      <c r="E890" s="31">
        <v>7</v>
      </c>
      <c r="F890" s="31">
        <f>INDEX(技能效果!H:H,MATCH(技能效果等级!B890,技能效果!B:B,0))</f>
        <v>5001</v>
      </c>
      <c r="G890" s="31">
        <v>1</v>
      </c>
      <c r="H890" s="100"/>
      <c r="I890" s="100"/>
      <c r="J890" s="100"/>
      <c r="K890" s="100"/>
      <c r="L890" s="100"/>
      <c r="M890" s="100"/>
      <c r="N890" s="30" t="str">
        <f>IF(INDEX(技能效果!I:I,MATCH(技能效果等级!B890,技能效果!B:B,0))="","",INDEX(技能效果!I:I,MATCH(技能效果等级!B890,技能效果!B:B,0)))</f>
        <v/>
      </c>
      <c r="O890" s="100"/>
      <c r="P890" s="100"/>
      <c r="Q890" s="100"/>
      <c r="R890" s="31" t="str">
        <f>IF(INDEX(技能效果!J:J,MATCH(技能效果等级!B890,技能效果!B:B,0))="","",INDEX(技能效果!J:J,MATCH(技能效果等级!B890,技能效果!B:B,0)))</f>
        <v/>
      </c>
      <c r="S890" s="100"/>
      <c r="T890" s="100"/>
      <c r="U890" s="100"/>
      <c r="V890" s="30" t="s">
        <v>1329</v>
      </c>
      <c r="W890" s="31">
        <f t="shared" si="13"/>
        <v>89</v>
      </c>
    </row>
    <row r="891" spans="1:23" ht="16.5" x14ac:dyDescent="0.2">
      <c r="A891" s="31">
        <v>888</v>
      </c>
      <c r="B891" s="31">
        <f>INDEX(技能效果!B:B,MATCH(技能效果等级!W891,技能效果!Y:Y,0))</f>
        <v>130100401</v>
      </c>
      <c r="C891" s="31" t="str">
        <f>INDEX(技能效果!C:C,MATCH(技能效果等级!B891,技能效果!B:B,0))</f>
        <v>项昆仑技能1吸血</v>
      </c>
      <c r="D891" s="30" t="s">
        <v>1013</v>
      </c>
      <c r="E891" s="31">
        <v>8</v>
      </c>
      <c r="F891" s="31">
        <f>INDEX(技能效果!H:H,MATCH(技能效果等级!B891,技能效果!B:B,0))</f>
        <v>5001</v>
      </c>
      <c r="G891" s="31">
        <v>1</v>
      </c>
      <c r="H891" s="100"/>
      <c r="I891" s="100"/>
      <c r="J891" s="100"/>
      <c r="K891" s="100"/>
      <c r="L891" s="100"/>
      <c r="M891" s="100"/>
      <c r="N891" s="30" t="str">
        <f>IF(INDEX(技能效果!I:I,MATCH(技能效果等级!B891,技能效果!B:B,0))="","",INDEX(技能效果!I:I,MATCH(技能效果等级!B891,技能效果!B:B,0)))</f>
        <v/>
      </c>
      <c r="O891" s="100"/>
      <c r="P891" s="100"/>
      <c r="Q891" s="100"/>
      <c r="R891" s="31" t="str">
        <f>IF(INDEX(技能效果!J:J,MATCH(技能效果等级!B891,技能效果!B:B,0))="","",INDEX(技能效果!J:J,MATCH(技能效果等级!B891,技能效果!B:B,0)))</f>
        <v/>
      </c>
      <c r="S891" s="100"/>
      <c r="T891" s="100"/>
      <c r="U891" s="100"/>
      <c r="V891" s="30" t="s">
        <v>1329</v>
      </c>
      <c r="W891" s="31">
        <f t="shared" si="13"/>
        <v>89</v>
      </c>
    </row>
    <row r="892" spans="1:23" ht="16.5" x14ac:dyDescent="0.2">
      <c r="A892" s="31">
        <v>889</v>
      </c>
      <c r="B892" s="31">
        <f>INDEX(技能效果!B:B,MATCH(技能效果等级!W892,技能效果!Y:Y,0))</f>
        <v>130100401</v>
      </c>
      <c r="C892" s="31" t="str">
        <f>INDEX(技能效果!C:C,MATCH(技能效果等级!B892,技能效果!B:B,0))</f>
        <v>项昆仑技能1吸血</v>
      </c>
      <c r="D892" s="30" t="s">
        <v>1013</v>
      </c>
      <c r="E892" s="31">
        <v>9</v>
      </c>
      <c r="F892" s="31">
        <f>INDEX(技能效果!H:H,MATCH(技能效果等级!B892,技能效果!B:B,0))</f>
        <v>5001</v>
      </c>
      <c r="G892" s="31">
        <v>1</v>
      </c>
      <c r="H892" s="100"/>
      <c r="I892" s="100"/>
      <c r="J892" s="100"/>
      <c r="K892" s="100"/>
      <c r="L892" s="100"/>
      <c r="M892" s="100"/>
      <c r="N892" s="30" t="str">
        <f>IF(INDEX(技能效果!I:I,MATCH(技能效果等级!B892,技能效果!B:B,0))="","",INDEX(技能效果!I:I,MATCH(技能效果等级!B892,技能效果!B:B,0)))</f>
        <v/>
      </c>
      <c r="O892" s="100"/>
      <c r="P892" s="100"/>
      <c r="Q892" s="100"/>
      <c r="R892" s="31" t="str">
        <f>IF(INDEX(技能效果!J:J,MATCH(技能效果等级!B892,技能效果!B:B,0))="","",INDEX(技能效果!J:J,MATCH(技能效果等级!B892,技能效果!B:B,0)))</f>
        <v/>
      </c>
      <c r="S892" s="100"/>
      <c r="T892" s="100"/>
      <c r="U892" s="100"/>
      <c r="V892" s="30" t="s">
        <v>1329</v>
      </c>
      <c r="W892" s="31">
        <f t="shared" si="13"/>
        <v>89</v>
      </c>
    </row>
    <row r="893" spans="1:23" ht="16.5" x14ac:dyDescent="0.2">
      <c r="A893" s="31">
        <v>890</v>
      </c>
      <c r="B893" s="31">
        <f>INDEX(技能效果!B:B,MATCH(技能效果等级!W893,技能效果!Y:Y,0))</f>
        <v>130100401</v>
      </c>
      <c r="C893" s="31" t="str">
        <f>INDEX(技能效果!C:C,MATCH(技能效果等级!B893,技能效果!B:B,0))</f>
        <v>项昆仑技能1吸血</v>
      </c>
      <c r="D893" s="30" t="s">
        <v>1013</v>
      </c>
      <c r="E893" s="31">
        <v>10</v>
      </c>
      <c r="F893" s="31">
        <f>INDEX(技能效果!H:H,MATCH(技能效果等级!B893,技能效果!B:B,0))</f>
        <v>5001</v>
      </c>
      <c r="G893" s="31">
        <v>1</v>
      </c>
      <c r="H893" s="100"/>
      <c r="I893" s="100"/>
      <c r="J893" s="100"/>
      <c r="K893" s="100"/>
      <c r="L893" s="100"/>
      <c r="M893" s="100"/>
      <c r="N893" s="30" t="str">
        <f>IF(INDEX(技能效果!I:I,MATCH(技能效果等级!B893,技能效果!B:B,0))="","",INDEX(技能效果!I:I,MATCH(技能效果等级!B893,技能效果!B:B,0)))</f>
        <v/>
      </c>
      <c r="O893" s="100"/>
      <c r="P893" s="100"/>
      <c r="Q893" s="100"/>
      <c r="R893" s="31" t="str">
        <f>IF(INDEX(技能效果!J:J,MATCH(技能效果等级!B893,技能效果!B:B,0))="","",INDEX(技能效果!J:J,MATCH(技能效果等级!B893,技能效果!B:B,0)))</f>
        <v/>
      </c>
      <c r="S893" s="100"/>
      <c r="T893" s="100"/>
      <c r="U893" s="100"/>
      <c r="V893" s="30" t="s">
        <v>1329</v>
      </c>
      <c r="W893" s="31">
        <f t="shared" si="13"/>
        <v>89</v>
      </c>
    </row>
    <row r="894" spans="1:23" ht="16.5" x14ac:dyDescent="0.2">
      <c r="A894" s="31">
        <v>891</v>
      </c>
      <c r="B894" s="31">
        <f>INDEX(技能效果!B:B,MATCH(技能效果等级!W894,技能效果!Y:Y,0))</f>
        <v>130200401</v>
      </c>
      <c r="C894" s="31" t="str">
        <f>INDEX(技能效果!C:C,MATCH(技能效果等级!B894,技能效果!B:B,0))</f>
        <v>项昆仑技能2生成印记</v>
      </c>
      <c r="D894" s="30" t="s">
        <v>1013</v>
      </c>
      <c r="E894" s="31">
        <v>1</v>
      </c>
      <c r="F894" s="31">
        <f>INDEX(技能效果!H:H,MATCH(技能效果等级!B894,技能效果!B:B,0))</f>
        <v>4105</v>
      </c>
      <c r="G894" s="31">
        <v>1</v>
      </c>
      <c r="H894" s="100"/>
      <c r="I894" s="100"/>
      <c r="J894" s="100"/>
      <c r="K894" s="100"/>
      <c r="L894" s="100"/>
      <c r="M894" s="100"/>
      <c r="N894" s="30" t="str">
        <f>IF(INDEX(技能效果!I:I,MATCH(技能效果等级!B894,技能效果!B:B,0))="","",INDEX(技能效果!I:I,MATCH(技能效果等级!B894,技能效果!B:B,0)))</f>
        <v/>
      </c>
      <c r="O894" s="100"/>
      <c r="P894" s="100"/>
      <c r="Q894" s="100"/>
      <c r="R894" s="31" t="str">
        <f>IF(INDEX(技能效果!J:J,MATCH(技能效果等级!B894,技能效果!B:B,0))="","",INDEX(技能效果!J:J,MATCH(技能效果等级!B894,技能效果!B:B,0)))</f>
        <v/>
      </c>
      <c r="S894" s="100"/>
      <c r="T894" s="100"/>
      <c r="U894" s="100"/>
      <c r="V894" s="30" t="s">
        <v>1329</v>
      </c>
      <c r="W894" s="31">
        <f t="shared" si="13"/>
        <v>90</v>
      </c>
    </row>
    <row r="895" spans="1:23" ht="16.5" x14ac:dyDescent="0.2">
      <c r="A895" s="31">
        <v>892</v>
      </c>
      <c r="B895" s="31">
        <f>INDEX(技能效果!B:B,MATCH(技能效果等级!W895,技能效果!Y:Y,0))</f>
        <v>130200401</v>
      </c>
      <c r="C895" s="31" t="str">
        <f>INDEX(技能效果!C:C,MATCH(技能效果等级!B895,技能效果!B:B,0))</f>
        <v>项昆仑技能2生成印记</v>
      </c>
      <c r="D895" s="30" t="s">
        <v>1013</v>
      </c>
      <c r="E895" s="31">
        <v>2</v>
      </c>
      <c r="F895" s="31">
        <f>INDEX(技能效果!H:H,MATCH(技能效果等级!B895,技能效果!B:B,0))</f>
        <v>4105</v>
      </c>
      <c r="G895" s="31">
        <v>1</v>
      </c>
      <c r="H895" s="100"/>
      <c r="I895" s="100"/>
      <c r="J895" s="100"/>
      <c r="K895" s="100"/>
      <c r="L895" s="100"/>
      <c r="M895" s="100"/>
      <c r="N895" s="30" t="str">
        <f>IF(INDEX(技能效果!I:I,MATCH(技能效果等级!B895,技能效果!B:B,0))="","",INDEX(技能效果!I:I,MATCH(技能效果等级!B895,技能效果!B:B,0)))</f>
        <v/>
      </c>
      <c r="O895" s="100"/>
      <c r="P895" s="100"/>
      <c r="Q895" s="100"/>
      <c r="R895" s="31" t="str">
        <f>IF(INDEX(技能效果!J:J,MATCH(技能效果等级!B895,技能效果!B:B,0))="","",INDEX(技能效果!J:J,MATCH(技能效果等级!B895,技能效果!B:B,0)))</f>
        <v/>
      </c>
      <c r="S895" s="100"/>
      <c r="T895" s="100"/>
      <c r="U895" s="100"/>
      <c r="V895" s="30" t="s">
        <v>1329</v>
      </c>
      <c r="W895" s="31">
        <f t="shared" si="13"/>
        <v>90</v>
      </c>
    </row>
    <row r="896" spans="1:23" ht="16.5" x14ac:dyDescent="0.2">
      <c r="A896" s="31">
        <v>893</v>
      </c>
      <c r="B896" s="31">
        <f>INDEX(技能效果!B:B,MATCH(技能效果等级!W896,技能效果!Y:Y,0))</f>
        <v>130200401</v>
      </c>
      <c r="C896" s="31" t="str">
        <f>INDEX(技能效果!C:C,MATCH(技能效果等级!B896,技能效果!B:B,0))</f>
        <v>项昆仑技能2生成印记</v>
      </c>
      <c r="D896" s="30" t="s">
        <v>1013</v>
      </c>
      <c r="E896" s="31">
        <v>3</v>
      </c>
      <c r="F896" s="31">
        <f>INDEX(技能效果!H:H,MATCH(技能效果等级!B896,技能效果!B:B,0))</f>
        <v>4105</v>
      </c>
      <c r="G896" s="31">
        <v>1</v>
      </c>
      <c r="H896" s="100"/>
      <c r="I896" s="100"/>
      <c r="J896" s="100"/>
      <c r="K896" s="100"/>
      <c r="L896" s="100"/>
      <c r="M896" s="100"/>
      <c r="N896" s="30" t="str">
        <f>IF(INDEX(技能效果!I:I,MATCH(技能效果等级!B896,技能效果!B:B,0))="","",INDEX(技能效果!I:I,MATCH(技能效果等级!B896,技能效果!B:B,0)))</f>
        <v/>
      </c>
      <c r="O896" s="100"/>
      <c r="P896" s="100"/>
      <c r="Q896" s="100"/>
      <c r="R896" s="31" t="str">
        <f>IF(INDEX(技能效果!J:J,MATCH(技能效果等级!B896,技能效果!B:B,0))="","",INDEX(技能效果!J:J,MATCH(技能效果等级!B896,技能效果!B:B,0)))</f>
        <v/>
      </c>
      <c r="S896" s="100"/>
      <c r="T896" s="100"/>
      <c r="U896" s="100"/>
      <c r="V896" s="30" t="s">
        <v>1329</v>
      </c>
      <c r="W896" s="31">
        <f t="shared" si="13"/>
        <v>90</v>
      </c>
    </row>
    <row r="897" spans="1:23" ht="16.5" x14ac:dyDescent="0.2">
      <c r="A897" s="31">
        <v>894</v>
      </c>
      <c r="B897" s="31">
        <f>INDEX(技能效果!B:B,MATCH(技能效果等级!W897,技能效果!Y:Y,0))</f>
        <v>130200401</v>
      </c>
      <c r="C897" s="31" t="str">
        <f>INDEX(技能效果!C:C,MATCH(技能效果等级!B897,技能效果!B:B,0))</f>
        <v>项昆仑技能2生成印记</v>
      </c>
      <c r="D897" s="30" t="s">
        <v>1013</v>
      </c>
      <c r="E897" s="31">
        <v>4</v>
      </c>
      <c r="F897" s="31">
        <f>INDEX(技能效果!H:H,MATCH(技能效果等级!B897,技能效果!B:B,0))</f>
        <v>4105</v>
      </c>
      <c r="G897" s="31">
        <v>1</v>
      </c>
      <c r="H897" s="100"/>
      <c r="I897" s="100"/>
      <c r="J897" s="100"/>
      <c r="K897" s="100"/>
      <c r="L897" s="100"/>
      <c r="M897" s="100"/>
      <c r="N897" s="30" t="str">
        <f>IF(INDEX(技能效果!I:I,MATCH(技能效果等级!B897,技能效果!B:B,0))="","",INDEX(技能效果!I:I,MATCH(技能效果等级!B897,技能效果!B:B,0)))</f>
        <v/>
      </c>
      <c r="O897" s="100"/>
      <c r="P897" s="100"/>
      <c r="Q897" s="100"/>
      <c r="R897" s="31" t="str">
        <f>IF(INDEX(技能效果!J:J,MATCH(技能效果等级!B897,技能效果!B:B,0))="","",INDEX(技能效果!J:J,MATCH(技能效果等级!B897,技能效果!B:B,0)))</f>
        <v/>
      </c>
      <c r="S897" s="100"/>
      <c r="T897" s="100"/>
      <c r="U897" s="100"/>
      <c r="V897" s="30" t="s">
        <v>1329</v>
      </c>
      <c r="W897" s="31">
        <f t="shared" si="13"/>
        <v>90</v>
      </c>
    </row>
    <row r="898" spans="1:23" ht="16.5" x14ac:dyDescent="0.2">
      <c r="A898" s="31">
        <v>895</v>
      </c>
      <c r="B898" s="31">
        <f>INDEX(技能效果!B:B,MATCH(技能效果等级!W898,技能效果!Y:Y,0))</f>
        <v>130200401</v>
      </c>
      <c r="C898" s="31" t="str">
        <f>INDEX(技能效果!C:C,MATCH(技能效果等级!B898,技能效果!B:B,0))</f>
        <v>项昆仑技能2生成印记</v>
      </c>
      <c r="D898" s="30" t="s">
        <v>1013</v>
      </c>
      <c r="E898" s="31">
        <v>5</v>
      </c>
      <c r="F898" s="31">
        <f>INDEX(技能效果!H:H,MATCH(技能效果等级!B898,技能效果!B:B,0))</f>
        <v>4105</v>
      </c>
      <c r="G898" s="31">
        <v>1</v>
      </c>
      <c r="H898" s="100"/>
      <c r="I898" s="100"/>
      <c r="J898" s="100"/>
      <c r="K898" s="100"/>
      <c r="L898" s="100"/>
      <c r="M898" s="100"/>
      <c r="N898" s="30" t="str">
        <f>IF(INDEX(技能效果!I:I,MATCH(技能效果等级!B898,技能效果!B:B,0))="","",INDEX(技能效果!I:I,MATCH(技能效果等级!B898,技能效果!B:B,0)))</f>
        <v/>
      </c>
      <c r="O898" s="100"/>
      <c r="P898" s="100"/>
      <c r="Q898" s="100"/>
      <c r="R898" s="31" t="str">
        <f>IF(INDEX(技能效果!J:J,MATCH(技能效果等级!B898,技能效果!B:B,0))="","",INDEX(技能效果!J:J,MATCH(技能效果等级!B898,技能效果!B:B,0)))</f>
        <v/>
      </c>
      <c r="S898" s="100"/>
      <c r="T898" s="100"/>
      <c r="U898" s="100"/>
      <c r="V898" s="30" t="s">
        <v>1329</v>
      </c>
      <c r="W898" s="31">
        <f t="shared" si="13"/>
        <v>90</v>
      </c>
    </row>
    <row r="899" spans="1:23" ht="16.5" x14ac:dyDescent="0.2">
      <c r="A899" s="31">
        <v>896</v>
      </c>
      <c r="B899" s="31">
        <f>INDEX(技能效果!B:B,MATCH(技能效果等级!W899,技能效果!Y:Y,0))</f>
        <v>130200401</v>
      </c>
      <c r="C899" s="31" t="str">
        <f>INDEX(技能效果!C:C,MATCH(技能效果等级!B899,技能效果!B:B,0))</f>
        <v>项昆仑技能2生成印记</v>
      </c>
      <c r="D899" s="30" t="s">
        <v>1013</v>
      </c>
      <c r="E899" s="31">
        <v>6</v>
      </c>
      <c r="F899" s="31">
        <f>INDEX(技能效果!H:H,MATCH(技能效果等级!B899,技能效果!B:B,0))</f>
        <v>4105</v>
      </c>
      <c r="G899" s="31">
        <v>1</v>
      </c>
      <c r="H899" s="100"/>
      <c r="I899" s="100"/>
      <c r="J899" s="100"/>
      <c r="K899" s="100"/>
      <c r="L899" s="100"/>
      <c r="M899" s="100"/>
      <c r="N899" s="30" t="str">
        <f>IF(INDEX(技能效果!I:I,MATCH(技能效果等级!B899,技能效果!B:B,0))="","",INDEX(技能效果!I:I,MATCH(技能效果等级!B899,技能效果!B:B,0)))</f>
        <v/>
      </c>
      <c r="O899" s="100"/>
      <c r="P899" s="100"/>
      <c r="Q899" s="100"/>
      <c r="R899" s="31" t="str">
        <f>IF(INDEX(技能效果!J:J,MATCH(技能效果等级!B899,技能效果!B:B,0))="","",INDEX(技能效果!J:J,MATCH(技能效果等级!B899,技能效果!B:B,0)))</f>
        <v/>
      </c>
      <c r="S899" s="100"/>
      <c r="T899" s="100"/>
      <c r="U899" s="100"/>
      <c r="V899" s="30" t="s">
        <v>1329</v>
      </c>
      <c r="W899" s="31">
        <f t="shared" si="13"/>
        <v>90</v>
      </c>
    </row>
    <row r="900" spans="1:23" ht="16.5" x14ac:dyDescent="0.2">
      <c r="A900" s="31">
        <v>897</v>
      </c>
      <c r="B900" s="31">
        <f>INDEX(技能效果!B:B,MATCH(技能效果等级!W900,技能效果!Y:Y,0))</f>
        <v>130200401</v>
      </c>
      <c r="C900" s="31" t="str">
        <f>INDEX(技能效果!C:C,MATCH(技能效果等级!B900,技能效果!B:B,0))</f>
        <v>项昆仑技能2生成印记</v>
      </c>
      <c r="D900" s="30" t="s">
        <v>1013</v>
      </c>
      <c r="E900" s="31">
        <v>7</v>
      </c>
      <c r="F900" s="31">
        <f>INDEX(技能效果!H:H,MATCH(技能效果等级!B900,技能效果!B:B,0))</f>
        <v>4105</v>
      </c>
      <c r="G900" s="31">
        <v>1</v>
      </c>
      <c r="H900" s="100"/>
      <c r="I900" s="100"/>
      <c r="J900" s="100"/>
      <c r="K900" s="100"/>
      <c r="L900" s="100"/>
      <c r="M900" s="100"/>
      <c r="N900" s="30" t="str">
        <f>IF(INDEX(技能效果!I:I,MATCH(技能效果等级!B900,技能效果!B:B,0))="","",INDEX(技能效果!I:I,MATCH(技能效果等级!B900,技能效果!B:B,0)))</f>
        <v/>
      </c>
      <c r="O900" s="100"/>
      <c r="P900" s="100"/>
      <c r="Q900" s="100"/>
      <c r="R900" s="31" t="str">
        <f>IF(INDEX(技能效果!J:J,MATCH(技能效果等级!B900,技能效果!B:B,0))="","",INDEX(技能效果!J:J,MATCH(技能效果等级!B900,技能效果!B:B,0)))</f>
        <v/>
      </c>
      <c r="S900" s="100"/>
      <c r="T900" s="100"/>
      <c r="U900" s="100"/>
      <c r="V900" s="30" t="s">
        <v>1329</v>
      </c>
      <c r="W900" s="31">
        <f t="shared" si="13"/>
        <v>90</v>
      </c>
    </row>
    <row r="901" spans="1:23" ht="16.5" x14ac:dyDescent="0.2">
      <c r="A901" s="31">
        <v>898</v>
      </c>
      <c r="B901" s="31">
        <f>INDEX(技能效果!B:B,MATCH(技能效果等级!W901,技能效果!Y:Y,0))</f>
        <v>130200401</v>
      </c>
      <c r="C901" s="31" t="str">
        <f>INDEX(技能效果!C:C,MATCH(技能效果等级!B901,技能效果!B:B,0))</f>
        <v>项昆仑技能2生成印记</v>
      </c>
      <c r="D901" s="30" t="s">
        <v>1013</v>
      </c>
      <c r="E901" s="31">
        <v>8</v>
      </c>
      <c r="F901" s="31">
        <f>INDEX(技能效果!H:H,MATCH(技能效果等级!B901,技能效果!B:B,0))</f>
        <v>4105</v>
      </c>
      <c r="G901" s="31">
        <v>1</v>
      </c>
      <c r="H901" s="100"/>
      <c r="I901" s="100"/>
      <c r="J901" s="100"/>
      <c r="K901" s="100"/>
      <c r="L901" s="100"/>
      <c r="M901" s="100"/>
      <c r="N901" s="30" t="str">
        <f>IF(INDEX(技能效果!I:I,MATCH(技能效果等级!B901,技能效果!B:B,0))="","",INDEX(技能效果!I:I,MATCH(技能效果等级!B901,技能效果!B:B,0)))</f>
        <v/>
      </c>
      <c r="O901" s="100"/>
      <c r="P901" s="100"/>
      <c r="Q901" s="100"/>
      <c r="R901" s="31" t="str">
        <f>IF(INDEX(技能效果!J:J,MATCH(技能效果等级!B901,技能效果!B:B,0))="","",INDEX(技能效果!J:J,MATCH(技能效果等级!B901,技能效果!B:B,0)))</f>
        <v/>
      </c>
      <c r="S901" s="100"/>
      <c r="T901" s="100"/>
      <c r="U901" s="100"/>
      <c r="V901" s="30" t="s">
        <v>1329</v>
      </c>
      <c r="W901" s="31">
        <f t="shared" si="13"/>
        <v>90</v>
      </c>
    </row>
    <row r="902" spans="1:23" ht="16.5" x14ac:dyDescent="0.2">
      <c r="A902" s="31">
        <v>899</v>
      </c>
      <c r="B902" s="31">
        <f>INDEX(技能效果!B:B,MATCH(技能效果等级!W902,技能效果!Y:Y,0))</f>
        <v>130200401</v>
      </c>
      <c r="C902" s="31" t="str">
        <f>INDEX(技能效果!C:C,MATCH(技能效果等级!B902,技能效果!B:B,0))</f>
        <v>项昆仑技能2生成印记</v>
      </c>
      <c r="D902" s="30" t="s">
        <v>1013</v>
      </c>
      <c r="E902" s="31">
        <v>9</v>
      </c>
      <c r="F902" s="31">
        <f>INDEX(技能效果!H:H,MATCH(技能效果等级!B902,技能效果!B:B,0))</f>
        <v>4105</v>
      </c>
      <c r="G902" s="31">
        <v>1</v>
      </c>
      <c r="H902" s="100"/>
      <c r="I902" s="100"/>
      <c r="J902" s="100"/>
      <c r="K902" s="100"/>
      <c r="L902" s="100"/>
      <c r="M902" s="100"/>
      <c r="N902" s="30" t="str">
        <f>IF(INDEX(技能效果!I:I,MATCH(技能效果等级!B902,技能效果!B:B,0))="","",INDEX(技能效果!I:I,MATCH(技能效果等级!B902,技能效果!B:B,0)))</f>
        <v/>
      </c>
      <c r="O902" s="100"/>
      <c r="P902" s="100"/>
      <c r="Q902" s="100"/>
      <c r="R902" s="31" t="str">
        <f>IF(INDEX(技能效果!J:J,MATCH(技能效果等级!B902,技能效果!B:B,0))="","",INDEX(技能效果!J:J,MATCH(技能效果等级!B902,技能效果!B:B,0)))</f>
        <v/>
      </c>
      <c r="S902" s="100"/>
      <c r="T902" s="100"/>
      <c r="U902" s="100"/>
      <c r="V902" s="30" t="s">
        <v>1329</v>
      </c>
      <c r="W902" s="31">
        <f t="shared" si="13"/>
        <v>90</v>
      </c>
    </row>
    <row r="903" spans="1:23" ht="16.5" x14ac:dyDescent="0.2">
      <c r="A903" s="31">
        <v>900</v>
      </c>
      <c r="B903" s="31">
        <f>INDEX(技能效果!B:B,MATCH(技能效果等级!W903,技能效果!Y:Y,0))</f>
        <v>130200401</v>
      </c>
      <c r="C903" s="31" t="str">
        <f>INDEX(技能效果!C:C,MATCH(技能效果等级!B903,技能效果!B:B,0))</f>
        <v>项昆仑技能2生成印记</v>
      </c>
      <c r="D903" s="30" t="s">
        <v>1013</v>
      </c>
      <c r="E903" s="31">
        <v>10</v>
      </c>
      <c r="F903" s="31">
        <f>INDEX(技能效果!H:H,MATCH(技能效果等级!B903,技能效果!B:B,0))</f>
        <v>4105</v>
      </c>
      <c r="G903" s="31">
        <v>1</v>
      </c>
      <c r="H903" s="100"/>
      <c r="I903" s="100"/>
      <c r="J903" s="100"/>
      <c r="K903" s="100"/>
      <c r="L903" s="100"/>
      <c r="M903" s="100"/>
      <c r="N903" s="30" t="str">
        <f>IF(INDEX(技能效果!I:I,MATCH(技能效果等级!B903,技能效果!B:B,0))="","",INDEX(技能效果!I:I,MATCH(技能效果等级!B903,技能效果!B:B,0)))</f>
        <v/>
      </c>
      <c r="O903" s="100"/>
      <c r="P903" s="100"/>
      <c r="Q903" s="100"/>
      <c r="R903" s="31" t="str">
        <f>IF(INDEX(技能效果!J:J,MATCH(技能效果等级!B903,技能效果!B:B,0))="","",INDEX(技能效果!J:J,MATCH(技能效果等级!B903,技能效果!B:B,0)))</f>
        <v/>
      </c>
      <c r="S903" s="100"/>
      <c r="T903" s="100"/>
      <c r="U903" s="100"/>
      <c r="V903" s="30" t="s">
        <v>1329</v>
      </c>
      <c r="W903" s="31">
        <f t="shared" si="13"/>
        <v>90</v>
      </c>
    </row>
    <row r="904" spans="1:23" ht="16.5" x14ac:dyDescent="0.2">
      <c r="A904" s="31">
        <v>901</v>
      </c>
      <c r="B904" s="31">
        <f>INDEX(技能效果!B:B,MATCH(技能效果等级!W904,技能效果!Y:Y,0))</f>
        <v>130100501</v>
      </c>
      <c r="C904" s="31" t="str">
        <f>INDEX(技能效果!C:C,MATCH(技能效果等级!B904,技能效果!B:B,0))</f>
        <v>刘羽禅技能1增加攻击</v>
      </c>
      <c r="D904" s="30" t="s">
        <v>1013</v>
      </c>
      <c r="E904" s="31">
        <v>1</v>
      </c>
      <c r="F904" s="31">
        <f>INDEX(技能效果!H:H,MATCH(技能效果等级!B904,技能效果!B:B,0))</f>
        <v>4006</v>
      </c>
      <c r="G904" s="31">
        <v>1</v>
      </c>
      <c r="H904" s="100"/>
      <c r="I904" s="100"/>
      <c r="J904" s="100"/>
      <c r="K904" s="100"/>
      <c r="L904" s="100"/>
      <c r="M904" s="100"/>
      <c r="N904" s="30" t="str">
        <f>IF(INDEX(技能效果!I:I,MATCH(技能效果等级!B904,技能效果!B:B,0))="","",INDEX(技能效果!I:I,MATCH(技能效果等级!B904,技能效果!B:B,0)))</f>
        <v/>
      </c>
      <c r="O904" s="100"/>
      <c r="P904" s="100"/>
      <c r="Q904" s="100"/>
      <c r="R904" s="31" t="str">
        <f>IF(INDEX(技能效果!J:J,MATCH(技能效果等级!B904,技能效果!B:B,0))="","",INDEX(技能效果!J:J,MATCH(技能效果等级!B904,技能效果!B:B,0)))</f>
        <v/>
      </c>
      <c r="S904" s="100"/>
      <c r="T904" s="100"/>
      <c r="U904" s="100"/>
      <c r="V904" s="30" t="s">
        <v>1329</v>
      </c>
      <c r="W904" s="31">
        <f t="shared" si="13"/>
        <v>91</v>
      </c>
    </row>
    <row r="905" spans="1:23" ht="16.5" x14ac:dyDescent="0.2">
      <c r="A905" s="31">
        <v>902</v>
      </c>
      <c r="B905" s="31">
        <f>INDEX(技能效果!B:B,MATCH(技能效果等级!W905,技能效果!Y:Y,0))</f>
        <v>130100501</v>
      </c>
      <c r="C905" s="31" t="str">
        <f>INDEX(技能效果!C:C,MATCH(技能效果等级!B905,技能效果!B:B,0))</f>
        <v>刘羽禅技能1增加攻击</v>
      </c>
      <c r="D905" s="30" t="s">
        <v>1013</v>
      </c>
      <c r="E905" s="31">
        <v>2</v>
      </c>
      <c r="F905" s="31">
        <f>INDEX(技能效果!H:H,MATCH(技能效果等级!B905,技能效果!B:B,0))</f>
        <v>4006</v>
      </c>
      <c r="G905" s="31">
        <v>1</v>
      </c>
      <c r="H905" s="100"/>
      <c r="I905" s="100"/>
      <c r="J905" s="100"/>
      <c r="K905" s="100"/>
      <c r="L905" s="100"/>
      <c r="M905" s="100"/>
      <c r="N905" s="30" t="str">
        <f>IF(INDEX(技能效果!I:I,MATCH(技能效果等级!B905,技能效果!B:B,0))="","",INDEX(技能效果!I:I,MATCH(技能效果等级!B905,技能效果!B:B,0)))</f>
        <v/>
      </c>
      <c r="O905" s="100"/>
      <c r="P905" s="100"/>
      <c r="Q905" s="100"/>
      <c r="R905" s="31" t="str">
        <f>IF(INDEX(技能效果!J:J,MATCH(技能效果等级!B905,技能效果!B:B,0))="","",INDEX(技能效果!J:J,MATCH(技能效果等级!B905,技能效果!B:B,0)))</f>
        <v/>
      </c>
      <c r="S905" s="100"/>
      <c r="T905" s="100"/>
      <c r="U905" s="100"/>
      <c r="V905" s="30" t="s">
        <v>1329</v>
      </c>
      <c r="W905" s="31">
        <f t="shared" si="13"/>
        <v>91</v>
      </c>
    </row>
    <row r="906" spans="1:23" ht="16.5" x14ac:dyDescent="0.2">
      <c r="A906" s="31">
        <v>903</v>
      </c>
      <c r="B906" s="31">
        <f>INDEX(技能效果!B:B,MATCH(技能效果等级!W906,技能效果!Y:Y,0))</f>
        <v>130100501</v>
      </c>
      <c r="C906" s="31" t="str">
        <f>INDEX(技能效果!C:C,MATCH(技能效果等级!B906,技能效果!B:B,0))</f>
        <v>刘羽禅技能1增加攻击</v>
      </c>
      <c r="D906" s="30" t="s">
        <v>1013</v>
      </c>
      <c r="E906" s="31">
        <v>3</v>
      </c>
      <c r="F906" s="31">
        <f>INDEX(技能效果!H:H,MATCH(技能效果等级!B906,技能效果!B:B,0))</f>
        <v>4006</v>
      </c>
      <c r="G906" s="31">
        <v>1</v>
      </c>
      <c r="H906" s="100"/>
      <c r="I906" s="100"/>
      <c r="J906" s="100"/>
      <c r="K906" s="100"/>
      <c r="L906" s="100"/>
      <c r="M906" s="100"/>
      <c r="N906" s="30" t="str">
        <f>IF(INDEX(技能效果!I:I,MATCH(技能效果等级!B906,技能效果!B:B,0))="","",INDEX(技能效果!I:I,MATCH(技能效果等级!B906,技能效果!B:B,0)))</f>
        <v/>
      </c>
      <c r="O906" s="100"/>
      <c r="P906" s="100"/>
      <c r="Q906" s="100"/>
      <c r="R906" s="31" t="str">
        <f>IF(INDEX(技能效果!J:J,MATCH(技能效果等级!B906,技能效果!B:B,0))="","",INDEX(技能效果!J:J,MATCH(技能效果等级!B906,技能效果!B:B,0)))</f>
        <v/>
      </c>
      <c r="S906" s="100"/>
      <c r="T906" s="100"/>
      <c r="U906" s="100"/>
      <c r="V906" s="30" t="s">
        <v>1329</v>
      </c>
      <c r="W906" s="31">
        <f t="shared" si="13"/>
        <v>91</v>
      </c>
    </row>
    <row r="907" spans="1:23" ht="16.5" x14ac:dyDescent="0.2">
      <c r="A907" s="31">
        <v>904</v>
      </c>
      <c r="B907" s="31">
        <f>INDEX(技能效果!B:B,MATCH(技能效果等级!W907,技能效果!Y:Y,0))</f>
        <v>130100501</v>
      </c>
      <c r="C907" s="31" t="str">
        <f>INDEX(技能效果!C:C,MATCH(技能效果等级!B907,技能效果!B:B,0))</f>
        <v>刘羽禅技能1增加攻击</v>
      </c>
      <c r="D907" s="30" t="s">
        <v>1013</v>
      </c>
      <c r="E907" s="31">
        <v>4</v>
      </c>
      <c r="F907" s="31">
        <f>INDEX(技能效果!H:H,MATCH(技能效果等级!B907,技能效果!B:B,0))</f>
        <v>4006</v>
      </c>
      <c r="G907" s="31">
        <v>1</v>
      </c>
      <c r="H907" s="100"/>
      <c r="I907" s="100"/>
      <c r="J907" s="100"/>
      <c r="K907" s="100"/>
      <c r="L907" s="100"/>
      <c r="M907" s="100"/>
      <c r="N907" s="30" t="str">
        <f>IF(INDEX(技能效果!I:I,MATCH(技能效果等级!B907,技能效果!B:B,0))="","",INDEX(技能效果!I:I,MATCH(技能效果等级!B907,技能效果!B:B,0)))</f>
        <v/>
      </c>
      <c r="O907" s="100"/>
      <c r="P907" s="100"/>
      <c r="Q907" s="100"/>
      <c r="R907" s="31" t="str">
        <f>IF(INDEX(技能效果!J:J,MATCH(技能效果等级!B907,技能效果!B:B,0))="","",INDEX(技能效果!J:J,MATCH(技能效果等级!B907,技能效果!B:B,0)))</f>
        <v/>
      </c>
      <c r="S907" s="100"/>
      <c r="T907" s="100"/>
      <c r="U907" s="100"/>
      <c r="V907" s="30" t="s">
        <v>1329</v>
      </c>
      <c r="W907" s="31">
        <f t="shared" si="13"/>
        <v>91</v>
      </c>
    </row>
    <row r="908" spans="1:23" ht="16.5" x14ac:dyDescent="0.2">
      <c r="A908" s="31">
        <v>905</v>
      </c>
      <c r="B908" s="31">
        <f>INDEX(技能效果!B:B,MATCH(技能效果等级!W908,技能效果!Y:Y,0))</f>
        <v>130100501</v>
      </c>
      <c r="C908" s="31" t="str">
        <f>INDEX(技能效果!C:C,MATCH(技能效果等级!B908,技能效果!B:B,0))</f>
        <v>刘羽禅技能1增加攻击</v>
      </c>
      <c r="D908" s="30" t="s">
        <v>1013</v>
      </c>
      <c r="E908" s="31">
        <v>5</v>
      </c>
      <c r="F908" s="31">
        <f>INDEX(技能效果!H:H,MATCH(技能效果等级!B908,技能效果!B:B,0))</f>
        <v>4006</v>
      </c>
      <c r="G908" s="31">
        <v>1</v>
      </c>
      <c r="H908" s="100"/>
      <c r="I908" s="100"/>
      <c r="J908" s="100"/>
      <c r="K908" s="100"/>
      <c r="L908" s="100"/>
      <c r="M908" s="100"/>
      <c r="N908" s="30" t="str">
        <f>IF(INDEX(技能效果!I:I,MATCH(技能效果等级!B908,技能效果!B:B,0))="","",INDEX(技能效果!I:I,MATCH(技能效果等级!B908,技能效果!B:B,0)))</f>
        <v/>
      </c>
      <c r="O908" s="100"/>
      <c r="P908" s="100"/>
      <c r="Q908" s="100"/>
      <c r="R908" s="31" t="str">
        <f>IF(INDEX(技能效果!J:J,MATCH(技能效果等级!B908,技能效果!B:B,0))="","",INDEX(技能效果!J:J,MATCH(技能效果等级!B908,技能效果!B:B,0)))</f>
        <v/>
      </c>
      <c r="S908" s="100"/>
      <c r="T908" s="100"/>
      <c r="U908" s="100"/>
      <c r="V908" s="30" t="s">
        <v>1329</v>
      </c>
      <c r="W908" s="31">
        <f t="shared" si="13"/>
        <v>91</v>
      </c>
    </row>
    <row r="909" spans="1:23" ht="16.5" x14ac:dyDescent="0.2">
      <c r="A909" s="31">
        <v>906</v>
      </c>
      <c r="B909" s="31">
        <f>INDEX(技能效果!B:B,MATCH(技能效果等级!W909,技能效果!Y:Y,0))</f>
        <v>130100501</v>
      </c>
      <c r="C909" s="31" t="str">
        <f>INDEX(技能效果!C:C,MATCH(技能效果等级!B909,技能效果!B:B,0))</f>
        <v>刘羽禅技能1增加攻击</v>
      </c>
      <c r="D909" s="30" t="s">
        <v>1013</v>
      </c>
      <c r="E909" s="31">
        <v>6</v>
      </c>
      <c r="F909" s="31">
        <f>INDEX(技能效果!H:H,MATCH(技能效果等级!B909,技能效果!B:B,0))</f>
        <v>4006</v>
      </c>
      <c r="G909" s="31">
        <v>1</v>
      </c>
      <c r="H909" s="100"/>
      <c r="I909" s="100"/>
      <c r="J909" s="100"/>
      <c r="K909" s="100"/>
      <c r="L909" s="100"/>
      <c r="M909" s="100"/>
      <c r="N909" s="30" t="str">
        <f>IF(INDEX(技能效果!I:I,MATCH(技能效果等级!B909,技能效果!B:B,0))="","",INDEX(技能效果!I:I,MATCH(技能效果等级!B909,技能效果!B:B,0)))</f>
        <v/>
      </c>
      <c r="O909" s="100"/>
      <c r="P909" s="100"/>
      <c r="Q909" s="100"/>
      <c r="R909" s="31" t="str">
        <f>IF(INDEX(技能效果!J:J,MATCH(技能效果等级!B909,技能效果!B:B,0))="","",INDEX(技能效果!J:J,MATCH(技能效果等级!B909,技能效果!B:B,0)))</f>
        <v/>
      </c>
      <c r="S909" s="100"/>
      <c r="T909" s="100"/>
      <c r="U909" s="100"/>
      <c r="V909" s="30" t="s">
        <v>1329</v>
      </c>
      <c r="W909" s="31">
        <f t="shared" si="13"/>
        <v>91</v>
      </c>
    </row>
    <row r="910" spans="1:23" ht="16.5" x14ac:dyDescent="0.2">
      <c r="A910" s="31">
        <v>907</v>
      </c>
      <c r="B910" s="31">
        <f>INDEX(技能效果!B:B,MATCH(技能效果等级!W910,技能效果!Y:Y,0))</f>
        <v>130100501</v>
      </c>
      <c r="C910" s="31" t="str">
        <f>INDEX(技能效果!C:C,MATCH(技能效果等级!B910,技能效果!B:B,0))</f>
        <v>刘羽禅技能1增加攻击</v>
      </c>
      <c r="D910" s="30" t="s">
        <v>1013</v>
      </c>
      <c r="E910" s="31">
        <v>7</v>
      </c>
      <c r="F910" s="31">
        <f>INDEX(技能效果!H:H,MATCH(技能效果等级!B910,技能效果!B:B,0))</f>
        <v>4006</v>
      </c>
      <c r="G910" s="31">
        <v>1</v>
      </c>
      <c r="H910" s="100"/>
      <c r="I910" s="100"/>
      <c r="J910" s="100"/>
      <c r="K910" s="100"/>
      <c r="L910" s="100"/>
      <c r="M910" s="100"/>
      <c r="N910" s="30" t="str">
        <f>IF(INDEX(技能效果!I:I,MATCH(技能效果等级!B910,技能效果!B:B,0))="","",INDEX(技能效果!I:I,MATCH(技能效果等级!B910,技能效果!B:B,0)))</f>
        <v/>
      </c>
      <c r="O910" s="100"/>
      <c r="P910" s="100"/>
      <c r="Q910" s="100"/>
      <c r="R910" s="31" t="str">
        <f>IF(INDEX(技能效果!J:J,MATCH(技能效果等级!B910,技能效果!B:B,0))="","",INDEX(技能效果!J:J,MATCH(技能效果等级!B910,技能效果!B:B,0)))</f>
        <v/>
      </c>
      <c r="S910" s="100"/>
      <c r="T910" s="100"/>
      <c r="U910" s="100"/>
      <c r="V910" s="30" t="s">
        <v>1329</v>
      </c>
      <c r="W910" s="31">
        <f t="shared" si="13"/>
        <v>91</v>
      </c>
    </row>
    <row r="911" spans="1:23" ht="16.5" x14ac:dyDescent="0.2">
      <c r="A911" s="31">
        <v>908</v>
      </c>
      <c r="B911" s="31">
        <f>INDEX(技能效果!B:B,MATCH(技能效果等级!W911,技能效果!Y:Y,0))</f>
        <v>130100501</v>
      </c>
      <c r="C911" s="31" t="str">
        <f>INDEX(技能效果!C:C,MATCH(技能效果等级!B911,技能效果!B:B,0))</f>
        <v>刘羽禅技能1增加攻击</v>
      </c>
      <c r="D911" s="30" t="s">
        <v>1013</v>
      </c>
      <c r="E911" s="31">
        <v>8</v>
      </c>
      <c r="F911" s="31">
        <f>INDEX(技能效果!H:H,MATCH(技能效果等级!B911,技能效果!B:B,0))</f>
        <v>4006</v>
      </c>
      <c r="G911" s="31">
        <v>1</v>
      </c>
      <c r="H911" s="100"/>
      <c r="I911" s="100"/>
      <c r="J911" s="100"/>
      <c r="K911" s="100"/>
      <c r="L911" s="100"/>
      <c r="M911" s="100"/>
      <c r="N911" s="30" t="str">
        <f>IF(INDEX(技能效果!I:I,MATCH(技能效果等级!B911,技能效果!B:B,0))="","",INDEX(技能效果!I:I,MATCH(技能效果等级!B911,技能效果!B:B,0)))</f>
        <v/>
      </c>
      <c r="O911" s="100"/>
      <c r="P911" s="100"/>
      <c r="Q911" s="100"/>
      <c r="R911" s="31" t="str">
        <f>IF(INDEX(技能效果!J:J,MATCH(技能效果等级!B911,技能效果!B:B,0))="","",INDEX(技能效果!J:J,MATCH(技能效果等级!B911,技能效果!B:B,0)))</f>
        <v/>
      </c>
      <c r="S911" s="100"/>
      <c r="T911" s="100"/>
      <c r="U911" s="100"/>
      <c r="V911" s="30" t="s">
        <v>1329</v>
      </c>
      <c r="W911" s="31">
        <f t="shared" ref="W911:W974" si="14">W901+1</f>
        <v>91</v>
      </c>
    </row>
    <row r="912" spans="1:23" ht="16.5" x14ac:dyDescent="0.2">
      <c r="A912" s="31">
        <v>909</v>
      </c>
      <c r="B912" s="31">
        <f>INDEX(技能效果!B:B,MATCH(技能效果等级!W912,技能效果!Y:Y,0))</f>
        <v>130100501</v>
      </c>
      <c r="C912" s="31" t="str">
        <f>INDEX(技能效果!C:C,MATCH(技能效果等级!B912,技能效果!B:B,0))</f>
        <v>刘羽禅技能1增加攻击</v>
      </c>
      <c r="D912" s="30" t="s">
        <v>1013</v>
      </c>
      <c r="E912" s="31">
        <v>9</v>
      </c>
      <c r="F912" s="31">
        <f>INDEX(技能效果!H:H,MATCH(技能效果等级!B912,技能效果!B:B,0))</f>
        <v>4006</v>
      </c>
      <c r="G912" s="31">
        <v>1</v>
      </c>
      <c r="H912" s="100"/>
      <c r="I912" s="100"/>
      <c r="J912" s="100"/>
      <c r="K912" s="100"/>
      <c r="L912" s="100"/>
      <c r="M912" s="100"/>
      <c r="N912" s="30" t="str">
        <f>IF(INDEX(技能效果!I:I,MATCH(技能效果等级!B912,技能效果!B:B,0))="","",INDEX(技能效果!I:I,MATCH(技能效果等级!B912,技能效果!B:B,0)))</f>
        <v/>
      </c>
      <c r="O912" s="100"/>
      <c r="P912" s="100"/>
      <c r="Q912" s="100"/>
      <c r="R912" s="31" t="str">
        <f>IF(INDEX(技能效果!J:J,MATCH(技能效果等级!B912,技能效果!B:B,0))="","",INDEX(技能效果!J:J,MATCH(技能效果等级!B912,技能效果!B:B,0)))</f>
        <v/>
      </c>
      <c r="S912" s="100"/>
      <c r="T912" s="100"/>
      <c r="U912" s="100"/>
      <c r="V912" s="30" t="s">
        <v>1329</v>
      </c>
      <c r="W912" s="31">
        <f t="shared" si="14"/>
        <v>91</v>
      </c>
    </row>
    <row r="913" spans="1:23" ht="16.5" x14ac:dyDescent="0.2">
      <c r="A913" s="31">
        <v>910</v>
      </c>
      <c r="B913" s="31">
        <f>INDEX(技能效果!B:B,MATCH(技能效果等级!W913,技能效果!Y:Y,0))</f>
        <v>130100501</v>
      </c>
      <c r="C913" s="31" t="str">
        <f>INDEX(技能效果!C:C,MATCH(技能效果等级!B913,技能效果!B:B,0))</f>
        <v>刘羽禅技能1增加攻击</v>
      </c>
      <c r="D913" s="30" t="s">
        <v>1013</v>
      </c>
      <c r="E913" s="31">
        <v>10</v>
      </c>
      <c r="F913" s="31">
        <f>INDEX(技能效果!H:H,MATCH(技能效果等级!B913,技能效果!B:B,0))</f>
        <v>4006</v>
      </c>
      <c r="G913" s="31">
        <v>1</v>
      </c>
      <c r="H913" s="100"/>
      <c r="I913" s="100"/>
      <c r="J913" s="100"/>
      <c r="K913" s="100"/>
      <c r="L913" s="100"/>
      <c r="M913" s="100"/>
      <c r="N913" s="30" t="str">
        <f>IF(INDEX(技能效果!I:I,MATCH(技能效果等级!B913,技能效果!B:B,0))="","",INDEX(技能效果!I:I,MATCH(技能效果等级!B913,技能效果!B:B,0)))</f>
        <v/>
      </c>
      <c r="O913" s="100"/>
      <c r="P913" s="100"/>
      <c r="Q913" s="100"/>
      <c r="R913" s="31" t="str">
        <f>IF(INDEX(技能效果!J:J,MATCH(技能效果等级!B913,技能效果!B:B,0))="","",INDEX(技能效果!J:J,MATCH(技能效果等级!B913,技能效果!B:B,0)))</f>
        <v/>
      </c>
      <c r="S913" s="100"/>
      <c r="T913" s="100"/>
      <c r="U913" s="100"/>
      <c r="V913" s="30" t="s">
        <v>1329</v>
      </c>
      <c r="W913" s="31">
        <f t="shared" si="14"/>
        <v>91</v>
      </c>
    </row>
    <row r="914" spans="1:23" ht="16.5" x14ac:dyDescent="0.2">
      <c r="A914" s="31">
        <v>911</v>
      </c>
      <c r="B914" s="31">
        <f>INDEX(技能效果!B:B,MATCH(技能效果等级!W914,技能效果!Y:Y,0))</f>
        <v>130100502</v>
      </c>
      <c r="C914" s="31" t="str">
        <f>INDEX(技能效果!C:C,MATCH(技能效果等级!B914,技能效果!B:B,0))</f>
        <v>刘羽禅技能1避难</v>
      </c>
      <c r="D914" s="30" t="s">
        <v>1013</v>
      </c>
      <c r="E914" s="31">
        <v>1</v>
      </c>
      <c r="F914" s="31">
        <f>INDEX(技能效果!H:H,MATCH(技能效果等级!B914,技能效果!B:B,0))</f>
        <v>4038</v>
      </c>
      <c r="G914" s="31">
        <v>1</v>
      </c>
      <c r="H914" s="100"/>
      <c r="I914" s="100"/>
      <c r="J914" s="100"/>
      <c r="K914" s="100"/>
      <c r="L914" s="100"/>
      <c r="M914" s="100"/>
      <c r="N914" s="30" t="str">
        <f>IF(INDEX(技能效果!I:I,MATCH(技能效果等级!B914,技能效果!B:B,0))="","",INDEX(技能效果!I:I,MATCH(技能效果等级!B914,技能效果!B:B,0)))</f>
        <v/>
      </c>
      <c r="O914" s="100"/>
      <c r="P914" s="100"/>
      <c r="Q914" s="100"/>
      <c r="R914" s="31" t="str">
        <f>IF(INDEX(技能效果!J:J,MATCH(技能效果等级!B914,技能效果!B:B,0))="","",INDEX(技能效果!J:J,MATCH(技能效果等级!B914,技能效果!B:B,0)))</f>
        <v/>
      </c>
      <c r="S914" s="100"/>
      <c r="T914" s="100"/>
      <c r="U914" s="100"/>
      <c r="V914" s="30" t="s">
        <v>1329</v>
      </c>
      <c r="W914" s="31">
        <f t="shared" si="14"/>
        <v>92</v>
      </c>
    </row>
    <row r="915" spans="1:23" ht="16.5" x14ac:dyDescent="0.2">
      <c r="A915" s="31">
        <v>912</v>
      </c>
      <c r="B915" s="31">
        <f>INDEX(技能效果!B:B,MATCH(技能效果等级!W915,技能效果!Y:Y,0))</f>
        <v>130100502</v>
      </c>
      <c r="C915" s="31" t="str">
        <f>INDEX(技能效果!C:C,MATCH(技能效果等级!B915,技能效果!B:B,0))</f>
        <v>刘羽禅技能1避难</v>
      </c>
      <c r="D915" s="30" t="s">
        <v>1013</v>
      </c>
      <c r="E915" s="31">
        <v>2</v>
      </c>
      <c r="F915" s="31">
        <f>INDEX(技能效果!H:H,MATCH(技能效果等级!B915,技能效果!B:B,0))</f>
        <v>4038</v>
      </c>
      <c r="G915" s="31">
        <v>1</v>
      </c>
      <c r="H915" s="100"/>
      <c r="I915" s="100"/>
      <c r="J915" s="100"/>
      <c r="K915" s="100"/>
      <c r="L915" s="100"/>
      <c r="M915" s="100"/>
      <c r="N915" s="30" t="str">
        <f>IF(INDEX(技能效果!I:I,MATCH(技能效果等级!B915,技能效果!B:B,0))="","",INDEX(技能效果!I:I,MATCH(技能效果等级!B915,技能效果!B:B,0)))</f>
        <v/>
      </c>
      <c r="O915" s="100"/>
      <c r="P915" s="100"/>
      <c r="Q915" s="100"/>
      <c r="R915" s="31" t="str">
        <f>IF(INDEX(技能效果!J:J,MATCH(技能效果等级!B915,技能效果!B:B,0))="","",INDEX(技能效果!J:J,MATCH(技能效果等级!B915,技能效果!B:B,0)))</f>
        <v/>
      </c>
      <c r="S915" s="100"/>
      <c r="T915" s="100"/>
      <c r="U915" s="100"/>
      <c r="V915" s="30" t="s">
        <v>1329</v>
      </c>
      <c r="W915" s="31">
        <f t="shared" si="14"/>
        <v>92</v>
      </c>
    </row>
    <row r="916" spans="1:23" ht="16.5" x14ac:dyDescent="0.2">
      <c r="A916" s="31">
        <v>913</v>
      </c>
      <c r="B916" s="31">
        <f>INDEX(技能效果!B:B,MATCH(技能效果等级!W916,技能效果!Y:Y,0))</f>
        <v>130100502</v>
      </c>
      <c r="C916" s="31" t="str">
        <f>INDEX(技能效果!C:C,MATCH(技能效果等级!B916,技能效果!B:B,0))</f>
        <v>刘羽禅技能1避难</v>
      </c>
      <c r="D916" s="30" t="s">
        <v>1013</v>
      </c>
      <c r="E916" s="31">
        <v>3</v>
      </c>
      <c r="F916" s="31">
        <f>INDEX(技能效果!H:H,MATCH(技能效果等级!B916,技能效果!B:B,0))</f>
        <v>4038</v>
      </c>
      <c r="G916" s="31">
        <v>1</v>
      </c>
      <c r="H916" s="100"/>
      <c r="I916" s="100"/>
      <c r="J916" s="100"/>
      <c r="K916" s="100"/>
      <c r="L916" s="100"/>
      <c r="M916" s="100"/>
      <c r="N916" s="30" t="str">
        <f>IF(INDEX(技能效果!I:I,MATCH(技能效果等级!B916,技能效果!B:B,0))="","",INDEX(技能效果!I:I,MATCH(技能效果等级!B916,技能效果!B:B,0)))</f>
        <v/>
      </c>
      <c r="O916" s="100"/>
      <c r="P916" s="100"/>
      <c r="Q916" s="100"/>
      <c r="R916" s="31" t="str">
        <f>IF(INDEX(技能效果!J:J,MATCH(技能效果等级!B916,技能效果!B:B,0))="","",INDEX(技能效果!J:J,MATCH(技能效果等级!B916,技能效果!B:B,0)))</f>
        <v/>
      </c>
      <c r="S916" s="100"/>
      <c r="T916" s="100"/>
      <c r="U916" s="100"/>
      <c r="V916" s="30" t="s">
        <v>1329</v>
      </c>
      <c r="W916" s="31">
        <f t="shared" si="14"/>
        <v>92</v>
      </c>
    </row>
    <row r="917" spans="1:23" ht="16.5" x14ac:dyDescent="0.2">
      <c r="A917" s="31">
        <v>914</v>
      </c>
      <c r="B917" s="31">
        <f>INDEX(技能效果!B:B,MATCH(技能效果等级!W917,技能效果!Y:Y,0))</f>
        <v>130100502</v>
      </c>
      <c r="C917" s="31" t="str">
        <f>INDEX(技能效果!C:C,MATCH(技能效果等级!B917,技能效果!B:B,0))</f>
        <v>刘羽禅技能1避难</v>
      </c>
      <c r="D917" s="30" t="s">
        <v>1013</v>
      </c>
      <c r="E917" s="31">
        <v>4</v>
      </c>
      <c r="F917" s="31">
        <f>INDEX(技能效果!H:H,MATCH(技能效果等级!B917,技能效果!B:B,0))</f>
        <v>4038</v>
      </c>
      <c r="G917" s="31">
        <v>1</v>
      </c>
      <c r="H917" s="100"/>
      <c r="I917" s="100"/>
      <c r="J917" s="100"/>
      <c r="K917" s="100"/>
      <c r="L917" s="100"/>
      <c r="M917" s="100"/>
      <c r="N917" s="30" t="str">
        <f>IF(INDEX(技能效果!I:I,MATCH(技能效果等级!B917,技能效果!B:B,0))="","",INDEX(技能效果!I:I,MATCH(技能效果等级!B917,技能效果!B:B,0)))</f>
        <v/>
      </c>
      <c r="O917" s="100"/>
      <c r="P917" s="100"/>
      <c r="Q917" s="100"/>
      <c r="R917" s="31" t="str">
        <f>IF(INDEX(技能效果!J:J,MATCH(技能效果等级!B917,技能效果!B:B,0))="","",INDEX(技能效果!J:J,MATCH(技能效果等级!B917,技能效果!B:B,0)))</f>
        <v/>
      </c>
      <c r="S917" s="100"/>
      <c r="T917" s="100"/>
      <c r="U917" s="100"/>
      <c r="V917" s="30" t="s">
        <v>1329</v>
      </c>
      <c r="W917" s="31">
        <f t="shared" si="14"/>
        <v>92</v>
      </c>
    </row>
    <row r="918" spans="1:23" ht="16.5" x14ac:dyDescent="0.2">
      <c r="A918" s="31">
        <v>915</v>
      </c>
      <c r="B918" s="31">
        <f>INDEX(技能效果!B:B,MATCH(技能效果等级!W918,技能效果!Y:Y,0))</f>
        <v>130100502</v>
      </c>
      <c r="C918" s="31" t="str">
        <f>INDEX(技能效果!C:C,MATCH(技能效果等级!B918,技能效果!B:B,0))</f>
        <v>刘羽禅技能1避难</v>
      </c>
      <c r="D918" s="30" t="s">
        <v>1013</v>
      </c>
      <c r="E918" s="31">
        <v>5</v>
      </c>
      <c r="F918" s="31">
        <f>INDEX(技能效果!H:H,MATCH(技能效果等级!B918,技能效果!B:B,0))</f>
        <v>4038</v>
      </c>
      <c r="G918" s="31">
        <v>1</v>
      </c>
      <c r="H918" s="100"/>
      <c r="I918" s="100"/>
      <c r="J918" s="100"/>
      <c r="K918" s="100"/>
      <c r="L918" s="100"/>
      <c r="M918" s="100"/>
      <c r="N918" s="30" t="str">
        <f>IF(INDEX(技能效果!I:I,MATCH(技能效果等级!B918,技能效果!B:B,0))="","",INDEX(技能效果!I:I,MATCH(技能效果等级!B918,技能效果!B:B,0)))</f>
        <v/>
      </c>
      <c r="O918" s="100"/>
      <c r="P918" s="100"/>
      <c r="Q918" s="100"/>
      <c r="R918" s="31" t="str">
        <f>IF(INDEX(技能效果!J:J,MATCH(技能效果等级!B918,技能效果!B:B,0))="","",INDEX(技能效果!J:J,MATCH(技能效果等级!B918,技能效果!B:B,0)))</f>
        <v/>
      </c>
      <c r="S918" s="100"/>
      <c r="T918" s="100"/>
      <c r="U918" s="100"/>
      <c r="V918" s="30" t="s">
        <v>1329</v>
      </c>
      <c r="W918" s="31">
        <f t="shared" si="14"/>
        <v>92</v>
      </c>
    </row>
    <row r="919" spans="1:23" ht="16.5" x14ac:dyDescent="0.2">
      <c r="A919" s="31">
        <v>916</v>
      </c>
      <c r="B919" s="31">
        <f>INDEX(技能效果!B:B,MATCH(技能效果等级!W919,技能效果!Y:Y,0))</f>
        <v>130100502</v>
      </c>
      <c r="C919" s="31" t="str">
        <f>INDEX(技能效果!C:C,MATCH(技能效果等级!B919,技能效果!B:B,0))</f>
        <v>刘羽禅技能1避难</v>
      </c>
      <c r="D919" s="30" t="s">
        <v>1013</v>
      </c>
      <c r="E919" s="31">
        <v>6</v>
      </c>
      <c r="F919" s="31">
        <f>INDEX(技能效果!H:H,MATCH(技能效果等级!B919,技能效果!B:B,0))</f>
        <v>4038</v>
      </c>
      <c r="G919" s="31">
        <v>1</v>
      </c>
      <c r="H919" s="100"/>
      <c r="I919" s="100"/>
      <c r="J919" s="100"/>
      <c r="K919" s="100"/>
      <c r="L919" s="100"/>
      <c r="M919" s="100"/>
      <c r="N919" s="30" t="str">
        <f>IF(INDEX(技能效果!I:I,MATCH(技能效果等级!B919,技能效果!B:B,0))="","",INDEX(技能效果!I:I,MATCH(技能效果等级!B919,技能效果!B:B,0)))</f>
        <v/>
      </c>
      <c r="O919" s="100"/>
      <c r="P919" s="100"/>
      <c r="Q919" s="100"/>
      <c r="R919" s="31" t="str">
        <f>IF(INDEX(技能效果!J:J,MATCH(技能效果等级!B919,技能效果!B:B,0))="","",INDEX(技能效果!J:J,MATCH(技能效果等级!B919,技能效果!B:B,0)))</f>
        <v/>
      </c>
      <c r="S919" s="100"/>
      <c r="T919" s="100"/>
      <c r="U919" s="100"/>
      <c r="V919" s="30" t="s">
        <v>1329</v>
      </c>
      <c r="W919" s="31">
        <f t="shared" si="14"/>
        <v>92</v>
      </c>
    </row>
    <row r="920" spans="1:23" ht="16.5" x14ac:dyDescent="0.2">
      <c r="A920" s="31">
        <v>917</v>
      </c>
      <c r="B920" s="31">
        <f>INDEX(技能效果!B:B,MATCH(技能效果等级!W920,技能效果!Y:Y,0))</f>
        <v>130100502</v>
      </c>
      <c r="C920" s="31" t="str">
        <f>INDEX(技能效果!C:C,MATCH(技能效果等级!B920,技能效果!B:B,0))</f>
        <v>刘羽禅技能1避难</v>
      </c>
      <c r="D920" s="30" t="s">
        <v>1013</v>
      </c>
      <c r="E920" s="31">
        <v>7</v>
      </c>
      <c r="F920" s="31">
        <f>INDEX(技能效果!H:H,MATCH(技能效果等级!B920,技能效果!B:B,0))</f>
        <v>4038</v>
      </c>
      <c r="G920" s="31">
        <v>1</v>
      </c>
      <c r="H920" s="100"/>
      <c r="I920" s="100"/>
      <c r="J920" s="100"/>
      <c r="K920" s="100"/>
      <c r="L920" s="100"/>
      <c r="M920" s="100"/>
      <c r="N920" s="30" t="str">
        <f>IF(INDEX(技能效果!I:I,MATCH(技能效果等级!B920,技能效果!B:B,0))="","",INDEX(技能效果!I:I,MATCH(技能效果等级!B920,技能效果!B:B,0)))</f>
        <v/>
      </c>
      <c r="O920" s="100"/>
      <c r="P920" s="100"/>
      <c r="Q920" s="100"/>
      <c r="R920" s="31" t="str">
        <f>IF(INDEX(技能效果!J:J,MATCH(技能效果等级!B920,技能效果!B:B,0))="","",INDEX(技能效果!J:J,MATCH(技能效果等级!B920,技能效果!B:B,0)))</f>
        <v/>
      </c>
      <c r="S920" s="100"/>
      <c r="T920" s="100"/>
      <c r="U920" s="100"/>
      <c r="V920" s="30" t="s">
        <v>1329</v>
      </c>
      <c r="W920" s="31">
        <f t="shared" si="14"/>
        <v>92</v>
      </c>
    </row>
    <row r="921" spans="1:23" ht="16.5" x14ac:dyDescent="0.2">
      <c r="A921" s="31">
        <v>918</v>
      </c>
      <c r="B921" s="31">
        <f>INDEX(技能效果!B:B,MATCH(技能效果等级!W921,技能效果!Y:Y,0))</f>
        <v>130100502</v>
      </c>
      <c r="C921" s="31" t="str">
        <f>INDEX(技能效果!C:C,MATCH(技能效果等级!B921,技能效果!B:B,0))</f>
        <v>刘羽禅技能1避难</v>
      </c>
      <c r="D921" s="30" t="s">
        <v>1013</v>
      </c>
      <c r="E921" s="31">
        <v>8</v>
      </c>
      <c r="F921" s="31">
        <f>INDEX(技能效果!H:H,MATCH(技能效果等级!B921,技能效果!B:B,0))</f>
        <v>4038</v>
      </c>
      <c r="G921" s="31">
        <v>1</v>
      </c>
      <c r="H921" s="100"/>
      <c r="I921" s="100"/>
      <c r="J921" s="100"/>
      <c r="K921" s="100"/>
      <c r="L921" s="100"/>
      <c r="M921" s="100"/>
      <c r="N921" s="30" t="str">
        <f>IF(INDEX(技能效果!I:I,MATCH(技能效果等级!B921,技能效果!B:B,0))="","",INDEX(技能效果!I:I,MATCH(技能效果等级!B921,技能效果!B:B,0)))</f>
        <v/>
      </c>
      <c r="O921" s="100"/>
      <c r="P921" s="100"/>
      <c r="Q921" s="100"/>
      <c r="R921" s="31" t="str">
        <f>IF(INDEX(技能效果!J:J,MATCH(技能效果等级!B921,技能效果!B:B,0))="","",INDEX(技能效果!J:J,MATCH(技能效果等级!B921,技能效果!B:B,0)))</f>
        <v/>
      </c>
      <c r="S921" s="100"/>
      <c r="T921" s="100"/>
      <c r="U921" s="100"/>
      <c r="V921" s="30" t="s">
        <v>1329</v>
      </c>
      <c r="W921" s="31">
        <f t="shared" si="14"/>
        <v>92</v>
      </c>
    </row>
    <row r="922" spans="1:23" ht="16.5" x14ac:dyDescent="0.2">
      <c r="A922" s="31">
        <v>919</v>
      </c>
      <c r="B922" s="31">
        <f>INDEX(技能效果!B:B,MATCH(技能效果等级!W922,技能效果!Y:Y,0))</f>
        <v>130100502</v>
      </c>
      <c r="C922" s="31" t="str">
        <f>INDEX(技能效果!C:C,MATCH(技能效果等级!B922,技能效果!B:B,0))</f>
        <v>刘羽禅技能1避难</v>
      </c>
      <c r="D922" s="30" t="s">
        <v>1013</v>
      </c>
      <c r="E922" s="31">
        <v>9</v>
      </c>
      <c r="F922" s="31">
        <f>INDEX(技能效果!H:H,MATCH(技能效果等级!B922,技能效果!B:B,0))</f>
        <v>4038</v>
      </c>
      <c r="G922" s="31">
        <v>1</v>
      </c>
      <c r="H922" s="100"/>
      <c r="I922" s="100"/>
      <c r="J922" s="100"/>
      <c r="K922" s="100"/>
      <c r="L922" s="100"/>
      <c r="M922" s="100"/>
      <c r="N922" s="30" t="str">
        <f>IF(INDEX(技能效果!I:I,MATCH(技能效果等级!B922,技能效果!B:B,0))="","",INDEX(技能效果!I:I,MATCH(技能效果等级!B922,技能效果!B:B,0)))</f>
        <v/>
      </c>
      <c r="O922" s="100"/>
      <c r="P922" s="100"/>
      <c r="Q922" s="100"/>
      <c r="R922" s="31" t="str">
        <f>IF(INDEX(技能效果!J:J,MATCH(技能效果等级!B922,技能效果!B:B,0))="","",INDEX(技能效果!J:J,MATCH(技能效果等级!B922,技能效果!B:B,0)))</f>
        <v/>
      </c>
      <c r="S922" s="100"/>
      <c r="T922" s="100"/>
      <c r="U922" s="100"/>
      <c r="V922" s="30" t="s">
        <v>1329</v>
      </c>
      <c r="W922" s="31">
        <f t="shared" si="14"/>
        <v>92</v>
      </c>
    </row>
    <row r="923" spans="1:23" ht="16.5" x14ac:dyDescent="0.2">
      <c r="A923" s="31">
        <v>920</v>
      </c>
      <c r="B923" s="31">
        <f>INDEX(技能效果!B:B,MATCH(技能效果等级!W923,技能效果!Y:Y,0))</f>
        <v>130100502</v>
      </c>
      <c r="C923" s="31" t="str">
        <f>INDEX(技能效果!C:C,MATCH(技能效果等级!B923,技能效果!B:B,0))</f>
        <v>刘羽禅技能1避难</v>
      </c>
      <c r="D923" s="30" t="s">
        <v>1013</v>
      </c>
      <c r="E923" s="31">
        <v>10</v>
      </c>
      <c r="F923" s="31">
        <f>INDEX(技能效果!H:H,MATCH(技能效果等级!B923,技能效果!B:B,0))</f>
        <v>4038</v>
      </c>
      <c r="G923" s="31">
        <v>1</v>
      </c>
      <c r="H923" s="100"/>
      <c r="I923" s="100"/>
      <c r="J923" s="100"/>
      <c r="K923" s="100"/>
      <c r="L923" s="100"/>
      <c r="M923" s="100"/>
      <c r="N923" s="30" t="str">
        <f>IF(INDEX(技能效果!I:I,MATCH(技能效果等级!B923,技能效果!B:B,0))="","",INDEX(技能效果!I:I,MATCH(技能效果等级!B923,技能效果!B:B,0)))</f>
        <v/>
      </c>
      <c r="O923" s="100"/>
      <c r="P923" s="100"/>
      <c r="Q923" s="100"/>
      <c r="R923" s="31" t="str">
        <f>IF(INDEX(技能效果!J:J,MATCH(技能效果等级!B923,技能效果!B:B,0))="","",INDEX(技能效果!J:J,MATCH(技能效果等级!B923,技能效果!B:B,0)))</f>
        <v/>
      </c>
      <c r="S923" s="100"/>
      <c r="T923" s="100"/>
      <c r="U923" s="100"/>
      <c r="V923" s="30" t="s">
        <v>1329</v>
      </c>
      <c r="W923" s="31">
        <f t="shared" si="14"/>
        <v>92</v>
      </c>
    </row>
    <row r="924" spans="1:23" ht="16.5" x14ac:dyDescent="0.2">
      <c r="A924" s="31">
        <v>921</v>
      </c>
      <c r="B924" s="31">
        <f>INDEX(技能效果!B:B,MATCH(技能效果等级!W924,技能效果!Y:Y,0))</f>
        <v>130200501</v>
      </c>
      <c r="C924" s="31" t="str">
        <f>INDEX(技能效果!C:C,MATCH(技能效果等级!B924,技能效果!B:B,0))</f>
        <v>刘羽禅技能2治疗</v>
      </c>
      <c r="D924" s="30" t="s">
        <v>1013</v>
      </c>
      <c r="E924" s="31">
        <v>1</v>
      </c>
      <c r="F924" s="31">
        <f>INDEX(技能效果!H:H,MATCH(技能效果等级!B924,技能效果!B:B,0))</f>
        <v>2001</v>
      </c>
      <c r="G924" s="31">
        <v>1</v>
      </c>
      <c r="H924" s="100"/>
      <c r="I924" s="100"/>
      <c r="J924" s="100"/>
      <c r="K924" s="100"/>
      <c r="L924" s="100"/>
      <c r="M924" s="100"/>
      <c r="N924" s="30" t="str">
        <f>IF(INDEX(技能效果!I:I,MATCH(技能效果等级!B924,技能效果!B:B,0))="","",INDEX(技能效果!I:I,MATCH(技能效果等级!B924,技能效果!B:B,0)))</f>
        <v/>
      </c>
      <c r="O924" s="100"/>
      <c r="P924" s="100"/>
      <c r="Q924" s="100"/>
      <c r="R924" s="31" t="str">
        <f>IF(INDEX(技能效果!J:J,MATCH(技能效果等级!B924,技能效果!B:B,0))="","",INDEX(技能效果!J:J,MATCH(技能效果等级!B924,技能效果!B:B,0)))</f>
        <v/>
      </c>
      <c r="S924" s="100"/>
      <c r="T924" s="100"/>
      <c r="U924" s="100"/>
      <c r="V924" s="30" t="s">
        <v>1329</v>
      </c>
      <c r="W924" s="31">
        <f t="shared" si="14"/>
        <v>93</v>
      </c>
    </row>
    <row r="925" spans="1:23" ht="16.5" x14ac:dyDescent="0.2">
      <c r="A925" s="31">
        <v>922</v>
      </c>
      <c r="B925" s="31">
        <f>INDEX(技能效果!B:B,MATCH(技能效果等级!W925,技能效果!Y:Y,0))</f>
        <v>130200501</v>
      </c>
      <c r="C925" s="31" t="str">
        <f>INDEX(技能效果!C:C,MATCH(技能效果等级!B925,技能效果!B:B,0))</f>
        <v>刘羽禅技能2治疗</v>
      </c>
      <c r="D925" s="30" t="s">
        <v>1013</v>
      </c>
      <c r="E925" s="31">
        <v>2</v>
      </c>
      <c r="F925" s="31">
        <f>INDEX(技能效果!H:H,MATCH(技能效果等级!B925,技能效果!B:B,0))</f>
        <v>2001</v>
      </c>
      <c r="G925" s="31">
        <v>1</v>
      </c>
      <c r="H925" s="100"/>
      <c r="I925" s="100"/>
      <c r="J925" s="100"/>
      <c r="K925" s="100"/>
      <c r="L925" s="100"/>
      <c r="M925" s="100"/>
      <c r="N925" s="30" t="str">
        <f>IF(INDEX(技能效果!I:I,MATCH(技能效果等级!B925,技能效果!B:B,0))="","",INDEX(技能效果!I:I,MATCH(技能效果等级!B925,技能效果!B:B,0)))</f>
        <v/>
      </c>
      <c r="O925" s="100"/>
      <c r="P925" s="100"/>
      <c r="Q925" s="100"/>
      <c r="R925" s="31" t="str">
        <f>IF(INDEX(技能效果!J:J,MATCH(技能效果等级!B925,技能效果!B:B,0))="","",INDEX(技能效果!J:J,MATCH(技能效果等级!B925,技能效果!B:B,0)))</f>
        <v/>
      </c>
      <c r="S925" s="100"/>
      <c r="T925" s="100"/>
      <c r="U925" s="100"/>
      <c r="V925" s="30" t="s">
        <v>1329</v>
      </c>
      <c r="W925" s="31">
        <f t="shared" si="14"/>
        <v>93</v>
      </c>
    </row>
    <row r="926" spans="1:23" ht="16.5" x14ac:dyDescent="0.2">
      <c r="A926" s="31">
        <v>923</v>
      </c>
      <c r="B926" s="31">
        <f>INDEX(技能效果!B:B,MATCH(技能效果等级!W926,技能效果!Y:Y,0))</f>
        <v>130200501</v>
      </c>
      <c r="C926" s="31" t="str">
        <f>INDEX(技能效果!C:C,MATCH(技能效果等级!B926,技能效果!B:B,0))</f>
        <v>刘羽禅技能2治疗</v>
      </c>
      <c r="D926" s="30" t="s">
        <v>1013</v>
      </c>
      <c r="E926" s="31">
        <v>3</v>
      </c>
      <c r="F926" s="31">
        <f>INDEX(技能效果!H:H,MATCH(技能效果等级!B926,技能效果!B:B,0))</f>
        <v>2001</v>
      </c>
      <c r="G926" s="31">
        <v>1</v>
      </c>
      <c r="H926" s="100"/>
      <c r="I926" s="100"/>
      <c r="J926" s="100"/>
      <c r="K926" s="100"/>
      <c r="L926" s="100"/>
      <c r="M926" s="100"/>
      <c r="N926" s="30" t="str">
        <f>IF(INDEX(技能效果!I:I,MATCH(技能效果等级!B926,技能效果!B:B,0))="","",INDEX(技能效果!I:I,MATCH(技能效果等级!B926,技能效果!B:B,0)))</f>
        <v/>
      </c>
      <c r="O926" s="100"/>
      <c r="P926" s="100"/>
      <c r="Q926" s="100"/>
      <c r="R926" s="31" t="str">
        <f>IF(INDEX(技能效果!J:J,MATCH(技能效果等级!B926,技能效果!B:B,0))="","",INDEX(技能效果!J:J,MATCH(技能效果等级!B926,技能效果!B:B,0)))</f>
        <v/>
      </c>
      <c r="S926" s="100"/>
      <c r="T926" s="100"/>
      <c r="U926" s="100"/>
      <c r="V926" s="30" t="s">
        <v>1329</v>
      </c>
      <c r="W926" s="31">
        <f t="shared" si="14"/>
        <v>93</v>
      </c>
    </row>
    <row r="927" spans="1:23" ht="16.5" x14ac:dyDescent="0.2">
      <c r="A927" s="31">
        <v>924</v>
      </c>
      <c r="B927" s="31">
        <f>INDEX(技能效果!B:B,MATCH(技能效果等级!W927,技能效果!Y:Y,0))</f>
        <v>130200501</v>
      </c>
      <c r="C927" s="31" t="str">
        <f>INDEX(技能效果!C:C,MATCH(技能效果等级!B927,技能效果!B:B,0))</f>
        <v>刘羽禅技能2治疗</v>
      </c>
      <c r="D927" s="30" t="s">
        <v>1013</v>
      </c>
      <c r="E927" s="31">
        <v>4</v>
      </c>
      <c r="F927" s="31">
        <f>INDEX(技能效果!H:H,MATCH(技能效果等级!B927,技能效果!B:B,0))</f>
        <v>2001</v>
      </c>
      <c r="G927" s="31">
        <v>1</v>
      </c>
      <c r="H927" s="100"/>
      <c r="I927" s="100"/>
      <c r="J927" s="100"/>
      <c r="K927" s="100"/>
      <c r="L927" s="100"/>
      <c r="M927" s="100"/>
      <c r="N927" s="30" t="str">
        <f>IF(INDEX(技能效果!I:I,MATCH(技能效果等级!B927,技能效果!B:B,0))="","",INDEX(技能效果!I:I,MATCH(技能效果等级!B927,技能效果!B:B,0)))</f>
        <v/>
      </c>
      <c r="O927" s="100"/>
      <c r="P927" s="100"/>
      <c r="Q927" s="100"/>
      <c r="R927" s="31" t="str">
        <f>IF(INDEX(技能效果!J:J,MATCH(技能效果等级!B927,技能效果!B:B,0))="","",INDEX(技能效果!J:J,MATCH(技能效果等级!B927,技能效果!B:B,0)))</f>
        <v/>
      </c>
      <c r="S927" s="100"/>
      <c r="T927" s="100"/>
      <c r="U927" s="100"/>
      <c r="V927" s="30" t="s">
        <v>1329</v>
      </c>
      <c r="W927" s="31">
        <f t="shared" si="14"/>
        <v>93</v>
      </c>
    </row>
    <row r="928" spans="1:23" ht="16.5" x14ac:dyDescent="0.2">
      <c r="A928" s="31">
        <v>925</v>
      </c>
      <c r="B928" s="31">
        <f>INDEX(技能效果!B:B,MATCH(技能效果等级!W928,技能效果!Y:Y,0))</f>
        <v>130200501</v>
      </c>
      <c r="C928" s="31" t="str">
        <f>INDEX(技能效果!C:C,MATCH(技能效果等级!B928,技能效果!B:B,0))</f>
        <v>刘羽禅技能2治疗</v>
      </c>
      <c r="D928" s="30" t="s">
        <v>1013</v>
      </c>
      <c r="E928" s="31">
        <v>5</v>
      </c>
      <c r="F928" s="31">
        <f>INDEX(技能效果!H:H,MATCH(技能效果等级!B928,技能效果!B:B,0))</f>
        <v>2001</v>
      </c>
      <c r="G928" s="31">
        <v>1</v>
      </c>
      <c r="H928" s="100"/>
      <c r="I928" s="100"/>
      <c r="J928" s="100"/>
      <c r="K928" s="100"/>
      <c r="L928" s="100"/>
      <c r="M928" s="100"/>
      <c r="N928" s="30" t="str">
        <f>IF(INDEX(技能效果!I:I,MATCH(技能效果等级!B928,技能效果!B:B,0))="","",INDEX(技能效果!I:I,MATCH(技能效果等级!B928,技能效果!B:B,0)))</f>
        <v/>
      </c>
      <c r="O928" s="100"/>
      <c r="P928" s="100"/>
      <c r="Q928" s="100"/>
      <c r="R928" s="31" t="str">
        <f>IF(INDEX(技能效果!J:J,MATCH(技能效果等级!B928,技能效果!B:B,0))="","",INDEX(技能效果!J:J,MATCH(技能效果等级!B928,技能效果!B:B,0)))</f>
        <v/>
      </c>
      <c r="S928" s="100"/>
      <c r="T928" s="100"/>
      <c r="U928" s="100"/>
      <c r="V928" s="30" t="s">
        <v>1329</v>
      </c>
      <c r="W928" s="31">
        <f t="shared" si="14"/>
        <v>93</v>
      </c>
    </row>
    <row r="929" spans="1:23" ht="16.5" x14ac:dyDescent="0.2">
      <c r="A929" s="31">
        <v>926</v>
      </c>
      <c r="B929" s="31">
        <f>INDEX(技能效果!B:B,MATCH(技能效果等级!W929,技能效果!Y:Y,0))</f>
        <v>130200501</v>
      </c>
      <c r="C929" s="31" t="str">
        <f>INDEX(技能效果!C:C,MATCH(技能效果等级!B929,技能效果!B:B,0))</f>
        <v>刘羽禅技能2治疗</v>
      </c>
      <c r="D929" s="30" t="s">
        <v>1013</v>
      </c>
      <c r="E929" s="31">
        <v>6</v>
      </c>
      <c r="F929" s="31">
        <f>INDEX(技能效果!H:H,MATCH(技能效果等级!B929,技能效果!B:B,0))</f>
        <v>2001</v>
      </c>
      <c r="G929" s="31">
        <v>1</v>
      </c>
      <c r="H929" s="100"/>
      <c r="I929" s="100"/>
      <c r="J929" s="100"/>
      <c r="K929" s="100"/>
      <c r="L929" s="100"/>
      <c r="M929" s="100"/>
      <c r="N929" s="30" t="str">
        <f>IF(INDEX(技能效果!I:I,MATCH(技能效果等级!B929,技能效果!B:B,0))="","",INDEX(技能效果!I:I,MATCH(技能效果等级!B929,技能效果!B:B,0)))</f>
        <v/>
      </c>
      <c r="O929" s="100"/>
      <c r="P929" s="100"/>
      <c r="Q929" s="100"/>
      <c r="R929" s="31" t="str">
        <f>IF(INDEX(技能效果!J:J,MATCH(技能效果等级!B929,技能效果!B:B,0))="","",INDEX(技能效果!J:J,MATCH(技能效果等级!B929,技能效果!B:B,0)))</f>
        <v/>
      </c>
      <c r="S929" s="100"/>
      <c r="T929" s="100"/>
      <c r="U929" s="100"/>
      <c r="V929" s="30" t="s">
        <v>1329</v>
      </c>
      <c r="W929" s="31">
        <f t="shared" si="14"/>
        <v>93</v>
      </c>
    </row>
    <row r="930" spans="1:23" ht="16.5" x14ac:dyDescent="0.2">
      <c r="A930" s="31">
        <v>927</v>
      </c>
      <c r="B930" s="31">
        <f>INDEX(技能效果!B:B,MATCH(技能效果等级!W930,技能效果!Y:Y,0))</f>
        <v>130200501</v>
      </c>
      <c r="C930" s="31" t="str">
        <f>INDEX(技能效果!C:C,MATCH(技能效果等级!B930,技能效果!B:B,0))</f>
        <v>刘羽禅技能2治疗</v>
      </c>
      <c r="D930" s="30" t="s">
        <v>1013</v>
      </c>
      <c r="E930" s="31">
        <v>7</v>
      </c>
      <c r="F930" s="31">
        <f>INDEX(技能效果!H:H,MATCH(技能效果等级!B930,技能效果!B:B,0))</f>
        <v>2001</v>
      </c>
      <c r="G930" s="31">
        <v>1</v>
      </c>
      <c r="H930" s="100"/>
      <c r="I930" s="100"/>
      <c r="J930" s="100"/>
      <c r="K930" s="100"/>
      <c r="L930" s="100"/>
      <c r="M930" s="100"/>
      <c r="N930" s="30" t="str">
        <f>IF(INDEX(技能效果!I:I,MATCH(技能效果等级!B930,技能效果!B:B,0))="","",INDEX(技能效果!I:I,MATCH(技能效果等级!B930,技能效果!B:B,0)))</f>
        <v/>
      </c>
      <c r="O930" s="100"/>
      <c r="P930" s="100"/>
      <c r="Q930" s="100"/>
      <c r="R930" s="31" t="str">
        <f>IF(INDEX(技能效果!J:J,MATCH(技能效果等级!B930,技能效果!B:B,0))="","",INDEX(技能效果!J:J,MATCH(技能效果等级!B930,技能效果!B:B,0)))</f>
        <v/>
      </c>
      <c r="S930" s="100"/>
      <c r="T930" s="100"/>
      <c r="U930" s="100"/>
      <c r="V930" s="30" t="s">
        <v>1329</v>
      </c>
      <c r="W930" s="31">
        <f t="shared" si="14"/>
        <v>93</v>
      </c>
    </row>
    <row r="931" spans="1:23" ht="16.5" x14ac:dyDescent="0.2">
      <c r="A931" s="31">
        <v>928</v>
      </c>
      <c r="B931" s="31">
        <f>INDEX(技能效果!B:B,MATCH(技能效果等级!W931,技能效果!Y:Y,0))</f>
        <v>130200501</v>
      </c>
      <c r="C931" s="31" t="str">
        <f>INDEX(技能效果!C:C,MATCH(技能效果等级!B931,技能效果!B:B,0))</f>
        <v>刘羽禅技能2治疗</v>
      </c>
      <c r="D931" s="30" t="s">
        <v>1013</v>
      </c>
      <c r="E931" s="31">
        <v>8</v>
      </c>
      <c r="F931" s="31">
        <f>INDEX(技能效果!H:H,MATCH(技能效果等级!B931,技能效果!B:B,0))</f>
        <v>2001</v>
      </c>
      <c r="G931" s="31">
        <v>1</v>
      </c>
      <c r="H931" s="100"/>
      <c r="I931" s="100"/>
      <c r="J931" s="100"/>
      <c r="K931" s="100"/>
      <c r="L931" s="100"/>
      <c r="M931" s="100"/>
      <c r="N931" s="30" t="str">
        <f>IF(INDEX(技能效果!I:I,MATCH(技能效果等级!B931,技能效果!B:B,0))="","",INDEX(技能效果!I:I,MATCH(技能效果等级!B931,技能效果!B:B,0)))</f>
        <v/>
      </c>
      <c r="O931" s="100"/>
      <c r="P931" s="100"/>
      <c r="Q931" s="100"/>
      <c r="R931" s="31" t="str">
        <f>IF(INDEX(技能效果!J:J,MATCH(技能效果等级!B931,技能效果!B:B,0))="","",INDEX(技能效果!J:J,MATCH(技能效果等级!B931,技能效果!B:B,0)))</f>
        <v/>
      </c>
      <c r="S931" s="100"/>
      <c r="T931" s="100"/>
      <c r="U931" s="100"/>
      <c r="V931" s="30" t="s">
        <v>1329</v>
      </c>
      <c r="W931" s="31">
        <f t="shared" si="14"/>
        <v>93</v>
      </c>
    </row>
    <row r="932" spans="1:23" ht="16.5" x14ac:dyDescent="0.2">
      <c r="A932" s="31">
        <v>929</v>
      </c>
      <c r="B932" s="31">
        <f>INDEX(技能效果!B:B,MATCH(技能效果等级!W932,技能效果!Y:Y,0))</f>
        <v>130200501</v>
      </c>
      <c r="C932" s="31" t="str">
        <f>INDEX(技能效果!C:C,MATCH(技能效果等级!B932,技能效果!B:B,0))</f>
        <v>刘羽禅技能2治疗</v>
      </c>
      <c r="D932" s="30" t="s">
        <v>1013</v>
      </c>
      <c r="E932" s="31">
        <v>9</v>
      </c>
      <c r="F932" s="31">
        <f>INDEX(技能效果!H:H,MATCH(技能效果等级!B932,技能效果!B:B,0))</f>
        <v>2001</v>
      </c>
      <c r="G932" s="31">
        <v>1</v>
      </c>
      <c r="H932" s="100"/>
      <c r="I932" s="100"/>
      <c r="J932" s="100"/>
      <c r="K932" s="100"/>
      <c r="L932" s="100"/>
      <c r="M932" s="100"/>
      <c r="N932" s="30" t="str">
        <f>IF(INDEX(技能效果!I:I,MATCH(技能效果等级!B932,技能效果!B:B,0))="","",INDEX(技能效果!I:I,MATCH(技能效果等级!B932,技能效果!B:B,0)))</f>
        <v/>
      </c>
      <c r="O932" s="100"/>
      <c r="P932" s="100"/>
      <c r="Q932" s="100"/>
      <c r="R932" s="31" t="str">
        <f>IF(INDEX(技能效果!J:J,MATCH(技能效果等级!B932,技能效果!B:B,0))="","",INDEX(技能效果!J:J,MATCH(技能效果等级!B932,技能效果!B:B,0)))</f>
        <v/>
      </c>
      <c r="S932" s="100"/>
      <c r="T932" s="100"/>
      <c r="U932" s="100"/>
      <c r="V932" s="30" t="s">
        <v>1329</v>
      </c>
      <c r="W932" s="31">
        <f t="shared" si="14"/>
        <v>93</v>
      </c>
    </row>
    <row r="933" spans="1:23" ht="16.5" x14ac:dyDescent="0.2">
      <c r="A933" s="31">
        <v>930</v>
      </c>
      <c r="B933" s="31">
        <f>INDEX(技能效果!B:B,MATCH(技能效果等级!W933,技能效果!Y:Y,0))</f>
        <v>130200501</v>
      </c>
      <c r="C933" s="31" t="str">
        <f>INDEX(技能效果!C:C,MATCH(技能效果等级!B933,技能效果!B:B,0))</f>
        <v>刘羽禅技能2治疗</v>
      </c>
      <c r="D933" s="30" t="s">
        <v>1013</v>
      </c>
      <c r="E933" s="31">
        <v>10</v>
      </c>
      <c r="F933" s="31">
        <f>INDEX(技能效果!H:H,MATCH(技能效果等级!B933,技能效果!B:B,0))</f>
        <v>2001</v>
      </c>
      <c r="G933" s="31">
        <v>1</v>
      </c>
      <c r="H933" s="100"/>
      <c r="I933" s="100"/>
      <c r="J933" s="100"/>
      <c r="K933" s="100"/>
      <c r="L933" s="100"/>
      <c r="M933" s="100"/>
      <c r="N933" s="30" t="str">
        <f>IF(INDEX(技能效果!I:I,MATCH(技能效果等级!B933,技能效果!B:B,0))="","",INDEX(技能效果!I:I,MATCH(技能效果等级!B933,技能效果!B:B,0)))</f>
        <v/>
      </c>
      <c r="O933" s="100"/>
      <c r="P933" s="100"/>
      <c r="Q933" s="100"/>
      <c r="R933" s="31" t="str">
        <f>IF(INDEX(技能效果!J:J,MATCH(技能效果等级!B933,技能效果!B:B,0))="","",INDEX(技能效果!J:J,MATCH(技能效果等级!B933,技能效果!B:B,0)))</f>
        <v/>
      </c>
      <c r="S933" s="100"/>
      <c r="T933" s="100"/>
      <c r="U933" s="100"/>
      <c r="V933" s="30" t="s">
        <v>1329</v>
      </c>
      <c r="W933" s="31">
        <f t="shared" si="14"/>
        <v>93</v>
      </c>
    </row>
    <row r="934" spans="1:23" ht="16.5" x14ac:dyDescent="0.2">
      <c r="A934" s="31">
        <v>931</v>
      </c>
      <c r="B934" s="31">
        <f>INDEX(技能效果!B:B,MATCH(技能效果等级!W934,技能效果!Y:Y,0))</f>
        <v>130200502</v>
      </c>
      <c r="C934" s="31" t="str">
        <f>INDEX(技能效果!C:C,MATCH(技能效果等级!B934,技能效果!B:B,0))</f>
        <v>刘羽禅技能2额外治疗</v>
      </c>
      <c r="D934" s="30" t="s">
        <v>1013</v>
      </c>
      <c r="E934" s="31">
        <v>1</v>
      </c>
      <c r="F934" s="31">
        <f>INDEX(技能效果!H:H,MATCH(技能效果等级!B934,技能效果!B:B,0))</f>
        <v>2001</v>
      </c>
      <c r="G934" s="31">
        <v>1</v>
      </c>
      <c r="H934" s="100"/>
      <c r="I934" s="100"/>
      <c r="J934" s="100"/>
      <c r="K934" s="100"/>
      <c r="L934" s="100"/>
      <c r="M934" s="100"/>
      <c r="N934" s="30">
        <f>IF(INDEX(技能效果!I:I,MATCH(技能效果等级!B934,技能效果!B:B,0))="","",INDEX(技能效果!I:I,MATCH(技能效果等级!B934,技能效果!B:B,0)))</f>
        <v>123</v>
      </c>
      <c r="O934" s="100"/>
      <c r="P934" s="100"/>
      <c r="Q934" s="100"/>
      <c r="R934" s="31" t="str">
        <f>IF(INDEX(技能效果!J:J,MATCH(技能效果等级!B934,技能效果!B:B,0))="","",INDEX(技能效果!J:J,MATCH(技能效果等级!B934,技能效果!B:B,0)))</f>
        <v/>
      </c>
      <c r="S934" s="100"/>
      <c r="T934" s="100"/>
      <c r="U934" s="100"/>
      <c r="V934" s="30" t="s">
        <v>1329</v>
      </c>
      <c r="W934" s="31">
        <f t="shared" si="14"/>
        <v>94</v>
      </c>
    </row>
    <row r="935" spans="1:23" ht="16.5" x14ac:dyDescent="0.2">
      <c r="A935" s="31">
        <v>932</v>
      </c>
      <c r="B935" s="31">
        <f>INDEX(技能效果!B:B,MATCH(技能效果等级!W935,技能效果!Y:Y,0))</f>
        <v>130200502</v>
      </c>
      <c r="C935" s="31" t="str">
        <f>INDEX(技能效果!C:C,MATCH(技能效果等级!B935,技能效果!B:B,0))</f>
        <v>刘羽禅技能2额外治疗</v>
      </c>
      <c r="D935" s="30" t="s">
        <v>1013</v>
      </c>
      <c r="E935" s="31">
        <v>2</v>
      </c>
      <c r="F935" s="31">
        <f>INDEX(技能效果!H:H,MATCH(技能效果等级!B935,技能效果!B:B,0))</f>
        <v>2001</v>
      </c>
      <c r="G935" s="31">
        <v>1</v>
      </c>
      <c r="H935" s="100"/>
      <c r="I935" s="100"/>
      <c r="J935" s="100"/>
      <c r="K935" s="100"/>
      <c r="L935" s="100"/>
      <c r="M935" s="100"/>
      <c r="N935" s="30">
        <f>IF(INDEX(技能效果!I:I,MATCH(技能效果等级!B935,技能效果!B:B,0))="","",INDEX(技能效果!I:I,MATCH(技能效果等级!B935,技能效果!B:B,0)))</f>
        <v>123</v>
      </c>
      <c r="O935" s="100"/>
      <c r="P935" s="100"/>
      <c r="Q935" s="100"/>
      <c r="R935" s="31" t="str">
        <f>IF(INDEX(技能效果!J:J,MATCH(技能效果等级!B935,技能效果!B:B,0))="","",INDEX(技能效果!J:J,MATCH(技能效果等级!B935,技能效果!B:B,0)))</f>
        <v/>
      </c>
      <c r="S935" s="100"/>
      <c r="T935" s="100"/>
      <c r="U935" s="100"/>
      <c r="V935" s="30" t="s">
        <v>1329</v>
      </c>
      <c r="W935" s="31">
        <f t="shared" si="14"/>
        <v>94</v>
      </c>
    </row>
    <row r="936" spans="1:23" ht="16.5" x14ac:dyDescent="0.2">
      <c r="A936" s="31">
        <v>933</v>
      </c>
      <c r="B936" s="31">
        <f>INDEX(技能效果!B:B,MATCH(技能效果等级!W936,技能效果!Y:Y,0))</f>
        <v>130200502</v>
      </c>
      <c r="C936" s="31" t="str">
        <f>INDEX(技能效果!C:C,MATCH(技能效果等级!B936,技能效果!B:B,0))</f>
        <v>刘羽禅技能2额外治疗</v>
      </c>
      <c r="D936" s="30" t="s">
        <v>1013</v>
      </c>
      <c r="E936" s="31">
        <v>3</v>
      </c>
      <c r="F936" s="31">
        <f>INDEX(技能效果!H:H,MATCH(技能效果等级!B936,技能效果!B:B,0))</f>
        <v>2001</v>
      </c>
      <c r="G936" s="31">
        <v>1</v>
      </c>
      <c r="H936" s="100"/>
      <c r="I936" s="100"/>
      <c r="J936" s="100"/>
      <c r="K936" s="100"/>
      <c r="L936" s="100"/>
      <c r="M936" s="100"/>
      <c r="N936" s="30">
        <f>IF(INDEX(技能效果!I:I,MATCH(技能效果等级!B936,技能效果!B:B,0))="","",INDEX(技能效果!I:I,MATCH(技能效果等级!B936,技能效果!B:B,0)))</f>
        <v>123</v>
      </c>
      <c r="O936" s="100"/>
      <c r="P936" s="100"/>
      <c r="Q936" s="100"/>
      <c r="R936" s="31" t="str">
        <f>IF(INDEX(技能效果!J:J,MATCH(技能效果等级!B936,技能效果!B:B,0))="","",INDEX(技能效果!J:J,MATCH(技能效果等级!B936,技能效果!B:B,0)))</f>
        <v/>
      </c>
      <c r="S936" s="100"/>
      <c r="T936" s="100"/>
      <c r="U936" s="100"/>
      <c r="V936" s="30" t="s">
        <v>1329</v>
      </c>
      <c r="W936" s="31">
        <f t="shared" si="14"/>
        <v>94</v>
      </c>
    </row>
    <row r="937" spans="1:23" ht="16.5" x14ac:dyDescent="0.2">
      <c r="A937" s="31">
        <v>934</v>
      </c>
      <c r="B937" s="31">
        <f>INDEX(技能效果!B:B,MATCH(技能效果等级!W937,技能效果!Y:Y,0))</f>
        <v>130200502</v>
      </c>
      <c r="C937" s="31" t="str">
        <f>INDEX(技能效果!C:C,MATCH(技能效果等级!B937,技能效果!B:B,0))</f>
        <v>刘羽禅技能2额外治疗</v>
      </c>
      <c r="D937" s="30" t="s">
        <v>1013</v>
      </c>
      <c r="E937" s="31">
        <v>4</v>
      </c>
      <c r="F937" s="31">
        <f>INDEX(技能效果!H:H,MATCH(技能效果等级!B937,技能效果!B:B,0))</f>
        <v>2001</v>
      </c>
      <c r="G937" s="31">
        <v>1</v>
      </c>
      <c r="H937" s="100"/>
      <c r="I937" s="100"/>
      <c r="J937" s="100"/>
      <c r="K937" s="100"/>
      <c r="L937" s="100"/>
      <c r="M937" s="100"/>
      <c r="N937" s="30">
        <f>IF(INDEX(技能效果!I:I,MATCH(技能效果等级!B937,技能效果!B:B,0))="","",INDEX(技能效果!I:I,MATCH(技能效果等级!B937,技能效果!B:B,0)))</f>
        <v>123</v>
      </c>
      <c r="O937" s="100"/>
      <c r="P937" s="100"/>
      <c r="Q937" s="100"/>
      <c r="R937" s="31" t="str">
        <f>IF(INDEX(技能效果!J:J,MATCH(技能效果等级!B937,技能效果!B:B,0))="","",INDEX(技能效果!J:J,MATCH(技能效果等级!B937,技能效果!B:B,0)))</f>
        <v/>
      </c>
      <c r="S937" s="100"/>
      <c r="T937" s="100"/>
      <c r="U937" s="100"/>
      <c r="V937" s="30" t="s">
        <v>1329</v>
      </c>
      <c r="W937" s="31">
        <f t="shared" si="14"/>
        <v>94</v>
      </c>
    </row>
    <row r="938" spans="1:23" ht="16.5" x14ac:dyDescent="0.2">
      <c r="A938" s="31">
        <v>935</v>
      </c>
      <c r="B938" s="31">
        <f>INDEX(技能效果!B:B,MATCH(技能效果等级!W938,技能效果!Y:Y,0))</f>
        <v>130200502</v>
      </c>
      <c r="C938" s="31" t="str">
        <f>INDEX(技能效果!C:C,MATCH(技能效果等级!B938,技能效果!B:B,0))</f>
        <v>刘羽禅技能2额外治疗</v>
      </c>
      <c r="D938" s="30" t="s">
        <v>1013</v>
      </c>
      <c r="E938" s="31">
        <v>5</v>
      </c>
      <c r="F938" s="31">
        <f>INDEX(技能效果!H:H,MATCH(技能效果等级!B938,技能效果!B:B,0))</f>
        <v>2001</v>
      </c>
      <c r="G938" s="31">
        <v>1</v>
      </c>
      <c r="H938" s="100"/>
      <c r="I938" s="100"/>
      <c r="J938" s="100"/>
      <c r="K938" s="100"/>
      <c r="L938" s="100"/>
      <c r="M938" s="100"/>
      <c r="N938" s="30">
        <f>IF(INDEX(技能效果!I:I,MATCH(技能效果等级!B938,技能效果!B:B,0))="","",INDEX(技能效果!I:I,MATCH(技能效果等级!B938,技能效果!B:B,0)))</f>
        <v>123</v>
      </c>
      <c r="O938" s="100"/>
      <c r="P938" s="100"/>
      <c r="Q938" s="100"/>
      <c r="R938" s="31" t="str">
        <f>IF(INDEX(技能效果!J:J,MATCH(技能效果等级!B938,技能效果!B:B,0))="","",INDEX(技能效果!J:J,MATCH(技能效果等级!B938,技能效果!B:B,0)))</f>
        <v/>
      </c>
      <c r="S938" s="100"/>
      <c r="T938" s="100"/>
      <c r="U938" s="100"/>
      <c r="V938" s="30" t="s">
        <v>1329</v>
      </c>
      <c r="W938" s="31">
        <f t="shared" si="14"/>
        <v>94</v>
      </c>
    </row>
    <row r="939" spans="1:23" ht="16.5" x14ac:dyDescent="0.2">
      <c r="A939" s="31">
        <v>936</v>
      </c>
      <c r="B939" s="31">
        <f>INDEX(技能效果!B:B,MATCH(技能效果等级!W939,技能效果!Y:Y,0))</f>
        <v>130200502</v>
      </c>
      <c r="C939" s="31" t="str">
        <f>INDEX(技能效果!C:C,MATCH(技能效果等级!B939,技能效果!B:B,0))</f>
        <v>刘羽禅技能2额外治疗</v>
      </c>
      <c r="D939" s="30" t="s">
        <v>1013</v>
      </c>
      <c r="E939" s="31">
        <v>6</v>
      </c>
      <c r="F939" s="31">
        <f>INDEX(技能效果!H:H,MATCH(技能效果等级!B939,技能效果!B:B,0))</f>
        <v>2001</v>
      </c>
      <c r="G939" s="31">
        <v>1</v>
      </c>
      <c r="H939" s="100"/>
      <c r="I939" s="100"/>
      <c r="J939" s="100"/>
      <c r="K939" s="100"/>
      <c r="L939" s="100"/>
      <c r="M939" s="100"/>
      <c r="N939" s="30">
        <f>IF(INDEX(技能效果!I:I,MATCH(技能效果等级!B939,技能效果!B:B,0))="","",INDEX(技能效果!I:I,MATCH(技能效果等级!B939,技能效果!B:B,0)))</f>
        <v>123</v>
      </c>
      <c r="O939" s="100"/>
      <c r="P939" s="100"/>
      <c r="Q939" s="100"/>
      <c r="R939" s="31" t="str">
        <f>IF(INDEX(技能效果!J:J,MATCH(技能效果等级!B939,技能效果!B:B,0))="","",INDEX(技能效果!J:J,MATCH(技能效果等级!B939,技能效果!B:B,0)))</f>
        <v/>
      </c>
      <c r="S939" s="100"/>
      <c r="T939" s="100"/>
      <c r="U939" s="100"/>
      <c r="V939" s="30" t="s">
        <v>1329</v>
      </c>
      <c r="W939" s="31">
        <f t="shared" si="14"/>
        <v>94</v>
      </c>
    </row>
    <row r="940" spans="1:23" ht="16.5" x14ac:dyDescent="0.2">
      <c r="A940" s="31">
        <v>937</v>
      </c>
      <c r="B940" s="31">
        <f>INDEX(技能效果!B:B,MATCH(技能效果等级!W940,技能效果!Y:Y,0))</f>
        <v>130200502</v>
      </c>
      <c r="C940" s="31" t="str">
        <f>INDEX(技能效果!C:C,MATCH(技能效果等级!B940,技能效果!B:B,0))</f>
        <v>刘羽禅技能2额外治疗</v>
      </c>
      <c r="D940" s="30" t="s">
        <v>1013</v>
      </c>
      <c r="E940" s="31">
        <v>7</v>
      </c>
      <c r="F940" s="31">
        <f>INDEX(技能效果!H:H,MATCH(技能效果等级!B940,技能效果!B:B,0))</f>
        <v>2001</v>
      </c>
      <c r="G940" s="31">
        <v>1</v>
      </c>
      <c r="H940" s="100"/>
      <c r="I940" s="100"/>
      <c r="J940" s="100"/>
      <c r="K940" s="100"/>
      <c r="L940" s="100"/>
      <c r="M940" s="100"/>
      <c r="N940" s="30">
        <f>IF(INDEX(技能效果!I:I,MATCH(技能效果等级!B940,技能效果!B:B,0))="","",INDEX(技能效果!I:I,MATCH(技能效果等级!B940,技能效果!B:B,0)))</f>
        <v>123</v>
      </c>
      <c r="O940" s="100"/>
      <c r="P940" s="100"/>
      <c r="Q940" s="100"/>
      <c r="R940" s="31" t="str">
        <f>IF(INDEX(技能效果!J:J,MATCH(技能效果等级!B940,技能效果!B:B,0))="","",INDEX(技能效果!J:J,MATCH(技能效果等级!B940,技能效果!B:B,0)))</f>
        <v/>
      </c>
      <c r="S940" s="100"/>
      <c r="T940" s="100"/>
      <c r="U940" s="100"/>
      <c r="V940" s="30" t="s">
        <v>1329</v>
      </c>
      <c r="W940" s="31">
        <f t="shared" si="14"/>
        <v>94</v>
      </c>
    </row>
    <row r="941" spans="1:23" ht="16.5" x14ac:dyDescent="0.2">
      <c r="A941" s="31">
        <v>938</v>
      </c>
      <c r="B941" s="31">
        <f>INDEX(技能效果!B:B,MATCH(技能效果等级!W941,技能效果!Y:Y,0))</f>
        <v>130200502</v>
      </c>
      <c r="C941" s="31" t="str">
        <f>INDEX(技能效果!C:C,MATCH(技能效果等级!B941,技能效果!B:B,0))</f>
        <v>刘羽禅技能2额外治疗</v>
      </c>
      <c r="D941" s="30" t="s">
        <v>1013</v>
      </c>
      <c r="E941" s="31">
        <v>8</v>
      </c>
      <c r="F941" s="31">
        <f>INDEX(技能效果!H:H,MATCH(技能效果等级!B941,技能效果!B:B,0))</f>
        <v>2001</v>
      </c>
      <c r="G941" s="31">
        <v>1</v>
      </c>
      <c r="H941" s="100"/>
      <c r="I941" s="100"/>
      <c r="J941" s="100"/>
      <c r="K941" s="100"/>
      <c r="L941" s="100"/>
      <c r="M941" s="100"/>
      <c r="N941" s="30">
        <f>IF(INDEX(技能效果!I:I,MATCH(技能效果等级!B941,技能效果!B:B,0))="","",INDEX(技能效果!I:I,MATCH(技能效果等级!B941,技能效果!B:B,0)))</f>
        <v>123</v>
      </c>
      <c r="O941" s="100"/>
      <c r="P941" s="100"/>
      <c r="Q941" s="100"/>
      <c r="R941" s="31" t="str">
        <f>IF(INDEX(技能效果!J:J,MATCH(技能效果等级!B941,技能效果!B:B,0))="","",INDEX(技能效果!J:J,MATCH(技能效果等级!B941,技能效果!B:B,0)))</f>
        <v/>
      </c>
      <c r="S941" s="100"/>
      <c r="T941" s="100"/>
      <c r="U941" s="100"/>
      <c r="V941" s="30" t="s">
        <v>1329</v>
      </c>
      <c r="W941" s="31">
        <f t="shared" si="14"/>
        <v>94</v>
      </c>
    </row>
    <row r="942" spans="1:23" ht="16.5" x14ac:dyDescent="0.2">
      <c r="A942" s="31">
        <v>939</v>
      </c>
      <c r="B942" s="31">
        <f>INDEX(技能效果!B:B,MATCH(技能效果等级!W942,技能效果!Y:Y,0))</f>
        <v>130200502</v>
      </c>
      <c r="C942" s="31" t="str">
        <f>INDEX(技能效果!C:C,MATCH(技能效果等级!B942,技能效果!B:B,0))</f>
        <v>刘羽禅技能2额外治疗</v>
      </c>
      <c r="D942" s="30" t="s">
        <v>1013</v>
      </c>
      <c r="E942" s="31">
        <v>9</v>
      </c>
      <c r="F942" s="31">
        <f>INDEX(技能效果!H:H,MATCH(技能效果等级!B942,技能效果!B:B,0))</f>
        <v>2001</v>
      </c>
      <c r="G942" s="31">
        <v>1</v>
      </c>
      <c r="H942" s="100"/>
      <c r="I942" s="100"/>
      <c r="J942" s="100"/>
      <c r="K942" s="100"/>
      <c r="L942" s="100"/>
      <c r="M942" s="100"/>
      <c r="N942" s="30">
        <f>IF(INDEX(技能效果!I:I,MATCH(技能效果等级!B942,技能效果!B:B,0))="","",INDEX(技能效果!I:I,MATCH(技能效果等级!B942,技能效果!B:B,0)))</f>
        <v>123</v>
      </c>
      <c r="O942" s="100"/>
      <c r="P942" s="100"/>
      <c r="Q942" s="100"/>
      <c r="R942" s="31" t="str">
        <f>IF(INDEX(技能效果!J:J,MATCH(技能效果等级!B942,技能效果!B:B,0))="","",INDEX(技能效果!J:J,MATCH(技能效果等级!B942,技能效果!B:B,0)))</f>
        <v/>
      </c>
      <c r="S942" s="100"/>
      <c r="T942" s="100"/>
      <c r="U942" s="100"/>
      <c r="V942" s="30" t="s">
        <v>1329</v>
      </c>
      <c r="W942" s="31">
        <f t="shared" si="14"/>
        <v>94</v>
      </c>
    </row>
    <row r="943" spans="1:23" ht="16.5" x14ac:dyDescent="0.2">
      <c r="A943" s="31">
        <v>940</v>
      </c>
      <c r="B943" s="31">
        <f>INDEX(技能效果!B:B,MATCH(技能效果等级!W943,技能效果!Y:Y,0))</f>
        <v>130200502</v>
      </c>
      <c r="C943" s="31" t="str">
        <f>INDEX(技能效果!C:C,MATCH(技能效果等级!B943,技能效果!B:B,0))</f>
        <v>刘羽禅技能2额外治疗</v>
      </c>
      <c r="D943" s="30" t="s">
        <v>1013</v>
      </c>
      <c r="E943" s="31">
        <v>10</v>
      </c>
      <c r="F943" s="31">
        <f>INDEX(技能效果!H:H,MATCH(技能效果等级!B943,技能效果!B:B,0))</f>
        <v>2001</v>
      </c>
      <c r="G943" s="31">
        <v>1</v>
      </c>
      <c r="H943" s="100"/>
      <c r="I943" s="100"/>
      <c r="J943" s="100"/>
      <c r="K943" s="100"/>
      <c r="L943" s="100"/>
      <c r="M943" s="100"/>
      <c r="N943" s="30">
        <f>IF(INDEX(技能效果!I:I,MATCH(技能效果等级!B943,技能效果!B:B,0))="","",INDEX(技能效果!I:I,MATCH(技能效果等级!B943,技能效果!B:B,0)))</f>
        <v>123</v>
      </c>
      <c r="O943" s="100"/>
      <c r="P943" s="100"/>
      <c r="Q943" s="100"/>
      <c r="R943" s="31" t="str">
        <f>IF(INDEX(技能效果!J:J,MATCH(技能效果等级!B943,技能效果!B:B,0))="","",INDEX(技能效果!J:J,MATCH(技能效果等级!B943,技能效果!B:B,0)))</f>
        <v/>
      </c>
      <c r="S943" s="100"/>
      <c r="T943" s="100"/>
      <c r="U943" s="100"/>
      <c r="V943" s="30" t="s">
        <v>1329</v>
      </c>
      <c r="W943" s="31">
        <f t="shared" si="14"/>
        <v>94</v>
      </c>
    </row>
    <row r="944" spans="1:23" ht="16.5" x14ac:dyDescent="0.2">
      <c r="A944" s="31">
        <v>941</v>
      </c>
      <c r="B944" s="31">
        <f>INDEX(技能效果!B:B,MATCH(技能效果等级!W944,技能效果!Y:Y,0))</f>
        <v>130100601</v>
      </c>
      <c r="C944" s="31" t="str">
        <f>INDEX(技能效果!C:C,MATCH(技能效果等级!B944,技能效果!B:B,0))</f>
        <v>红莲缇娜技能1削减水晶</v>
      </c>
      <c r="D944" s="30" t="s">
        <v>1013</v>
      </c>
      <c r="E944" s="31">
        <v>1</v>
      </c>
      <c r="F944" s="31">
        <f>INDEX(技能效果!H:H,MATCH(技能效果等级!B944,技能效果!B:B,0))</f>
        <v>3002</v>
      </c>
      <c r="G944" s="31">
        <v>1</v>
      </c>
      <c r="H944" s="100"/>
      <c r="I944" s="100"/>
      <c r="J944" s="100"/>
      <c r="K944" s="100"/>
      <c r="L944" s="100"/>
      <c r="M944" s="100"/>
      <c r="N944" s="30" t="str">
        <f>IF(INDEX(技能效果!I:I,MATCH(技能效果等级!B944,技能效果!B:B,0))="","",INDEX(技能效果!I:I,MATCH(技能效果等级!B944,技能效果!B:B,0)))</f>
        <v/>
      </c>
      <c r="O944" s="100"/>
      <c r="P944" s="100"/>
      <c r="Q944" s="100"/>
      <c r="R944" s="31" t="str">
        <f>IF(INDEX(技能效果!J:J,MATCH(技能效果等级!B944,技能效果!B:B,0))="","",INDEX(技能效果!J:J,MATCH(技能效果等级!B944,技能效果!B:B,0)))</f>
        <v/>
      </c>
      <c r="S944" s="100"/>
      <c r="T944" s="100"/>
      <c r="U944" s="100"/>
      <c r="V944" s="30" t="s">
        <v>1329</v>
      </c>
      <c r="W944" s="31">
        <f t="shared" si="14"/>
        <v>95</v>
      </c>
    </row>
    <row r="945" spans="1:23" ht="16.5" x14ac:dyDescent="0.2">
      <c r="A945" s="31">
        <v>942</v>
      </c>
      <c r="B945" s="31">
        <f>INDEX(技能效果!B:B,MATCH(技能效果等级!W945,技能效果!Y:Y,0))</f>
        <v>130100601</v>
      </c>
      <c r="C945" s="31" t="str">
        <f>INDEX(技能效果!C:C,MATCH(技能效果等级!B945,技能效果!B:B,0))</f>
        <v>红莲缇娜技能1削减水晶</v>
      </c>
      <c r="D945" s="30" t="s">
        <v>1013</v>
      </c>
      <c r="E945" s="31">
        <v>2</v>
      </c>
      <c r="F945" s="31">
        <f>INDEX(技能效果!H:H,MATCH(技能效果等级!B945,技能效果!B:B,0))</f>
        <v>3002</v>
      </c>
      <c r="G945" s="31">
        <v>1</v>
      </c>
      <c r="H945" s="100"/>
      <c r="I945" s="100"/>
      <c r="J945" s="100"/>
      <c r="K945" s="100"/>
      <c r="L945" s="100"/>
      <c r="M945" s="100"/>
      <c r="N945" s="30" t="str">
        <f>IF(INDEX(技能效果!I:I,MATCH(技能效果等级!B945,技能效果!B:B,0))="","",INDEX(技能效果!I:I,MATCH(技能效果等级!B945,技能效果!B:B,0)))</f>
        <v/>
      </c>
      <c r="O945" s="100"/>
      <c r="P945" s="100"/>
      <c r="Q945" s="100"/>
      <c r="R945" s="31" t="str">
        <f>IF(INDEX(技能效果!J:J,MATCH(技能效果等级!B945,技能效果!B:B,0))="","",INDEX(技能效果!J:J,MATCH(技能效果等级!B945,技能效果!B:B,0)))</f>
        <v/>
      </c>
      <c r="S945" s="100"/>
      <c r="T945" s="100"/>
      <c r="U945" s="100"/>
      <c r="V945" s="30" t="s">
        <v>1329</v>
      </c>
      <c r="W945" s="31">
        <f t="shared" si="14"/>
        <v>95</v>
      </c>
    </row>
    <row r="946" spans="1:23" ht="16.5" x14ac:dyDescent="0.2">
      <c r="A946" s="31">
        <v>943</v>
      </c>
      <c r="B946" s="31">
        <f>INDEX(技能效果!B:B,MATCH(技能效果等级!W946,技能效果!Y:Y,0))</f>
        <v>130100601</v>
      </c>
      <c r="C946" s="31" t="str">
        <f>INDEX(技能效果!C:C,MATCH(技能效果等级!B946,技能效果!B:B,0))</f>
        <v>红莲缇娜技能1削减水晶</v>
      </c>
      <c r="D946" s="30" t="s">
        <v>1013</v>
      </c>
      <c r="E946" s="31">
        <v>3</v>
      </c>
      <c r="F946" s="31">
        <f>INDEX(技能效果!H:H,MATCH(技能效果等级!B946,技能效果!B:B,0))</f>
        <v>3002</v>
      </c>
      <c r="G946" s="31">
        <v>1</v>
      </c>
      <c r="H946" s="100"/>
      <c r="I946" s="100"/>
      <c r="J946" s="100"/>
      <c r="K946" s="100"/>
      <c r="L946" s="100"/>
      <c r="M946" s="100"/>
      <c r="N946" s="30" t="str">
        <f>IF(INDEX(技能效果!I:I,MATCH(技能效果等级!B946,技能效果!B:B,0))="","",INDEX(技能效果!I:I,MATCH(技能效果等级!B946,技能效果!B:B,0)))</f>
        <v/>
      </c>
      <c r="O946" s="100"/>
      <c r="P946" s="100"/>
      <c r="Q946" s="100"/>
      <c r="R946" s="31" t="str">
        <f>IF(INDEX(技能效果!J:J,MATCH(技能效果等级!B946,技能效果!B:B,0))="","",INDEX(技能效果!J:J,MATCH(技能效果等级!B946,技能效果!B:B,0)))</f>
        <v/>
      </c>
      <c r="S946" s="100"/>
      <c r="T946" s="100"/>
      <c r="U946" s="100"/>
      <c r="V946" s="30" t="s">
        <v>1329</v>
      </c>
      <c r="W946" s="31">
        <f t="shared" si="14"/>
        <v>95</v>
      </c>
    </row>
    <row r="947" spans="1:23" ht="16.5" x14ac:dyDescent="0.2">
      <c r="A947" s="31">
        <v>944</v>
      </c>
      <c r="B947" s="31">
        <f>INDEX(技能效果!B:B,MATCH(技能效果等级!W947,技能效果!Y:Y,0))</f>
        <v>130100601</v>
      </c>
      <c r="C947" s="31" t="str">
        <f>INDEX(技能效果!C:C,MATCH(技能效果等级!B947,技能效果!B:B,0))</f>
        <v>红莲缇娜技能1削减水晶</v>
      </c>
      <c r="D947" s="30" t="s">
        <v>1013</v>
      </c>
      <c r="E947" s="31">
        <v>4</v>
      </c>
      <c r="F947" s="31">
        <f>INDEX(技能效果!H:H,MATCH(技能效果等级!B947,技能效果!B:B,0))</f>
        <v>3002</v>
      </c>
      <c r="G947" s="31">
        <v>1</v>
      </c>
      <c r="H947" s="100"/>
      <c r="I947" s="100"/>
      <c r="J947" s="100"/>
      <c r="K947" s="100"/>
      <c r="L947" s="100"/>
      <c r="M947" s="100"/>
      <c r="N947" s="30" t="str">
        <f>IF(INDEX(技能效果!I:I,MATCH(技能效果等级!B947,技能效果!B:B,0))="","",INDEX(技能效果!I:I,MATCH(技能效果等级!B947,技能效果!B:B,0)))</f>
        <v/>
      </c>
      <c r="O947" s="100"/>
      <c r="P947" s="100"/>
      <c r="Q947" s="100"/>
      <c r="R947" s="31" t="str">
        <f>IF(INDEX(技能效果!J:J,MATCH(技能效果等级!B947,技能效果!B:B,0))="","",INDEX(技能效果!J:J,MATCH(技能效果等级!B947,技能效果!B:B,0)))</f>
        <v/>
      </c>
      <c r="S947" s="100"/>
      <c r="T947" s="100"/>
      <c r="U947" s="100"/>
      <c r="V947" s="30" t="s">
        <v>1329</v>
      </c>
      <c r="W947" s="31">
        <f t="shared" si="14"/>
        <v>95</v>
      </c>
    </row>
    <row r="948" spans="1:23" ht="16.5" x14ac:dyDescent="0.2">
      <c r="A948" s="31">
        <v>945</v>
      </c>
      <c r="B948" s="31">
        <f>INDEX(技能效果!B:B,MATCH(技能效果等级!W948,技能效果!Y:Y,0))</f>
        <v>130100601</v>
      </c>
      <c r="C948" s="31" t="str">
        <f>INDEX(技能效果!C:C,MATCH(技能效果等级!B948,技能效果!B:B,0))</f>
        <v>红莲缇娜技能1削减水晶</v>
      </c>
      <c r="D948" s="30" t="s">
        <v>1013</v>
      </c>
      <c r="E948" s="31">
        <v>5</v>
      </c>
      <c r="F948" s="31">
        <f>INDEX(技能效果!H:H,MATCH(技能效果等级!B948,技能效果!B:B,0))</f>
        <v>3002</v>
      </c>
      <c r="G948" s="31">
        <v>1</v>
      </c>
      <c r="H948" s="100"/>
      <c r="I948" s="100"/>
      <c r="J948" s="100"/>
      <c r="K948" s="100"/>
      <c r="L948" s="100"/>
      <c r="M948" s="100"/>
      <c r="N948" s="30" t="str">
        <f>IF(INDEX(技能效果!I:I,MATCH(技能效果等级!B948,技能效果!B:B,0))="","",INDEX(技能效果!I:I,MATCH(技能效果等级!B948,技能效果!B:B,0)))</f>
        <v/>
      </c>
      <c r="O948" s="100"/>
      <c r="P948" s="100"/>
      <c r="Q948" s="100"/>
      <c r="R948" s="31" t="str">
        <f>IF(INDEX(技能效果!J:J,MATCH(技能效果等级!B948,技能效果!B:B,0))="","",INDEX(技能效果!J:J,MATCH(技能效果等级!B948,技能效果!B:B,0)))</f>
        <v/>
      </c>
      <c r="S948" s="100"/>
      <c r="T948" s="100"/>
      <c r="U948" s="100"/>
      <c r="V948" s="30" t="s">
        <v>1329</v>
      </c>
      <c r="W948" s="31">
        <f t="shared" si="14"/>
        <v>95</v>
      </c>
    </row>
    <row r="949" spans="1:23" ht="16.5" x14ac:dyDescent="0.2">
      <c r="A949" s="31">
        <v>946</v>
      </c>
      <c r="B949" s="31">
        <f>INDEX(技能效果!B:B,MATCH(技能效果等级!W949,技能效果!Y:Y,0))</f>
        <v>130100601</v>
      </c>
      <c r="C949" s="31" t="str">
        <f>INDEX(技能效果!C:C,MATCH(技能效果等级!B949,技能效果!B:B,0))</f>
        <v>红莲缇娜技能1削减水晶</v>
      </c>
      <c r="D949" s="30" t="s">
        <v>1013</v>
      </c>
      <c r="E949" s="31">
        <v>6</v>
      </c>
      <c r="F949" s="31">
        <f>INDEX(技能效果!H:H,MATCH(技能效果等级!B949,技能效果!B:B,0))</f>
        <v>3002</v>
      </c>
      <c r="G949" s="31">
        <v>1</v>
      </c>
      <c r="H949" s="100"/>
      <c r="I949" s="100"/>
      <c r="J949" s="100"/>
      <c r="K949" s="100"/>
      <c r="L949" s="100"/>
      <c r="M949" s="100"/>
      <c r="N949" s="30" t="str">
        <f>IF(INDEX(技能效果!I:I,MATCH(技能效果等级!B949,技能效果!B:B,0))="","",INDEX(技能效果!I:I,MATCH(技能效果等级!B949,技能效果!B:B,0)))</f>
        <v/>
      </c>
      <c r="O949" s="100"/>
      <c r="P949" s="100"/>
      <c r="Q949" s="100"/>
      <c r="R949" s="31" t="str">
        <f>IF(INDEX(技能效果!J:J,MATCH(技能效果等级!B949,技能效果!B:B,0))="","",INDEX(技能效果!J:J,MATCH(技能效果等级!B949,技能效果!B:B,0)))</f>
        <v/>
      </c>
      <c r="S949" s="100"/>
      <c r="T949" s="100"/>
      <c r="U949" s="100"/>
      <c r="V949" s="30" t="s">
        <v>1329</v>
      </c>
      <c r="W949" s="31">
        <f t="shared" si="14"/>
        <v>95</v>
      </c>
    </row>
    <row r="950" spans="1:23" ht="16.5" x14ac:dyDescent="0.2">
      <c r="A950" s="31">
        <v>947</v>
      </c>
      <c r="B950" s="31">
        <f>INDEX(技能效果!B:B,MATCH(技能效果等级!W950,技能效果!Y:Y,0))</f>
        <v>130100601</v>
      </c>
      <c r="C950" s="31" t="str">
        <f>INDEX(技能效果!C:C,MATCH(技能效果等级!B950,技能效果!B:B,0))</f>
        <v>红莲缇娜技能1削减水晶</v>
      </c>
      <c r="D950" s="30" t="s">
        <v>1013</v>
      </c>
      <c r="E950" s="31">
        <v>7</v>
      </c>
      <c r="F950" s="31">
        <f>INDEX(技能效果!H:H,MATCH(技能效果等级!B950,技能效果!B:B,0))</f>
        <v>3002</v>
      </c>
      <c r="G950" s="31">
        <v>1</v>
      </c>
      <c r="H950" s="100"/>
      <c r="I950" s="100"/>
      <c r="J950" s="100"/>
      <c r="K950" s="100"/>
      <c r="L950" s="100"/>
      <c r="M950" s="100"/>
      <c r="N950" s="30" t="str">
        <f>IF(INDEX(技能效果!I:I,MATCH(技能效果等级!B950,技能效果!B:B,0))="","",INDEX(技能效果!I:I,MATCH(技能效果等级!B950,技能效果!B:B,0)))</f>
        <v/>
      </c>
      <c r="O950" s="100"/>
      <c r="P950" s="100"/>
      <c r="Q950" s="100"/>
      <c r="R950" s="31" t="str">
        <f>IF(INDEX(技能效果!J:J,MATCH(技能效果等级!B950,技能效果!B:B,0))="","",INDEX(技能效果!J:J,MATCH(技能效果等级!B950,技能效果!B:B,0)))</f>
        <v/>
      </c>
      <c r="S950" s="100"/>
      <c r="T950" s="100"/>
      <c r="U950" s="100"/>
      <c r="V950" s="30" t="s">
        <v>1329</v>
      </c>
      <c r="W950" s="31">
        <f t="shared" si="14"/>
        <v>95</v>
      </c>
    </row>
    <row r="951" spans="1:23" ht="16.5" x14ac:dyDescent="0.2">
      <c r="A951" s="31">
        <v>948</v>
      </c>
      <c r="B951" s="31">
        <f>INDEX(技能效果!B:B,MATCH(技能效果等级!W951,技能效果!Y:Y,0))</f>
        <v>130100601</v>
      </c>
      <c r="C951" s="31" t="str">
        <f>INDEX(技能效果!C:C,MATCH(技能效果等级!B951,技能效果!B:B,0))</f>
        <v>红莲缇娜技能1削减水晶</v>
      </c>
      <c r="D951" s="30" t="s">
        <v>1013</v>
      </c>
      <c r="E951" s="31">
        <v>8</v>
      </c>
      <c r="F951" s="31">
        <f>INDEX(技能效果!H:H,MATCH(技能效果等级!B951,技能效果!B:B,0))</f>
        <v>3002</v>
      </c>
      <c r="G951" s="31">
        <v>1</v>
      </c>
      <c r="H951" s="100"/>
      <c r="I951" s="100"/>
      <c r="J951" s="100"/>
      <c r="K951" s="100"/>
      <c r="L951" s="100"/>
      <c r="M951" s="100"/>
      <c r="N951" s="30" t="str">
        <f>IF(INDEX(技能效果!I:I,MATCH(技能效果等级!B951,技能效果!B:B,0))="","",INDEX(技能效果!I:I,MATCH(技能效果等级!B951,技能效果!B:B,0)))</f>
        <v/>
      </c>
      <c r="O951" s="100"/>
      <c r="P951" s="100"/>
      <c r="Q951" s="100"/>
      <c r="R951" s="31" t="str">
        <f>IF(INDEX(技能效果!J:J,MATCH(技能效果等级!B951,技能效果!B:B,0))="","",INDEX(技能效果!J:J,MATCH(技能效果等级!B951,技能效果!B:B,0)))</f>
        <v/>
      </c>
      <c r="S951" s="100"/>
      <c r="T951" s="100"/>
      <c r="U951" s="100"/>
      <c r="V951" s="30" t="s">
        <v>1329</v>
      </c>
      <c r="W951" s="31">
        <f t="shared" si="14"/>
        <v>95</v>
      </c>
    </row>
    <row r="952" spans="1:23" ht="16.5" x14ac:dyDescent="0.2">
      <c r="A952" s="31">
        <v>949</v>
      </c>
      <c r="B952" s="31">
        <f>INDEX(技能效果!B:B,MATCH(技能效果等级!W952,技能效果!Y:Y,0))</f>
        <v>130100601</v>
      </c>
      <c r="C952" s="31" t="str">
        <f>INDEX(技能效果!C:C,MATCH(技能效果等级!B952,技能效果!B:B,0))</f>
        <v>红莲缇娜技能1削减水晶</v>
      </c>
      <c r="D952" s="30" t="s">
        <v>1013</v>
      </c>
      <c r="E952" s="31">
        <v>9</v>
      </c>
      <c r="F952" s="31">
        <f>INDEX(技能效果!H:H,MATCH(技能效果等级!B952,技能效果!B:B,0))</f>
        <v>3002</v>
      </c>
      <c r="G952" s="31">
        <v>1</v>
      </c>
      <c r="H952" s="100"/>
      <c r="I952" s="100"/>
      <c r="J952" s="100"/>
      <c r="K952" s="100"/>
      <c r="L952" s="100"/>
      <c r="M952" s="100"/>
      <c r="N952" s="30" t="str">
        <f>IF(INDEX(技能效果!I:I,MATCH(技能效果等级!B952,技能效果!B:B,0))="","",INDEX(技能效果!I:I,MATCH(技能效果等级!B952,技能效果!B:B,0)))</f>
        <v/>
      </c>
      <c r="O952" s="100"/>
      <c r="P952" s="100"/>
      <c r="Q952" s="100"/>
      <c r="R952" s="31" t="str">
        <f>IF(INDEX(技能效果!J:J,MATCH(技能效果等级!B952,技能效果!B:B,0))="","",INDEX(技能效果!J:J,MATCH(技能效果等级!B952,技能效果!B:B,0)))</f>
        <v/>
      </c>
      <c r="S952" s="100"/>
      <c r="T952" s="100"/>
      <c r="U952" s="100"/>
      <c r="V952" s="30" t="s">
        <v>1329</v>
      </c>
      <c r="W952" s="31">
        <f t="shared" si="14"/>
        <v>95</v>
      </c>
    </row>
    <row r="953" spans="1:23" ht="16.5" x14ac:dyDescent="0.2">
      <c r="A953" s="31">
        <v>950</v>
      </c>
      <c r="B953" s="31">
        <f>INDEX(技能效果!B:B,MATCH(技能效果等级!W953,技能效果!Y:Y,0))</f>
        <v>130100601</v>
      </c>
      <c r="C953" s="31" t="str">
        <f>INDEX(技能效果!C:C,MATCH(技能效果等级!B953,技能效果!B:B,0))</f>
        <v>红莲缇娜技能1削减水晶</v>
      </c>
      <c r="D953" s="30" t="s">
        <v>1013</v>
      </c>
      <c r="E953" s="31">
        <v>10</v>
      </c>
      <c r="F953" s="31">
        <f>INDEX(技能效果!H:H,MATCH(技能效果等级!B953,技能效果!B:B,0))</f>
        <v>3002</v>
      </c>
      <c r="G953" s="31">
        <v>1</v>
      </c>
      <c r="H953" s="100"/>
      <c r="I953" s="100"/>
      <c r="J953" s="100"/>
      <c r="K953" s="100"/>
      <c r="L953" s="100"/>
      <c r="M953" s="100"/>
      <c r="N953" s="30" t="str">
        <f>IF(INDEX(技能效果!I:I,MATCH(技能效果等级!B953,技能效果!B:B,0))="","",INDEX(技能效果!I:I,MATCH(技能效果等级!B953,技能效果!B:B,0)))</f>
        <v/>
      </c>
      <c r="O953" s="100"/>
      <c r="P953" s="100"/>
      <c r="Q953" s="100"/>
      <c r="R953" s="31" t="str">
        <f>IF(INDEX(技能效果!J:J,MATCH(技能效果等级!B953,技能效果!B:B,0))="","",INDEX(技能效果!J:J,MATCH(技能效果等级!B953,技能效果!B:B,0)))</f>
        <v/>
      </c>
      <c r="S953" s="100"/>
      <c r="T953" s="100"/>
      <c r="U953" s="100"/>
      <c r="V953" s="30" t="s">
        <v>1329</v>
      </c>
      <c r="W953" s="31">
        <f t="shared" si="14"/>
        <v>95</v>
      </c>
    </row>
    <row r="954" spans="1:23" ht="16.5" x14ac:dyDescent="0.2">
      <c r="A954" s="31">
        <v>951</v>
      </c>
      <c r="B954" s="31">
        <f>INDEX(技能效果!B:B,MATCH(技能效果等级!W954,技能效果!Y:Y,0))</f>
        <v>130100602</v>
      </c>
      <c r="C954" s="31" t="str">
        <f>INDEX(技能效果!C:C,MATCH(技能效果等级!B954,技能效果!B:B,0))</f>
        <v>红莲缇娜技能1生成印记</v>
      </c>
      <c r="D954" s="30" t="s">
        <v>1013</v>
      </c>
      <c r="E954" s="31">
        <v>1</v>
      </c>
      <c r="F954" s="31">
        <f>INDEX(技能效果!H:H,MATCH(技能效果等级!B954,技能效果!B:B,0))</f>
        <v>4104</v>
      </c>
      <c r="G954" s="31">
        <v>1</v>
      </c>
      <c r="H954" s="100"/>
      <c r="I954" s="100"/>
      <c r="J954" s="100"/>
      <c r="K954" s="100"/>
      <c r="L954" s="100"/>
      <c r="M954" s="100"/>
      <c r="N954" s="30" t="str">
        <f>IF(INDEX(技能效果!I:I,MATCH(技能效果等级!B954,技能效果!B:B,0))="","",INDEX(技能效果!I:I,MATCH(技能效果等级!B954,技能效果!B:B,0)))</f>
        <v/>
      </c>
      <c r="O954" s="100"/>
      <c r="P954" s="100"/>
      <c r="Q954" s="100"/>
      <c r="R954" s="31" t="str">
        <f>IF(INDEX(技能效果!J:J,MATCH(技能效果等级!B954,技能效果!B:B,0))="","",INDEX(技能效果!J:J,MATCH(技能效果等级!B954,技能效果!B:B,0)))</f>
        <v/>
      </c>
      <c r="S954" s="100"/>
      <c r="T954" s="100"/>
      <c r="U954" s="100"/>
      <c r="V954" s="30" t="s">
        <v>1329</v>
      </c>
      <c r="W954" s="31">
        <f t="shared" si="14"/>
        <v>96</v>
      </c>
    </row>
    <row r="955" spans="1:23" ht="16.5" x14ac:dyDescent="0.2">
      <c r="A955" s="31">
        <v>952</v>
      </c>
      <c r="B955" s="31">
        <f>INDEX(技能效果!B:B,MATCH(技能效果等级!W955,技能效果!Y:Y,0))</f>
        <v>130100602</v>
      </c>
      <c r="C955" s="31" t="str">
        <f>INDEX(技能效果!C:C,MATCH(技能效果等级!B955,技能效果!B:B,0))</f>
        <v>红莲缇娜技能1生成印记</v>
      </c>
      <c r="D955" s="30" t="s">
        <v>1013</v>
      </c>
      <c r="E955" s="31">
        <v>2</v>
      </c>
      <c r="F955" s="31">
        <f>INDEX(技能效果!H:H,MATCH(技能效果等级!B955,技能效果!B:B,0))</f>
        <v>4104</v>
      </c>
      <c r="G955" s="31">
        <v>1</v>
      </c>
      <c r="H955" s="100"/>
      <c r="I955" s="100"/>
      <c r="J955" s="100"/>
      <c r="K955" s="100"/>
      <c r="L955" s="100"/>
      <c r="M955" s="100"/>
      <c r="N955" s="30" t="str">
        <f>IF(INDEX(技能效果!I:I,MATCH(技能效果等级!B955,技能效果!B:B,0))="","",INDEX(技能效果!I:I,MATCH(技能效果等级!B955,技能效果!B:B,0)))</f>
        <v/>
      </c>
      <c r="O955" s="100"/>
      <c r="P955" s="100"/>
      <c r="Q955" s="100"/>
      <c r="R955" s="31" t="str">
        <f>IF(INDEX(技能效果!J:J,MATCH(技能效果等级!B955,技能效果!B:B,0))="","",INDEX(技能效果!J:J,MATCH(技能效果等级!B955,技能效果!B:B,0)))</f>
        <v/>
      </c>
      <c r="S955" s="100"/>
      <c r="T955" s="100"/>
      <c r="U955" s="100"/>
      <c r="V955" s="30" t="s">
        <v>1329</v>
      </c>
      <c r="W955" s="31">
        <f t="shared" si="14"/>
        <v>96</v>
      </c>
    </row>
    <row r="956" spans="1:23" ht="16.5" x14ac:dyDescent="0.2">
      <c r="A956" s="31">
        <v>953</v>
      </c>
      <c r="B956" s="31">
        <f>INDEX(技能效果!B:B,MATCH(技能效果等级!W956,技能效果!Y:Y,0))</f>
        <v>130100602</v>
      </c>
      <c r="C956" s="31" t="str">
        <f>INDEX(技能效果!C:C,MATCH(技能效果等级!B956,技能效果!B:B,0))</f>
        <v>红莲缇娜技能1生成印记</v>
      </c>
      <c r="D956" s="30" t="s">
        <v>1013</v>
      </c>
      <c r="E956" s="31">
        <v>3</v>
      </c>
      <c r="F956" s="31">
        <f>INDEX(技能效果!H:H,MATCH(技能效果等级!B956,技能效果!B:B,0))</f>
        <v>4104</v>
      </c>
      <c r="G956" s="31">
        <v>1</v>
      </c>
      <c r="H956" s="100"/>
      <c r="I956" s="100"/>
      <c r="J956" s="100"/>
      <c r="K956" s="100"/>
      <c r="L956" s="100"/>
      <c r="M956" s="100"/>
      <c r="N956" s="30" t="str">
        <f>IF(INDEX(技能效果!I:I,MATCH(技能效果等级!B956,技能效果!B:B,0))="","",INDEX(技能效果!I:I,MATCH(技能效果等级!B956,技能效果!B:B,0)))</f>
        <v/>
      </c>
      <c r="O956" s="100"/>
      <c r="P956" s="100"/>
      <c r="Q956" s="100"/>
      <c r="R956" s="31" t="str">
        <f>IF(INDEX(技能效果!J:J,MATCH(技能效果等级!B956,技能效果!B:B,0))="","",INDEX(技能效果!J:J,MATCH(技能效果等级!B956,技能效果!B:B,0)))</f>
        <v/>
      </c>
      <c r="S956" s="100"/>
      <c r="T956" s="100"/>
      <c r="U956" s="100"/>
      <c r="V956" s="30" t="s">
        <v>1329</v>
      </c>
      <c r="W956" s="31">
        <f t="shared" si="14"/>
        <v>96</v>
      </c>
    </row>
    <row r="957" spans="1:23" ht="16.5" x14ac:dyDescent="0.2">
      <c r="A957" s="31">
        <v>954</v>
      </c>
      <c r="B957" s="31">
        <f>INDEX(技能效果!B:B,MATCH(技能效果等级!W957,技能效果!Y:Y,0))</f>
        <v>130100602</v>
      </c>
      <c r="C957" s="31" t="str">
        <f>INDEX(技能效果!C:C,MATCH(技能效果等级!B957,技能效果!B:B,0))</f>
        <v>红莲缇娜技能1生成印记</v>
      </c>
      <c r="D957" s="30" t="s">
        <v>1013</v>
      </c>
      <c r="E957" s="31">
        <v>4</v>
      </c>
      <c r="F957" s="31">
        <f>INDEX(技能效果!H:H,MATCH(技能效果等级!B957,技能效果!B:B,0))</f>
        <v>4104</v>
      </c>
      <c r="G957" s="31">
        <v>1</v>
      </c>
      <c r="H957" s="100"/>
      <c r="I957" s="100"/>
      <c r="J957" s="100"/>
      <c r="K957" s="100"/>
      <c r="L957" s="100"/>
      <c r="M957" s="100"/>
      <c r="N957" s="30" t="str">
        <f>IF(INDEX(技能效果!I:I,MATCH(技能效果等级!B957,技能效果!B:B,0))="","",INDEX(技能效果!I:I,MATCH(技能效果等级!B957,技能效果!B:B,0)))</f>
        <v/>
      </c>
      <c r="O957" s="100"/>
      <c r="P957" s="100"/>
      <c r="Q957" s="100"/>
      <c r="R957" s="31" t="str">
        <f>IF(INDEX(技能效果!J:J,MATCH(技能效果等级!B957,技能效果!B:B,0))="","",INDEX(技能效果!J:J,MATCH(技能效果等级!B957,技能效果!B:B,0)))</f>
        <v/>
      </c>
      <c r="S957" s="100"/>
      <c r="T957" s="100"/>
      <c r="U957" s="100"/>
      <c r="V957" s="30" t="s">
        <v>1329</v>
      </c>
      <c r="W957" s="31">
        <f t="shared" si="14"/>
        <v>96</v>
      </c>
    </row>
    <row r="958" spans="1:23" ht="16.5" x14ac:dyDescent="0.2">
      <c r="A958" s="31">
        <v>955</v>
      </c>
      <c r="B958" s="31">
        <f>INDEX(技能效果!B:B,MATCH(技能效果等级!W958,技能效果!Y:Y,0))</f>
        <v>130100602</v>
      </c>
      <c r="C958" s="31" t="str">
        <f>INDEX(技能效果!C:C,MATCH(技能效果等级!B958,技能效果!B:B,0))</f>
        <v>红莲缇娜技能1生成印记</v>
      </c>
      <c r="D958" s="30" t="s">
        <v>1013</v>
      </c>
      <c r="E958" s="31">
        <v>5</v>
      </c>
      <c r="F958" s="31">
        <f>INDEX(技能效果!H:H,MATCH(技能效果等级!B958,技能效果!B:B,0))</f>
        <v>4104</v>
      </c>
      <c r="G958" s="31">
        <v>1</v>
      </c>
      <c r="H958" s="100"/>
      <c r="I958" s="100"/>
      <c r="J958" s="100"/>
      <c r="K958" s="100"/>
      <c r="L958" s="100"/>
      <c r="M958" s="100"/>
      <c r="N958" s="30" t="str">
        <f>IF(INDEX(技能效果!I:I,MATCH(技能效果等级!B958,技能效果!B:B,0))="","",INDEX(技能效果!I:I,MATCH(技能效果等级!B958,技能效果!B:B,0)))</f>
        <v/>
      </c>
      <c r="O958" s="100"/>
      <c r="P958" s="100"/>
      <c r="Q958" s="100"/>
      <c r="R958" s="31" t="str">
        <f>IF(INDEX(技能效果!J:J,MATCH(技能效果等级!B958,技能效果!B:B,0))="","",INDEX(技能效果!J:J,MATCH(技能效果等级!B958,技能效果!B:B,0)))</f>
        <v/>
      </c>
      <c r="S958" s="100"/>
      <c r="T958" s="100"/>
      <c r="U958" s="100"/>
      <c r="V958" s="30" t="s">
        <v>1329</v>
      </c>
      <c r="W958" s="31">
        <f t="shared" si="14"/>
        <v>96</v>
      </c>
    </row>
    <row r="959" spans="1:23" ht="16.5" x14ac:dyDescent="0.2">
      <c r="A959" s="31">
        <v>956</v>
      </c>
      <c r="B959" s="31">
        <f>INDEX(技能效果!B:B,MATCH(技能效果等级!W959,技能效果!Y:Y,0))</f>
        <v>130100602</v>
      </c>
      <c r="C959" s="31" t="str">
        <f>INDEX(技能效果!C:C,MATCH(技能效果等级!B959,技能效果!B:B,0))</f>
        <v>红莲缇娜技能1生成印记</v>
      </c>
      <c r="D959" s="30" t="s">
        <v>1013</v>
      </c>
      <c r="E959" s="31">
        <v>6</v>
      </c>
      <c r="F959" s="31">
        <f>INDEX(技能效果!H:H,MATCH(技能效果等级!B959,技能效果!B:B,0))</f>
        <v>4104</v>
      </c>
      <c r="G959" s="31">
        <v>1</v>
      </c>
      <c r="H959" s="100"/>
      <c r="I959" s="100"/>
      <c r="J959" s="100"/>
      <c r="K959" s="100"/>
      <c r="L959" s="100"/>
      <c r="M959" s="100"/>
      <c r="N959" s="30" t="str">
        <f>IF(INDEX(技能效果!I:I,MATCH(技能效果等级!B959,技能效果!B:B,0))="","",INDEX(技能效果!I:I,MATCH(技能效果等级!B959,技能效果!B:B,0)))</f>
        <v/>
      </c>
      <c r="O959" s="100"/>
      <c r="P959" s="100"/>
      <c r="Q959" s="100"/>
      <c r="R959" s="31" t="str">
        <f>IF(INDEX(技能效果!J:J,MATCH(技能效果等级!B959,技能效果!B:B,0))="","",INDEX(技能效果!J:J,MATCH(技能效果等级!B959,技能效果!B:B,0)))</f>
        <v/>
      </c>
      <c r="S959" s="100"/>
      <c r="T959" s="100"/>
      <c r="U959" s="100"/>
      <c r="V959" s="30" t="s">
        <v>1329</v>
      </c>
      <c r="W959" s="31">
        <f t="shared" si="14"/>
        <v>96</v>
      </c>
    </row>
    <row r="960" spans="1:23" ht="16.5" x14ac:dyDescent="0.2">
      <c r="A960" s="31">
        <v>957</v>
      </c>
      <c r="B960" s="31">
        <f>INDEX(技能效果!B:B,MATCH(技能效果等级!W960,技能效果!Y:Y,0))</f>
        <v>130100602</v>
      </c>
      <c r="C960" s="31" t="str">
        <f>INDEX(技能效果!C:C,MATCH(技能效果等级!B960,技能效果!B:B,0))</f>
        <v>红莲缇娜技能1生成印记</v>
      </c>
      <c r="D960" s="30" t="s">
        <v>1013</v>
      </c>
      <c r="E960" s="31">
        <v>7</v>
      </c>
      <c r="F960" s="31">
        <f>INDEX(技能效果!H:H,MATCH(技能效果等级!B960,技能效果!B:B,0))</f>
        <v>4104</v>
      </c>
      <c r="G960" s="31">
        <v>1</v>
      </c>
      <c r="H960" s="100"/>
      <c r="I960" s="100"/>
      <c r="J960" s="100"/>
      <c r="K960" s="100"/>
      <c r="L960" s="100"/>
      <c r="M960" s="100"/>
      <c r="N960" s="30" t="str">
        <f>IF(INDEX(技能效果!I:I,MATCH(技能效果等级!B960,技能效果!B:B,0))="","",INDEX(技能效果!I:I,MATCH(技能效果等级!B960,技能效果!B:B,0)))</f>
        <v/>
      </c>
      <c r="O960" s="100"/>
      <c r="P960" s="100"/>
      <c r="Q960" s="100"/>
      <c r="R960" s="31" t="str">
        <f>IF(INDEX(技能效果!J:J,MATCH(技能效果等级!B960,技能效果!B:B,0))="","",INDEX(技能效果!J:J,MATCH(技能效果等级!B960,技能效果!B:B,0)))</f>
        <v/>
      </c>
      <c r="S960" s="100"/>
      <c r="T960" s="100"/>
      <c r="U960" s="100"/>
      <c r="V960" s="30" t="s">
        <v>1329</v>
      </c>
      <c r="W960" s="31">
        <f t="shared" si="14"/>
        <v>96</v>
      </c>
    </row>
    <row r="961" spans="1:23" ht="16.5" x14ac:dyDescent="0.2">
      <c r="A961" s="31">
        <v>958</v>
      </c>
      <c r="B961" s="31">
        <f>INDEX(技能效果!B:B,MATCH(技能效果等级!W961,技能效果!Y:Y,0))</f>
        <v>130100602</v>
      </c>
      <c r="C961" s="31" t="str">
        <f>INDEX(技能效果!C:C,MATCH(技能效果等级!B961,技能效果!B:B,0))</f>
        <v>红莲缇娜技能1生成印记</v>
      </c>
      <c r="D961" s="30" t="s">
        <v>1013</v>
      </c>
      <c r="E961" s="31">
        <v>8</v>
      </c>
      <c r="F961" s="31">
        <f>INDEX(技能效果!H:H,MATCH(技能效果等级!B961,技能效果!B:B,0))</f>
        <v>4104</v>
      </c>
      <c r="G961" s="31">
        <v>1</v>
      </c>
      <c r="H961" s="100"/>
      <c r="I961" s="100"/>
      <c r="J961" s="100"/>
      <c r="K961" s="100"/>
      <c r="L961" s="100"/>
      <c r="M961" s="100"/>
      <c r="N961" s="30" t="str">
        <f>IF(INDEX(技能效果!I:I,MATCH(技能效果等级!B961,技能效果!B:B,0))="","",INDEX(技能效果!I:I,MATCH(技能效果等级!B961,技能效果!B:B,0)))</f>
        <v/>
      </c>
      <c r="O961" s="100"/>
      <c r="P961" s="100"/>
      <c r="Q961" s="100"/>
      <c r="R961" s="31" t="str">
        <f>IF(INDEX(技能效果!J:J,MATCH(技能效果等级!B961,技能效果!B:B,0))="","",INDEX(技能效果!J:J,MATCH(技能效果等级!B961,技能效果!B:B,0)))</f>
        <v/>
      </c>
      <c r="S961" s="100"/>
      <c r="T961" s="100"/>
      <c r="U961" s="100"/>
      <c r="V961" s="30" t="s">
        <v>1329</v>
      </c>
      <c r="W961" s="31">
        <f t="shared" si="14"/>
        <v>96</v>
      </c>
    </row>
    <row r="962" spans="1:23" ht="16.5" x14ac:dyDescent="0.2">
      <c r="A962" s="31">
        <v>959</v>
      </c>
      <c r="B962" s="31">
        <f>INDEX(技能效果!B:B,MATCH(技能效果等级!W962,技能效果!Y:Y,0))</f>
        <v>130100602</v>
      </c>
      <c r="C962" s="31" t="str">
        <f>INDEX(技能效果!C:C,MATCH(技能效果等级!B962,技能效果!B:B,0))</f>
        <v>红莲缇娜技能1生成印记</v>
      </c>
      <c r="D962" s="30" t="s">
        <v>1013</v>
      </c>
      <c r="E962" s="31">
        <v>9</v>
      </c>
      <c r="F962" s="31">
        <f>INDEX(技能效果!H:H,MATCH(技能效果等级!B962,技能效果!B:B,0))</f>
        <v>4104</v>
      </c>
      <c r="G962" s="31">
        <v>1</v>
      </c>
      <c r="H962" s="100"/>
      <c r="I962" s="100"/>
      <c r="J962" s="100"/>
      <c r="K962" s="100"/>
      <c r="L962" s="100"/>
      <c r="M962" s="100"/>
      <c r="N962" s="30" t="str">
        <f>IF(INDEX(技能效果!I:I,MATCH(技能效果等级!B962,技能效果!B:B,0))="","",INDEX(技能效果!I:I,MATCH(技能效果等级!B962,技能效果!B:B,0)))</f>
        <v/>
      </c>
      <c r="O962" s="100"/>
      <c r="P962" s="100"/>
      <c r="Q962" s="100"/>
      <c r="R962" s="31" t="str">
        <f>IF(INDEX(技能效果!J:J,MATCH(技能效果等级!B962,技能效果!B:B,0))="","",INDEX(技能效果!J:J,MATCH(技能效果等级!B962,技能效果!B:B,0)))</f>
        <v/>
      </c>
      <c r="S962" s="100"/>
      <c r="T962" s="100"/>
      <c r="U962" s="100"/>
      <c r="V962" s="30" t="s">
        <v>1329</v>
      </c>
      <c r="W962" s="31">
        <f t="shared" si="14"/>
        <v>96</v>
      </c>
    </row>
    <row r="963" spans="1:23" ht="16.5" x14ac:dyDescent="0.2">
      <c r="A963" s="31">
        <v>960</v>
      </c>
      <c r="B963" s="31">
        <f>INDEX(技能效果!B:B,MATCH(技能效果等级!W963,技能效果!Y:Y,0))</f>
        <v>130100602</v>
      </c>
      <c r="C963" s="31" t="str">
        <f>INDEX(技能效果!C:C,MATCH(技能效果等级!B963,技能效果!B:B,0))</f>
        <v>红莲缇娜技能1生成印记</v>
      </c>
      <c r="D963" s="30" t="s">
        <v>1013</v>
      </c>
      <c r="E963" s="31">
        <v>10</v>
      </c>
      <c r="F963" s="31">
        <f>INDEX(技能效果!H:H,MATCH(技能效果等级!B963,技能效果!B:B,0))</f>
        <v>4104</v>
      </c>
      <c r="G963" s="31">
        <v>1</v>
      </c>
      <c r="H963" s="100"/>
      <c r="I963" s="100"/>
      <c r="J963" s="100"/>
      <c r="K963" s="100"/>
      <c r="L963" s="100"/>
      <c r="M963" s="100"/>
      <c r="N963" s="30" t="str">
        <f>IF(INDEX(技能效果!I:I,MATCH(技能效果等级!B963,技能效果!B:B,0))="","",INDEX(技能效果!I:I,MATCH(技能效果等级!B963,技能效果!B:B,0)))</f>
        <v/>
      </c>
      <c r="O963" s="100"/>
      <c r="P963" s="100"/>
      <c r="Q963" s="100"/>
      <c r="R963" s="31" t="str">
        <f>IF(INDEX(技能效果!J:J,MATCH(技能效果等级!B963,技能效果!B:B,0))="","",INDEX(技能效果!J:J,MATCH(技能效果等级!B963,技能效果!B:B,0)))</f>
        <v/>
      </c>
      <c r="S963" s="100"/>
      <c r="T963" s="100"/>
      <c r="U963" s="100"/>
      <c r="V963" s="30" t="s">
        <v>1329</v>
      </c>
      <c r="W963" s="31">
        <f t="shared" si="14"/>
        <v>96</v>
      </c>
    </row>
    <row r="964" spans="1:23" ht="16.5" x14ac:dyDescent="0.2">
      <c r="A964" s="31">
        <v>961</v>
      </c>
      <c r="B964" s="31">
        <f>INDEX(技能效果!B:B,MATCH(技能效果等级!W964,技能效果!Y:Y,0))</f>
        <v>130200601</v>
      </c>
      <c r="C964" s="31" t="str">
        <f>INDEX(技能效果!C:C,MATCH(技能效果等级!B964,技能效果!B:B,0))</f>
        <v>红莲缇娜技能2回复生命</v>
      </c>
      <c r="D964" s="30" t="s">
        <v>1013</v>
      </c>
      <c r="E964" s="31">
        <v>1</v>
      </c>
      <c r="F964" s="31">
        <f>INDEX(技能效果!H:H,MATCH(技能效果等级!B964,技能效果!B:B,0))</f>
        <v>2003</v>
      </c>
      <c r="G964" s="31">
        <v>1</v>
      </c>
      <c r="H964" s="100"/>
      <c r="I964" s="100"/>
      <c r="J964" s="100"/>
      <c r="K964" s="100"/>
      <c r="L964" s="100"/>
      <c r="M964" s="100"/>
      <c r="N964" s="30" t="str">
        <f>IF(INDEX(技能效果!I:I,MATCH(技能效果等级!B964,技能效果!B:B,0))="","",INDEX(技能效果!I:I,MATCH(技能效果等级!B964,技能效果!B:B,0)))</f>
        <v/>
      </c>
      <c r="O964" s="100"/>
      <c r="P964" s="100"/>
      <c r="Q964" s="100"/>
      <c r="R964" s="31" t="str">
        <f>IF(INDEX(技能效果!J:J,MATCH(技能效果等级!B964,技能效果!B:B,0))="","",INDEX(技能效果!J:J,MATCH(技能效果等级!B964,技能效果!B:B,0)))</f>
        <v/>
      </c>
      <c r="S964" s="100"/>
      <c r="T964" s="100"/>
      <c r="U964" s="100"/>
      <c r="V964" s="30" t="s">
        <v>1329</v>
      </c>
      <c r="W964" s="31">
        <f t="shared" si="14"/>
        <v>97</v>
      </c>
    </row>
    <row r="965" spans="1:23" ht="16.5" x14ac:dyDescent="0.2">
      <c r="A965" s="31">
        <v>962</v>
      </c>
      <c r="B965" s="31">
        <f>INDEX(技能效果!B:B,MATCH(技能效果等级!W965,技能效果!Y:Y,0))</f>
        <v>130200601</v>
      </c>
      <c r="C965" s="31" t="str">
        <f>INDEX(技能效果!C:C,MATCH(技能效果等级!B965,技能效果!B:B,0))</f>
        <v>红莲缇娜技能2回复生命</v>
      </c>
      <c r="D965" s="30" t="s">
        <v>1013</v>
      </c>
      <c r="E965" s="31">
        <v>2</v>
      </c>
      <c r="F965" s="31">
        <f>INDEX(技能效果!H:H,MATCH(技能效果等级!B965,技能效果!B:B,0))</f>
        <v>2003</v>
      </c>
      <c r="G965" s="31">
        <v>1</v>
      </c>
      <c r="H965" s="100"/>
      <c r="I965" s="100"/>
      <c r="J965" s="100"/>
      <c r="K965" s="100"/>
      <c r="L965" s="100"/>
      <c r="M965" s="100"/>
      <c r="N965" s="30" t="str">
        <f>IF(INDEX(技能效果!I:I,MATCH(技能效果等级!B965,技能效果!B:B,0))="","",INDEX(技能效果!I:I,MATCH(技能效果等级!B965,技能效果!B:B,0)))</f>
        <v/>
      </c>
      <c r="O965" s="100"/>
      <c r="P965" s="100"/>
      <c r="Q965" s="100"/>
      <c r="R965" s="31" t="str">
        <f>IF(INDEX(技能效果!J:J,MATCH(技能效果等级!B965,技能效果!B:B,0))="","",INDEX(技能效果!J:J,MATCH(技能效果等级!B965,技能效果!B:B,0)))</f>
        <v/>
      </c>
      <c r="S965" s="100"/>
      <c r="T965" s="100"/>
      <c r="U965" s="100"/>
      <c r="V965" s="30" t="s">
        <v>1329</v>
      </c>
      <c r="W965" s="31">
        <f t="shared" si="14"/>
        <v>97</v>
      </c>
    </row>
    <row r="966" spans="1:23" ht="16.5" x14ac:dyDescent="0.2">
      <c r="A966" s="31">
        <v>963</v>
      </c>
      <c r="B966" s="31">
        <f>INDEX(技能效果!B:B,MATCH(技能效果等级!W966,技能效果!Y:Y,0))</f>
        <v>130200601</v>
      </c>
      <c r="C966" s="31" t="str">
        <f>INDEX(技能效果!C:C,MATCH(技能效果等级!B966,技能效果!B:B,0))</f>
        <v>红莲缇娜技能2回复生命</v>
      </c>
      <c r="D966" s="30" t="s">
        <v>1013</v>
      </c>
      <c r="E966" s="31">
        <v>3</v>
      </c>
      <c r="F966" s="31">
        <f>INDEX(技能效果!H:H,MATCH(技能效果等级!B966,技能效果!B:B,0))</f>
        <v>2003</v>
      </c>
      <c r="G966" s="31">
        <v>1</v>
      </c>
      <c r="H966" s="100"/>
      <c r="I966" s="100"/>
      <c r="J966" s="100"/>
      <c r="K966" s="100"/>
      <c r="L966" s="100"/>
      <c r="M966" s="100"/>
      <c r="N966" s="30" t="str">
        <f>IF(INDEX(技能效果!I:I,MATCH(技能效果等级!B966,技能效果!B:B,0))="","",INDEX(技能效果!I:I,MATCH(技能效果等级!B966,技能效果!B:B,0)))</f>
        <v/>
      </c>
      <c r="O966" s="100"/>
      <c r="P966" s="100"/>
      <c r="Q966" s="100"/>
      <c r="R966" s="31" t="str">
        <f>IF(INDEX(技能效果!J:J,MATCH(技能效果等级!B966,技能效果!B:B,0))="","",INDEX(技能效果!J:J,MATCH(技能效果等级!B966,技能效果!B:B,0)))</f>
        <v/>
      </c>
      <c r="S966" s="100"/>
      <c r="T966" s="100"/>
      <c r="U966" s="100"/>
      <c r="V966" s="30" t="s">
        <v>1329</v>
      </c>
      <c r="W966" s="31">
        <f t="shared" si="14"/>
        <v>97</v>
      </c>
    </row>
    <row r="967" spans="1:23" ht="16.5" x14ac:dyDescent="0.2">
      <c r="A967" s="31">
        <v>964</v>
      </c>
      <c r="B967" s="31">
        <f>INDEX(技能效果!B:B,MATCH(技能效果等级!W967,技能效果!Y:Y,0))</f>
        <v>130200601</v>
      </c>
      <c r="C967" s="31" t="str">
        <f>INDEX(技能效果!C:C,MATCH(技能效果等级!B967,技能效果!B:B,0))</f>
        <v>红莲缇娜技能2回复生命</v>
      </c>
      <c r="D967" s="30" t="s">
        <v>1013</v>
      </c>
      <c r="E967" s="31">
        <v>4</v>
      </c>
      <c r="F967" s="31">
        <f>INDEX(技能效果!H:H,MATCH(技能效果等级!B967,技能效果!B:B,0))</f>
        <v>2003</v>
      </c>
      <c r="G967" s="31">
        <v>1</v>
      </c>
      <c r="H967" s="100"/>
      <c r="I967" s="100"/>
      <c r="J967" s="100"/>
      <c r="K967" s="100"/>
      <c r="L967" s="100"/>
      <c r="M967" s="100"/>
      <c r="N967" s="30" t="str">
        <f>IF(INDEX(技能效果!I:I,MATCH(技能效果等级!B967,技能效果!B:B,0))="","",INDEX(技能效果!I:I,MATCH(技能效果等级!B967,技能效果!B:B,0)))</f>
        <v/>
      </c>
      <c r="O967" s="100"/>
      <c r="P967" s="100"/>
      <c r="Q967" s="100"/>
      <c r="R967" s="31" t="str">
        <f>IF(INDEX(技能效果!J:J,MATCH(技能效果等级!B967,技能效果!B:B,0))="","",INDEX(技能效果!J:J,MATCH(技能效果等级!B967,技能效果!B:B,0)))</f>
        <v/>
      </c>
      <c r="S967" s="100"/>
      <c r="T967" s="100"/>
      <c r="U967" s="100"/>
      <c r="V967" s="30" t="s">
        <v>1329</v>
      </c>
      <c r="W967" s="31">
        <f t="shared" si="14"/>
        <v>97</v>
      </c>
    </row>
    <row r="968" spans="1:23" ht="16.5" x14ac:dyDescent="0.2">
      <c r="A968" s="31">
        <v>965</v>
      </c>
      <c r="B968" s="31">
        <f>INDEX(技能效果!B:B,MATCH(技能效果等级!W968,技能效果!Y:Y,0))</f>
        <v>130200601</v>
      </c>
      <c r="C968" s="31" t="str">
        <f>INDEX(技能效果!C:C,MATCH(技能效果等级!B968,技能效果!B:B,0))</f>
        <v>红莲缇娜技能2回复生命</v>
      </c>
      <c r="D968" s="30" t="s">
        <v>1013</v>
      </c>
      <c r="E968" s="31">
        <v>5</v>
      </c>
      <c r="F968" s="31">
        <f>INDEX(技能效果!H:H,MATCH(技能效果等级!B968,技能效果!B:B,0))</f>
        <v>2003</v>
      </c>
      <c r="G968" s="31">
        <v>1</v>
      </c>
      <c r="H968" s="100"/>
      <c r="I968" s="100"/>
      <c r="J968" s="100"/>
      <c r="K968" s="100"/>
      <c r="L968" s="100"/>
      <c r="M968" s="100"/>
      <c r="N968" s="30" t="str">
        <f>IF(INDEX(技能效果!I:I,MATCH(技能效果等级!B968,技能效果!B:B,0))="","",INDEX(技能效果!I:I,MATCH(技能效果等级!B968,技能效果!B:B,0)))</f>
        <v/>
      </c>
      <c r="O968" s="100"/>
      <c r="P968" s="100"/>
      <c r="Q968" s="100"/>
      <c r="R968" s="31" t="str">
        <f>IF(INDEX(技能效果!J:J,MATCH(技能效果等级!B968,技能效果!B:B,0))="","",INDEX(技能效果!J:J,MATCH(技能效果等级!B968,技能效果!B:B,0)))</f>
        <v/>
      </c>
      <c r="S968" s="100"/>
      <c r="T968" s="100"/>
      <c r="U968" s="100"/>
      <c r="V968" s="30" t="s">
        <v>1329</v>
      </c>
      <c r="W968" s="31">
        <f t="shared" si="14"/>
        <v>97</v>
      </c>
    </row>
    <row r="969" spans="1:23" ht="16.5" x14ac:dyDescent="0.2">
      <c r="A969" s="31">
        <v>966</v>
      </c>
      <c r="B969" s="31">
        <f>INDEX(技能效果!B:B,MATCH(技能效果等级!W969,技能效果!Y:Y,0))</f>
        <v>130200601</v>
      </c>
      <c r="C969" s="31" t="str">
        <f>INDEX(技能效果!C:C,MATCH(技能效果等级!B969,技能效果!B:B,0))</f>
        <v>红莲缇娜技能2回复生命</v>
      </c>
      <c r="D969" s="30" t="s">
        <v>1013</v>
      </c>
      <c r="E969" s="31">
        <v>6</v>
      </c>
      <c r="F969" s="31">
        <f>INDEX(技能效果!H:H,MATCH(技能效果等级!B969,技能效果!B:B,0))</f>
        <v>2003</v>
      </c>
      <c r="G969" s="31">
        <v>1</v>
      </c>
      <c r="H969" s="100"/>
      <c r="I969" s="100"/>
      <c r="J969" s="100"/>
      <c r="K969" s="100"/>
      <c r="L969" s="100"/>
      <c r="M969" s="100"/>
      <c r="N969" s="30" t="str">
        <f>IF(INDEX(技能效果!I:I,MATCH(技能效果等级!B969,技能效果!B:B,0))="","",INDEX(技能效果!I:I,MATCH(技能效果等级!B969,技能效果!B:B,0)))</f>
        <v/>
      </c>
      <c r="O969" s="100"/>
      <c r="P969" s="100"/>
      <c r="Q969" s="100"/>
      <c r="R969" s="31" t="str">
        <f>IF(INDEX(技能效果!J:J,MATCH(技能效果等级!B969,技能效果!B:B,0))="","",INDEX(技能效果!J:J,MATCH(技能效果等级!B969,技能效果!B:B,0)))</f>
        <v/>
      </c>
      <c r="S969" s="100"/>
      <c r="T969" s="100"/>
      <c r="U969" s="100"/>
      <c r="V969" s="30" t="s">
        <v>1329</v>
      </c>
      <c r="W969" s="31">
        <f t="shared" si="14"/>
        <v>97</v>
      </c>
    </row>
    <row r="970" spans="1:23" ht="16.5" x14ac:dyDescent="0.2">
      <c r="A970" s="31">
        <v>967</v>
      </c>
      <c r="B970" s="31">
        <f>INDEX(技能效果!B:B,MATCH(技能效果等级!W970,技能效果!Y:Y,0))</f>
        <v>130200601</v>
      </c>
      <c r="C970" s="31" t="str">
        <f>INDEX(技能效果!C:C,MATCH(技能效果等级!B970,技能效果!B:B,0))</f>
        <v>红莲缇娜技能2回复生命</v>
      </c>
      <c r="D970" s="30" t="s">
        <v>1013</v>
      </c>
      <c r="E970" s="31">
        <v>7</v>
      </c>
      <c r="F970" s="31">
        <f>INDEX(技能效果!H:H,MATCH(技能效果等级!B970,技能效果!B:B,0))</f>
        <v>2003</v>
      </c>
      <c r="G970" s="31">
        <v>1</v>
      </c>
      <c r="H970" s="100"/>
      <c r="I970" s="100"/>
      <c r="J970" s="100"/>
      <c r="K970" s="100"/>
      <c r="L970" s="100"/>
      <c r="M970" s="100"/>
      <c r="N970" s="30" t="str">
        <f>IF(INDEX(技能效果!I:I,MATCH(技能效果等级!B970,技能效果!B:B,0))="","",INDEX(技能效果!I:I,MATCH(技能效果等级!B970,技能效果!B:B,0)))</f>
        <v/>
      </c>
      <c r="O970" s="100"/>
      <c r="P970" s="100"/>
      <c r="Q970" s="100"/>
      <c r="R970" s="31" t="str">
        <f>IF(INDEX(技能效果!J:J,MATCH(技能效果等级!B970,技能效果!B:B,0))="","",INDEX(技能效果!J:J,MATCH(技能效果等级!B970,技能效果!B:B,0)))</f>
        <v/>
      </c>
      <c r="S970" s="100"/>
      <c r="T970" s="100"/>
      <c r="U970" s="100"/>
      <c r="V970" s="30" t="s">
        <v>1329</v>
      </c>
      <c r="W970" s="31">
        <f t="shared" si="14"/>
        <v>97</v>
      </c>
    </row>
    <row r="971" spans="1:23" ht="16.5" x14ac:dyDescent="0.2">
      <c r="A971" s="31">
        <v>968</v>
      </c>
      <c r="B971" s="31">
        <f>INDEX(技能效果!B:B,MATCH(技能效果等级!W971,技能效果!Y:Y,0))</f>
        <v>130200601</v>
      </c>
      <c r="C971" s="31" t="str">
        <f>INDEX(技能效果!C:C,MATCH(技能效果等级!B971,技能效果!B:B,0))</f>
        <v>红莲缇娜技能2回复生命</v>
      </c>
      <c r="D971" s="30" t="s">
        <v>1013</v>
      </c>
      <c r="E971" s="31">
        <v>8</v>
      </c>
      <c r="F971" s="31">
        <f>INDEX(技能效果!H:H,MATCH(技能效果等级!B971,技能效果!B:B,0))</f>
        <v>2003</v>
      </c>
      <c r="G971" s="31">
        <v>1</v>
      </c>
      <c r="H971" s="100"/>
      <c r="I971" s="100"/>
      <c r="J971" s="100"/>
      <c r="K971" s="100"/>
      <c r="L971" s="100"/>
      <c r="M971" s="100"/>
      <c r="N971" s="30" t="str">
        <f>IF(INDEX(技能效果!I:I,MATCH(技能效果等级!B971,技能效果!B:B,0))="","",INDEX(技能效果!I:I,MATCH(技能效果等级!B971,技能效果!B:B,0)))</f>
        <v/>
      </c>
      <c r="O971" s="100"/>
      <c r="P971" s="100"/>
      <c r="Q971" s="100"/>
      <c r="R971" s="31" t="str">
        <f>IF(INDEX(技能效果!J:J,MATCH(技能效果等级!B971,技能效果!B:B,0))="","",INDEX(技能效果!J:J,MATCH(技能效果等级!B971,技能效果!B:B,0)))</f>
        <v/>
      </c>
      <c r="S971" s="100"/>
      <c r="T971" s="100"/>
      <c r="U971" s="100"/>
      <c r="V971" s="30" t="s">
        <v>1329</v>
      </c>
      <c r="W971" s="31">
        <f t="shared" si="14"/>
        <v>97</v>
      </c>
    </row>
    <row r="972" spans="1:23" ht="16.5" x14ac:dyDescent="0.2">
      <c r="A972" s="31">
        <v>969</v>
      </c>
      <c r="B972" s="31">
        <f>INDEX(技能效果!B:B,MATCH(技能效果等级!W972,技能效果!Y:Y,0))</f>
        <v>130200601</v>
      </c>
      <c r="C972" s="31" t="str">
        <f>INDEX(技能效果!C:C,MATCH(技能效果等级!B972,技能效果!B:B,0))</f>
        <v>红莲缇娜技能2回复生命</v>
      </c>
      <c r="D972" s="30" t="s">
        <v>1013</v>
      </c>
      <c r="E972" s="31">
        <v>9</v>
      </c>
      <c r="F972" s="31">
        <f>INDEX(技能效果!H:H,MATCH(技能效果等级!B972,技能效果!B:B,0))</f>
        <v>2003</v>
      </c>
      <c r="G972" s="31">
        <v>1</v>
      </c>
      <c r="H972" s="100"/>
      <c r="I972" s="100"/>
      <c r="J972" s="100"/>
      <c r="K972" s="100"/>
      <c r="L972" s="100"/>
      <c r="M972" s="100"/>
      <c r="N972" s="30" t="str">
        <f>IF(INDEX(技能效果!I:I,MATCH(技能效果等级!B972,技能效果!B:B,0))="","",INDEX(技能效果!I:I,MATCH(技能效果等级!B972,技能效果!B:B,0)))</f>
        <v/>
      </c>
      <c r="O972" s="100"/>
      <c r="P972" s="100"/>
      <c r="Q972" s="100"/>
      <c r="R972" s="31" t="str">
        <f>IF(INDEX(技能效果!J:J,MATCH(技能效果等级!B972,技能效果!B:B,0))="","",INDEX(技能效果!J:J,MATCH(技能效果等级!B972,技能效果!B:B,0)))</f>
        <v/>
      </c>
      <c r="S972" s="100"/>
      <c r="T972" s="100"/>
      <c r="U972" s="100"/>
      <c r="V972" s="30" t="s">
        <v>1329</v>
      </c>
      <c r="W972" s="31">
        <f t="shared" si="14"/>
        <v>97</v>
      </c>
    </row>
    <row r="973" spans="1:23" ht="16.5" x14ac:dyDescent="0.2">
      <c r="A973" s="31">
        <v>970</v>
      </c>
      <c r="B973" s="31">
        <f>INDEX(技能效果!B:B,MATCH(技能效果等级!W973,技能效果!Y:Y,0))</f>
        <v>130200601</v>
      </c>
      <c r="C973" s="31" t="str">
        <f>INDEX(技能效果!C:C,MATCH(技能效果等级!B973,技能效果!B:B,0))</f>
        <v>红莲缇娜技能2回复生命</v>
      </c>
      <c r="D973" s="30" t="s">
        <v>1013</v>
      </c>
      <c r="E973" s="31">
        <v>10</v>
      </c>
      <c r="F973" s="31">
        <f>INDEX(技能效果!H:H,MATCH(技能效果等级!B973,技能效果!B:B,0))</f>
        <v>2003</v>
      </c>
      <c r="G973" s="31">
        <v>1</v>
      </c>
      <c r="H973" s="100"/>
      <c r="I973" s="100"/>
      <c r="J973" s="100"/>
      <c r="K973" s="100"/>
      <c r="L973" s="100"/>
      <c r="M973" s="100"/>
      <c r="N973" s="30" t="str">
        <f>IF(INDEX(技能效果!I:I,MATCH(技能效果等级!B973,技能效果!B:B,0))="","",INDEX(技能效果!I:I,MATCH(技能效果等级!B973,技能效果!B:B,0)))</f>
        <v/>
      </c>
      <c r="O973" s="100"/>
      <c r="P973" s="100"/>
      <c r="Q973" s="100"/>
      <c r="R973" s="31" t="str">
        <f>IF(INDEX(技能效果!J:J,MATCH(技能效果等级!B973,技能效果!B:B,0))="","",INDEX(技能效果!J:J,MATCH(技能效果等级!B973,技能效果!B:B,0)))</f>
        <v/>
      </c>
      <c r="S973" s="100"/>
      <c r="T973" s="100"/>
      <c r="U973" s="100"/>
      <c r="V973" s="30" t="s">
        <v>1329</v>
      </c>
      <c r="W973" s="31">
        <f t="shared" si="14"/>
        <v>97</v>
      </c>
    </row>
    <row r="974" spans="1:23" ht="16.5" x14ac:dyDescent="0.2">
      <c r="A974" s="31">
        <v>971</v>
      </c>
      <c r="B974" s="31">
        <f>INDEX(技能效果!B:B,MATCH(技能效果等级!W974,技能效果!Y:Y,0))</f>
        <v>130100701</v>
      </c>
      <c r="C974" s="31" t="str">
        <f>INDEX(技能效果!C:C,MATCH(技能效果等级!B974,技能效果!B:B,0))</f>
        <v>战斗曹焱兵技能1伤害</v>
      </c>
      <c r="D974" s="30" t="s">
        <v>1013</v>
      </c>
      <c r="E974" s="31">
        <v>1</v>
      </c>
      <c r="F974" s="31">
        <f>INDEX(技能效果!H:H,MATCH(技能效果等级!B974,技能效果!B:B,0))</f>
        <v>1001</v>
      </c>
      <c r="G974" s="31">
        <v>2.5</v>
      </c>
      <c r="H974" s="100"/>
      <c r="I974" s="100"/>
      <c r="J974" s="100"/>
      <c r="K974" s="100"/>
      <c r="L974" s="100"/>
      <c r="M974" s="100"/>
      <c r="N974" s="30" t="str">
        <f>IF(INDEX(技能效果!I:I,MATCH(技能效果等级!B974,技能效果!B:B,0))="","",INDEX(技能效果!I:I,MATCH(技能效果等级!B974,技能效果!B:B,0)))</f>
        <v/>
      </c>
      <c r="O974" s="100"/>
      <c r="P974" s="100"/>
      <c r="Q974" s="100"/>
      <c r="R974" s="31" t="str">
        <f>IF(INDEX(技能效果!J:J,MATCH(技能效果等级!B974,技能效果!B:B,0))="","",INDEX(技能效果!J:J,MATCH(技能效果等级!B974,技能效果!B:B,0)))</f>
        <v/>
      </c>
      <c r="S974" s="100"/>
      <c r="T974" s="100"/>
      <c r="U974" s="100"/>
      <c r="V974" s="30" t="s">
        <v>1329</v>
      </c>
      <c r="W974" s="31">
        <f t="shared" si="14"/>
        <v>98</v>
      </c>
    </row>
    <row r="975" spans="1:23" ht="16.5" x14ac:dyDescent="0.2">
      <c r="A975" s="31">
        <v>972</v>
      </c>
      <c r="B975" s="31">
        <f>INDEX(技能效果!B:B,MATCH(技能效果等级!W975,技能效果!Y:Y,0))</f>
        <v>130100701</v>
      </c>
      <c r="C975" s="31" t="str">
        <f>INDEX(技能效果!C:C,MATCH(技能效果等级!B975,技能效果!B:B,0))</f>
        <v>战斗曹焱兵技能1伤害</v>
      </c>
      <c r="D975" s="30" t="s">
        <v>1013</v>
      </c>
      <c r="E975" s="31">
        <v>2</v>
      </c>
      <c r="F975" s="31">
        <f>INDEX(技能效果!H:H,MATCH(技能效果等级!B975,技能效果!B:B,0))</f>
        <v>1001</v>
      </c>
      <c r="G975" s="31">
        <v>2.5</v>
      </c>
      <c r="H975" s="100"/>
      <c r="I975" s="100"/>
      <c r="J975" s="100"/>
      <c r="K975" s="100"/>
      <c r="L975" s="100"/>
      <c r="M975" s="100"/>
      <c r="N975" s="30" t="str">
        <f>IF(INDEX(技能效果!I:I,MATCH(技能效果等级!B975,技能效果!B:B,0))="","",INDEX(技能效果!I:I,MATCH(技能效果等级!B975,技能效果!B:B,0)))</f>
        <v/>
      </c>
      <c r="O975" s="100"/>
      <c r="P975" s="100"/>
      <c r="Q975" s="100"/>
      <c r="R975" s="31" t="str">
        <f>IF(INDEX(技能效果!J:J,MATCH(技能效果等级!B975,技能效果!B:B,0))="","",INDEX(技能效果!J:J,MATCH(技能效果等级!B975,技能效果!B:B,0)))</f>
        <v/>
      </c>
      <c r="S975" s="100"/>
      <c r="T975" s="100"/>
      <c r="U975" s="100"/>
      <c r="V975" s="30" t="s">
        <v>1329</v>
      </c>
      <c r="W975" s="31">
        <f t="shared" ref="W975:W1038" si="15">W965+1</f>
        <v>98</v>
      </c>
    </row>
    <row r="976" spans="1:23" ht="16.5" x14ac:dyDescent="0.2">
      <c r="A976" s="31">
        <v>973</v>
      </c>
      <c r="B976" s="31">
        <f>INDEX(技能效果!B:B,MATCH(技能效果等级!W976,技能效果!Y:Y,0))</f>
        <v>130100701</v>
      </c>
      <c r="C976" s="31" t="str">
        <f>INDEX(技能效果!C:C,MATCH(技能效果等级!B976,技能效果!B:B,0))</f>
        <v>战斗曹焱兵技能1伤害</v>
      </c>
      <c r="D976" s="30" t="s">
        <v>1013</v>
      </c>
      <c r="E976" s="31">
        <v>3</v>
      </c>
      <c r="F976" s="31">
        <f>INDEX(技能效果!H:H,MATCH(技能效果等级!B976,技能效果!B:B,0))</f>
        <v>1001</v>
      </c>
      <c r="G976" s="31">
        <v>2.5</v>
      </c>
      <c r="H976" s="100"/>
      <c r="I976" s="100"/>
      <c r="J976" s="100"/>
      <c r="K976" s="100"/>
      <c r="L976" s="100"/>
      <c r="M976" s="100"/>
      <c r="N976" s="30" t="str">
        <f>IF(INDEX(技能效果!I:I,MATCH(技能效果等级!B976,技能效果!B:B,0))="","",INDEX(技能效果!I:I,MATCH(技能效果等级!B976,技能效果!B:B,0)))</f>
        <v/>
      </c>
      <c r="O976" s="100"/>
      <c r="P976" s="100"/>
      <c r="Q976" s="100"/>
      <c r="R976" s="31" t="str">
        <f>IF(INDEX(技能效果!J:J,MATCH(技能效果等级!B976,技能效果!B:B,0))="","",INDEX(技能效果!J:J,MATCH(技能效果等级!B976,技能效果!B:B,0)))</f>
        <v/>
      </c>
      <c r="S976" s="100"/>
      <c r="T976" s="100"/>
      <c r="U976" s="100"/>
      <c r="V976" s="30" t="s">
        <v>1329</v>
      </c>
      <c r="W976" s="31">
        <f t="shared" si="15"/>
        <v>98</v>
      </c>
    </row>
    <row r="977" spans="1:23" ht="16.5" x14ac:dyDescent="0.2">
      <c r="A977" s="31">
        <v>974</v>
      </c>
      <c r="B977" s="31">
        <f>INDEX(技能效果!B:B,MATCH(技能效果等级!W977,技能效果!Y:Y,0))</f>
        <v>130100701</v>
      </c>
      <c r="C977" s="31" t="str">
        <f>INDEX(技能效果!C:C,MATCH(技能效果等级!B977,技能效果!B:B,0))</f>
        <v>战斗曹焱兵技能1伤害</v>
      </c>
      <c r="D977" s="30" t="s">
        <v>1013</v>
      </c>
      <c r="E977" s="31">
        <v>4</v>
      </c>
      <c r="F977" s="31">
        <f>INDEX(技能效果!H:H,MATCH(技能效果等级!B977,技能效果!B:B,0))</f>
        <v>1001</v>
      </c>
      <c r="G977" s="31">
        <v>2.5</v>
      </c>
      <c r="H977" s="100"/>
      <c r="I977" s="100"/>
      <c r="J977" s="100"/>
      <c r="K977" s="100"/>
      <c r="L977" s="100"/>
      <c r="M977" s="100"/>
      <c r="N977" s="30" t="str">
        <f>IF(INDEX(技能效果!I:I,MATCH(技能效果等级!B977,技能效果!B:B,0))="","",INDEX(技能效果!I:I,MATCH(技能效果等级!B977,技能效果!B:B,0)))</f>
        <v/>
      </c>
      <c r="O977" s="100"/>
      <c r="P977" s="100"/>
      <c r="Q977" s="100"/>
      <c r="R977" s="31" t="str">
        <f>IF(INDEX(技能效果!J:J,MATCH(技能效果等级!B977,技能效果!B:B,0))="","",INDEX(技能效果!J:J,MATCH(技能效果等级!B977,技能效果!B:B,0)))</f>
        <v/>
      </c>
      <c r="S977" s="100"/>
      <c r="T977" s="100"/>
      <c r="U977" s="100"/>
      <c r="V977" s="30" t="s">
        <v>1329</v>
      </c>
      <c r="W977" s="31">
        <f t="shared" si="15"/>
        <v>98</v>
      </c>
    </row>
    <row r="978" spans="1:23" ht="16.5" x14ac:dyDescent="0.2">
      <c r="A978" s="31">
        <v>975</v>
      </c>
      <c r="B978" s="31">
        <f>INDEX(技能效果!B:B,MATCH(技能效果等级!W978,技能效果!Y:Y,0))</f>
        <v>130100701</v>
      </c>
      <c r="C978" s="31" t="str">
        <f>INDEX(技能效果!C:C,MATCH(技能效果等级!B978,技能效果!B:B,0))</f>
        <v>战斗曹焱兵技能1伤害</v>
      </c>
      <c r="D978" s="30" t="s">
        <v>1013</v>
      </c>
      <c r="E978" s="31">
        <v>5</v>
      </c>
      <c r="F978" s="31">
        <f>INDEX(技能效果!H:H,MATCH(技能效果等级!B978,技能效果!B:B,0))</f>
        <v>1001</v>
      </c>
      <c r="G978" s="31">
        <v>2.5</v>
      </c>
      <c r="H978" s="100"/>
      <c r="I978" s="100"/>
      <c r="J978" s="100"/>
      <c r="K978" s="100"/>
      <c r="L978" s="100"/>
      <c r="M978" s="100"/>
      <c r="N978" s="30" t="str">
        <f>IF(INDEX(技能效果!I:I,MATCH(技能效果等级!B978,技能效果!B:B,0))="","",INDEX(技能效果!I:I,MATCH(技能效果等级!B978,技能效果!B:B,0)))</f>
        <v/>
      </c>
      <c r="O978" s="100"/>
      <c r="P978" s="100"/>
      <c r="Q978" s="100"/>
      <c r="R978" s="31" t="str">
        <f>IF(INDEX(技能效果!J:J,MATCH(技能效果等级!B978,技能效果!B:B,0))="","",INDEX(技能效果!J:J,MATCH(技能效果等级!B978,技能效果!B:B,0)))</f>
        <v/>
      </c>
      <c r="S978" s="100"/>
      <c r="T978" s="100"/>
      <c r="U978" s="100"/>
      <c r="V978" s="30" t="s">
        <v>1329</v>
      </c>
      <c r="W978" s="31">
        <f t="shared" si="15"/>
        <v>98</v>
      </c>
    </row>
    <row r="979" spans="1:23" ht="16.5" x14ac:dyDescent="0.2">
      <c r="A979" s="31">
        <v>976</v>
      </c>
      <c r="B979" s="31">
        <f>INDEX(技能效果!B:B,MATCH(技能效果等级!W979,技能效果!Y:Y,0))</f>
        <v>130100701</v>
      </c>
      <c r="C979" s="31" t="str">
        <f>INDEX(技能效果!C:C,MATCH(技能效果等级!B979,技能效果!B:B,0))</f>
        <v>战斗曹焱兵技能1伤害</v>
      </c>
      <c r="D979" s="30" t="s">
        <v>1013</v>
      </c>
      <c r="E979" s="31">
        <v>6</v>
      </c>
      <c r="F979" s="31">
        <f>INDEX(技能效果!H:H,MATCH(技能效果等级!B979,技能效果!B:B,0))</f>
        <v>1001</v>
      </c>
      <c r="G979" s="31">
        <v>2.5</v>
      </c>
      <c r="H979" s="100"/>
      <c r="I979" s="100"/>
      <c r="J979" s="100"/>
      <c r="K979" s="100"/>
      <c r="L979" s="100"/>
      <c r="M979" s="100"/>
      <c r="N979" s="30" t="str">
        <f>IF(INDEX(技能效果!I:I,MATCH(技能效果等级!B979,技能效果!B:B,0))="","",INDEX(技能效果!I:I,MATCH(技能效果等级!B979,技能效果!B:B,0)))</f>
        <v/>
      </c>
      <c r="O979" s="100"/>
      <c r="P979" s="100"/>
      <c r="Q979" s="100"/>
      <c r="R979" s="31" t="str">
        <f>IF(INDEX(技能效果!J:J,MATCH(技能效果等级!B979,技能效果!B:B,0))="","",INDEX(技能效果!J:J,MATCH(技能效果等级!B979,技能效果!B:B,0)))</f>
        <v/>
      </c>
      <c r="S979" s="100"/>
      <c r="T979" s="100"/>
      <c r="U979" s="100"/>
      <c r="V979" s="30" t="s">
        <v>1329</v>
      </c>
      <c r="W979" s="31">
        <f t="shared" si="15"/>
        <v>98</v>
      </c>
    </row>
    <row r="980" spans="1:23" ht="16.5" x14ac:dyDescent="0.2">
      <c r="A980" s="31">
        <v>977</v>
      </c>
      <c r="B980" s="31">
        <f>INDEX(技能效果!B:B,MATCH(技能效果等级!W980,技能效果!Y:Y,0))</f>
        <v>130100701</v>
      </c>
      <c r="C980" s="31" t="str">
        <f>INDEX(技能效果!C:C,MATCH(技能效果等级!B980,技能效果!B:B,0))</f>
        <v>战斗曹焱兵技能1伤害</v>
      </c>
      <c r="D980" s="30" t="s">
        <v>1013</v>
      </c>
      <c r="E980" s="31">
        <v>7</v>
      </c>
      <c r="F980" s="31">
        <f>INDEX(技能效果!H:H,MATCH(技能效果等级!B980,技能效果!B:B,0))</f>
        <v>1001</v>
      </c>
      <c r="G980" s="31">
        <v>2.5</v>
      </c>
      <c r="H980" s="100"/>
      <c r="I980" s="100"/>
      <c r="J980" s="100"/>
      <c r="K980" s="100"/>
      <c r="L980" s="100"/>
      <c r="M980" s="100"/>
      <c r="N980" s="30" t="str">
        <f>IF(INDEX(技能效果!I:I,MATCH(技能效果等级!B980,技能效果!B:B,0))="","",INDEX(技能效果!I:I,MATCH(技能效果等级!B980,技能效果!B:B,0)))</f>
        <v/>
      </c>
      <c r="O980" s="100"/>
      <c r="P980" s="100"/>
      <c r="Q980" s="100"/>
      <c r="R980" s="31" t="str">
        <f>IF(INDEX(技能效果!J:J,MATCH(技能效果等级!B980,技能效果!B:B,0))="","",INDEX(技能效果!J:J,MATCH(技能效果等级!B980,技能效果!B:B,0)))</f>
        <v/>
      </c>
      <c r="S980" s="100"/>
      <c r="T980" s="100"/>
      <c r="U980" s="100"/>
      <c r="V980" s="30" t="s">
        <v>1329</v>
      </c>
      <c r="W980" s="31">
        <f t="shared" si="15"/>
        <v>98</v>
      </c>
    </row>
    <row r="981" spans="1:23" ht="16.5" x14ac:dyDescent="0.2">
      <c r="A981" s="31">
        <v>978</v>
      </c>
      <c r="B981" s="31">
        <f>INDEX(技能效果!B:B,MATCH(技能效果等级!W981,技能效果!Y:Y,0))</f>
        <v>130100701</v>
      </c>
      <c r="C981" s="31" t="str">
        <f>INDEX(技能效果!C:C,MATCH(技能效果等级!B981,技能效果!B:B,0))</f>
        <v>战斗曹焱兵技能1伤害</v>
      </c>
      <c r="D981" s="30" t="s">
        <v>1013</v>
      </c>
      <c r="E981" s="31">
        <v>8</v>
      </c>
      <c r="F981" s="31">
        <f>INDEX(技能效果!H:H,MATCH(技能效果等级!B981,技能效果!B:B,0))</f>
        <v>1001</v>
      </c>
      <c r="G981" s="31">
        <v>2.5</v>
      </c>
      <c r="H981" s="100"/>
      <c r="I981" s="100"/>
      <c r="J981" s="100"/>
      <c r="K981" s="100"/>
      <c r="L981" s="100"/>
      <c r="M981" s="100"/>
      <c r="N981" s="30" t="str">
        <f>IF(INDEX(技能效果!I:I,MATCH(技能效果等级!B981,技能效果!B:B,0))="","",INDEX(技能效果!I:I,MATCH(技能效果等级!B981,技能效果!B:B,0)))</f>
        <v/>
      </c>
      <c r="O981" s="100"/>
      <c r="P981" s="100"/>
      <c r="Q981" s="100"/>
      <c r="R981" s="31" t="str">
        <f>IF(INDEX(技能效果!J:J,MATCH(技能效果等级!B981,技能效果!B:B,0))="","",INDEX(技能效果!J:J,MATCH(技能效果等级!B981,技能效果!B:B,0)))</f>
        <v/>
      </c>
      <c r="S981" s="100"/>
      <c r="T981" s="100"/>
      <c r="U981" s="100"/>
      <c r="V981" s="30" t="s">
        <v>1329</v>
      </c>
      <c r="W981" s="31">
        <f t="shared" si="15"/>
        <v>98</v>
      </c>
    </row>
    <row r="982" spans="1:23" ht="16.5" x14ac:dyDescent="0.2">
      <c r="A982" s="31">
        <v>979</v>
      </c>
      <c r="B982" s="31">
        <f>INDEX(技能效果!B:B,MATCH(技能效果等级!W982,技能效果!Y:Y,0))</f>
        <v>130100701</v>
      </c>
      <c r="C982" s="31" t="str">
        <f>INDEX(技能效果!C:C,MATCH(技能效果等级!B982,技能效果!B:B,0))</f>
        <v>战斗曹焱兵技能1伤害</v>
      </c>
      <c r="D982" s="30" t="s">
        <v>1013</v>
      </c>
      <c r="E982" s="31">
        <v>9</v>
      </c>
      <c r="F982" s="31">
        <f>INDEX(技能效果!H:H,MATCH(技能效果等级!B982,技能效果!B:B,0))</f>
        <v>1001</v>
      </c>
      <c r="G982" s="31">
        <v>2.5</v>
      </c>
      <c r="H982" s="100"/>
      <c r="I982" s="100"/>
      <c r="J982" s="100"/>
      <c r="K982" s="100"/>
      <c r="L982" s="100"/>
      <c r="M982" s="100"/>
      <c r="N982" s="30" t="str">
        <f>IF(INDEX(技能效果!I:I,MATCH(技能效果等级!B982,技能效果!B:B,0))="","",INDEX(技能效果!I:I,MATCH(技能效果等级!B982,技能效果!B:B,0)))</f>
        <v/>
      </c>
      <c r="O982" s="100"/>
      <c r="P982" s="100"/>
      <c r="Q982" s="100"/>
      <c r="R982" s="31" t="str">
        <f>IF(INDEX(技能效果!J:J,MATCH(技能效果等级!B982,技能效果!B:B,0))="","",INDEX(技能效果!J:J,MATCH(技能效果等级!B982,技能效果!B:B,0)))</f>
        <v/>
      </c>
      <c r="S982" s="100"/>
      <c r="T982" s="100"/>
      <c r="U982" s="100"/>
      <c r="V982" s="30" t="s">
        <v>1329</v>
      </c>
      <c r="W982" s="31">
        <f t="shared" si="15"/>
        <v>98</v>
      </c>
    </row>
    <row r="983" spans="1:23" ht="16.5" x14ac:dyDescent="0.2">
      <c r="A983" s="31">
        <v>980</v>
      </c>
      <c r="B983" s="31">
        <f>INDEX(技能效果!B:B,MATCH(技能效果等级!W983,技能效果!Y:Y,0))</f>
        <v>130100701</v>
      </c>
      <c r="C983" s="31" t="str">
        <f>INDEX(技能效果!C:C,MATCH(技能效果等级!B983,技能效果!B:B,0))</f>
        <v>战斗曹焱兵技能1伤害</v>
      </c>
      <c r="D983" s="30" t="s">
        <v>1013</v>
      </c>
      <c r="E983" s="31">
        <v>10</v>
      </c>
      <c r="F983" s="31">
        <f>INDEX(技能效果!H:H,MATCH(技能效果等级!B983,技能效果!B:B,0))</f>
        <v>1001</v>
      </c>
      <c r="G983" s="31">
        <v>2.5</v>
      </c>
      <c r="H983" s="100"/>
      <c r="I983" s="100"/>
      <c r="J983" s="100"/>
      <c r="K983" s="100"/>
      <c r="L983" s="100"/>
      <c r="M983" s="100"/>
      <c r="N983" s="30" t="str">
        <f>IF(INDEX(技能效果!I:I,MATCH(技能效果等级!B983,技能效果!B:B,0))="","",INDEX(技能效果!I:I,MATCH(技能效果等级!B983,技能效果!B:B,0)))</f>
        <v/>
      </c>
      <c r="O983" s="100"/>
      <c r="P983" s="100"/>
      <c r="Q983" s="100"/>
      <c r="R983" s="31" t="str">
        <f>IF(INDEX(技能效果!J:J,MATCH(技能效果等级!B983,技能效果!B:B,0))="","",INDEX(技能效果!J:J,MATCH(技能效果等级!B983,技能效果!B:B,0)))</f>
        <v/>
      </c>
      <c r="S983" s="100"/>
      <c r="T983" s="100"/>
      <c r="U983" s="100"/>
      <c r="V983" s="30" t="s">
        <v>1329</v>
      </c>
      <c r="W983" s="31">
        <f t="shared" si="15"/>
        <v>98</v>
      </c>
    </row>
    <row r="984" spans="1:23" ht="16.5" x14ac:dyDescent="0.2">
      <c r="A984" s="31">
        <v>981</v>
      </c>
      <c r="B984" s="31">
        <f>INDEX(技能效果!B:B,MATCH(技能效果等级!W984,技能效果!Y:Y,0))</f>
        <v>130200701</v>
      </c>
      <c r="C984" s="31" t="str">
        <f>INDEX(技能效果!C:C,MATCH(技能效果等级!B984,技能效果!B:B,0))</f>
        <v>战斗曹焱兵技能2伤害</v>
      </c>
      <c r="D984" s="30" t="s">
        <v>1013</v>
      </c>
      <c r="E984" s="31">
        <v>1</v>
      </c>
      <c r="F984" s="31">
        <f>INDEX(技能效果!H:H,MATCH(技能效果等级!B984,技能效果!B:B,0))</f>
        <v>1001</v>
      </c>
      <c r="G984" s="31">
        <v>2.5</v>
      </c>
      <c r="H984" s="100"/>
      <c r="I984" s="100"/>
      <c r="J984" s="100"/>
      <c r="K984" s="100"/>
      <c r="L984" s="100"/>
      <c r="M984" s="100"/>
      <c r="N984" s="30" t="str">
        <f>IF(INDEX(技能效果!I:I,MATCH(技能效果等级!B984,技能效果!B:B,0))="","",INDEX(技能效果!I:I,MATCH(技能效果等级!B984,技能效果!B:B,0)))</f>
        <v/>
      </c>
      <c r="O984" s="100"/>
      <c r="P984" s="100"/>
      <c r="Q984" s="100"/>
      <c r="R984" s="31" t="str">
        <f>IF(INDEX(技能效果!J:J,MATCH(技能效果等级!B984,技能效果!B:B,0))="","",INDEX(技能效果!J:J,MATCH(技能效果等级!B984,技能效果!B:B,0)))</f>
        <v/>
      </c>
      <c r="S984" s="100"/>
      <c r="T984" s="100"/>
      <c r="U984" s="100"/>
      <c r="V984" s="30" t="s">
        <v>1329</v>
      </c>
      <c r="W984" s="31">
        <f t="shared" si="15"/>
        <v>99</v>
      </c>
    </row>
    <row r="985" spans="1:23" ht="16.5" x14ac:dyDescent="0.2">
      <c r="A985" s="31">
        <v>982</v>
      </c>
      <c r="B985" s="31">
        <f>INDEX(技能效果!B:B,MATCH(技能效果等级!W985,技能效果!Y:Y,0))</f>
        <v>130200701</v>
      </c>
      <c r="C985" s="31" t="str">
        <f>INDEX(技能效果!C:C,MATCH(技能效果等级!B985,技能效果!B:B,0))</f>
        <v>战斗曹焱兵技能2伤害</v>
      </c>
      <c r="D985" s="30" t="s">
        <v>1013</v>
      </c>
      <c r="E985" s="31">
        <v>2</v>
      </c>
      <c r="F985" s="31">
        <f>INDEX(技能效果!H:H,MATCH(技能效果等级!B985,技能效果!B:B,0))</f>
        <v>1001</v>
      </c>
      <c r="G985" s="31">
        <v>2.5</v>
      </c>
      <c r="H985" s="100"/>
      <c r="I985" s="100"/>
      <c r="J985" s="100"/>
      <c r="K985" s="100"/>
      <c r="L985" s="100"/>
      <c r="M985" s="100"/>
      <c r="N985" s="30" t="str">
        <f>IF(INDEX(技能效果!I:I,MATCH(技能效果等级!B985,技能效果!B:B,0))="","",INDEX(技能效果!I:I,MATCH(技能效果等级!B985,技能效果!B:B,0)))</f>
        <v/>
      </c>
      <c r="O985" s="100"/>
      <c r="P985" s="100"/>
      <c r="Q985" s="100"/>
      <c r="R985" s="31" t="str">
        <f>IF(INDEX(技能效果!J:J,MATCH(技能效果等级!B985,技能效果!B:B,0))="","",INDEX(技能效果!J:J,MATCH(技能效果等级!B985,技能效果!B:B,0)))</f>
        <v/>
      </c>
      <c r="S985" s="100"/>
      <c r="T985" s="100"/>
      <c r="U985" s="100"/>
      <c r="V985" s="30" t="s">
        <v>1329</v>
      </c>
      <c r="W985" s="31">
        <f t="shared" si="15"/>
        <v>99</v>
      </c>
    </row>
    <row r="986" spans="1:23" ht="16.5" x14ac:dyDescent="0.2">
      <c r="A986" s="31">
        <v>983</v>
      </c>
      <c r="B986" s="31">
        <f>INDEX(技能效果!B:B,MATCH(技能效果等级!W986,技能效果!Y:Y,0))</f>
        <v>130200701</v>
      </c>
      <c r="C986" s="31" t="str">
        <f>INDEX(技能效果!C:C,MATCH(技能效果等级!B986,技能效果!B:B,0))</f>
        <v>战斗曹焱兵技能2伤害</v>
      </c>
      <c r="D986" s="30" t="s">
        <v>1013</v>
      </c>
      <c r="E986" s="31">
        <v>3</v>
      </c>
      <c r="F986" s="31">
        <f>INDEX(技能效果!H:H,MATCH(技能效果等级!B986,技能效果!B:B,0))</f>
        <v>1001</v>
      </c>
      <c r="G986" s="31">
        <v>2.5</v>
      </c>
      <c r="H986" s="100"/>
      <c r="I986" s="100"/>
      <c r="J986" s="100"/>
      <c r="K986" s="100"/>
      <c r="L986" s="100"/>
      <c r="M986" s="100"/>
      <c r="N986" s="30" t="str">
        <f>IF(INDEX(技能效果!I:I,MATCH(技能效果等级!B986,技能效果!B:B,0))="","",INDEX(技能效果!I:I,MATCH(技能效果等级!B986,技能效果!B:B,0)))</f>
        <v/>
      </c>
      <c r="O986" s="100"/>
      <c r="P986" s="100"/>
      <c r="Q986" s="100"/>
      <c r="R986" s="31" t="str">
        <f>IF(INDEX(技能效果!J:J,MATCH(技能效果等级!B986,技能效果!B:B,0))="","",INDEX(技能效果!J:J,MATCH(技能效果等级!B986,技能效果!B:B,0)))</f>
        <v/>
      </c>
      <c r="S986" s="100"/>
      <c r="T986" s="100"/>
      <c r="U986" s="100"/>
      <c r="V986" s="30" t="s">
        <v>1329</v>
      </c>
      <c r="W986" s="31">
        <f t="shared" si="15"/>
        <v>99</v>
      </c>
    </row>
    <row r="987" spans="1:23" ht="16.5" x14ac:dyDescent="0.2">
      <c r="A987" s="31">
        <v>984</v>
      </c>
      <c r="B987" s="31">
        <f>INDEX(技能效果!B:B,MATCH(技能效果等级!W987,技能效果!Y:Y,0))</f>
        <v>130200701</v>
      </c>
      <c r="C987" s="31" t="str">
        <f>INDEX(技能效果!C:C,MATCH(技能效果等级!B987,技能效果!B:B,0))</f>
        <v>战斗曹焱兵技能2伤害</v>
      </c>
      <c r="D987" s="30" t="s">
        <v>1013</v>
      </c>
      <c r="E987" s="31">
        <v>4</v>
      </c>
      <c r="F987" s="31">
        <f>INDEX(技能效果!H:H,MATCH(技能效果等级!B987,技能效果!B:B,0))</f>
        <v>1001</v>
      </c>
      <c r="G987" s="31">
        <v>2.5</v>
      </c>
      <c r="H987" s="100"/>
      <c r="I987" s="100"/>
      <c r="J987" s="100"/>
      <c r="K987" s="100"/>
      <c r="L987" s="100"/>
      <c r="M987" s="100"/>
      <c r="N987" s="30" t="str">
        <f>IF(INDEX(技能效果!I:I,MATCH(技能效果等级!B987,技能效果!B:B,0))="","",INDEX(技能效果!I:I,MATCH(技能效果等级!B987,技能效果!B:B,0)))</f>
        <v/>
      </c>
      <c r="O987" s="100"/>
      <c r="P987" s="100"/>
      <c r="Q987" s="100"/>
      <c r="R987" s="31" t="str">
        <f>IF(INDEX(技能效果!J:J,MATCH(技能效果等级!B987,技能效果!B:B,0))="","",INDEX(技能效果!J:J,MATCH(技能效果等级!B987,技能效果!B:B,0)))</f>
        <v/>
      </c>
      <c r="S987" s="100"/>
      <c r="T987" s="100"/>
      <c r="U987" s="100"/>
      <c r="V987" s="30" t="s">
        <v>1329</v>
      </c>
      <c r="W987" s="31">
        <f t="shared" si="15"/>
        <v>99</v>
      </c>
    </row>
    <row r="988" spans="1:23" ht="16.5" x14ac:dyDescent="0.2">
      <c r="A988" s="31">
        <v>985</v>
      </c>
      <c r="B988" s="31">
        <f>INDEX(技能效果!B:B,MATCH(技能效果等级!W988,技能效果!Y:Y,0))</f>
        <v>130200701</v>
      </c>
      <c r="C988" s="31" t="str">
        <f>INDEX(技能效果!C:C,MATCH(技能效果等级!B988,技能效果!B:B,0))</f>
        <v>战斗曹焱兵技能2伤害</v>
      </c>
      <c r="D988" s="30" t="s">
        <v>1013</v>
      </c>
      <c r="E988" s="31">
        <v>5</v>
      </c>
      <c r="F988" s="31">
        <f>INDEX(技能效果!H:H,MATCH(技能效果等级!B988,技能效果!B:B,0))</f>
        <v>1001</v>
      </c>
      <c r="G988" s="31">
        <v>2.5</v>
      </c>
      <c r="H988" s="100"/>
      <c r="I988" s="100"/>
      <c r="J988" s="100"/>
      <c r="K988" s="100"/>
      <c r="L988" s="100"/>
      <c r="M988" s="100"/>
      <c r="N988" s="30" t="str">
        <f>IF(INDEX(技能效果!I:I,MATCH(技能效果等级!B988,技能效果!B:B,0))="","",INDEX(技能效果!I:I,MATCH(技能效果等级!B988,技能效果!B:B,0)))</f>
        <v/>
      </c>
      <c r="O988" s="100"/>
      <c r="P988" s="100"/>
      <c r="Q988" s="100"/>
      <c r="R988" s="31" t="str">
        <f>IF(INDEX(技能效果!J:J,MATCH(技能效果等级!B988,技能效果!B:B,0))="","",INDEX(技能效果!J:J,MATCH(技能效果等级!B988,技能效果!B:B,0)))</f>
        <v/>
      </c>
      <c r="S988" s="100"/>
      <c r="T988" s="100"/>
      <c r="U988" s="100"/>
      <c r="V988" s="30" t="s">
        <v>1329</v>
      </c>
      <c r="W988" s="31">
        <f t="shared" si="15"/>
        <v>99</v>
      </c>
    </row>
    <row r="989" spans="1:23" ht="16.5" x14ac:dyDescent="0.2">
      <c r="A989" s="31">
        <v>986</v>
      </c>
      <c r="B989" s="31">
        <f>INDEX(技能效果!B:B,MATCH(技能效果等级!W989,技能效果!Y:Y,0))</f>
        <v>130200701</v>
      </c>
      <c r="C989" s="31" t="str">
        <f>INDEX(技能效果!C:C,MATCH(技能效果等级!B989,技能效果!B:B,0))</f>
        <v>战斗曹焱兵技能2伤害</v>
      </c>
      <c r="D989" s="30" t="s">
        <v>1013</v>
      </c>
      <c r="E989" s="31">
        <v>6</v>
      </c>
      <c r="F989" s="31">
        <f>INDEX(技能效果!H:H,MATCH(技能效果等级!B989,技能效果!B:B,0))</f>
        <v>1001</v>
      </c>
      <c r="G989" s="31">
        <v>2.5</v>
      </c>
      <c r="H989" s="100"/>
      <c r="I989" s="100"/>
      <c r="J989" s="100"/>
      <c r="K989" s="100"/>
      <c r="L989" s="100"/>
      <c r="M989" s="100"/>
      <c r="N989" s="30" t="str">
        <f>IF(INDEX(技能效果!I:I,MATCH(技能效果等级!B989,技能效果!B:B,0))="","",INDEX(技能效果!I:I,MATCH(技能效果等级!B989,技能效果!B:B,0)))</f>
        <v/>
      </c>
      <c r="O989" s="100"/>
      <c r="P989" s="100"/>
      <c r="Q989" s="100"/>
      <c r="R989" s="31" t="str">
        <f>IF(INDEX(技能效果!J:J,MATCH(技能效果等级!B989,技能效果!B:B,0))="","",INDEX(技能效果!J:J,MATCH(技能效果等级!B989,技能效果!B:B,0)))</f>
        <v/>
      </c>
      <c r="S989" s="100"/>
      <c r="T989" s="100"/>
      <c r="U989" s="100"/>
      <c r="V989" s="30" t="s">
        <v>1329</v>
      </c>
      <c r="W989" s="31">
        <f t="shared" si="15"/>
        <v>99</v>
      </c>
    </row>
    <row r="990" spans="1:23" ht="16.5" x14ac:dyDescent="0.2">
      <c r="A990" s="31">
        <v>987</v>
      </c>
      <c r="B990" s="31">
        <f>INDEX(技能效果!B:B,MATCH(技能效果等级!W990,技能效果!Y:Y,0))</f>
        <v>130200701</v>
      </c>
      <c r="C990" s="31" t="str">
        <f>INDEX(技能效果!C:C,MATCH(技能效果等级!B990,技能效果!B:B,0))</f>
        <v>战斗曹焱兵技能2伤害</v>
      </c>
      <c r="D990" s="30" t="s">
        <v>1013</v>
      </c>
      <c r="E990" s="31">
        <v>7</v>
      </c>
      <c r="F990" s="31">
        <f>INDEX(技能效果!H:H,MATCH(技能效果等级!B990,技能效果!B:B,0))</f>
        <v>1001</v>
      </c>
      <c r="G990" s="31">
        <v>2.5</v>
      </c>
      <c r="H990" s="100"/>
      <c r="I990" s="100"/>
      <c r="J990" s="100"/>
      <c r="K990" s="100"/>
      <c r="L990" s="100"/>
      <c r="M990" s="100"/>
      <c r="N990" s="30" t="str">
        <f>IF(INDEX(技能效果!I:I,MATCH(技能效果等级!B990,技能效果!B:B,0))="","",INDEX(技能效果!I:I,MATCH(技能效果等级!B990,技能效果!B:B,0)))</f>
        <v/>
      </c>
      <c r="O990" s="100"/>
      <c r="P990" s="100"/>
      <c r="Q990" s="100"/>
      <c r="R990" s="31" t="str">
        <f>IF(INDEX(技能效果!J:J,MATCH(技能效果等级!B990,技能效果!B:B,0))="","",INDEX(技能效果!J:J,MATCH(技能效果等级!B990,技能效果!B:B,0)))</f>
        <v/>
      </c>
      <c r="S990" s="100"/>
      <c r="T990" s="100"/>
      <c r="U990" s="100"/>
      <c r="V990" s="30" t="s">
        <v>1329</v>
      </c>
      <c r="W990" s="31">
        <f t="shared" si="15"/>
        <v>99</v>
      </c>
    </row>
    <row r="991" spans="1:23" ht="16.5" x14ac:dyDescent="0.2">
      <c r="A991" s="31">
        <v>988</v>
      </c>
      <c r="B991" s="31">
        <f>INDEX(技能效果!B:B,MATCH(技能效果等级!W991,技能效果!Y:Y,0))</f>
        <v>130200701</v>
      </c>
      <c r="C991" s="31" t="str">
        <f>INDEX(技能效果!C:C,MATCH(技能效果等级!B991,技能效果!B:B,0))</f>
        <v>战斗曹焱兵技能2伤害</v>
      </c>
      <c r="D991" s="30" t="s">
        <v>1013</v>
      </c>
      <c r="E991" s="31">
        <v>8</v>
      </c>
      <c r="F991" s="31">
        <f>INDEX(技能效果!H:H,MATCH(技能效果等级!B991,技能效果!B:B,0))</f>
        <v>1001</v>
      </c>
      <c r="G991" s="31">
        <v>2.5</v>
      </c>
      <c r="H991" s="100"/>
      <c r="I991" s="100"/>
      <c r="J991" s="100"/>
      <c r="K991" s="100"/>
      <c r="L991" s="100"/>
      <c r="M991" s="100"/>
      <c r="N991" s="30" t="str">
        <f>IF(INDEX(技能效果!I:I,MATCH(技能效果等级!B991,技能效果!B:B,0))="","",INDEX(技能效果!I:I,MATCH(技能效果等级!B991,技能效果!B:B,0)))</f>
        <v/>
      </c>
      <c r="O991" s="100"/>
      <c r="P991" s="100"/>
      <c r="Q991" s="100"/>
      <c r="R991" s="31" t="str">
        <f>IF(INDEX(技能效果!J:J,MATCH(技能效果等级!B991,技能效果!B:B,0))="","",INDEX(技能效果!J:J,MATCH(技能效果等级!B991,技能效果!B:B,0)))</f>
        <v/>
      </c>
      <c r="S991" s="100"/>
      <c r="T991" s="100"/>
      <c r="U991" s="100"/>
      <c r="V991" s="30" t="s">
        <v>1329</v>
      </c>
      <c r="W991" s="31">
        <f t="shared" si="15"/>
        <v>99</v>
      </c>
    </row>
    <row r="992" spans="1:23" ht="16.5" x14ac:dyDescent="0.2">
      <c r="A992" s="31">
        <v>989</v>
      </c>
      <c r="B992" s="31">
        <f>INDEX(技能效果!B:B,MATCH(技能效果等级!W992,技能效果!Y:Y,0))</f>
        <v>130200701</v>
      </c>
      <c r="C992" s="31" t="str">
        <f>INDEX(技能效果!C:C,MATCH(技能效果等级!B992,技能效果!B:B,0))</f>
        <v>战斗曹焱兵技能2伤害</v>
      </c>
      <c r="D992" s="30" t="s">
        <v>1013</v>
      </c>
      <c r="E992" s="31">
        <v>9</v>
      </c>
      <c r="F992" s="31">
        <f>INDEX(技能效果!H:H,MATCH(技能效果等级!B992,技能效果!B:B,0))</f>
        <v>1001</v>
      </c>
      <c r="G992" s="31">
        <v>2.5</v>
      </c>
      <c r="H992" s="100"/>
      <c r="I992" s="100"/>
      <c r="J992" s="100"/>
      <c r="K992" s="100"/>
      <c r="L992" s="100"/>
      <c r="M992" s="100"/>
      <c r="N992" s="30" t="str">
        <f>IF(INDEX(技能效果!I:I,MATCH(技能效果等级!B992,技能效果!B:B,0))="","",INDEX(技能效果!I:I,MATCH(技能效果等级!B992,技能效果!B:B,0)))</f>
        <v/>
      </c>
      <c r="O992" s="100"/>
      <c r="P992" s="100"/>
      <c r="Q992" s="100"/>
      <c r="R992" s="31" t="str">
        <f>IF(INDEX(技能效果!J:J,MATCH(技能效果等级!B992,技能效果!B:B,0))="","",INDEX(技能效果!J:J,MATCH(技能效果等级!B992,技能效果!B:B,0)))</f>
        <v/>
      </c>
      <c r="S992" s="100"/>
      <c r="T992" s="100"/>
      <c r="U992" s="100"/>
      <c r="V992" s="30" t="s">
        <v>1329</v>
      </c>
      <c r="W992" s="31">
        <f t="shared" si="15"/>
        <v>99</v>
      </c>
    </row>
    <row r="993" spans="1:23" ht="16.5" x14ac:dyDescent="0.2">
      <c r="A993" s="31">
        <v>990</v>
      </c>
      <c r="B993" s="31">
        <f>INDEX(技能效果!B:B,MATCH(技能效果等级!W993,技能效果!Y:Y,0))</f>
        <v>130200701</v>
      </c>
      <c r="C993" s="31" t="str">
        <f>INDEX(技能效果!C:C,MATCH(技能效果等级!B993,技能效果!B:B,0))</f>
        <v>战斗曹焱兵技能2伤害</v>
      </c>
      <c r="D993" s="30" t="s">
        <v>1013</v>
      </c>
      <c r="E993" s="31">
        <v>10</v>
      </c>
      <c r="F993" s="31">
        <f>INDEX(技能效果!H:H,MATCH(技能效果等级!B993,技能效果!B:B,0))</f>
        <v>1001</v>
      </c>
      <c r="G993" s="31">
        <v>2.5</v>
      </c>
      <c r="H993" s="100"/>
      <c r="I993" s="100"/>
      <c r="J993" s="100"/>
      <c r="K993" s="100"/>
      <c r="L993" s="100"/>
      <c r="M993" s="100"/>
      <c r="N993" s="30" t="str">
        <f>IF(INDEX(技能效果!I:I,MATCH(技能效果等级!B993,技能效果!B:B,0))="","",INDEX(技能效果!I:I,MATCH(技能效果等级!B993,技能效果!B:B,0)))</f>
        <v/>
      </c>
      <c r="O993" s="100"/>
      <c r="P993" s="100"/>
      <c r="Q993" s="100"/>
      <c r="R993" s="31" t="str">
        <f>IF(INDEX(技能效果!J:J,MATCH(技能效果等级!B993,技能效果!B:B,0))="","",INDEX(技能效果!J:J,MATCH(技能效果等级!B993,技能效果!B:B,0)))</f>
        <v/>
      </c>
      <c r="S993" s="100"/>
      <c r="T993" s="100"/>
      <c r="U993" s="100"/>
      <c r="V993" s="30" t="s">
        <v>1329</v>
      </c>
      <c r="W993" s="31">
        <f t="shared" si="15"/>
        <v>99</v>
      </c>
    </row>
    <row r="994" spans="1:23" ht="16.5" x14ac:dyDescent="0.2">
      <c r="A994" s="31">
        <v>991</v>
      </c>
      <c r="B994" s="31">
        <f>INDEX(技能效果!B:B,MATCH(技能效果等级!W994,技能效果!Y:Y,0))</f>
        <v>130200702</v>
      </c>
      <c r="C994" s="31" t="str">
        <f>INDEX(技能效果!C:C,MATCH(技能效果等级!B994,技能效果!B:B,0))</f>
        <v>战斗曹焱兵技能1禁锢</v>
      </c>
      <c r="D994" s="30" t="s">
        <v>1013</v>
      </c>
      <c r="E994" s="31">
        <v>1</v>
      </c>
      <c r="F994" s="31">
        <f>INDEX(技能效果!H:H,MATCH(技能效果等级!B994,技能效果!B:B,0))</f>
        <v>4001</v>
      </c>
      <c r="G994" s="31">
        <v>1</v>
      </c>
      <c r="H994" s="100"/>
      <c r="I994" s="100"/>
      <c r="J994" s="100"/>
      <c r="K994" s="100"/>
      <c r="L994" s="100"/>
      <c r="M994" s="100"/>
      <c r="N994" s="30" t="str">
        <f>IF(INDEX(技能效果!I:I,MATCH(技能效果等级!B994,技能效果!B:B,0))="","",INDEX(技能效果!I:I,MATCH(技能效果等级!B994,技能效果!B:B,0)))</f>
        <v/>
      </c>
      <c r="O994" s="100"/>
      <c r="P994" s="100"/>
      <c r="Q994" s="100"/>
      <c r="R994" s="31" t="str">
        <f>IF(INDEX(技能效果!J:J,MATCH(技能效果等级!B994,技能效果!B:B,0))="","",INDEX(技能效果!J:J,MATCH(技能效果等级!B994,技能效果!B:B,0)))</f>
        <v/>
      </c>
      <c r="S994" s="100"/>
      <c r="T994" s="100"/>
      <c r="U994" s="100"/>
      <c r="V994" s="30" t="s">
        <v>1329</v>
      </c>
      <c r="W994" s="31">
        <f t="shared" si="15"/>
        <v>100</v>
      </c>
    </row>
    <row r="995" spans="1:23" ht="16.5" x14ac:dyDescent="0.2">
      <c r="A995" s="31">
        <v>992</v>
      </c>
      <c r="B995" s="31">
        <f>INDEX(技能效果!B:B,MATCH(技能效果等级!W995,技能效果!Y:Y,0))</f>
        <v>130200702</v>
      </c>
      <c r="C995" s="31" t="str">
        <f>INDEX(技能效果!C:C,MATCH(技能效果等级!B995,技能效果!B:B,0))</f>
        <v>战斗曹焱兵技能1禁锢</v>
      </c>
      <c r="D995" s="30" t="s">
        <v>1013</v>
      </c>
      <c r="E995" s="31">
        <v>2</v>
      </c>
      <c r="F995" s="31">
        <f>INDEX(技能效果!H:H,MATCH(技能效果等级!B995,技能效果!B:B,0))</f>
        <v>4001</v>
      </c>
      <c r="G995" s="31">
        <v>1</v>
      </c>
      <c r="H995" s="100"/>
      <c r="I995" s="100"/>
      <c r="J995" s="100"/>
      <c r="K995" s="100"/>
      <c r="L995" s="100"/>
      <c r="M995" s="100"/>
      <c r="N995" s="30" t="str">
        <f>IF(INDEX(技能效果!I:I,MATCH(技能效果等级!B995,技能效果!B:B,0))="","",INDEX(技能效果!I:I,MATCH(技能效果等级!B995,技能效果!B:B,0)))</f>
        <v/>
      </c>
      <c r="O995" s="100"/>
      <c r="P995" s="100"/>
      <c r="Q995" s="100"/>
      <c r="R995" s="31" t="str">
        <f>IF(INDEX(技能效果!J:J,MATCH(技能效果等级!B995,技能效果!B:B,0))="","",INDEX(技能效果!J:J,MATCH(技能效果等级!B995,技能效果!B:B,0)))</f>
        <v/>
      </c>
      <c r="S995" s="100"/>
      <c r="T995" s="100"/>
      <c r="U995" s="100"/>
      <c r="V995" s="30" t="s">
        <v>1329</v>
      </c>
      <c r="W995" s="31">
        <f t="shared" si="15"/>
        <v>100</v>
      </c>
    </row>
    <row r="996" spans="1:23" ht="16.5" x14ac:dyDescent="0.2">
      <c r="A996" s="31">
        <v>993</v>
      </c>
      <c r="B996" s="31">
        <f>INDEX(技能效果!B:B,MATCH(技能效果等级!W996,技能效果!Y:Y,0))</f>
        <v>130200702</v>
      </c>
      <c r="C996" s="31" t="str">
        <f>INDEX(技能效果!C:C,MATCH(技能效果等级!B996,技能效果!B:B,0))</f>
        <v>战斗曹焱兵技能1禁锢</v>
      </c>
      <c r="D996" s="30" t="s">
        <v>1013</v>
      </c>
      <c r="E996" s="31">
        <v>3</v>
      </c>
      <c r="F996" s="31">
        <f>INDEX(技能效果!H:H,MATCH(技能效果等级!B996,技能效果!B:B,0))</f>
        <v>4001</v>
      </c>
      <c r="G996" s="31">
        <v>1</v>
      </c>
      <c r="H996" s="100"/>
      <c r="I996" s="100"/>
      <c r="J996" s="100"/>
      <c r="K996" s="100"/>
      <c r="L996" s="100"/>
      <c r="M996" s="100"/>
      <c r="N996" s="30" t="str">
        <f>IF(INDEX(技能效果!I:I,MATCH(技能效果等级!B996,技能效果!B:B,0))="","",INDEX(技能效果!I:I,MATCH(技能效果等级!B996,技能效果!B:B,0)))</f>
        <v/>
      </c>
      <c r="O996" s="100"/>
      <c r="P996" s="100"/>
      <c r="Q996" s="100"/>
      <c r="R996" s="31" t="str">
        <f>IF(INDEX(技能效果!J:J,MATCH(技能效果等级!B996,技能效果!B:B,0))="","",INDEX(技能效果!J:J,MATCH(技能效果等级!B996,技能效果!B:B,0)))</f>
        <v/>
      </c>
      <c r="S996" s="100"/>
      <c r="T996" s="100"/>
      <c r="U996" s="100"/>
      <c r="V996" s="30" t="s">
        <v>1329</v>
      </c>
      <c r="W996" s="31">
        <f t="shared" si="15"/>
        <v>100</v>
      </c>
    </row>
    <row r="997" spans="1:23" ht="16.5" x14ac:dyDescent="0.2">
      <c r="A997" s="31">
        <v>994</v>
      </c>
      <c r="B997" s="31">
        <f>INDEX(技能效果!B:B,MATCH(技能效果等级!W997,技能效果!Y:Y,0))</f>
        <v>130200702</v>
      </c>
      <c r="C997" s="31" t="str">
        <f>INDEX(技能效果!C:C,MATCH(技能效果等级!B997,技能效果!B:B,0))</f>
        <v>战斗曹焱兵技能1禁锢</v>
      </c>
      <c r="D997" s="30" t="s">
        <v>1013</v>
      </c>
      <c r="E997" s="31">
        <v>4</v>
      </c>
      <c r="F997" s="31">
        <f>INDEX(技能效果!H:H,MATCH(技能效果等级!B997,技能效果!B:B,0))</f>
        <v>4001</v>
      </c>
      <c r="G997" s="31">
        <v>1</v>
      </c>
      <c r="H997" s="100"/>
      <c r="I997" s="100"/>
      <c r="J997" s="100"/>
      <c r="K997" s="100"/>
      <c r="L997" s="100"/>
      <c r="M997" s="100"/>
      <c r="N997" s="30" t="str">
        <f>IF(INDEX(技能效果!I:I,MATCH(技能效果等级!B997,技能效果!B:B,0))="","",INDEX(技能效果!I:I,MATCH(技能效果等级!B997,技能效果!B:B,0)))</f>
        <v/>
      </c>
      <c r="O997" s="100"/>
      <c r="P997" s="100"/>
      <c r="Q997" s="100"/>
      <c r="R997" s="31" t="str">
        <f>IF(INDEX(技能效果!J:J,MATCH(技能效果等级!B997,技能效果!B:B,0))="","",INDEX(技能效果!J:J,MATCH(技能效果等级!B997,技能效果!B:B,0)))</f>
        <v/>
      </c>
      <c r="S997" s="100"/>
      <c r="T997" s="100"/>
      <c r="U997" s="100"/>
      <c r="V997" s="30" t="s">
        <v>1329</v>
      </c>
      <c r="W997" s="31">
        <f t="shared" si="15"/>
        <v>100</v>
      </c>
    </row>
    <row r="998" spans="1:23" ht="16.5" x14ac:dyDescent="0.2">
      <c r="A998" s="31">
        <v>995</v>
      </c>
      <c r="B998" s="31">
        <f>INDEX(技能效果!B:B,MATCH(技能效果等级!W998,技能效果!Y:Y,0))</f>
        <v>130200702</v>
      </c>
      <c r="C998" s="31" t="str">
        <f>INDEX(技能效果!C:C,MATCH(技能效果等级!B998,技能效果!B:B,0))</f>
        <v>战斗曹焱兵技能1禁锢</v>
      </c>
      <c r="D998" s="30" t="s">
        <v>1013</v>
      </c>
      <c r="E998" s="31">
        <v>5</v>
      </c>
      <c r="F998" s="31">
        <f>INDEX(技能效果!H:H,MATCH(技能效果等级!B998,技能效果!B:B,0))</f>
        <v>4001</v>
      </c>
      <c r="G998" s="31">
        <v>1</v>
      </c>
      <c r="H998" s="100"/>
      <c r="I998" s="100"/>
      <c r="J998" s="100"/>
      <c r="K998" s="100"/>
      <c r="L998" s="100"/>
      <c r="M998" s="100"/>
      <c r="N998" s="30" t="str">
        <f>IF(INDEX(技能效果!I:I,MATCH(技能效果等级!B998,技能效果!B:B,0))="","",INDEX(技能效果!I:I,MATCH(技能效果等级!B998,技能效果!B:B,0)))</f>
        <v/>
      </c>
      <c r="O998" s="100"/>
      <c r="P998" s="100"/>
      <c r="Q998" s="100"/>
      <c r="R998" s="31" t="str">
        <f>IF(INDEX(技能效果!J:J,MATCH(技能效果等级!B998,技能效果!B:B,0))="","",INDEX(技能效果!J:J,MATCH(技能效果等级!B998,技能效果!B:B,0)))</f>
        <v/>
      </c>
      <c r="S998" s="100"/>
      <c r="T998" s="100"/>
      <c r="U998" s="100"/>
      <c r="V998" s="30" t="s">
        <v>1329</v>
      </c>
      <c r="W998" s="31">
        <f t="shared" si="15"/>
        <v>100</v>
      </c>
    </row>
    <row r="999" spans="1:23" ht="16.5" x14ac:dyDescent="0.2">
      <c r="A999" s="31">
        <v>996</v>
      </c>
      <c r="B999" s="31">
        <f>INDEX(技能效果!B:B,MATCH(技能效果等级!W999,技能效果!Y:Y,0))</f>
        <v>130200702</v>
      </c>
      <c r="C999" s="31" t="str">
        <f>INDEX(技能效果!C:C,MATCH(技能效果等级!B999,技能效果!B:B,0))</f>
        <v>战斗曹焱兵技能1禁锢</v>
      </c>
      <c r="D999" s="30" t="s">
        <v>1013</v>
      </c>
      <c r="E999" s="31">
        <v>6</v>
      </c>
      <c r="F999" s="31">
        <f>INDEX(技能效果!H:H,MATCH(技能效果等级!B999,技能效果!B:B,0))</f>
        <v>4001</v>
      </c>
      <c r="G999" s="31">
        <v>1</v>
      </c>
      <c r="H999" s="100"/>
      <c r="I999" s="100"/>
      <c r="J999" s="100"/>
      <c r="K999" s="100"/>
      <c r="L999" s="100"/>
      <c r="M999" s="100"/>
      <c r="N999" s="30" t="str">
        <f>IF(INDEX(技能效果!I:I,MATCH(技能效果等级!B999,技能效果!B:B,0))="","",INDEX(技能效果!I:I,MATCH(技能效果等级!B999,技能效果!B:B,0)))</f>
        <v/>
      </c>
      <c r="O999" s="100"/>
      <c r="P999" s="100"/>
      <c r="Q999" s="100"/>
      <c r="R999" s="31" t="str">
        <f>IF(INDEX(技能效果!J:J,MATCH(技能效果等级!B999,技能效果!B:B,0))="","",INDEX(技能效果!J:J,MATCH(技能效果等级!B999,技能效果!B:B,0)))</f>
        <v/>
      </c>
      <c r="S999" s="100"/>
      <c r="T999" s="100"/>
      <c r="U999" s="100"/>
      <c r="V999" s="30" t="s">
        <v>1329</v>
      </c>
      <c r="W999" s="31">
        <f t="shared" si="15"/>
        <v>100</v>
      </c>
    </row>
    <row r="1000" spans="1:23" ht="16.5" x14ac:dyDescent="0.2">
      <c r="A1000" s="31">
        <v>997</v>
      </c>
      <c r="B1000" s="31">
        <f>INDEX(技能效果!B:B,MATCH(技能效果等级!W1000,技能效果!Y:Y,0))</f>
        <v>130200702</v>
      </c>
      <c r="C1000" s="31" t="str">
        <f>INDEX(技能效果!C:C,MATCH(技能效果等级!B1000,技能效果!B:B,0))</f>
        <v>战斗曹焱兵技能1禁锢</v>
      </c>
      <c r="D1000" s="30" t="s">
        <v>1013</v>
      </c>
      <c r="E1000" s="31">
        <v>7</v>
      </c>
      <c r="F1000" s="31">
        <f>INDEX(技能效果!H:H,MATCH(技能效果等级!B1000,技能效果!B:B,0))</f>
        <v>4001</v>
      </c>
      <c r="G1000" s="31">
        <v>1</v>
      </c>
      <c r="H1000" s="100"/>
      <c r="I1000" s="100"/>
      <c r="J1000" s="100"/>
      <c r="K1000" s="100"/>
      <c r="L1000" s="100"/>
      <c r="M1000" s="100"/>
      <c r="N1000" s="30" t="str">
        <f>IF(INDEX(技能效果!I:I,MATCH(技能效果等级!B1000,技能效果!B:B,0))="","",INDEX(技能效果!I:I,MATCH(技能效果等级!B1000,技能效果!B:B,0)))</f>
        <v/>
      </c>
      <c r="O1000" s="100"/>
      <c r="P1000" s="100"/>
      <c r="Q1000" s="100"/>
      <c r="R1000" s="31" t="str">
        <f>IF(INDEX(技能效果!J:J,MATCH(技能效果等级!B1000,技能效果!B:B,0))="","",INDEX(技能效果!J:J,MATCH(技能效果等级!B1000,技能效果!B:B,0)))</f>
        <v/>
      </c>
      <c r="S1000" s="100"/>
      <c r="T1000" s="100"/>
      <c r="U1000" s="100"/>
      <c r="V1000" s="30" t="s">
        <v>1329</v>
      </c>
      <c r="W1000" s="31">
        <f t="shared" si="15"/>
        <v>100</v>
      </c>
    </row>
    <row r="1001" spans="1:23" ht="16.5" x14ac:dyDescent="0.2">
      <c r="A1001" s="31">
        <v>998</v>
      </c>
      <c r="B1001" s="31">
        <f>INDEX(技能效果!B:B,MATCH(技能效果等级!W1001,技能效果!Y:Y,0))</f>
        <v>130200702</v>
      </c>
      <c r="C1001" s="31" t="str">
        <f>INDEX(技能效果!C:C,MATCH(技能效果等级!B1001,技能效果!B:B,0))</f>
        <v>战斗曹焱兵技能1禁锢</v>
      </c>
      <c r="D1001" s="30" t="s">
        <v>1013</v>
      </c>
      <c r="E1001" s="31">
        <v>8</v>
      </c>
      <c r="F1001" s="31">
        <f>INDEX(技能效果!H:H,MATCH(技能效果等级!B1001,技能效果!B:B,0))</f>
        <v>4001</v>
      </c>
      <c r="G1001" s="31">
        <v>1</v>
      </c>
      <c r="H1001" s="100"/>
      <c r="I1001" s="100"/>
      <c r="J1001" s="100"/>
      <c r="K1001" s="100"/>
      <c r="L1001" s="100"/>
      <c r="M1001" s="100"/>
      <c r="N1001" s="30" t="str">
        <f>IF(INDEX(技能效果!I:I,MATCH(技能效果等级!B1001,技能效果!B:B,0))="","",INDEX(技能效果!I:I,MATCH(技能效果等级!B1001,技能效果!B:B,0)))</f>
        <v/>
      </c>
      <c r="O1001" s="100"/>
      <c r="P1001" s="100"/>
      <c r="Q1001" s="100"/>
      <c r="R1001" s="31" t="str">
        <f>IF(INDEX(技能效果!J:J,MATCH(技能效果等级!B1001,技能效果!B:B,0))="","",INDEX(技能效果!J:J,MATCH(技能效果等级!B1001,技能效果!B:B,0)))</f>
        <v/>
      </c>
      <c r="S1001" s="100"/>
      <c r="T1001" s="100"/>
      <c r="U1001" s="100"/>
      <c r="V1001" s="30" t="s">
        <v>1329</v>
      </c>
      <c r="W1001" s="31">
        <f t="shared" si="15"/>
        <v>100</v>
      </c>
    </row>
    <row r="1002" spans="1:23" ht="16.5" x14ac:dyDescent="0.2">
      <c r="A1002" s="31">
        <v>999</v>
      </c>
      <c r="B1002" s="31">
        <f>INDEX(技能效果!B:B,MATCH(技能效果等级!W1002,技能效果!Y:Y,0))</f>
        <v>130200702</v>
      </c>
      <c r="C1002" s="31" t="str">
        <f>INDEX(技能效果!C:C,MATCH(技能效果等级!B1002,技能效果!B:B,0))</f>
        <v>战斗曹焱兵技能1禁锢</v>
      </c>
      <c r="D1002" s="30" t="s">
        <v>1013</v>
      </c>
      <c r="E1002" s="31">
        <v>9</v>
      </c>
      <c r="F1002" s="31">
        <f>INDEX(技能效果!H:H,MATCH(技能效果等级!B1002,技能效果!B:B,0))</f>
        <v>4001</v>
      </c>
      <c r="G1002" s="31">
        <v>1</v>
      </c>
      <c r="H1002" s="100"/>
      <c r="I1002" s="100"/>
      <c r="J1002" s="100"/>
      <c r="K1002" s="100"/>
      <c r="L1002" s="100"/>
      <c r="M1002" s="100"/>
      <c r="N1002" s="30" t="str">
        <f>IF(INDEX(技能效果!I:I,MATCH(技能效果等级!B1002,技能效果!B:B,0))="","",INDEX(技能效果!I:I,MATCH(技能效果等级!B1002,技能效果!B:B,0)))</f>
        <v/>
      </c>
      <c r="O1002" s="100"/>
      <c r="P1002" s="100"/>
      <c r="Q1002" s="100"/>
      <c r="R1002" s="31" t="str">
        <f>IF(INDEX(技能效果!J:J,MATCH(技能效果等级!B1002,技能效果!B:B,0))="","",INDEX(技能效果!J:J,MATCH(技能效果等级!B1002,技能效果!B:B,0)))</f>
        <v/>
      </c>
      <c r="S1002" s="100"/>
      <c r="T1002" s="100"/>
      <c r="U1002" s="100"/>
      <c r="V1002" s="30" t="s">
        <v>1329</v>
      </c>
      <c r="W1002" s="31">
        <f t="shared" si="15"/>
        <v>100</v>
      </c>
    </row>
    <row r="1003" spans="1:23" ht="16.5" x14ac:dyDescent="0.2">
      <c r="A1003" s="31">
        <v>1000</v>
      </c>
      <c r="B1003" s="31">
        <f>INDEX(技能效果!B:B,MATCH(技能效果等级!W1003,技能效果!Y:Y,0))</f>
        <v>130200702</v>
      </c>
      <c r="C1003" s="31" t="str">
        <f>INDEX(技能效果!C:C,MATCH(技能效果等级!B1003,技能效果!B:B,0))</f>
        <v>战斗曹焱兵技能1禁锢</v>
      </c>
      <c r="D1003" s="30" t="s">
        <v>1013</v>
      </c>
      <c r="E1003" s="31">
        <v>10</v>
      </c>
      <c r="F1003" s="31">
        <f>INDEX(技能效果!H:H,MATCH(技能效果等级!B1003,技能效果!B:B,0))</f>
        <v>4001</v>
      </c>
      <c r="G1003" s="31">
        <v>1</v>
      </c>
      <c r="H1003" s="100"/>
      <c r="I1003" s="100"/>
      <c r="J1003" s="100"/>
      <c r="K1003" s="100"/>
      <c r="L1003" s="100"/>
      <c r="M1003" s="100"/>
      <c r="N1003" s="30" t="str">
        <f>IF(INDEX(技能效果!I:I,MATCH(技能效果等级!B1003,技能效果!B:B,0))="","",INDEX(技能效果!I:I,MATCH(技能效果等级!B1003,技能效果!B:B,0)))</f>
        <v/>
      </c>
      <c r="O1003" s="100"/>
      <c r="P1003" s="100"/>
      <c r="Q1003" s="100"/>
      <c r="R1003" s="31" t="str">
        <f>IF(INDEX(技能效果!J:J,MATCH(技能效果等级!B1003,技能效果!B:B,0))="","",INDEX(技能效果!J:J,MATCH(技能效果等级!B1003,技能效果!B:B,0)))</f>
        <v/>
      </c>
      <c r="S1003" s="100"/>
      <c r="T1003" s="100"/>
      <c r="U1003" s="100"/>
      <c r="V1003" s="30" t="s">
        <v>1329</v>
      </c>
      <c r="W1003" s="31">
        <f t="shared" si="15"/>
        <v>100</v>
      </c>
    </row>
    <row r="1004" spans="1:23" ht="16.5" x14ac:dyDescent="0.2">
      <c r="A1004" s="31">
        <v>1001</v>
      </c>
      <c r="B1004" s="31">
        <f>INDEX(技能效果!B:B,MATCH(技能效果等级!W1004,技能效果!Y:Y,0))</f>
        <v>130100801</v>
      </c>
      <c r="C1004" s="31" t="str">
        <f>INDEX(技能效果!C:C,MATCH(技能效果等级!B1004,技能效果!B:B,0))</f>
        <v>黑尔坎普技能1伤害</v>
      </c>
      <c r="D1004" s="30" t="s">
        <v>1013</v>
      </c>
      <c r="E1004" s="31">
        <v>1</v>
      </c>
      <c r="F1004" s="31">
        <f>INDEX(技能效果!H:H,MATCH(技能效果等级!B1004,技能效果!B:B,0))</f>
        <v>1001</v>
      </c>
      <c r="G1004" s="31">
        <v>2.5</v>
      </c>
      <c r="H1004" s="100"/>
      <c r="I1004" s="100"/>
      <c r="J1004" s="100"/>
      <c r="K1004" s="100"/>
      <c r="L1004" s="100"/>
      <c r="M1004" s="100"/>
      <c r="N1004" s="30" t="str">
        <f>IF(INDEX(技能效果!I:I,MATCH(技能效果等级!B1004,技能效果!B:B,0))="","",INDEX(技能效果!I:I,MATCH(技能效果等级!B1004,技能效果!B:B,0)))</f>
        <v/>
      </c>
      <c r="O1004" s="100"/>
      <c r="P1004" s="100"/>
      <c r="Q1004" s="100"/>
      <c r="R1004" s="31" t="str">
        <f>IF(INDEX(技能效果!J:J,MATCH(技能效果等级!B1004,技能效果!B:B,0))="","",INDEX(技能效果!J:J,MATCH(技能效果等级!B1004,技能效果!B:B,0)))</f>
        <v/>
      </c>
      <c r="S1004" s="100"/>
      <c r="T1004" s="100"/>
      <c r="U1004" s="100"/>
      <c r="V1004" s="30" t="s">
        <v>1329</v>
      </c>
      <c r="W1004" s="31">
        <f t="shared" si="15"/>
        <v>101</v>
      </c>
    </row>
    <row r="1005" spans="1:23" ht="16.5" x14ac:dyDescent="0.2">
      <c r="A1005" s="31">
        <v>1002</v>
      </c>
      <c r="B1005" s="31">
        <f>INDEX(技能效果!B:B,MATCH(技能效果等级!W1005,技能效果!Y:Y,0))</f>
        <v>130100801</v>
      </c>
      <c r="C1005" s="31" t="str">
        <f>INDEX(技能效果!C:C,MATCH(技能效果等级!B1005,技能效果!B:B,0))</f>
        <v>黑尔坎普技能1伤害</v>
      </c>
      <c r="D1005" s="30" t="s">
        <v>1013</v>
      </c>
      <c r="E1005" s="31">
        <v>2</v>
      </c>
      <c r="F1005" s="31">
        <f>INDEX(技能效果!H:H,MATCH(技能效果等级!B1005,技能效果!B:B,0))</f>
        <v>1001</v>
      </c>
      <c r="G1005" s="31">
        <v>2.5</v>
      </c>
      <c r="H1005" s="100"/>
      <c r="I1005" s="100"/>
      <c r="J1005" s="100"/>
      <c r="K1005" s="100"/>
      <c r="L1005" s="100"/>
      <c r="M1005" s="100"/>
      <c r="N1005" s="30" t="str">
        <f>IF(INDEX(技能效果!I:I,MATCH(技能效果等级!B1005,技能效果!B:B,0))="","",INDEX(技能效果!I:I,MATCH(技能效果等级!B1005,技能效果!B:B,0)))</f>
        <v/>
      </c>
      <c r="O1005" s="100"/>
      <c r="P1005" s="100"/>
      <c r="Q1005" s="100"/>
      <c r="R1005" s="31" t="str">
        <f>IF(INDEX(技能效果!J:J,MATCH(技能效果等级!B1005,技能效果!B:B,0))="","",INDEX(技能效果!J:J,MATCH(技能效果等级!B1005,技能效果!B:B,0)))</f>
        <v/>
      </c>
      <c r="S1005" s="100"/>
      <c r="T1005" s="100"/>
      <c r="U1005" s="100"/>
      <c r="V1005" s="30" t="s">
        <v>1329</v>
      </c>
      <c r="W1005" s="31">
        <f t="shared" si="15"/>
        <v>101</v>
      </c>
    </row>
    <row r="1006" spans="1:23" ht="16.5" x14ac:dyDescent="0.2">
      <c r="A1006" s="31">
        <v>1003</v>
      </c>
      <c r="B1006" s="31">
        <f>INDEX(技能效果!B:B,MATCH(技能效果等级!W1006,技能效果!Y:Y,0))</f>
        <v>130100801</v>
      </c>
      <c r="C1006" s="31" t="str">
        <f>INDEX(技能效果!C:C,MATCH(技能效果等级!B1006,技能效果!B:B,0))</f>
        <v>黑尔坎普技能1伤害</v>
      </c>
      <c r="D1006" s="30" t="s">
        <v>1013</v>
      </c>
      <c r="E1006" s="31">
        <v>3</v>
      </c>
      <c r="F1006" s="31">
        <f>INDEX(技能效果!H:H,MATCH(技能效果等级!B1006,技能效果!B:B,0))</f>
        <v>1001</v>
      </c>
      <c r="G1006" s="31">
        <v>2.5</v>
      </c>
      <c r="H1006" s="100"/>
      <c r="I1006" s="100"/>
      <c r="J1006" s="100"/>
      <c r="K1006" s="100"/>
      <c r="L1006" s="100"/>
      <c r="M1006" s="100"/>
      <c r="N1006" s="30" t="str">
        <f>IF(INDEX(技能效果!I:I,MATCH(技能效果等级!B1006,技能效果!B:B,0))="","",INDEX(技能效果!I:I,MATCH(技能效果等级!B1006,技能效果!B:B,0)))</f>
        <v/>
      </c>
      <c r="O1006" s="100"/>
      <c r="P1006" s="100"/>
      <c r="Q1006" s="100"/>
      <c r="R1006" s="31" t="str">
        <f>IF(INDEX(技能效果!J:J,MATCH(技能效果等级!B1006,技能效果!B:B,0))="","",INDEX(技能效果!J:J,MATCH(技能效果等级!B1006,技能效果!B:B,0)))</f>
        <v/>
      </c>
      <c r="S1006" s="100"/>
      <c r="T1006" s="100"/>
      <c r="U1006" s="100"/>
      <c r="V1006" s="30" t="s">
        <v>1329</v>
      </c>
      <c r="W1006" s="31">
        <f t="shared" si="15"/>
        <v>101</v>
      </c>
    </row>
    <row r="1007" spans="1:23" ht="16.5" x14ac:dyDescent="0.2">
      <c r="A1007" s="31">
        <v>1004</v>
      </c>
      <c r="B1007" s="31">
        <f>INDEX(技能效果!B:B,MATCH(技能效果等级!W1007,技能效果!Y:Y,0))</f>
        <v>130100801</v>
      </c>
      <c r="C1007" s="31" t="str">
        <f>INDEX(技能效果!C:C,MATCH(技能效果等级!B1007,技能效果!B:B,0))</f>
        <v>黑尔坎普技能1伤害</v>
      </c>
      <c r="D1007" s="30" t="s">
        <v>1013</v>
      </c>
      <c r="E1007" s="31">
        <v>4</v>
      </c>
      <c r="F1007" s="31">
        <f>INDEX(技能效果!H:H,MATCH(技能效果等级!B1007,技能效果!B:B,0))</f>
        <v>1001</v>
      </c>
      <c r="G1007" s="31">
        <v>2.5</v>
      </c>
      <c r="H1007" s="100"/>
      <c r="I1007" s="100"/>
      <c r="J1007" s="100"/>
      <c r="K1007" s="100"/>
      <c r="L1007" s="100"/>
      <c r="M1007" s="100"/>
      <c r="N1007" s="30" t="str">
        <f>IF(INDEX(技能效果!I:I,MATCH(技能效果等级!B1007,技能效果!B:B,0))="","",INDEX(技能效果!I:I,MATCH(技能效果等级!B1007,技能效果!B:B,0)))</f>
        <v/>
      </c>
      <c r="O1007" s="100"/>
      <c r="P1007" s="100"/>
      <c r="Q1007" s="100"/>
      <c r="R1007" s="31" t="str">
        <f>IF(INDEX(技能效果!J:J,MATCH(技能效果等级!B1007,技能效果!B:B,0))="","",INDEX(技能效果!J:J,MATCH(技能效果等级!B1007,技能效果!B:B,0)))</f>
        <v/>
      </c>
      <c r="S1007" s="100"/>
      <c r="T1007" s="100"/>
      <c r="U1007" s="100"/>
      <c r="V1007" s="30" t="s">
        <v>1329</v>
      </c>
      <c r="W1007" s="31">
        <f t="shared" si="15"/>
        <v>101</v>
      </c>
    </row>
    <row r="1008" spans="1:23" ht="16.5" x14ac:dyDescent="0.2">
      <c r="A1008" s="31">
        <v>1005</v>
      </c>
      <c r="B1008" s="31">
        <f>INDEX(技能效果!B:B,MATCH(技能效果等级!W1008,技能效果!Y:Y,0))</f>
        <v>130100801</v>
      </c>
      <c r="C1008" s="31" t="str">
        <f>INDEX(技能效果!C:C,MATCH(技能效果等级!B1008,技能效果!B:B,0))</f>
        <v>黑尔坎普技能1伤害</v>
      </c>
      <c r="D1008" s="30" t="s">
        <v>1013</v>
      </c>
      <c r="E1008" s="31">
        <v>5</v>
      </c>
      <c r="F1008" s="31">
        <f>INDEX(技能效果!H:H,MATCH(技能效果等级!B1008,技能效果!B:B,0))</f>
        <v>1001</v>
      </c>
      <c r="G1008" s="31">
        <v>2.5</v>
      </c>
      <c r="H1008" s="100"/>
      <c r="I1008" s="100"/>
      <c r="J1008" s="100"/>
      <c r="K1008" s="100"/>
      <c r="L1008" s="100"/>
      <c r="M1008" s="100"/>
      <c r="N1008" s="30" t="str">
        <f>IF(INDEX(技能效果!I:I,MATCH(技能效果等级!B1008,技能效果!B:B,0))="","",INDEX(技能效果!I:I,MATCH(技能效果等级!B1008,技能效果!B:B,0)))</f>
        <v/>
      </c>
      <c r="O1008" s="100"/>
      <c r="P1008" s="100"/>
      <c r="Q1008" s="100"/>
      <c r="R1008" s="31" t="str">
        <f>IF(INDEX(技能效果!J:J,MATCH(技能效果等级!B1008,技能效果!B:B,0))="","",INDEX(技能效果!J:J,MATCH(技能效果等级!B1008,技能效果!B:B,0)))</f>
        <v/>
      </c>
      <c r="S1008" s="100"/>
      <c r="T1008" s="100"/>
      <c r="U1008" s="100"/>
      <c r="V1008" s="30" t="s">
        <v>1329</v>
      </c>
      <c r="W1008" s="31">
        <f t="shared" si="15"/>
        <v>101</v>
      </c>
    </row>
    <row r="1009" spans="1:23" ht="16.5" x14ac:dyDescent="0.2">
      <c r="A1009" s="31">
        <v>1006</v>
      </c>
      <c r="B1009" s="31">
        <f>INDEX(技能效果!B:B,MATCH(技能效果等级!W1009,技能效果!Y:Y,0))</f>
        <v>130100801</v>
      </c>
      <c r="C1009" s="31" t="str">
        <f>INDEX(技能效果!C:C,MATCH(技能效果等级!B1009,技能效果!B:B,0))</f>
        <v>黑尔坎普技能1伤害</v>
      </c>
      <c r="D1009" s="30" t="s">
        <v>1013</v>
      </c>
      <c r="E1009" s="31">
        <v>6</v>
      </c>
      <c r="F1009" s="31">
        <f>INDEX(技能效果!H:H,MATCH(技能效果等级!B1009,技能效果!B:B,0))</f>
        <v>1001</v>
      </c>
      <c r="G1009" s="31">
        <v>2.5</v>
      </c>
      <c r="H1009" s="100"/>
      <c r="I1009" s="100"/>
      <c r="J1009" s="100"/>
      <c r="K1009" s="100"/>
      <c r="L1009" s="100"/>
      <c r="M1009" s="100"/>
      <c r="N1009" s="30" t="str">
        <f>IF(INDEX(技能效果!I:I,MATCH(技能效果等级!B1009,技能效果!B:B,0))="","",INDEX(技能效果!I:I,MATCH(技能效果等级!B1009,技能效果!B:B,0)))</f>
        <v/>
      </c>
      <c r="O1009" s="100"/>
      <c r="P1009" s="100"/>
      <c r="Q1009" s="100"/>
      <c r="R1009" s="31" t="str">
        <f>IF(INDEX(技能效果!J:J,MATCH(技能效果等级!B1009,技能效果!B:B,0))="","",INDEX(技能效果!J:J,MATCH(技能效果等级!B1009,技能效果!B:B,0)))</f>
        <v/>
      </c>
      <c r="S1009" s="100"/>
      <c r="T1009" s="100"/>
      <c r="U1009" s="100"/>
      <c r="V1009" s="30" t="s">
        <v>1329</v>
      </c>
      <c r="W1009" s="31">
        <f t="shared" si="15"/>
        <v>101</v>
      </c>
    </row>
    <row r="1010" spans="1:23" ht="16.5" x14ac:dyDescent="0.2">
      <c r="A1010" s="31">
        <v>1007</v>
      </c>
      <c r="B1010" s="31">
        <f>INDEX(技能效果!B:B,MATCH(技能效果等级!W1010,技能效果!Y:Y,0))</f>
        <v>130100801</v>
      </c>
      <c r="C1010" s="31" t="str">
        <f>INDEX(技能效果!C:C,MATCH(技能效果等级!B1010,技能效果!B:B,0))</f>
        <v>黑尔坎普技能1伤害</v>
      </c>
      <c r="D1010" s="30" t="s">
        <v>1013</v>
      </c>
      <c r="E1010" s="31">
        <v>7</v>
      </c>
      <c r="F1010" s="31">
        <f>INDEX(技能效果!H:H,MATCH(技能效果等级!B1010,技能效果!B:B,0))</f>
        <v>1001</v>
      </c>
      <c r="G1010" s="31">
        <v>2.5</v>
      </c>
      <c r="H1010" s="100"/>
      <c r="I1010" s="100"/>
      <c r="J1010" s="100"/>
      <c r="K1010" s="100"/>
      <c r="L1010" s="100"/>
      <c r="M1010" s="100"/>
      <c r="N1010" s="30" t="str">
        <f>IF(INDEX(技能效果!I:I,MATCH(技能效果等级!B1010,技能效果!B:B,0))="","",INDEX(技能效果!I:I,MATCH(技能效果等级!B1010,技能效果!B:B,0)))</f>
        <v/>
      </c>
      <c r="O1010" s="100"/>
      <c r="P1010" s="100"/>
      <c r="Q1010" s="100"/>
      <c r="R1010" s="31" t="str">
        <f>IF(INDEX(技能效果!J:J,MATCH(技能效果等级!B1010,技能效果!B:B,0))="","",INDEX(技能效果!J:J,MATCH(技能效果等级!B1010,技能效果!B:B,0)))</f>
        <v/>
      </c>
      <c r="S1010" s="100"/>
      <c r="T1010" s="100"/>
      <c r="U1010" s="100"/>
      <c r="V1010" s="30" t="s">
        <v>1329</v>
      </c>
      <c r="W1010" s="31">
        <f t="shared" si="15"/>
        <v>101</v>
      </c>
    </row>
    <row r="1011" spans="1:23" ht="16.5" x14ac:dyDescent="0.2">
      <c r="A1011" s="31">
        <v>1008</v>
      </c>
      <c r="B1011" s="31">
        <f>INDEX(技能效果!B:B,MATCH(技能效果等级!W1011,技能效果!Y:Y,0))</f>
        <v>130100801</v>
      </c>
      <c r="C1011" s="31" t="str">
        <f>INDEX(技能效果!C:C,MATCH(技能效果等级!B1011,技能效果!B:B,0))</f>
        <v>黑尔坎普技能1伤害</v>
      </c>
      <c r="D1011" s="30" t="s">
        <v>1013</v>
      </c>
      <c r="E1011" s="31">
        <v>8</v>
      </c>
      <c r="F1011" s="31">
        <f>INDEX(技能效果!H:H,MATCH(技能效果等级!B1011,技能效果!B:B,0))</f>
        <v>1001</v>
      </c>
      <c r="G1011" s="31">
        <v>2.5</v>
      </c>
      <c r="H1011" s="100"/>
      <c r="I1011" s="100"/>
      <c r="J1011" s="100"/>
      <c r="K1011" s="100"/>
      <c r="L1011" s="100"/>
      <c r="M1011" s="100"/>
      <c r="N1011" s="30" t="str">
        <f>IF(INDEX(技能效果!I:I,MATCH(技能效果等级!B1011,技能效果!B:B,0))="","",INDEX(技能效果!I:I,MATCH(技能效果等级!B1011,技能效果!B:B,0)))</f>
        <v/>
      </c>
      <c r="O1011" s="100"/>
      <c r="P1011" s="100"/>
      <c r="Q1011" s="100"/>
      <c r="R1011" s="31" t="str">
        <f>IF(INDEX(技能效果!J:J,MATCH(技能效果等级!B1011,技能效果!B:B,0))="","",INDEX(技能效果!J:J,MATCH(技能效果等级!B1011,技能效果!B:B,0)))</f>
        <v/>
      </c>
      <c r="S1011" s="100"/>
      <c r="T1011" s="100"/>
      <c r="U1011" s="100"/>
      <c r="V1011" s="30" t="s">
        <v>1329</v>
      </c>
      <c r="W1011" s="31">
        <f t="shared" si="15"/>
        <v>101</v>
      </c>
    </row>
    <row r="1012" spans="1:23" ht="16.5" x14ac:dyDescent="0.2">
      <c r="A1012" s="31">
        <v>1009</v>
      </c>
      <c r="B1012" s="31">
        <f>INDEX(技能效果!B:B,MATCH(技能效果等级!W1012,技能效果!Y:Y,0))</f>
        <v>130100801</v>
      </c>
      <c r="C1012" s="31" t="str">
        <f>INDEX(技能效果!C:C,MATCH(技能效果等级!B1012,技能效果!B:B,0))</f>
        <v>黑尔坎普技能1伤害</v>
      </c>
      <c r="D1012" s="30" t="s">
        <v>1013</v>
      </c>
      <c r="E1012" s="31">
        <v>9</v>
      </c>
      <c r="F1012" s="31">
        <f>INDEX(技能效果!H:H,MATCH(技能效果等级!B1012,技能效果!B:B,0))</f>
        <v>1001</v>
      </c>
      <c r="G1012" s="31">
        <v>2.5</v>
      </c>
      <c r="H1012" s="100"/>
      <c r="I1012" s="100"/>
      <c r="J1012" s="100"/>
      <c r="K1012" s="100"/>
      <c r="L1012" s="100"/>
      <c r="M1012" s="100"/>
      <c r="N1012" s="30" t="str">
        <f>IF(INDEX(技能效果!I:I,MATCH(技能效果等级!B1012,技能效果!B:B,0))="","",INDEX(技能效果!I:I,MATCH(技能效果等级!B1012,技能效果!B:B,0)))</f>
        <v/>
      </c>
      <c r="O1012" s="100"/>
      <c r="P1012" s="100"/>
      <c r="Q1012" s="100"/>
      <c r="R1012" s="31" t="str">
        <f>IF(INDEX(技能效果!J:J,MATCH(技能效果等级!B1012,技能效果!B:B,0))="","",INDEX(技能效果!J:J,MATCH(技能效果等级!B1012,技能效果!B:B,0)))</f>
        <v/>
      </c>
      <c r="S1012" s="100"/>
      <c r="T1012" s="100"/>
      <c r="U1012" s="100"/>
      <c r="V1012" s="30" t="s">
        <v>1329</v>
      </c>
      <c r="W1012" s="31">
        <f t="shared" si="15"/>
        <v>101</v>
      </c>
    </row>
    <row r="1013" spans="1:23" ht="16.5" x14ac:dyDescent="0.2">
      <c r="A1013" s="31">
        <v>1010</v>
      </c>
      <c r="B1013" s="31">
        <f>INDEX(技能效果!B:B,MATCH(技能效果等级!W1013,技能效果!Y:Y,0))</f>
        <v>130100801</v>
      </c>
      <c r="C1013" s="31" t="str">
        <f>INDEX(技能效果!C:C,MATCH(技能效果等级!B1013,技能效果!B:B,0))</f>
        <v>黑尔坎普技能1伤害</v>
      </c>
      <c r="D1013" s="30" t="s">
        <v>1013</v>
      </c>
      <c r="E1013" s="31">
        <v>10</v>
      </c>
      <c r="F1013" s="31">
        <f>INDEX(技能效果!H:H,MATCH(技能效果等级!B1013,技能效果!B:B,0))</f>
        <v>1001</v>
      </c>
      <c r="G1013" s="31">
        <v>2.5</v>
      </c>
      <c r="H1013" s="100"/>
      <c r="I1013" s="100"/>
      <c r="J1013" s="100"/>
      <c r="K1013" s="100"/>
      <c r="L1013" s="100"/>
      <c r="M1013" s="100"/>
      <c r="N1013" s="30" t="str">
        <f>IF(INDEX(技能效果!I:I,MATCH(技能效果等级!B1013,技能效果!B:B,0))="","",INDEX(技能效果!I:I,MATCH(技能效果等级!B1013,技能效果!B:B,0)))</f>
        <v/>
      </c>
      <c r="O1013" s="100"/>
      <c r="P1013" s="100"/>
      <c r="Q1013" s="100"/>
      <c r="R1013" s="31" t="str">
        <f>IF(INDEX(技能效果!J:J,MATCH(技能效果等级!B1013,技能效果!B:B,0))="","",INDEX(技能效果!J:J,MATCH(技能效果等级!B1013,技能效果!B:B,0)))</f>
        <v/>
      </c>
      <c r="S1013" s="100"/>
      <c r="T1013" s="100"/>
      <c r="U1013" s="100"/>
      <c r="V1013" s="30" t="s">
        <v>1329</v>
      </c>
      <c r="W1013" s="31">
        <f t="shared" si="15"/>
        <v>101</v>
      </c>
    </row>
    <row r="1014" spans="1:23" ht="16.5" x14ac:dyDescent="0.2">
      <c r="A1014" s="31">
        <v>1011</v>
      </c>
      <c r="B1014" s="31">
        <f>INDEX(技能效果!B:B,MATCH(技能效果等级!W1014,技能效果!Y:Y,0))</f>
        <v>130100802</v>
      </c>
      <c r="C1014" s="31" t="str">
        <f>INDEX(技能效果!C:C,MATCH(技能效果等级!B1014,技能效果!B:B,0))</f>
        <v>黑尔坎普技能1获得水晶</v>
      </c>
      <c r="D1014" s="30" t="s">
        <v>1013</v>
      </c>
      <c r="E1014" s="31">
        <v>1</v>
      </c>
      <c r="F1014" s="31">
        <f>INDEX(技能效果!H:H,MATCH(技能效果等级!B1014,技能效果!B:B,0))</f>
        <v>3001</v>
      </c>
      <c r="G1014" s="31">
        <v>1</v>
      </c>
      <c r="H1014" s="100"/>
      <c r="I1014" s="100"/>
      <c r="J1014" s="100"/>
      <c r="K1014" s="100"/>
      <c r="L1014" s="100"/>
      <c r="M1014" s="100"/>
      <c r="N1014" s="30" t="str">
        <f>IF(INDEX(技能效果!I:I,MATCH(技能效果等级!B1014,技能效果!B:B,0))="","",INDEX(技能效果!I:I,MATCH(技能效果等级!B1014,技能效果!B:B,0)))</f>
        <v/>
      </c>
      <c r="O1014" s="100"/>
      <c r="P1014" s="100"/>
      <c r="Q1014" s="100"/>
      <c r="R1014" s="31" t="str">
        <f>IF(INDEX(技能效果!J:J,MATCH(技能效果等级!B1014,技能效果!B:B,0))="","",INDEX(技能效果!J:J,MATCH(技能效果等级!B1014,技能效果!B:B,0)))</f>
        <v/>
      </c>
      <c r="S1014" s="100"/>
      <c r="T1014" s="100"/>
      <c r="U1014" s="100"/>
      <c r="V1014" s="30" t="s">
        <v>1329</v>
      </c>
      <c r="W1014" s="31">
        <f t="shared" si="15"/>
        <v>102</v>
      </c>
    </row>
    <row r="1015" spans="1:23" ht="16.5" x14ac:dyDescent="0.2">
      <c r="A1015" s="31">
        <v>1012</v>
      </c>
      <c r="B1015" s="31">
        <f>INDEX(技能效果!B:B,MATCH(技能效果等级!W1015,技能效果!Y:Y,0))</f>
        <v>130100802</v>
      </c>
      <c r="C1015" s="31" t="str">
        <f>INDEX(技能效果!C:C,MATCH(技能效果等级!B1015,技能效果!B:B,0))</f>
        <v>黑尔坎普技能1获得水晶</v>
      </c>
      <c r="D1015" s="30" t="s">
        <v>1013</v>
      </c>
      <c r="E1015" s="31">
        <v>2</v>
      </c>
      <c r="F1015" s="31">
        <f>INDEX(技能效果!H:H,MATCH(技能效果等级!B1015,技能效果!B:B,0))</f>
        <v>3001</v>
      </c>
      <c r="G1015" s="31">
        <v>1</v>
      </c>
      <c r="H1015" s="100"/>
      <c r="I1015" s="100"/>
      <c r="J1015" s="100"/>
      <c r="K1015" s="100"/>
      <c r="L1015" s="100"/>
      <c r="M1015" s="100"/>
      <c r="N1015" s="30" t="str">
        <f>IF(INDEX(技能效果!I:I,MATCH(技能效果等级!B1015,技能效果!B:B,0))="","",INDEX(技能效果!I:I,MATCH(技能效果等级!B1015,技能效果!B:B,0)))</f>
        <v/>
      </c>
      <c r="O1015" s="100"/>
      <c r="P1015" s="100"/>
      <c r="Q1015" s="100"/>
      <c r="R1015" s="31" t="str">
        <f>IF(INDEX(技能效果!J:J,MATCH(技能效果等级!B1015,技能效果!B:B,0))="","",INDEX(技能效果!J:J,MATCH(技能效果等级!B1015,技能效果!B:B,0)))</f>
        <v/>
      </c>
      <c r="S1015" s="100"/>
      <c r="T1015" s="100"/>
      <c r="U1015" s="100"/>
      <c r="V1015" s="30" t="s">
        <v>1329</v>
      </c>
      <c r="W1015" s="31">
        <f t="shared" si="15"/>
        <v>102</v>
      </c>
    </row>
    <row r="1016" spans="1:23" ht="16.5" x14ac:dyDescent="0.2">
      <c r="A1016" s="31">
        <v>1013</v>
      </c>
      <c r="B1016" s="31">
        <f>INDEX(技能效果!B:B,MATCH(技能效果等级!W1016,技能效果!Y:Y,0))</f>
        <v>130100802</v>
      </c>
      <c r="C1016" s="31" t="str">
        <f>INDEX(技能效果!C:C,MATCH(技能效果等级!B1016,技能效果!B:B,0))</f>
        <v>黑尔坎普技能1获得水晶</v>
      </c>
      <c r="D1016" s="30" t="s">
        <v>1013</v>
      </c>
      <c r="E1016" s="31">
        <v>3</v>
      </c>
      <c r="F1016" s="31">
        <f>INDEX(技能效果!H:H,MATCH(技能效果等级!B1016,技能效果!B:B,0))</f>
        <v>3001</v>
      </c>
      <c r="G1016" s="31">
        <v>1</v>
      </c>
      <c r="H1016" s="100"/>
      <c r="I1016" s="100"/>
      <c r="J1016" s="100"/>
      <c r="K1016" s="100"/>
      <c r="L1016" s="100"/>
      <c r="M1016" s="100"/>
      <c r="N1016" s="30" t="str">
        <f>IF(INDEX(技能效果!I:I,MATCH(技能效果等级!B1016,技能效果!B:B,0))="","",INDEX(技能效果!I:I,MATCH(技能效果等级!B1016,技能效果!B:B,0)))</f>
        <v/>
      </c>
      <c r="O1016" s="100"/>
      <c r="P1016" s="100"/>
      <c r="Q1016" s="100"/>
      <c r="R1016" s="31" t="str">
        <f>IF(INDEX(技能效果!J:J,MATCH(技能效果等级!B1016,技能效果!B:B,0))="","",INDEX(技能效果!J:J,MATCH(技能效果等级!B1016,技能效果!B:B,0)))</f>
        <v/>
      </c>
      <c r="S1016" s="100"/>
      <c r="T1016" s="100"/>
      <c r="U1016" s="100"/>
      <c r="V1016" s="30" t="s">
        <v>1329</v>
      </c>
      <c r="W1016" s="31">
        <f t="shared" si="15"/>
        <v>102</v>
      </c>
    </row>
    <row r="1017" spans="1:23" ht="16.5" x14ac:dyDescent="0.2">
      <c r="A1017" s="31">
        <v>1014</v>
      </c>
      <c r="B1017" s="31">
        <f>INDEX(技能效果!B:B,MATCH(技能效果等级!W1017,技能效果!Y:Y,0))</f>
        <v>130100802</v>
      </c>
      <c r="C1017" s="31" t="str">
        <f>INDEX(技能效果!C:C,MATCH(技能效果等级!B1017,技能效果!B:B,0))</f>
        <v>黑尔坎普技能1获得水晶</v>
      </c>
      <c r="D1017" s="30" t="s">
        <v>1013</v>
      </c>
      <c r="E1017" s="31">
        <v>4</v>
      </c>
      <c r="F1017" s="31">
        <f>INDEX(技能效果!H:H,MATCH(技能效果等级!B1017,技能效果!B:B,0))</f>
        <v>3001</v>
      </c>
      <c r="G1017" s="31">
        <v>1</v>
      </c>
      <c r="H1017" s="100"/>
      <c r="I1017" s="100"/>
      <c r="J1017" s="100"/>
      <c r="K1017" s="100"/>
      <c r="L1017" s="100"/>
      <c r="M1017" s="100"/>
      <c r="N1017" s="30" t="str">
        <f>IF(INDEX(技能效果!I:I,MATCH(技能效果等级!B1017,技能效果!B:B,0))="","",INDEX(技能效果!I:I,MATCH(技能效果等级!B1017,技能效果!B:B,0)))</f>
        <v/>
      </c>
      <c r="O1017" s="100"/>
      <c r="P1017" s="100"/>
      <c r="Q1017" s="100"/>
      <c r="R1017" s="31" t="str">
        <f>IF(INDEX(技能效果!J:J,MATCH(技能效果等级!B1017,技能效果!B:B,0))="","",INDEX(技能效果!J:J,MATCH(技能效果等级!B1017,技能效果!B:B,0)))</f>
        <v/>
      </c>
      <c r="S1017" s="100"/>
      <c r="T1017" s="100"/>
      <c r="U1017" s="100"/>
      <c r="V1017" s="30" t="s">
        <v>1329</v>
      </c>
      <c r="W1017" s="31">
        <f t="shared" si="15"/>
        <v>102</v>
      </c>
    </row>
    <row r="1018" spans="1:23" ht="16.5" x14ac:dyDescent="0.2">
      <c r="A1018" s="31">
        <v>1015</v>
      </c>
      <c r="B1018" s="31">
        <f>INDEX(技能效果!B:B,MATCH(技能效果等级!W1018,技能效果!Y:Y,0))</f>
        <v>130100802</v>
      </c>
      <c r="C1018" s="31" t="str">
        <f>INDEX(技能效果!C:C,MATCH(技能效果等级!B1018,技能效果!B:B,0))</f>
        <v>黑尔坎普技能1获得水晶</v>
      </c>
      <c r="D1018" s="30" t="s">
        <v>1013</v>
      </c>
      <c r="E1018" s="31">
        <v>5</v>
      </c>
      <c r="F1018" s="31">
        <f>INDEX(技能效果!H:H,MATCH(技能效果等级!B1018,技能效果!B:B,0))</f>
        <v>3001</v>
      </c>
      <c r="G1018" s="31">
        <v>1</v>
      </c>
      <c r="H1018" s="100"/>
      <c r="I1018" s="100"/>
      <c r="J1018" s="100"/>
      <c r="K1018" s="100"/>
      <c r="L1018" s="100"/>
      <c r="M1018" s="100"/>
      <c r="N1018" s="30" t="str">
        <f>IF(INDEX(技能效果!I:I,MATCH(技能效果等级!B1018,技能效果!B:B,0))="","",INDEX(技能效果!I:I,MATCH(技能效果等级!B1018,技能效果!B:B,0)))</f>
        <v/>
      </c>
      <c r="O1018" s="100"/>
      <c r="P1018" s="100"/>
      <c r="Q1018" s="100"/>
      <c r="R1018" s="31" t="str">
        <f>IF(INDEX(技能效果!J:J,MATCH(技能效果等级!B1018,技能效果!B:B,0))="","",INDEX(技能效果!J:J,MATCH(技能效果等级!B1018,技能效果!B:B,0)))</f>
        <v/>
      </c>
      <c r="S1018" s="100"/>
      <c r="T1018" s="100"/>
      <c r="U1018" s="100"/>
      <c r="V1018" s="30" t="s">
        <v>1329</v>
      </c>
      <c r="W1018" s="31">
        <f t="shared" si="15"/>
        <v>102</v>
      </c>
    </row>
    <row r="1019" spans="1:23" ht="16.5" x14ac:dyDescent="0.2">
      <c r="A1019" s="31">
        <v>1016</v>
      </c>
      <c r="B1019" s="31">
        <f>INDEX(技能效果!B:B,MATCH(技能效果等级!W1019,技能效果!Y:Y,0))</f>
        <v>130100802</v>
      </c>
      <c r="C1019" s="31" t="str">
        <f>INDEX(技能效果!C:C,MATCH(技能效果等级!B1019,技能效果!B:B,0))</f>
        <v>黑尔坎普技能1获得水晶</v>
      </c>
      <c r="D1019" s="30" t="s">
        <v>1013</v>
      </c>
      <c r="E1019" s="31">
        <v>6</v>
      </c>
      <c r="F1019" s="31">
        <f>INDEX(技能效果!H:H,MATCH(技能效果等级!B1019,技能效果!B:B,0))</f>
        <v>3001</v>
      </c>
      <c r="G1019" s="31">
        <v>1</v>
      </c>
      <c r="H1019" s="100"/>
      <c r="I1019" s="100"/>
      <c r="J1019" s="100"/>
      <c r="K1019" s="100"/>
      <c r="L1019" s="100"/>
      <c r="M1019" s="100"/>
      <c r="N1019" s="30" t="str">
        <f>IF(INDEX(技能效果!I:I,MATCH(技能效果等级!B1019,技能效果!B:B,0))="","",INDEX(技能效果!I:I,MATCH(技能效果等级!B1019,技能效果!B:B,0)))</f>
        <v/>
      </c>
      <c r="O1019" s="100"/>
      <c r="P1019" s="100"/>
      <c r="Q1019" s="100"/>
      <c r="R1019" s="31" t="str">
        <f>IF(INDEX(技能效果!J:J,MATCH(技能效果等级!B1019,技能效果!B:B,0))="","",INDEX(技能效果!J:J,MATCH(技能效果等级!B1019,技能效果!B:B,0)))</f>
        <v/>
      </c>
      <c r="S1019" s="100"/>
      <c r="T1019" s="100"/>
      <c r="U1019" s="100"/>
      <c r="V1019" s="30" t="s">
        <v>1329</v>
      </c>
      <c r="W1019" s="31">
        <f t="shared" si="15"/>
        <v>102</v>
      </c>
    </row>
    <row r="1020" spans="1:23" ht="16.5" x14ac:dyDescent="0.2">
      <c r="A1020" s="31">
        <v>1017</v>
      </c>
      <c r="B1020" s="31">
        <f>INDEX(技能效果!B:B,MATCH(技能效果等级!W1020,技能效果!Y:Y,0))</f>
        <v>130100802</v>
      </c>
      <c r="C1020" s="31" t="str">
        <f>INDEX(技能效果!C:C,MATCH(技能效果等级!B1020,技能效果!B:B,0))</f>
        <v>黑尔坎普技能1获得水晶</v>
      </c>
      <c r="D1020" s="30" t="s">
        <v>1013</v>
      </c>
      <c r="E1020" s="31">
        <v>7</v>
      </c>
      <c r="F1020" s="31">
        <f>INDEX(技能效果!H:H,MATCH(技能效果等级!B1020,技能效果!B:B,0))</f>
        <v>3001</v>
      </c>
      <c r="G1020" s="31">
        <v>1</v>
      </c>
      <c r="H1020" s="100"/>
      <c r="I1020" s="100"/>
      <c r="J1020" s="100"/>
      <c r="K1020" s="100"/>
      <c r="L1020" s="100"/>
      <c r="M1020" s="100"/>
      <c r="N1020" s="30" t="str">
        <f>IF(INDEX(技能效果!I:I,MATCH(技能效果等级!B1020,技能效果!B:B,0))="","",INDEX(技能效果!I:I,MATCH(技能效果等级!B1020,技能效果!B:B,0)))</f>
        <v/>
      </c>
      <c r="O1020" s="100"/>
      <c r="P1020" s="100"/>
      <c r="Q1020" s="100"/>
      <c r="R1020" s="31" t="str">
        <f>IF(INDEX(技能效果!J:J,MATCH(技能效果等级!B1020,技能效果!B:B,0))="","",INDEX(技能效果!J:J,MATCH(技能效果等级!B1020,技能效果!B:B,0)))</f>
        <v/>
      </c>
      <c r="S1020" s="100"/>
      <c r="T1020" s="100"/>
      <c r="U1020" s="100"/>
      <c r="V1020" s="30" t="s">
        <v>1329</v>
      </c>
      <c r="W1020" s="31">
        <f t="shared" si="15"/>
        <v>102</v>
      </c>
    </row>
    <row r="1021" spans="1:23" ht="16.5" x14ac:dyDescent="0.2">
      <c r="A1021" s="31">
        <v>1018</v>
      </c>
      <c r="B1021" s="31">
        <f>INDEX(技能效果!B:B,MATCH(技能效果等级!W1021,技能效果!Y:Y,0))</f>
        <v>130100802</v>
      </c>
      <c r="C1021" s="31" t="str">
        <f>INDEX(技能效果!C:C,MATCH(技能效果等级!B1021,技能效果!B:B,0))</f>
        <v>黑尔坎普技能1获得水晶</v>
      </c>
      <c r="D1021" s="30" t="s">
        <v>1013</v>
      </c>
      <c r="E1021" s="31">
        <v>8</v>
      </c>
      <c r="F1021" s="31">
        <f>INDEX(技能效果!H:H,MATCH(技能效果等级!B1021,技能效果!B:B,0))</f>
        <v>3001</v>
      </c>
      <c r="G1021" s="31">
        <v>1</v>
      </c>
      <c r="H1021" s="100"/>
      <c r="I1021" s="100"/>
      <c r="J1021" s="100"/>
      <c r="K1021" s="100"/>
      <c r="L1021" s="100"/>
      <c r="M1021" s="100"/>
      <c r="N1021" s="30" t="str">
        <f>IF(INDEX(技能效果!I:I,MATCH(技能效果等级!B1021,技能效果!B:B,0))="","",INDEX(技能效果!I:I,MATCH(技能效果等级!B1021,技能效果!B:B,0)))</f>
        <v/>
      </c>
      <c r="O1021" s="100"/>
      <c r="P1021" s="100"/>
      <c r="Q1021" s="100"/>
      <c r="R1021" s="31" t="str">
        <f>IF(INDEX(技能效果!J:J,MATCH(技能效果等级!B1021,技能效果!B:B,0))="","",INDEX(技能效果!J:J,MATCH(技能效果等级!B1021,技能效果!B:B,0)))</f>
        <v/>
      </c>
      <c r="S1021" s="100"/>
      <c r="T1021" s="100"/>
      <c r="U1021" s="100"/>
      <c r="V1021" s="30" t="s">
        <v>1329</v>
      </c>
      <c r="W1021" s="31">
        <f t="shared" si="15"/>
        <v>102</v>
      </c>
    </row>
    <row r="1022" spans="1:23" ht="16.5" x14ac:dyDescent="0.2">
      <c r="A1022" s="31">
        <v>1019</v>
      </c>
      <c r="B1022" s="31">
        <f>INDEX(技能效果!B:B,MATCH(技能效果等级!W1022,技能效果!Y:Y,0))</f>
        <v>130100802</v>
      </c>
      <c r="C1022" s="31" t="str">
        <f>INDEX(技能效果!C:C,MATCH(技能效果等级!B1022,技能效果!B:B,0))</f>
        <v>黑尔坎普技能1获得水晶</v>
      </c>
      <c r="D1022" s="30" t="s">
        <v>1013</v>
      </c>
      <c r="E1022" s="31">
        <v>9</v>
      </c>
      <c r="F1022" s="31">
        <f>INDEX(技能效果!H:H,MATCH(技能效果等级!B1022,技能效果!B:B,0))</f>
        <v>3001</v>
      </c>
      <c r="G1022" s="31">
        <v>1</v>
      </c>
      <c r="H1022" s="100"/>
      <c r="I1022" s="100"/>
      <c r="J1022" s="100"/>
      <c r="K1022" s="100"/>
      <c r="L1022" s="100"/>
      <c r="M1022" s="100"/>
      <c r="N1022" s="30" t="str">
        <f>IF(INDEX(技能效果!I:I,MATCH(技能效果等级!B1022,技能效果!B:B,0))="","",INDEX(技能效果!I:I,MATCH(技能效果等级!B1022,技能效果!B:B,0)))</f>
        <v/>
      </c>
      <c r="O1022" s="100"/>
      <c r="P1022" s="100"/>
      <c r="Q1022" s="100"/>
      <c r="R1022" s="31" t="str">
        <f>IF(INDEX(技能效果!J:J,MATCH(技能效果等级!B1022,技能效果!B:B,0))="","",INDEX(技能效果!J:J,MATCH(技能效果等级!B1022,技能效果!B:B,0)))</f>
        <v/>
      </c>
      <c r="S1022" s="100"/>
      <c r="T1022" s="100"/>
      <c r="U1022" s="100"/>
      <c r="V1022" s="30" t="s">
        <v>1329</v>
      </c>
      <c r="W1022" s="31">
        <f t="shared" si="15"/>
        <v>102</v>
      </c>
    </row>
    <row r="1023" spans="1:23" ht="16.5" x14ac:dyDescent="0.2">
      <c r="A1023" s="31">
        <v>1020</v>
      </c>
      <c r="B1023" s="31">
        <f>INDEX(技能效果!B:B,MATCH(技能效果等级!W1023,技能效果!Y:Y,0))</f>
        <v>130100802</v>
      </c>
      <c r="C1023" s="31" t="str">
        <f>INDEX(技能效果!C:C,MATCH(技能效果等级!B1023,技能效果!B:B,0))</f>
        <v>黑尔坎普技能1获得水晶</v>
      </c>
      <c r="D1023" s="30" t="s">
        <v>1013</v>
      </c>
      <c r="E1023" s="31">
        <v>10</v>
      </c>
      <c r="F1023" s="31">
        <f>INDEX(技能效果!H:H,MATCH(技能效果等级!B1023,技能效果!B:B,0))</f>
        <v>3001</v>
      </c>
      <c r="G1023" s="31">
        <v>1</v>
      </c>
      <c r="H1023" s="100"/>
      <c r="I1023" s="100"/>
      <c r="J1023" s="100"/>
      <c r="K1023" s="100"/>
      <c r="L1023" s="100"/>
      <c r="M1023" s="100"/>
      <c r="N1023" s="30" t="str">
        <f>IF(INDEX(技能效果!I:I,MATCH(技能效果等级!B1023,技能效果!B:B,0))="","",INDEX(技能效果!I:I,MATCH(技能效果等级!B1023,技能效果!B:B,0)))</f>
        <v/>
      </c>
      <c r="O1023" s="100"/>
      <c r="P1023" s="100"/>
      <c r="Q1023" s="100"/>
      <c r="R1023" s="31" t="str">
        <f>IF(INDEX(技能效果!J:J,MATCH(技能效果等级!B1023,技能效果!B:B,0))="","",INDEX(技能效果!J:J,MATCH(技能效果等级!B1023,技能效果!B:B,0)))</f>
        <v/>
      </c>
      <c r="S1023" s="100"/>
      <c r="T1023" s="100"/>
      <c r="U1023" s="100"/>
      <c r="V1023" s="30" t="s">
        <v>1329</v>
      </c>
      <c r="W1023" s="31">
        <f t="shared" si="15"/>
        <v>102</v>
      </c>
    </row>
    <row r="1024" spans="1:23" ht="16.5" x14ac:dyDescent="0.2">
      <c r="A1024" s="31">
        <v>1021</v>
      </c>
      <c r="B1024" s="31">
        <f>INDEX(技能效果!B:B,MATCH(技能效果等级!W1024,技能效果!Y:Y,0))</f>
        <v>130200801</v>
      </c>
      <c r="C1024" s="31" t="str">
        <f>INDEX(技能效果!C:C,MATCH(技能效果等级!B1024,技能效果!B:B,0))</f>
        <v>黑尔坎普技能2额外伤害</v>
      </c>
      <c r="D1024" s="30" t="s">
        <v>1013</v>
      </c>
      <c r="E1024" s="31">
        <v>1</v>
      </c>
      <c r="F1024" s="31">
        <f>INDEX(技能效果!H:H,MATCH(技能效果等级!B1024,技能效果!B:B,0))</f>
        <v>4008</v>
      </c>
      <c r="G1024" s="31">
        <v>1</v>
      </c>
      <c r="H1024" s="100"/>
      <c r="I1024" s="100"/>
      <c r="J1024" s="100"/>
      <c r="K1024" s="100"/>
      <c r="L1024" s="100"/>
      <c r="M1024" s="100"/>
      <c r="N1024" s="30" t="str">
        <f>IF(INDEX(技能效果!I:I,MATCH(技能效果等级!B1024,技能效果!B:B,0))="","",INDEX(技能效果!I:I,MATCH(技能效果等级!B1024,技能效果!B:B,0)))</f>
        <v/>
      </c>
      <c r="O1024" s="100"/>
      <c r="P1024" s="100"/>
      <c r="Q1024" s="100"/>
      <c r="R1024" s="31" t="str">
        <f>IF(INDEX(技能效果!J:J,MATCH(技能效果等级!B1024,技能效果!B:B,0))="","",INDEX(技能效果!J:J,MATCH(技能效果等级!B1024,技能效果!B:B,0)))</f>
        <v/>
      </c>
      <c r="S1024" s="100"/>
      <c r="T1024" s="100"/>
      <c r="U1024" s="100"/>
      <c r="V1024" s="30" t="s">
        <v>1329</v>
      </c>
      <c r="W1024" s="31">
        <f t="shared" si="15"/>
        <v>103</v>
      </c>
    </row>
    <row r="1025" spans="1:23" ht="16.5" x14ac:dyDescent="0.2">
      <c r="A1025" s="31">
        <v>1022</v>
      </c>
      <c r="B1025" s="31">
        <f>INDEX(技能效果!B:B,MATCH(技能效果等级!W1025,技能效果!Y:Y,0))</f>
        <v>130200801</v>
      </c>
      <c r="C1025" s="31" t="str">
        <f>INDEX(技能效果!C:C,MATCH(技能效果等级!B1025,技能效果!B:B,0))</f>
        <v>黑尔坎普技能2额外伤害</v>
      </c>
      <c r="D1025" s="30" t="s">
        <v>1013</v>
      </c>
      <c r="E1025" s="31">
        <v>2</v>
      </c>
      <c r="F1025" s="31">
        <f>INDEX(技能效果!H:H,MATCH(技能效果等级!B1025,技能效果!B:B,0))</f>
        <v>4008</v>
      </c>
      <c r="G1025" s="31">
        <v>1</v>
      </c>
      <c r="H1025" s="100"/>
      <c r="I1025" s="100"/>
      <c r="J1025" s="100"/>
      <c r="K1025" s="100"/>
      <c r="L1025" s="100"/>
      <c r="M1025" s="100"/>
      <c r="N1025" s="30" t="str">
        <f>IF(INDEX(技能效果!I:I,MATCH(技能效果等级!B1025,技能效果!B:B,0))="","",INDEX(技能效果!I:I,MATCH(技能效果等级!B1025,技能效果!B:B,0)))</f>
        <v/>
      </c>
      <c r="O1025" s="100"/>
      <c r="P1025" s="100"/>
      <c r="Q1025" s="100"/>
      <c r="R1025" s="31" t="str">
        <f>IF(INDEX(技能效果!J:J,MATCH(技能效果等级!B1025,技能效果!B:B,0))="","",INDEX(技能效果!J:J,MATCH(技能效果等级!B1025,技能效果!B:B,0)))</f>
        <v/>
      </c>
      <c r="S1025" s="100"/>
      <c r="T1025" s="100"/>
      <c r="U1025" s="100"/>
      <c r="V1025" s="30" t="s">
        <v>1329</v>
      </c>
      <c r="W1025" s="31">
        <f t="shared" si="15"/>
        <v>103</v>
      </c>
    </row>
    <row r="1026" spans="1:23" ht="16.5" x14ac:dyDescent="0.2">
      <c r="A1026" s="31">
        <v>1023</v>
      </c>
      <c r="B1026" s="31">
        <f>INDEX(技能效果!B:B,MATCH(技能效果等级!W1026,技能效果!Y:Y,0))</f>
        <v>130200801</v>
      </c>
      <c r="C1026" s="31" t="str">
        <f>INDEX(技能效果!C:C,MATCH(技能效果等级!B1026,技能效果!B:B,0))</f>
        <v>黑尔坎普技能2额外伤害</v>
      </c>
      <c r="D1026" s="30" t="s">
        <v>1013</v>
      </c>
      <c r="E1026" s="31">
        <v>3</v>
      </c>
      <c r="F1026" s="31">
        <f>INDEX(技能效果!H:H,MATCH(技能效果等级!B1026,技能效果!B:B,0))</f>
        <v>4008</v>
      </c>
      <c r="G1026" s="31">
        <v>1</v>
      </c>
      <c r="H1026" s="100"/>
      <c r="I1026" s="100"/>
      <c r="J1026" s="100"/>
      <c r="K1026" s="100"/>
      <c r="L1026" s="100"/>
      <c r="M1026" s="100"/>
      <c r="N1026" s="30" t="str">
        <f>IF(INDEX(技能效果!I:I,MATCH(技能效果等级!B1026,技能效果!B:B,0))="","",INDEX(技能效果!I:I,MATCH(技能效果等级!B1026,技能效果!B:B,0)))</f>
        <v/>
      </c>
      <c r="O1026" s="100"/>
      <c r="P1026" s="100"/>
      <c r="Q1026" s="100"/>
      <c r="R1026" s="31" t="str">
        <f>IF(INDEX(技能效果!J:J,MATCH(技能效果等级!B1026,技能效果!B:B,0))="","",INDEX(技能效果!J:J,MATCH(技能效果等级!B1026,技能效果!B:B,0)))</f>
        <v/>
      </c>
      <c r="S1026" s="100"/>
      <c r="T1026" s="100"/>
      <c r="U1026" s="100"/>
      <c r="V1026" s="30" t="s">
        <v>1329</v>
      </c>
      <c r="W1026" s="31">
        <f t="shared" si="15"/>
        <v>103</v>
      </c>
    </row>
    <row r="1027" spans="1:23" ht="16.5" x14ac:dyDescent="0.2">
      <c r="A1027" s="31">
        <v>1024</v>
      </c>
      <c r="B1027" s="31">
        <f>INDEX(技能效果!B:B,MATCH(技能效果等级!W1027,技能效果!Y:Y,0))</f>
        <v>130200801</v>
      </c>
      <c r="C1027" s="31" t="str">
        <f>INDEX(技能效果!C:C,MATCH(技能效果等级!B1027,技能效果!B:B,0))</f>
        <v>黑尔坎普技能2额外伤害</v>
      </c>
      <c r="D1027" s="30" t="s">
        <v>1013</v>
      </c>
      <c r="E1027" s="31">
        <v>4</v>
      </c>
      <c r="F1027" s="31">
        <f>INDEX(技能效果!H:H,MATCH(技能效果等级!B1027,技能效果!B:B,0))</f>
        <v>4008</v>
      </c>
      <c r="G1027" s="31">
        <v>1</v>
      </c>
      <c r="H1027" s="100"/>
      <c r="I1027" s="100"/>
      <c r="J1027" s="100"/>
      <c r="K1027" s="100"/>
      <c r="L1027" s="100"/>
      <c r="M1027" s="100"/>
      <c r="N1027" s="30" t="str">
        <f>IF(INDEX(技能效果!I:I,MATCH(技能效果等级!B1027,技能效果!B:B,0))="","",INDEX(技能效果!I:I,MATCH(技能效果等级!B1027,技能效果!B:B,0)))</f>
        <v/>
      </c>
      <c r="O1027" s="100"/>
      <c r="P1027" s="100"/>
      <c r="Q1027" s="100"/>
      <c r="R1027" s="31" t="str">
        <f>IF(INDEX(技能效果!J:J,MATCH(技能效果等级!B1027,技能效果!B:B,0))="","",INDEX(技能效果!J:J,MATCH(技能效果等级!B1027,技能效果!B:B,0)))</f>
        <v/>
      </c>
      <c r="S1027" s="100"/>
      <c r="T1027" s="100"/>
      <c r="U1027" s="100"/>
      <c r="V1027" s="30" t="s">
        <v>1329</v>
      </c>
      <c r="W1027" s="31">
        <f t="shared" si="15"/>
        <v>103</v>
      </c>
    </row>
    <row r="1028" spans="1:23" ht="16.5" x14ac:dyDescent="0.2">
      <c r="A1028" s="31">
        <v>1025</v>
      </c>
      <c r="B1028" s="31">
        <f>INDEX(技能效果!B:B,MATCH(技能效果等级!W1028,技能效果!Y:Y,0))</f>
        <v>130200801</v>
      </c>
      <c r="C1028" s="31" t="str">
        <f>INDEX(技能效果!C:C,MATCH(技能效果等级!B1028,技能效果!B:B,0))</f>
        <v>黑尔坎普技能2额外伤害</v>
      </c>
      <c r="D1028" s="30" t="s">
        <v>1013</v>
      </c>
      <c r="E1028" s="31">
        <v>5</v>
      </c>
      <c r="F1028" s="31">
        <f>INDEX(技能效果!H:H,MATCH(技能效果等级!B1028,技能效果!B:B,0))</f>
        <v>4008</v>
      </c>
      <c r="G1028" s="31">
        <v>1</v>
      </c>
      <c r="H1028" s="100"/>
      <c r="I1028" s="100"/>
      <c r="J1028" s="100"/>
      <c r="K1028" s="100"/>
      <c r="L1028" s="100"/>
      <c r="M1028" s="100"/>
      <c r="N1028" s="30" t="str">
        <f>IF(INDEX(技能效果!I:I,MATCH(技能效果等级!B1028,技能效果!B:B,0))="","",INDEX(技能效果!I:I,MATCH(技能效果等级!B1028,技能效果!B:B,0)))</f>
        <v/>
      </c>
      <c r="O1028" s="100"/>
      <c r="P1028" s="100"/>
      <c r="Q1028" s="100"/>
      <c r="R1028" s="31" t="str">
        <f>IF(INDEX(技能效果!J:J,MATCH(技能效果等级!B1028,技能效果!B:B,0))="","",INDEX(技能效果!J:J,MATCH(技能效果等级!B1028,技能效果!B:B,0)))</f>
        <v/>
      </c>
      <c r="S1028" s="100"/>
      <c r="T1028" s="100"/>
      <c r="U1028" s="100"/>
      <c r="V1028" s="30" t="s">
        <v>1329</v>
      </c>
      <c r="W1028" s="31">
        <f t="shared" si="15"/>
        <v>103</v>
      </c>
    </row>
    <row r="1029" spans="1:23" ht="16.5" x14ac:dyDescent="0.2">
      <c r="A1029" s="31">
        <v>1026</v>
      </c>
      <c r="B1029" s="31">
        <f>INDEX(技能效果!B:B,MATCH(技能效果等级!W1029,技能效果!Y:Y,0))</f>
        <v>130200801</v>
      </c>
      <c r="C1029" s="31" t="str">
        <f>INDEX(技能效果!C:C,MATCH(技能效果等级!B1029,技能效果!B:B,0))</f>
        <v>黑尔坎普技能2额外伤害</v>
      </c>
      <c r="D1029" s="30" t="s">
        <v>1013</v>
      </c>
      <c r="E1029" s="31">
        <v>6</v>
      </c>
      <c r="F1029" s="31">
        <f>INDEX(技能效果!H:H,MATCH(技能效果等级!B1029,技能效果!B:B,0))</f>
        <v>4008</v>
      </c>
      <c r="G1029" s="31">
        <v>1</v>
      </c>
      <c r="H1029" s="100"/>
      <c r="I1029" s="100"/>
      <c r="J1029" s="100"/>
      <c r="K1029" s="100"/>
      <c r="L1029" s="100"/>
      <c r="M1029" s="100"/>
      <c r="N1029" s="30" t="str">
        <f>IF(INDEX(技能效果!I:I,MATCH(技能效果等级!B1029,技能效果!B:B,0))="","",INDEX(技能效果!I:I,MATCH(技能效果等级!B1029,技能效果!B:B,0)))</f>
        <v/>
      </c>
      <c r="O1029" s="100"/>
      <c r="P1029" s="100"/>
      <c r="Q1029" s="100"/>
      <c r="R1029" s="31" t="str">
        <f>IF(INDEX(技能效果!J:J,MATCH(技能效果等级!B1029,技能效果!B:B,0))="","",INDEX(技能效果!J:J,MATCH(技能效果等级!B1029,技能效果!B:B,0)))</f>
        <v/>
      </c>
      <c r="S1029" s="100"/>
      <c r="T1029" s="100"/>
      <c r="U1029" s="100"/>
      <c r="V1029" s="30" t="s">
        <v>1329</v>
      </c>
      <c r="W1029" s="31">
        <f t="shared" si="15"/>
        <v>103</v>
      </c>
    </row>
    <row r="1030" spans="1:23" ht="16.5" x14ac:dyDescent="0.2">
      <c r="A1030" s="31">
        <v>1027</v>
      </c>
      <c r="B1030" s="31">
        <f>INDEX(技能效果!B:B,MATCH(技能效果等级!W1030,技能效果!Y:Y,0))</f>
        <v>130200801</v>
      </c>
      <c r="C1030" s="31" t="str">
        <f>INDEX(技能效果!C:C,MATCH(技能效果等级!B1030,技能效果!B:B,0))</f>
        <v>黑尔坎普技能2额外伤害</v>
      </c>
      <c r="D1030" s="30" t="s">
        <v>1013</v>
      </c>
      <c r="E1030" s="31">
        <v>7</v>
      </c>
      <c r="F1030" s="31">
        <f>INDEX(技能效果!H:H,MATCH(技能效果等级!B1030,技能效果!B:B,0))</f>
        <v>4008</v>
      </c>
      <c r="G1030" s="31">
        <v>1</v>
      </c>
      <c r="H1030" s="100"/>
      <c r="I1030" s="100"/>
      <c r="J1030" s="100"/>
      <c r="K1030" s="100"/>
      <c r="L1030" s="100"/>
      <c r="M1030" s="100"/>
      <c r="N1030" s="30" t="str">
        <f>IF(INDEX(技能效果!I:I,MATCH(技能效果等级!B1030,技能效果!B:B,0))="","",INDEX(技能效果!I:I,MATCH(技能效果等级!B1030,技能效果!B:B,0)))</f>
        <v/>
      </c>
      <c r="O1030" s="100"/>
      <c r="P1030" s="100"/>
      <c r="Q1030" s="100"/>
      <c r="R1030" s="31" t="str">
        <f>IF(INDEX(技能效果!J:J,MATCH(技能效果等级!B1030,技能效果!B:B,0))="","",INDEX(技能效果!J:J,MATCH(技能效果等级!B1030,技能效果!B:B,0)))</f>
        <v/>
      </c>
      <c r="S1030" s="100"/>
      <c r="T1030" s="100"/>
      <c r="U1030" s="100"/>
      <c r="V1030" s="30" t="s">
        <v>1329</v>
      </c>
      <c r="W1030" s="31">
        <f t="shared" si="15"/>
        <v>103</v>
      </c>
    </row>
    <row r="1031" spans="1:23" ht="16.5" x14ac:dyDescent="0.2">
      <c r="A1031" s="31">
        <v>1028</v>
      </c>
      <c r="B1031" s="31">
        <f>INDEX(技能效果!B:B,MATCH(技能效果等级!W1031,技能效果!Y:Y,0))</f>
        <v>130200801</v>
      </c>
      <c r="C1031" s="31" t="str">
        <f>INDEX(技能效果!C:C,MATCH(技能效果等级!B1031,技能效果!B:B,0))</f>
        <v>黑尔坎普技能2额外伤害</v>
      </c>
      <c r="D1031" s="30" t="s">
        <v>1013</v>
      </c>
      <c r="E1031" s="31">
        <v>8</v>
      </c>
      <c r="F1031" s="31">
        <f>INDEX(技能效果!H:H,MATCH(技能效果等级!B1031,技能效果!B:B,0))</f>
        <v>4008</v>
      </c>
      <c r="G1031" s="31">
        <v>1</v>
      </c>
      <c r="H1031" s="100"/>
      <c r="I1031" s="100"/>
      <c r="J1031" s="100"/>
      <c r="K1031" s="100"/>
      <c r="L1031" s="100"/>
      <c r="M1031" s="100"/>
      <c r="N1031" s="30" t="str">
        <f>IF(INDEX(技能效果!I:I,MATCH(技能效果等级!B1031,技能效果!B:B,0))="","",INDEX(技能效果!I:I,MATCH(技能效果等级!B1031,技能效果!B:B,0)))</f>
        <v/>
      </c>
      <c r="O1031" s="100"/>
      <c r="P1031" s="100"/>
      <c r="Q1031" s="100"/>
      <c r="R1031" s="31" t="str">
        <f>IF(INDEX(技能效果!J:J,MATCH(技能效果等级!B1031,技能效果!B:B,0))="","",INDEX(技能效果!J:J,MATCH(技能效果等级!B1031,技能效果!B:B,0)))</f>
        <v/>
      </c>
      <c r="S1031" s="100"/>
      <c r="T1031" s="100"/>
      <c r="U1031" s="100"/>
      <c r="V1031" s="30" t="s">
        <v>1329</v>
      </c>
      <c r="W1031" s="31">
        <f t="shared" si="15"/>
        <v>103</v>
      </c>
    </row>
    <row r="1032" spans="1:23" ht="16.5" x14ac:dyDescent="0.2">
      <c r="A1032" s="31">
        <v>1029</v>
      </c>
      <c r="B1032" s="31">
        <f>INDEX(技能效果!B:B,MATCH(技能效果等级!W1032,技能效果!Y:Y,0))</f>
        <v>130200801</v>
      </c>
      <c r="C1032" s="31" t="str">
        <f>INDEX(技能效果!C:C,MATCH(技能效果等级!B1032,技能效果!B:B,0))</f>
        <v>黑尔坎普技能2额外伤害</v>
      </c>
      <c r="D1032" s="30" t="s">
        <v>1013</v>
      </c>
      <c r="E1032" s="31">
        <v>9</v>
      </c>
      <c r="F1032" s="31">
        <f>INDEX(技能效果!H:H,MATCH(技能效果等级!B1032,技能效果!B:B,0))</f>
        <v>4008</v>
      </c>
      <c r="G1032" s="31">
        <v>1</v>
      </c>
      <c r="H1032" s="100"/>
      <c r="I1032" s="100"/>
      <c r="J1032" s="100"/>
      <c r="K1032" s="100"/>
      <c r="L1032" s="100"/>
      <c r="M1032" s="100"/>
      <c r="N1032" s="30" t="str">
        <f>IF(INDEX(技能效果!I:I,MATCH(技能效果等级!B1032,技能效果!B:B,0))="","",INDEX(技能效果!I:I,MATCH(技能效果等级!B1032,技能效果!B:B,0)))</f>
        <v/>
      </c>
      <c r="O1032" s="100"/>
      <c r="P1032" s="100"/>
      <c r="Q1032" s="100"/>
      <c r="R1032" s="31" t="str">
        <f>IF(INDEX(技能效果!J:J,MATCH(技能效果等级!B1032,技能效果!B:B,0))="","",INDEX(技能效果!J:J,MATCH(技能效果等级!B1032,技能效果!B:B,0)))</f>
        <v/>
      </c>
      <c r="S1032" s="100"/>
      <c r="T1032" s="100"/>
      <c r="U1032" s="100"/>
      <c r="V1032" s="30" t="s">
        <v>1329</v>
      </c>
      <c r="W1032" s="31">
        <f t="shared" si="15"/>
        <v>103</v>
      </c>
    </row>
    <row r="1033" spans="1:23" ht="16.5" x14ac:dyDescent="0.2">
      <c r="A1033" s="31">
        <v>1030</v>
      </c>
      <c r="B1033" s="31">
        <f>INDEX(技能效果!B:B,MATCH(技能效果等级!W1033,技能效果!Y:Y,0))</f>
        <v>130200801</v>
      </c>
      <c r="C1033" s="31" t="str">
        <f>INDEX(技能效果!C:C,MATCH(技能效果等级!B1033,技能效果!B:B,0))</f>
        <v>黑尔坎普技能2额外伤害</v>
      </c>
      <c r="D1033" s="30" t="s">
        <v>1013</v>
      </c>
      <c r="E1033" s="31">
        <v>10</v>
      </c>
      <c r="F1033" s="31">
        <f>INDEX(技能效果!H:H,MATCH(技能效果等级!B1033,技能效果!B:B,0))</f>
        <v>4008</v>
      </c>
      <c r="G1033" s="31">
        <v>1</v>
      </c>
      <c r="H1033" s="100"/>
      <c r="I1033" s="100"/>
      <c r="J1033" s="100"/>
      <c r="K1033" s="100"/>
      <c r="L1033" s="100"/>
      <c r="M1033" s="100"/>
      <c r="N1033" s="30" t="str">
        <f>IF(INDEX(技能效果!I:I,MATCH(技能效果等级!B1033,技能效果!B:B,0))="","",INDEX(技能效果!I:I,MATCH(技能效果等级!B1033,技能效果!B:B,0)))</f>
        <v/>
      </c>
      <c r="O1033" s="100"/>
      <c r="P1033" s="100"/>
      <c r="Q1033" s="100"/>
      <c r="R1033" s="31" t="str">
        <f>IF(INDEX(技能效果!J:J,MATCH(技能效果等级!B1033,技能效果!B:B,0))="","",INDEX(技能效果!J:J,MATCH(技能效果等级!B1033,技能效果!B:B,0)))</f>
        <v/>
      </c>
      <c r="S1033" s="100"/>
      <c r="T1033" s="100"/>
      <c r="U1033" s="100"/>
      <c r="V1033" s="30" t="s">
        <v>1329</v>
      </c>
      <c r="W1033" s="31">
        <f t="shared" si="15"/>
        <v>103</v>
      </c>
    </row>
    <row r="1034" spans="1:23" ht="16.5" x14ac:dyDescent="0.2">
      <c r="A1034" s="31">
        <v>1031</v>
      </c>
      <c r="B1034" s="31">
        <f>INDEX(技能效果!B:B,MATCH(技能效果等级!W1034,技能效果!Y:Y,0))</f>
        <v>130100901</v>
      </c>
      <c r="C1034" s="31" t="str">
        <f>INDEX(技能效果!C:C,MATCH(技能效果等级!B1034,技能效果!B:B,0))</f>
        <v>北落师门技能1伤害</v>
      </c>
      <c r="D1034" s="30" t="s">
        <v>1013</v>
      </c>
      <c r="E1034" s="31">
        <v>1</v>
      </c>
      <c r="F1034" s="31">
        <f>INDEX(技能效果!H:H,MATCH(技能效果等级!B1034,技能效果!B:B,0))</f>
        <v>1001</v>
      </c>
      <c r="G1034" s="31">
        <v>2.5</v>
      </c>
      <c r="H1034" s="100"/>
      <c r="I1034" s="100"/>
      <c r="J1034" s="100"/>
      <c r="K1034" s="100"/>
      <c r="L1034" s="100"/>
      <c r="M1034" s="100"/>
      <c r="N1034" s="30" t="str">
        <f>IF(INDEX(技能效果!I:I,MATCH(技能效果等级!B1034,技能效果!B:B,0))="","",INDEX(技能效果!I:I,MATCH(技能效果等级!B1034,技能效果!B:B,0)))</f>
        <v/>
      </c>
      <c r="O1034" s="100"/>
      <c r="P1034" s="100"/>
      <c r="Q1034" s="100"/>
      <c r="R1034" s="31" t="str">
        <f>IF(INDEX(技能效果!J:J,MATCH(技能效果等级!B1034,技能效果!B:B,0))="","",INDEX(技能效果!J:J,MATCH(技能效果等级!B1034,技能效果!B:B,0)))</f>
        <v/>
      </c>
      <c r="S1034" s="100"/>
      <c r="T1034" s="100"/>
      <c r="U1034" s="100"/>
      <c r="V1034" s="30" t="s">
        <v>1329</v>
      </c>
      <c r="W1034" s="31">
        <f t="shared" si="15"/>
        <v>104</v>
      </c>
    </row>
    <row r="1035" spans="1:23" ht="16.5" x14ac:dyDescent="0.2">
      <c r="A1035" s="31">
        <v>1032</v>
      </c>
      <c r="B1035" s="31">
        <f>INDEX(技能效果!B:B,MATCH(技能效果等级!W1035,技能效果!Y:Y,0))</f>
        <v>130100901</v>
      </c>
      <c r="C1035" s="31" t="str">
        <f>INDEX(技能效果!C:C,MATCH(技能效果等级!B1035,技能效果!B:B,0))</f>
        <v>北落师门技能1伤害</v>
      </c>
      <c r="D1035" s="30" t="s">
        <v>1013</v>
      </c>
      <c r="E1035" s="31">
        <v>2</v>
      </c>
      <c r="F1035" s="31">
        <f>INDEX(技能效果!H:H,MATCH(技能效果等级!B1035,技能效果!B:B,0))</f>
        <v>1001</v>
      </c>
      <c r="G1035" s="31">
        <v>2.5</v>
      </c>
      <c r="H1035" s="100"/>
      <c r="I1035" s="100"/>
      <c r="J1035" s="100"/>
      <c r="K1035" s="100"/>
      <c r="L1035" s="100"/>
      <c r="M1035" s="100"/>
      <c r="N1035" s="30" t="str">
        <f>IF(INDEX(技能效果!I:I,MATCH(技能效果等级!B1035,技能效果!B:B,0))="","",INDEX(技能效果!I:I,MATCH(技能效果等级!B1035,技能效果!B:B,0)))</f>
        <v/>
      </c>
      <c r="O1035" s="100"/>
      <c r="P1035" s="100"/>
      <c r="Q1035" s="100"/>
      <c r="R1035" s="31" t="str">
        <f>IF(INDEX(技能效果!J:J,MATCH(技能效果等级!B1035,技能效果!B:B,0))="","",INDEX(技能效果!J:J,MATCH(技能效果等级!B1035,技能效果!B:B,0)))</f>
        <v/>
      </c>
      <c r="S1035" s="100"/>
      <c r="T1035" s="100"/>
      <c r="U1035" s="100"/>
      <c r="V1035" s="30" t="s">
        <v>1329</v>
      </c>
      <c r="W1035" s="31">
        <f t="shared" si="15"/>
        <v>104</v>
      </c>
    </row>
    <row r="1036" spans="1:23" ht="16.5" x14ac:dyDescent="0.2">
      <c r="A1036" s="31">
        <v>1033</v>
      </c>
      <c r="B1036" s="31">
        <f>INDEX(技能效果!B:B,MATCH(技能效果等级!W1036,技能效果!Y:Y,0))</f>
        <v>130100901</v>
      </c>
      <c r="C1036" s="31" t="str">
        <f>INDEX(技能效果!C:C,MATCH(技能效果等级!B1036,技能效果!B:B,0))</f>
        <v>北落师门技能1伤害</v>
      </c>
      <c r="D1036" s="30" t="s">
        <v>1013</v>
      </c>
      <c r="E1036" s="31">
        <v>3</v>
      </c>
      <c r="F1036" s="31">
        <f>INDEX(技能效果!H:H,MATCH(技能效果等级!B1036,技能效果!B:B,0))</f>
        <v>1001</v>
      </c>
      <c r="G1036" s="31">
        <v>2.5</v>
      </c>
      <c r="H1036" s="100"/>
      <c r="I1036" s="100"/>
      <c r="J1036" s="100"/>
      <c r="K1036" s="100"/>
      <c r="L1036" s="100"/>
      <c r="M1036" s="100"/>
      <c r="N1036" s="30" t="str">
        <f>IF(INDEX(技能效果!I:I,MATCH(技能效果等级!B1036,技能效果!B:B,0))="","",INDEX(技能效果!I:I,MATCH(技能效果等级!B1036,技能效果!B:B,0)))</f>
        <v/>
      </c>
      <c r="O1036" s="100"/>
      <c r="P1036" s="100"/>
      <c r="Q1036" s="100"/>
      <c r="R1036" s="31" t="str">
        <f>IF(INDEX(技能效果!J:J,MATCH(技能效果等级!B1036,技能效果!B:B,0))="","",INDEX(技能效果!J:J,MATCH(技能效果等级!B1036,技能效果!B:B,0)))</f>
        <v/>
      </c>
      <c r="S1036" s="100"/>
      <c r="T1036" s="100"/>
      <c r="U1036" s="100"/>
      <c r="V1036" s="30" t="s">
        <v>1329</v>
      </c>
      <c r="W1036" s="31">
        <f t="shared" si="15"/>
        <v>104</v>
      </c>
    </row>
    <row r="1037" spans="1:23" ht="16.5" x14ac:dyDescent="0.2">
      <c r="A1037" s="31">
        <v>1034</v>
      </c>
      <c r="B1037" s="31">
        <f>INDEX(技能效果!B:B,MATCH(技能效果等级!W1037,技能效果!Y:Y,0))</f>
        <v>130100901</v>
      </c>
      <c r="C1037" s="31" t="str">
        <f>INDEX(技能效果!C:C,MATCH(技能效果等级!B1037,技能效果!B:B,0))</f>
        <v>北落师门技能1伤害</v>
      </c>
      <c r="D1037" s="30" t="s">
        <v>1013</v>
      </c>
      <c r="E1037" s="31">
        <v>4</v>
      </c>
      <c r="F1037" s="31">
        <f>INDEX(技能效果!H:H,MATCH(技能效果等级!B1037,技能效果!B:B,0))</f>
        <v>1001</v>
      </c>
      <c r="G1037" s="31">
        <v>2.5</v>
      </c>
      <c r="H1037" s="100"/>
      <c r="I1037" s="100"/>
      <c r="J1037" s="100"/>
      <c r="K1037" s="100"/>
      <c r="L1037" s="100"/>
      <c r="M1037" s="100"/>
      <c r="N1037" s="30" t="str">
        <f>IF(INDEX(技能效果!I:I,MATCH(技能效果等级!B1037,技能效果!B:B,0))="","",INDEX(技能效果!I:I,MATCH(技能效果等级!B1037,技能效果!B:B,0)))</f>
        <v/>
      </c>
      <c r="O1037" s="100"/>
      <c r="P1037" s="100"/>
      <c r="Q1037" s="100"/>
      <c r="R1037" s="31" t="str">
        <f>IF(INDEX(技能效果!J:J,MATCH(技能效果等级!B1037,技能效果!B:B,0))="","",INDEX(技能效果!J:J,MATCH(技能效果等级!B1037,技能效果!B:B,0)))</f>
        <v/>
      </c>
      <c r="S1037" s="100"/>
      <c r="T1037" s="100"/>
      <c r="U1037" s="100"/>
      <c r="V1037" s="30" t="s">
        <v>1329</v>
      </c>
      <c r="W1037" s="31">
        <f t="shared" si="15"/>
        <v>104</v>
      </c>
    </row>
    <row r="1038" spans="1:23" ht="16.5" x14ac:dyDescent="0.2">
      <c r="A1038" s="31">
        <v>1035</v>
      </c>
      <c r="B1038" s="31">
        <f>INDEX(技能效果!B:B,MATCH(技能效果等级!W1038,技能效果!Y:Y,0))</f>
        <v>130100901</v>
      </c>
      <c r="C1038" s="31" t="str">
        <f>INDEX(技能效果!C:C,MATCH(技能效果等级!B1038,技能效果!B:B,0))</f>
        <v>北落师门技能1伤害</v>
      </c>
      <c r="D1038" s="30" t="s">
        <v>1013</v>
      </c>
      <c r="E1038" s="31">
        <v>5</v>
      </c>
      <c r="F1038" s="31">
        <f>INDEX(技能效果!H:H,MATCH(技能效果等级!B1038,技能效果!B:B,0))</f>
        <v>1001</v>
      </c>
      <c r="G1038" s="31">
        <v>2.5</v>
      </c>
      <c r="H1038" s="100"/>
      <c r="I1038" s="100"/>
      <c r="J1038" s="100"/>
      <c r="K1038" s="100"/>
      <c r="L1038" s="100"/>
      <c r="M1038" s="100"/>
      <c r="N1038" s="30" t="str">
        <f>IF(INDEX(技能效果!I:I,MATCH(技能效果等级!B1038,技能效果!B:B,0))="","",INDEX(技能效果!I:I,MATCH(技能效果等级!B1038,技能效果!B:B,0)))</f>
        <v/>
      </c>
      <c r="O1038" s="100"/>
      <c r="P1038" s="100"/>
      <c r="Q1038" s="100"/>
      <c r="R1038" s="31" t="str">
        <f>IF(INDEX(技能效果!J:J,MATCH(技能效果等级!B1038,技能效果!B:B,0))="","",INDEX(技能效果!J:J,MATCH(技能效果等级!B1038,技能效果!B:B,0)))</f>
        <v/>
      </c>
      <c r="S1038" s="100"/>
      <c r="T1038" s="100"/>
      <c r="U1038" s="100"/>
      <c r="V1038" s="30" t="s">
        <v>1329</v>
      </c>
      <c r="W1038" s="31">
        <f t="shared" si="15"/>
        <v>104</v>
      </c>
    </row>
    <row r="1039" spans="1:23" ht="16.5" x14ac:dyDescent="0.2">
      <c r="A1039" s="31">
        <v>1036</v>
      </c>
      <c r="B1039" s="31">
        <f>INDEX(技能效果!B:B,MATCH(技能效果等级!W1039,技能效果!Y:Y,0))</f>
        <v>130100901</v>
      </c>
      <c r="C1039" s="31" t="str">
        <f>INDEX(技能效果!C:C,MATCH(技能效果等级!B1039,技能效果!B:B,0))</f>
        <v>北落师门技能1伤害</v>
      </c>
      <c r="D1039" s="30" t="s">
        <v>1013</v>
      </c>
      <c r="E1039" s="31">
        <v>6</v>
      </c>
      <c r="F1039" s="31">
        <f>INDEX(技能效果!H:H,MATCH(技能效果等级!B1039,技能效果!B:B,0))</f>
        <v>1001</v>
      </c>
      <c r="G1039" s="31">
        <v>2.5</v>
      </c>
      <c r="H1039" s="100"/>
      <c r="I1039" s="100"/>
      <c r="J1039" s="100"/>
      <c r="K1039" s="100"/>
      <c r="L1039" s="100"/>
      <c r="M1039" s="100"/>
      <c r="N1039" s="30" t="str">
        <f>IF(INDEX(技能效果!I:I,MATCH(技能效果等级!B1039,技能效果!B:B,0))="","",INDEX(技能效果!I:I,MATCH(技能效果等级!B1039,技能效果!B:B,0)))</f>
        <v/>
      </c>
      <c r="O1039" s="100"/>
      <c r="P1039" s="100"/>
      <c r="Q1039" s="100"/>
      <c r="R1039" s="31" t="str">
        <f>IF(INDEX(技能效果!J:J,MATCH(技能效果等级!B1039,技能效果!B:B,0))="","",INDEX(技能效果!J:J,MATCH(技能效果等级!B1039,技能效果!B:B,0)))</f>
        <v/>
      </c>
      <c r="S1039" s="100"/>
      <c r="T1039" s="100"/>
      <c r="U1039" s="100"/>
      <c r="V1039" s="30" t="s">
        <v>1329</v>
      </c>
      <c r="W1039" s="31">
        <f t="shared" ref="W1039:W1102" si="16">W1029+1</f>
        <v>104</v>
      </c>
    </row>
    <row r="1040" spans="1:23" ht="16.5" x14ac:dyDescent="0.2">
      <c r="A1040" s="31">
        <v>1037</v>
      </c>
      <c r="B1040" s="31">
        <f>INDEX(技能效果!B:B,MATCH(技能效果等级!W1040,技能效果!Y:Y,0))</f>
        <v>130100901</v>
      </c>
      <c r="C1040" s="31" t="str">
        <f>INDEX(技能效果!C:C,MATCH(技能效果等级!B1040,技能效果!B:B,0))</f>
        <v>北落师门技能1伤害</v>
      </c>
      <c r="D1040" s="30" t="s">
        <v>1013</v>
      </c>
      <c r="E1040" s="31">
        <v>7</v>
      </c>
      <c r="F1040" s="31">
        <f>INDEX(技能效果!H:H,MATCH(技能效果等级!B1040,技能效果!B:B,0))</f>
        <v>1001</v>
      </c>
      <c r="G1040" s="31">
        <v>2.5</v>
      </c>
      <c r="H1040" s="100"/>
      <c r="I1040" s="100"/>
      <c r="J1040" s="100"/>
      <c r="K1040" s="100"/>
      <c r="L1040" s="100"/>
      <c r="M1040" s="100"/>
      <c r="N1040" s="30" t="str">
        <f>IF(INDEX(技能效果!I:I,MATCH(技能效果等级!B1040,技能效果!B:B,0))="","",INDEX(技能效果!I:I,MATCH(技能效果等级!B1040,技能效果!B:B,0)))</f>
        <v/>
      </c>
      <c r="O1040" s="100"/>
      <c r="P1040" s="100"/>
      <c r="Q1040" s="100"/>
      <c r="R1040" s="31" t="str">
        <f>IF(INDEX(技能效果!J:J,MATCH(技能效果等级!B1040,技能效果!B:B,0))="","",INDEX(技能效果!J:J,MATCH(技能效果等级!B1040,技能效果!B:B,0)))</f>
        <v/>
      </c>
      <c r="S1040" s="100"/>
      <c r="T1040" s="100"/>
      <c r="U1040" s="100"/>
      <c r="V1040" s="30" t="s">
        <v>1329</v>
      </c>
      <c r="W1040" s="31">
        <f t="shared" si="16"/>
        <v>104</v>
      </c>
    </row>
    <row r="1041" spans="1:23" ht="16.5" x14ac:dyDescent="0.2">
      <c r="A1041" s="31">
        <v>1038</v>
      </c>
      <c r="B1041" s="31">
        <f>INDEX(技能效果!B:B,MATCH(技能效果等级!W1041,技能效果!Y:Y,0))</f>
        <v>130100901</v>
      </c>
      <c r="C1041" s="31" t="str">
        <f>INDEX(技能效果!C:C,MATCH(技能效果等级!B1041,技能效果!B:B,0))</f>
        <v>北落师门技能1伤害</v>
      </c>
      <c r="D1041" s="30" t="s">
        <v>1013</v>
      </c>
      <c r="E1041" s="31">
        <v>8</v>
      </c>
      <c r="F1041" s="31">
        <f>INDEX(技能效果!H:H,MATCH(技能效果等级!B1041,技能效果!B:B,0))</f>
        <v>1001</v>
      </c>
      <c r="G1041" s="31">
        <v>2.5</v>
      </c>
      <c r="H1041" s="100"/>
      <c r="I1041" s="100"/>
      <c r="J1041" s="100"/>
      <c r="K1041" s="100"/>
      <c r="L1041" s="100"/>
      <c r="M1041" s="100"/>
      <c r="N1041" s="30" t="str">
        <f>IF(INDEX(技能效果!I:I,MATCH(技能效果等级!B1041,技能效果!B:B,0))="","",INDEX(技能效果!I:I,MATCH(技能效果等级!B1041,技能效果!B:B,0)))</f>
        <v/>
      </c>
      <c r="O1041" s="100"/>
      <c r="P1041" s="100"/>
      <c r="Q1041" s="100"/>
      <c r="R1041" s="31" t="str">
        <f>IF(INDEX(技能效果!J:J,MATCH(技能效果等级!B1041,技能效果!B:B,0))="","",INDEX(技能效果!J:J,MATCH(技能效果等级!B1041,技能效果!B:B,0)))</f>
        <v/>
      </c>
      <c r="S1041" s="100"/>
      <c r="T1041" s="100"/>
      <c r="U1041" s="100"/>
      <c r="V1041" s="30" t="s">
        <v>1329</v>
      </c>
      <c r="W1041" s="31">
        <f t="shared" si="16"/>
        <v>104</v>
      </c>
    </row>
    <row r="1042" spans="1:23" ht="16.5" x14ac:dyDescent="0.2">
      <c r="A1042" s="31">
        <v>1039</v>
      </c>
      <c r="B1042" s="31">
        <f>INDEX(技能效果!B:B,MATCH(技能效果等级!W1042,技能效果!Y:Y,0))</f>
        <v>130100901</v>
      </c>
      <c r="C1042" s="31" t="str">
        <f>INDEX(技能效果!C:C,MATCH(技能效果等级!B1042,技能效果!B:B,0))</f>
        <v>北落师门技能1伤害</v>
      </c>
      <c r="D1042" s="30" t="s">
        <v>1013</v>
      </c>
      <c r="E1042" s="31">
        <v>9</v>
      </c>
      <c r="F1042" s="31">
        <f>INDEX(技能效果!H:H,MATCH(技能效果等级!B1042,技能效果!B:B,0))</f>
        <v>1001</v>
      </c>
      <c r="G1042" s="31">
        <v>2.5</v>
      </c>
      <c r="H1042" s="100"/>
      <c r="I1042" s="100"/>
      <c r="J1042" s="100"/>
      <c r="K1042" s="100"/>
      <c r="L1042" s="100"/>
      <c r="M1042" s="100"/>
      <c r="N1042" s="30" t="str">
        <f>IF(INDEX(技能效果!I:I,MATCH(技能效果等级!B1042,技能效果!B:B,0))="","",INDEX(技能效果!I:I,MATCH(技能效果等级!B1042,技能效果!B:B,0)))</f>
        <v/>
      </c>
      <c r="O1042" s="100"/>
      <c r="P1042" s="100"/>
      <c r="Q1042" s="100"/>
      <c r="R1042" s="31" t="str">
        <f>IF(INDEX(技能效果!J:J,MATCH(技能效果等级!B1042,技能效果!B:B,0))="","",INDEX(技能效果!J:J,MATCH(技能效果等级!B1042,技能效果!B:B,0)))</f>
        <v/>
      </c>
      <c r="S1042" s="100"/>
      <c r="T1042" s="100"/>
      <c r="U1042" s="100"/>
      <c r="V1042" s="30" t="s">
        <v>1329</v>
      </c>
      <c r="W1042" s="31">
        <f t="shared" si="16"/>
        <v>104</v>
      </c>
    </row>
    <row r="1043" spans="1:23" ht="16.5" x14ac:dyDescent="0.2">
      <c r="A1043" s="31">
        <v>1040</v>
      </c>
      <c r="B1043" s="31">
        <f>INDEX(技能效果!B:B,MATCH(技能效果等级!W1043,技能效果!Y:Y,0))</f>
        <v>130100901</v>
      </c>
      <c r="C1043" s="31" t="str">
        <f>INDEX(技能效果!C:C,MATCH(技能效果等级!B1043,技能效果!B:B,0))</f>
        <v>北落师门技能1伤害</v>
      </c>
      <c r="D1043" s="30" t="s">
        <v>1013</v>
      </c>
      <c r="E1043" s="31">
        <v>10</v>
      </c>
      <c r="F1043" s="31">
        <f>INDEX(技能效果!H:H,MATCH(技能效果等级!B1043,技能效果!B:B,0))</f>
        <v>1001</v>
      </c>
      <c r="G1043" s="31">
        <v>2.5</v>
      </c>
      <c r="H1043" s="100"/>
      <c r="I1043" s="100"/>
      <c r="J1043" s="100"/>
      <c r="K1043" s="100"/>
      <c r="L1043" s="100"/>
      <c r="M1043" s="100"/>
      <c r="N1043" s="30" t="str">
        <f>IF(INDEX(技能效果!I:I,MATCH(技能效果等级!B1043,技能效果!B:B,0))="","",INDEX(技能效果!I:I,MATCH(技能效果等级!B1043,技能效果!B:B,0)))</f>
        <v/>
      </c>
      <c r="O1043" s="100"/>
      <c r="P1043" s="100"/>
      <c r="Q1043" s="100"/>
      <c r="R1043" s="31" t="str">
        <f>IF(INDEX(技能效果!J:J,MATCH(技能效果等级!B1043,技能效果!B:B,0))="","",INDEX(技能效果!J:J,MATCH(技能效果等级!B1043,技能效果!B:B,0)))</f>
        <v/>
      </c>
      <c r="S1043" s="100"/>
      <c r="T1043" s="100"/>
      <c r="U1043" s="100"/>
      <c r="V1043" s="30" t="s">
        <v>1329</v>
      </c>
      <c r="W1043" s="31">
        <f t="shared" si="16"/>
        <v>104</v>
      </c>
    </row>
    <row r="1044" spans="1:23" ht="16.5" x14ac:dyDescent="0.2">
      <c r="A1044" s="31">
        <v>1041</v>
      </c>
      <c r="B1044" s="31">
        <f>INDEX(技能效果!B:B,MATCH(技能效果等级!W1044,技能效果!Y:Y,0))</f>
        <v>130200901</v>
      </c>
      <c r="C1044" s="31" t="str">
        <f>INDEX(技能效果!C:C,MATCH(技能效果等级!B1044,技能效果!B:B,0))</f>
        <v>北落师门技能2获得水晶</v>
      </c>
      <c r="D1044" s="30" t="s">
        <v>1013</v>
      </c>
      <c r="E1044" s="31">
        <v>1</v>
      </c>
      <c r="F1044" s="31">
        <f>INDEX(技能效果!H:H,MATCH(技能效果等级!B1044,技能效果!B:B,0))</f>
        <v>3001</v>
      </c>
      <c r="G1044" s="31">
        <v>1</v>
      </c>
      <c r="H1044" s="100"/>
      <c r="I1044" s="100"/>
      <c r="J1044" s="100"/>
      <c r="K1044" s="100"/>
      <c r="L1044" s="100"/>
      <c r="M1044" s="100"/>
      <c r="N1044" s="30" t="str">
        <f>IF(INDEX(技能效果!I:I,MATCH(技能效果等级!B1044,技能效果!B:B,0))="","",INDEX(技能效果!I:I,MATCH(技能效果等级!B1044,技能效果!B:B,0)))</f>
        <v/>
      </c>
      <c r="O1044" s="100"/>
      <c r="P1044" s="100"/>
      <c r="Q1044" s="100"/>
      <c r="R1044" s="31" t="str">
        <f>IF(INDEX(技能效果!J:J,MATCH(技能效果等级!B1044,技能效果!B:B,0))="","",INDEX(技能效果!J:J,MATCH(技能效果等级!B1044,技能效果!B:B,0)))</f>
        <v/>
      </c>
      <c r="S1044" s="100"/>
      <c r="T1044" s="100"/>
      <c r="U1044" s="100"/>
      <c r="V1044" s="30" t="s">
        <v>1329</v>
      </c>
      <c r="W1044" s="31">
        <f t="shared" si="16"/>
        <v>105</v>
      </c>
    </row>
    <row r="1045" spans="1:23" ht="16.5" x14ac:dyDescent="0.2">
      <c r="A1045" s="31">
        <v>1042</v>
      </c>
      <c r="B1045" s="31">
        <f>INDEX(技能效果!B:B,MATCH(技能效果等级!W1045,技能效果!Y:Y,0))</f>
        <v>130200901</v>
      </c>
      <c r="C1045" s="31" t="str">
        <f>INDEX(技能效果!C:C,MATCH(技能效果等级!B1045,技能效果!B:B,0))</f>
        <v>北落师门技能2获得水晶</v>
      </c>
      <c r="D1045" s="30" t="s">
        <v>1013</v>
      </c>
      <c r="E1045" s="31">
        <v>2</v>
      </c>
      <c r="F1045" s="31">
        <f>INDEX(技能效果!H:H,MATCH(技能效果等级!B1045,技能效果!B:B,0))</f>
        <v>3001</v>
      </c>
      <c r="G1045" s="31">
        <v>1</v>
      </c>
      <c r="H1045" s="100"/>
      <c r="I1045" s="100"/>
      <c r="J1045" s="100"/>
      <c r="K1045" s="100"/>
      <c r="L1045" s="100"/>
      <c r="M1045" s="100"/>
      <c r="N1045" s="30" t="str">
        <f>IF(INDEX(技能效果!I:I,MATCH(技能效果等级!B1045,技能效果!B:B,0))="","",INDEX(技能效果!I:I,MATCH(技能效果等级!B1045,技能效果!B:B,0)))</f>
        <v/>
      </c>
      <c r="O1045" s="100"/>
      <c r="P1045" s="100"/>
      <c r="Q1045" s="100"/>
      <c r="R1045" s="31" t="str">
        <f>IF(INDEX(技能效果!J:J,MATCH(技能效果等级!B1045,技能效果!B:B,0))="","",INDEX(技能效果!J:J,MATCH(技能效果等级!B1045,技能效果!B:B,0)))</f>
        <v/>
      </c>
      <c r="S1045" s="100"/>
      <c r="T1045" s="100"/>
      <c r="U1045" s="100"/>
      <c r="V1045" s="30" t="s">
        <v>1329</v>
      </c>
      <c r="W1045" s="31">
        <f t="shared" si="16"/>
        <v>105</v>
      </c>
    </row>
    <row r="1046" spans="1:23" ht="16.5" x14ac:dyDescent="0.2">
      <c r="A1046" s="31">
        <v>1043</v>
      </c>
      <c r="B1046" s="31">
        <f>INDEX(技能效果!B:B,MATCH(技能效果等级!W1046,技能效果!Y:Y,0))</f>
        <v>130200901</v>
      </c>
      <c r="C1046" s="31" t="str">
        <f>INDEX(技能效果!C:C,MATCH(技能效果等级!B1046,技能效果!B:B,0))</f>
        <v>北落师门技能2获得水晶</v>
      </c>
      <c r="D1046" s="30" t="s">
        <v>1013</v>
      </c>
      <c r="E1046" s="31">
        <v>3</v>
      </c>
      <c r="F1046" s="31">
        <f>INDEX(技能效果!H:H,MATCH(技能效果等级!B1046,技能效果!B:B,0))</f>
        <v>3001</v>
      </c>
      <c r="G1046" s="31">
        <v>1</v>
      </c>
      <c r="H1046" s="100"/>
      <c r="I1046" s="100"/>
      <c r="J1046" s="100"/>
      <c r="K1046" s="100"/>
      <c r="L1046" s="100"/>
      <c r="M1046" s="100"/>
      <c r="N1046" s="30" t="str">
        <f>IF(INDEX(技能效果!I:I,MATCH(技能效果等级!B1046,技能效果!B:B,0))="","",INDEX(技能效果!I:I,MATCH(技能效果等级!B1046,技能效果!B:B,0)))</f>
        <v/>
      </c>
      <c r="O1046" s="100"/>
      <c r="P1046" s="100"/>
      <c r="Q1046" s="100"/>
      <c r="R1046" s="31" t="str">
        <f>IF(INDEX(技能效果!J:J,MATCH(技能效果等级!B1046,技能效果!B:B,0))="","",INDEX(技能效果!J:J,MATCH(技能效果等级!B1046,技能效果!B:B,0)))</f>
        <v/>
      </c>
      <c r="S1046" s="100"/>
      <c r="T1046" s="100"/>
      <c r="U1046" s="100"/>
      <c r="V1046" s="30" t="s">
        <v>1329</v>
      </c>
      <c r="W1046" s="31">
        <f t="shared" si="16"/>
        <v>105</v>
      </c>
    </row>
    <row r="1047" spans="1:23" ht="16.5" x14ac:dyDescent="0.2">
      <c r="A1047" s="31">
        <v>1044</v>
      </c>
      <c r="B1047" s="31">
        <f>INDEX(技能效果!B:B,MATCH(技能效果等级!W1047,技能效果!Y:Y,0))</f>
        <v>130200901</v>
      </c>
      <c r="C1047" s="31" t="str">
        <f>INDEX(技能效果!C:C,MATCH(技能效果等级!B1047,技能效果!B:B,0))</f>
        <v>北落师门技能2获得水晶</v>
      </c>
      <c r="D1047" s="30" t="s">
        <v>1013</v>
      </c>
      <c r="E1047" s="31">
        <v>4</v>
      </c>
      <c r="F1047" s="31">
        <f>INDEX(技能效果!H:H,MATCH(技能效果等级!B1047,技能效果!B:B,0))</f>
        <v>3001</v>
      </c>
      <c r="G1047" s="31">
        <v>1</v>
      </c>
      <c r="H1047" s="100"/>
      <c r="I1047" s="100"/>
      <c r="J1047" s="100"/>
      <c r="K1047" s="100"/>
      <c r="L1047" s="100"/>
      <c r="M1047" s="100"/>
      <c r="N1047" s="30" t="str">
        <f>IF(INDEX(技能效果!I:I,MATCH(技能效果等级!B1047,技能效果!B:B,0))="","",INDEX(技能效果!I:I,MATCH(技能效果等级!B1047,技能效果!B:B,0)))</f>
        <v/>
      </c>
      <c r="O1047" s="100"/>
      <c r="P1047" s="100"/>
      <c r="Q1047" s="100"/>
      <c r="R1047" s="31" t="str">
        <f>IF(INDEX(技能效果!J:J,MATCH(技能效果等级!B1047,技能效果!B:B,0))="","",INDEX(技能效果!J:J,MATCH(技能效果等级!B1047,技能效果!B:B,0)))</f>
        <v/>
      </c>
      <c r="S1047" s="100"/>
      <c r="T1047" s="100"/>
      <c r="U1047" s="100"/>
      <c r="V1047" s="30" t="s">
        <v>1329</v>
      </c>
      <c r="W1047" s="31">
        <f t="shared" si="16"/>
        <v>105</v>
      </c>
    </row>
    <row r="1048" spans="1:23" ht="16.5" x14ac:dyDescent="0.2">
      <c r="A1048" s="31">
        <v>1045</v>
      </c>
      <c r="B1048" s="31">
        <f>INDEX(技能效果!B:B,MATCH(技能效果等级!W1048,技能效果!Y:Y,0))</f>
        <v>130200901</v>
      </c>
      <c r="C1048" s="31" t="str">
        <f>INDEX(技能效果!C:C,MATCH(技能效果等级!B1048,技能效果!B:B,0))</f>
        <v>北落师门技能2获得水晶</v>
      </c>
      <c r="D1048" s="30" t="s">
        <v>1013</v>
      </c>
      <c r="E1048" s="31">
        <v>5</v>
      </c>
      <c r="F1048" s="31">
        <f>INDEX(技能效果!H:H,MATCH(技能效果等级!B1048,技能效果!B:B,0))</f>
        <v>3001</v>
      </c>
      <c r="G1048" s="31">
        <v>1</v>
      </c>
      <c r="H1048" s="100"/>
      <c r="I1048" s="100"/>
      <c r="J1048" s="100"/>
      <c r="K1048" s="100"/>
      <c r="L1048" s="100"/>
      <c r="M1048" s="100"/>
      <c r="N1048" s="30" t="str">
        <f>IF(INDEX(技能效果!I:I,MATCH(技能效果等级!B1048,技能效果!B:B,0))="","",INDEX(技能效果!I:I,MATCH(技能效果等级!B1048,技能效果!B:B,0)))</f>
        <v/>
      </c>
      <c r="O1048" s="100"/>
      <c r="P1048" s="100"/>
      <c r="Q1048" s="100"/>
      <c r="R1048" s="31" t="str">
        <f>IF(INDEX(技能效果!J:J,MATCH(技能效果等级!B1048,技能效果!B:B,0))="","",INDEX(技能效果!J:J,MATCH(技能效果等级!B1048,技能效果!B:B,0)))</f>
        <v/>
      </c>
      <c r="S1048" s="100"/>
      <c r="T1048" s="100"/>
      <c r="U1048" s="100"/>
      <c r="V1048" s="30" t="s">
        <v>1329</v>
      </c>
      <c r="W1048" s="31">
        <f t="shared" si="16"/>
        <v>105</v>
      </c>
    </row>
    <row r="1049" spans="1:23" ht="16.5" x14ac:dyDescent="0.2">
      <c r="A1049" s="31">
        <v>1046</v>
      </c>
      <c r="B1049" s="31">
        <f>INDEX(技能效果!B:B,MATCH(技能效果等级!W1049,技能效果!Y:Y,0))</f>
        <v>130200901</v>
      </c>
      <c r="C1049" s="31" t="str">
        <f>INDEX(技能效果!C:C,MATCH(技能效果等级!B1049,技能效果!B:B,0))</f>
        <v>北落师门技能2获得水晶</v>
      </c>
      <c r="D1049" s="30" t="s">
        <v>1013</v>
      </c>
      <c r="E1049" s="31">
        <v>6</v>
      </c>
      <c r="F1049" s="31">
        <f>INDEX(技能效果!H:H,MATCH(技能效果等级!B1049,技能效果!B:B,0))</f>
        <v>3001</v>
      </c>
      <c r="G1049" s="31">
        <v>1</v>
      </c>
      <c r="H1049" s="100"/>
      <c r="I1049" s="100"/>
      <c r="J1049" s="100"/>
      <c r="K1049" s="100"/>
      <c r="L1049" s="100"/>
      <c r="M1049" s="100"/>
      <c r="N1049" s="30" t="str">
        <f>IF(INDEX(技能效果!I:I,MATCH(技能效果等级!B1049,技能效果!B:B,0))="","",INDEX(技能效果!I:I,MATCH(技能效果等级!B1049,技能效果!B:B,0)))</f>
        <v/>
      </c>
      <c r="O1049" s="100"/>
      <c r="P1049" s="100"/>
      <c r="Q1049" s="100"/>
      <c r="R1049" s="31" t="str">
        <f>IF(INDEX(技能效果!J:J,MATCH(技能效果等级!B1049,技能效果!B:B,0))="","",INDEX(技能效果!J:J,MATCH(技能效果等级!B1049,技能效果!B:B,0)))</f>
        <v/>
      </c>
      <c r="S1049" s="100"/>
      <c r="T1049" s="100"/>
      <c r="U1049" s="100"/>
      <c r="V1049" s="30" t="s">
        <v>1329</v>
      </c>
      <c r="W1049" s="31">
        <f t="shared" si="16"/>
        <v>105</v>
      </c>
    </row>
    <row r="1050" spans="1:23" ht="16.5" x14ac:dyDescent="0.2">
      <c r="A1050" s="31">
        <v>1047</v>
      </c>
      <c r="B1050" s="31">
        <f>INDEX(技能效果!B:B,MATCH(技能效果等级!W1050,技能效果!Y:Y,0))</f>
        <v>130200901</v>
      </c>
      <c r="C1050" s="31" t="str">
        <f>INDEX(技能效果!C:C,MATCH(技能效果等级!B1050,技能效果!B:B,0))</f>
        <v>北落师门技能2获得水晶</v>
      </c>
      <c r="D1050" s="30" t="s">
        <v>1013</v>
      </c>
      <c r="E1050" s="31">
        <v>7</v>
      </c>
      <c r="F1050" s="31">
        <f>INDEX(技能效果!H:H,MATCH(技能效果等级!B1050,技能效果!B:B,0))</f>
        <v>3001</v>
      </c>
      <c r="G1050" s="31">
        <v>1</v>
      </c>
      <c r="H1050" s="100"/>
      <c r="I1050" s="100"/>
      <c r="J1050" s="100"/>
      <c r="K1050" s="100"/>
      <c r="L1050" s="100"/>
      <c r="M1050" s="100"/>
      <c r="N1050" s="30" t="str">
        <f>IF(INDEX(技能效果!I:I,MATCH(技能效果等级!B1050,技能效果!B:B,0))="","",INDEX(技能效果!I:I,MATCH(技能效果等级!B1050,技能效果!B:B,0)))</f>
        <v/>
      </c>
      <c r="O1050" s="100"/>
      <c r="P1050" s="100"/>
      <c r="Q1050" s="100"/>
      <c r="R1050" s="31" t="str">
        <f>IF(INDEX(技能效果!J:J,MATCH(技能效果等级!B1050,技能效果!B:B,0))="","",INDEX(技能效果!J:J,MATCH(技能效果等级!B1050,技能效果!B:B,0)))</f>
        <v/>
      </c>
      <c r="S1050" s="100"/>
      <c r="T1050" s="100"/>
      <c r="U1050" s="100"/>
      <c r="V1050" s="30" t="s">
        <v>1329</v>
      </c>
      <c r="W1050" s="31">
        <f t="shared" si="16"/>
        <v>105</v>
      </c>
    </row>
    <row r="1051" spans="1:23" ht="16.5" x14ac:dyDescent="0.2">
      <c r="A1051" s="31">
        <v>1048</v>
      </c>
      <c r="B1051" s="31">
        <f>INDEX(技能效果!B:B,MATCH(技能效果等级!W1051,技能效果!Y:Y,0))</f>
        <v>130200901</v>
      </c>
      <c r="C1051" s="31" t="str">
        <f>INDEX(技能效果!C:C,MATCH(技能效果等级!B1051,技能效果!B:B,0))</f>
        <v>北落师门技能2获得水晶</v>
      </c>
      <c r="D1051" s="30" t="s">
        <v>1013</v>
      </c>
      <c r="E1051" s="31">
        <v>8</v>
      </c>
      <c r="F1051" s="31">
        <f>INDEX(技能效果!H:H,MATCH(技能效果等级!B1051,技能效果!B:B,0))</f>
        <v>3001</v>
      </c>
      <c r="G1051" s="31">
        <v>1</v>
      </c>
      <c r="H1051" s="100"/>
      <c r="I1051" s="100"/>
      <c r="J1051" s="100"/>
      <c r="K1051" s="100"/>
      <c r="L1051" s="100"/>
      <c r="M1051" s="100"/>
      <c r="N1051" s="30" t="str">
        <f>IF(INDEX(技能效果!I:I,MATCH(技能效果等级!B1051,技能效果!B:B,0))="","",INDEX(技能效果!I:I,MATCH(技能效果等级!B1051,技能效果!B:B,0)))</f>
        <v/>
      </c>
      <c r="O1051" s="100"/>
      <c r="P1051" s="100"/>
      <c r="Q1051" s="100"/>
      <c r="R1051" s="31" t="str">
        <f>IF(INDEX(技能效果!J:J,MATCH(技能效果等级!B1051,技能效果!B:B,0))="","",INDEX(技能效果!J:J,MATCH(技能效果等级!B1051,技能效果!B:B,0)))</f>
        <v/>
      </c>
      <c r="S1051" s="100"/>
      <c r="T1051" s="100"/>
      <c r="U1051" s="100"/>
      <c r="V1051" s="30" t="s">
        <v>1329</v>
      </c>
      <c r="W1051" s="31">
        <f t="shared" si="16"/>
        <v>105</v>
      </c>
    </row>
    <row r="1052" spans="1:23" ht="16.5" x14ac:dyDescent="0.2">
      <c r="A1052" s="31">
        <v>1049</v>
      </c>
      <c r="B1052" s="31">
        <f>INDEX(技能效果!B:B,MATCH(技能效果等级!W1052,技能效果!Y:Y,0))</f>
        <v>130200901</v>
      </c>
      <c r="C1052" s="31" t="str">
        <f>INDEX(技能效果!C:C,MATCH(技能效果等级!B1052,技能效果!B:B,0))</f>
        <v>北落师门技能2获得水晶</v>
      </c>
      <c r="D1052" s="30" t="s">
        <v>1013</v>
      </c>
      <c r="E1052" s="31">
        <v>9</v>
      </c>
      <c r="F1052" s="31">
        <f>INDEX(技能效果!H:H,MATCH(技能效果等级!B1052,技能效果!B:B,0))</f>
        <v>3001</v>
      </c>
      <c r="G1052" s="31">
        <v>1</v>
      </c>
      <c r="H1052" s="100"/>
      <c r="I1052" s="100"/>
      <c r="J1052" s="100"/>
      <c r="K1052" s="100"/>
      <c r="L1052" s="100"/>
      <c r="M1052" s="100"/>
      <c r="N1052" s="30" t="str">
        <f>IF(INDEX(技能效果!I:I,MATCH(技能效果等级!B1052,技能效果!B:B,0))="","",INDEX(技能效果!I:I,MATCH(技能效果等级!B1052,技能效果!B:B,0)))</f>
        <v/>
      </c>
      <c r="O1052" s="100"/>
      <c r="P1052" s="100"/>
      <c r="Q1052" s="100"/>
      <c r="R1052" s="31" t="str">
        <f>IF(INDEX(技能效果!J:J,MATCH(技能效果等级!B1052,技能效果!B:B,0))="","",INDEX(技能效果!J:J,MATCH(技能效果等级!B1052,技能效果!B:B,0)))</f>
        <v/>
      </c>
      <c r="S1052" s="100"/>
      <c r="T1052" s="100"/>
      <c r="U1052" s="100"/>
      <c r="V1052" s="30" t="s">
        <v>1329</v>
      </c>
      <c r="W1052" s="31">
        <f t="shared" si="16"/>
        <v>105</v>
      </c>
    </row>
    <row r="1053" spans="1:23" ht="16.5" x14ac:dyDescent="0.2">
      <c r="A1053" s="31">
        <v>1050</v>
      </c>
      <c r="B1053" s="31">
        <f>INDEX(技能效果!B:B,MATCH(技能效果等级!W1053,技能效果!Y:Y,0))</f>
        <v>130200901</v>
      </c>
      <c r="C1053" s="31" t="str">
        <f>INDEX(技能效果!C:C,MATCH(技能效果等级!B1053,技能效果!B:B,0))</f>
        <v>北落师门技能2获得水晶</v>
      </c>
      <c r="D1053" s="30" t="s">
        <v>1013</v>
      </c>
      <c r="E1053" s="31">
        <v>10</v>
      </c>
      <c r="F1053" s="31">
        <f>INDEX(技能效果!H:H,MATCH(技能效果等级!B1053,技能效果!B:B,0))</f>
        <v>3001</v>
      </c>
      <c r="G1053" s="31">
        <v>1</v>
      </c>
      <c r="H1053" s="100"/>
      <c r="I1053" s="100"/>
      <c r="J1053" s="100"/>
      <c r="K1053" s="100"/>
      <c r="L1053" s="100"/>
      <c r="M1053" s="100"/>
      <c r="N1053" s="30" t="str">
        <f>IF(INDEX(技能效果!I:I,MATCH(技能效果等级!B1053,技能效果!B:B,0))="","",INDEX(技能效果!I:I,MATCH(技能效果等级!B1053,技能效果!B:B,0)))</f>
        <v/>
      </c>
      <c r="O1053" s="100"/>
      <c r="P1053" s="100"/>
      <c r="Q1053" s="100"/>
      <c r="R1053" s="31" t="str">
        <f>IF(INDEX(技能效果!J:J,MATCH(技能效果等级!B1053,技能效果!B:B,0))="","",INDEX(技能效果!J:J,MATCH(技能效果等级!B1053,技能效果!B:B,0)))</f>
        <v/>
      </c>
      <c r="S1053" s="100"/>
      <c r="T1053" s="100"/>
      <c r="U1053" s="100"/>
      <c r="V1053" s="30" t="s">
        <v>1329</v>
      </c>
      <c r="W1053" s="31">
        <f t="shared" si="16"/>
        <v>105</v>
      </c>
    </row>
    <row r="1054" spans="1:23" ht="16.5" x14ac:dyDescent="0.2">
      <c r="A1054" s="31">
        <v>1051</v>
      </c>
      <c r="B1054" s="31">
        <f>INDEX(技能效果!B:B,MATCH(技能效果等级!W1054,技能效果!Y:Y,0))</f>
        <v>130101001</v>
      </c>
      <c r="C1054" s="31" t="str">
        <f>INDEX(技能效果!C:C,MATCH(技能效果等级!B1054,技能效果!B:B,0))</f>
        <v>盖文技能1伤害</v>
      </c>
      <c r="D1054" s="30" t="s">
        <v>1013</v>
      </c>
      <c r="E1054" s="31">
        <v>1</v>
      </c>
      <c r="F1054" s="31">
        <f>INDEX(技能效果!H:H,MATCH(技能效果等级!B1054,技能效果!B:B,0))</f>
        <v>1001</v>
      </c>
      <c r="G1054" s="31">
        <v>2.5</v>
      </c>
      <c r="H1054" s="100"/>
      <c r="I1054" s="100"/>
      <c r="J1054" s="100"/>
      <c r="K1054" s="100"/>
      <c r="L1054" s="100"/>
      <c r="M1054" s="100"/>
      <c r="N1054" s="30" t="str">
        <f>IF(INDEX(技能效果!I:I,MATCH(技能效果等级!B1054,技能效果!B:B,0))="","",INDEX(技能效果!I:I,MATCH(技能效果等级!B1054,技能效果!B:B,0)))</f>
        <v/>
      </c>
      <c r="O1054" s="100"/>
      <c r="P1054" s="100"/>
      <c r="Q1054" s="100"/>
      <c r="R1054" s="31" t="str">
        <f>IF(INDEX(技能效果!J:J,MATCH(技能效果等级!B1054,技能效果!B:B,0))="","",INDEX(技能效果!J:J,MATCH(技能效果等级!B1054,技能效果!B:B,0)))</f>
        <v/>
      </c>
      <c r="S1054" s="100"/>
      <c r="T1054" s="100"/>
      <c r="U1054" s="100"/>
      <c r="V1054" s="30" t="s">
        <v>1329</v>
      </c>
      <c r="W1054" s="31">
        <f t="shared" si="16"/>
        <v>106</v>
      </c>
    </row>
    <row r="1055" spans="1:23" ht="16.5" x14ac:dyDescent="0.2">
      <c r="A1055" s="31">
        <v>1052</v>
      </c>
      <c r="B1055" s="31">
        <f>INDEX(技能效果!B:B,MATCH(技能效果等级!W1055,技能效果!Y:Y,0))</f>
        <v>130101001</v>
      </c>
      <c r="C1055" s="31" t="str">
        <f>INDEX(技能效果!C:C,MATCH(技能效果等级!B1055,技能效果!B:B,0))</f>
        <v>盖文技能1伤害</v>
      </c>
      <c r="D1055" s="30" t="s">
        <v>1013</v>
      </c>
      <c r="E1055" s="31">
        <v>2</v>
      </c>
      <c r="F1055" s="31">
        <f>INDEX(技能效果!H:H,MATCH(技能效果等级!B1055,技能效果!B:B,0))</f>
        <v>1001</v>
      </c>
      <c r="G1055" s="31">
        <v>2.5</v>
      </c>
      <c r="H1055" s="100"/>
      <c r="I1055" s="100"/>
      <c r="J1055" s="100"/>
      <c r="K1055" s="100"/>
      <c r="L1055" s="100"/>
      <c r="M1055" s="100"/>
      <c r="N1055" s="30" t="str">
        <f>IF(INDEX(技能效果!I:I,MATCH(技能效果等级!B1055,技能效果!B:B,0))="","",INDEX(技能效果!I:I,MATCH(技能效果等级!B1055,技能效果!B:B,0)))</f>
        <v/>
      </c>
      <c r="O1055" s="100"/>
      <c r="P1055" s="100"/>
      <c r="Q1055" s="100"/>
      <c r="R1055" s="31" t="str">
        <f>IF(INDEX(技能效果!J:J,MATCH(技能效果等级!B1055,技能效果!B:B,0))="","",INDEX(技能效果!J:J,MATCH(技能效果等级!B1055,技能效果!B:B,0)))</f>
        <v/>
      </c>
      <c r="S1055" s="100"/>
      <c r="T1055" s="100"/>
      <c r="U1055" s="100"/>
      <c r="V1055" s="30" t="s">
        <v>1329</v>
      </c>
      <c r="W1055" s="31">
        <f t="shared" si="16"/>
        <v>106</v>
      </c>
    </row>
    <row r="1056" spans="1:23" ht="16.5" x14ac:dyDescent="0.2">
      <c r="A1056" s="31">
        <v>1053</v>
      </c>
      <c r="B1056" s="31">
        <f>INDEX(技能效果!B:B,MATCH(技能效果等级!W1056,技能效果!Y:Y,0))</f>
        <v>130101001</v>
      </c>
      <c r="C1056" s="31" t="str">
        <f>INDEX(技能效果!C:C,MATCH(技能效果等级!B1056,技能效果!B:B,0))</f>
        <v>盖文技能1伤害</v>
      </c>
      <c r="D1056" s="30" t="s">
        <v>1013</v>
      </c>
      <c r="E1056" s="31">
        <v>3</v>
      </c>
      <c r="F1056" s="31">
        <f>INDEX(技能效果!H:H,MATCH(技能效果等级!B1056,技能效果!B:B,0))</f>
        <v>1001</v>
      </c>
      <c r="G1056" s="31">
        <v>2.5</v>
      </c>
      <c r="H1056" s="100"/>
      <c r="I1056" s="100"/>
      <c r="J1056" s="100"/>
      <c r="K1056" s="100"/>
      <c r="L1056" s="100"/>
      <c r="M1056" s="100"/>
      <c r="N1056" s="30" t="str">
        <f>IF(INDEX(技能效果!I:I,MATCH(技能效果等级!B1056,技能效果!B:B,0))="","",INDEX(技能效果!I:I,MATCH(技能效果等级!B1056,技能效果!B:B,0)))</f>
        <v/>
      </c>
      <c r="O1056" s="100"/>
      <c r="P1056" s="100"/>
      <c r="Q1056" s="100"/>
      <c r="R1056" s="31" t="str">
        <f>IF(INDEX(技能效果!J:J,MATCH(技能效果等级!B1056,技能效果!B:B,0))="","",INDEX(技能效果!J:J,MATCH(技能效果等级!B1056,技能效果!B:B,0)))</f>
        <v/>
      </c>
      <c r="S1056" s="100"/>
      <c r="T1056" s="100"/>
      <c r="U1056" s="100"/>
      <c r="V1056" s="30" t="s">
        <v>1329</v>
      </c>
      <c r="W1056" s="31">
        <f t="shared" si="16"/>
        <v>106</v>
      </c>
    </row>
    <row r="1057" spans="1:23" ht="16.5" x14ac:dyDescent="0.2">
      <c r="A1057" s="31">
        <v>1054</v>
      </c>
      <c r="B1057" s="31">
        <f>INDEX(技能效果!B:B,MATCH(技能效果等级!W1057,技能效果!Y:Y,0))</f>
        <v>130101001</v>
      </c>
      <c r="C1057" s="31" t="str">
        <f>INDEX(技能效果!C:C,MATCH(技能效果等级!B1057,技能效果!B:B,0))</f>
        <v>盖文技能1伤害</v>
      </c>
      <c r="D1057" s="30" t="s">
        <v>1013</v>
      </c>
      <c r="E1057" s="31">
        <v>4</v>
      </c>
      <c r="F1057" s="31">
        <f>INDEX(技能效果!H:H,MATCH(技能效果等级!B1057,技能效果!B:B,0))</f>
        <v>1001</v>
      </c>
      <c r="G1057" s="31">
        <v>2.5</v>
      </c>
      <c r="H1057" s="100"/>
      <c r="I1057" s="100"/>
      <c r="J1057" s="100"/>
      <c r="K1057" s="100"/>
      <c r="L1057" s="100"/>
      <c r="M1057" s="100"/>
      <c r="N1057" s="30" t="str">
        <f>IF(INDEX(技能效果!I:I,MATCH(技能效果等级!B1057,技能效果!B:B,0))="","",INDEX(技能效果!I:I,MATCH(技能效果等级!B1057,技能效果!B:B,0)))</f>
        <v/>
      </c>
      <c r="O1057" s="100"/>
      <c r="P1057" s="100"/>
      <c r="Q1057" s="100"/>
      <c r="R1057" s="31" t="str">
        <f>IF(INDEX(技能效果!J:J,MATCH(技能效果等级!B1057,技能效果!B:B,0))="","",INDEX(技能效果!J:J,MATCH(技能效果等级!B1057,技能效果!B:B,0)))</f>
        <v/>
      </c>
      <c r="S1057" s="100"/>
      <c r="T1057" s="100"/>
      <c r="U1057" s="100"/>
      <c r="V1057" s="30" t="s">
        <v>1329</v>
      </c>
      <c r="W1057" s="31">
        <f t="shared" si="16"/>
        <v>106</v>
      </c>
    </row>
    <row r="1058" spans="1:23" ht="16.5" x14ac:dyDescent="0.2">
      <c r="A1058" s="31">
        <v>1055</v>
      </c>
      <c r="B1058" s="31">
        <f>INDEX(技能效果!B:B,MATCH(技能效果等级!W1058,技能效果!Y:Y,0))</f>
        <v>130101001</v>
      </c>
      <c r="C1058" s="31" t="str">
        <f>INDEX(技能效果!C:C,MATCH(技能效果等级!B1058,技能效果!B:B,0))</f>
        <v>盖文技能1伤害</v>
      </c>
      <c r="D1058" s="30" t="s">
        <v>1013</v>
      </c>
      <c r="E1058" s="31">
        <v>5</v>
      </c>
      <c r="F1058" s="31">
        <f>INDEX(技能效果!H:H,MATCH(技能效果等级!B1058,技能效果!B:B,0))</f>
        <v>1001</v>
      </c>
      <c r="G1058" s="31">
        <v>2.5</v>
      </c>
      <c r="H1058" s="100"/>
      <c r="I1058" s="100"/>
      <c r="J1058" s="100"/>
      <c r="K1058" s="100"/>
      <c r="L1058" s="100"/>
      <c r="M1058" s="100"/>
      <c r="N1058" s="30" t="str">
        <f>IF(INDEX(技能效果!I:I,MATCH(技能效果等级!B1058,技能效果!B:B,0))="","",INDEX(技能效果!I:I,MATCH(技能效果等级!B1058,技能效果!B:B,0)))</f>
        <v/>
      </c>
      <c r="O1058" s="100"/>
      <c r="P1058" s="100"/>
      <c r="Q1058" s="100"/>
      <c r="R1058" s="31" t="str">
        <f>IF(INDEX(技能效果!J:J,MATCH(技能效果等级!B1058,技能效果!B:B,0))="","",INDEX(技能效果!J:J,MATCH(技能效果等级!B1058,技能效果!B:B,0)))</f>
        <v/>
      </c>
      <c r="S1058" s="100"/>
      <c r="T1058" s="100"/>
      <c r="U1058" s="100"/>
      <c r="V1058" s="30" t="s">
        <v>1329</v>
      </c>
      <c r="W1058" s="31">
        <f t="shared" si="16"/>
        <v>106</v>
      </c>
    </row>
    <row r="1059" spans="1:23" ht="16.5" x14ac:dyDescent="0.2">
      <c r="A1059" s="31">
        <v>1056</v>
      </c>
      <c r="B1059" s="31">
        <f>INDEX(技能效果!B:B,MATCH(技能效果等级!W1059,技能效果!Y:Y,0))</f>
        <v>130101001</v>
      </c>
      <c r="C1059" s="31" t="str">
        <f>INDEX(技能效果!C:C,MATCH(技能效果等级!B1059,技能效果!B:B,0))</f>
        <v>盖文技能1伤害</v>
      </c>
      <c r="D1059" s="30" t="s">
        <v>1013</v>
      </c>
      <c r="E1059" s="31">
        <v>6</v>
      </c>
      <c r="F1059" s="31">
        <f>INDEX(技能效果!H:H,MATCH(技能效果等级!B1059,技能效果!B:B,0))</f>
        <v>1001</v>
      </c>
      <c r="G1059" s="31">
        <v>2.5</v>
      </c>
      <c r="H1059" s="100"/>
      <c r="I1059" s="100"/>
      <c r="J1059" s="100"/>
      <c r="K1059" s="100"/>
      <c r="L1059" s="100"/>
      <c r="M1059" s="100"/>
      <c r="N1059" s="30" t="str">
        <f>IF(INDEX(技能效果!I:I,MATCH(技能效果等级!B1059,技能效果!B:B,0))="","",INDEX(技能效果!I:I,MATCH(技能效果等级!B1059,技能效果!B:B,0)))</f>
        <v/>
      </c>
      <c r="O1059" s="100"/>
      <c r="P1059" s="100"/>
      <c r="Q1059" s="100"/>
      <c r="R1059" s="31" t="str">
        <f>IF(INDEX(技能效果!J:J,MATCH(技能效果等级!B1059,技能效果!B:B,0))="","",INDEX(技能效果!J:J,MATCH(技能效果等级!B1059,技能效果!B:B,0)))</f>
        <v/>
      </c>
      <c r="S1059" s="100"/>
      <c r="T1059" s="100"/>
      <c r="U1059" s="100"/>
      <c r="V1059" s="30" t="s">
        <v>1329</v>
      </c>
      <c r="W1059" s="31">
        <f t="shared" si="16"/>
        <v>106</v>
      </c>
    </row>
    <row r="1060" spans="1:23" ht="16.5" x14ac:dyDescent="0.2">
      <c r="A1060" s="31">
        <v>1057</v>
      </c>
      <c r="B1060" s="31">
        <f>INDEX(技能效果!B:B,MATCH(技能效果等级!W1060,技能效果!Y:Y,0))</f>
        <v>130101001</v>
      </c>
      <c r="C1060" s="31" t="str">
        <f>INDEX(技能效果!C:C,MATCH(技能效果等级!B1060,技能效果!B:B,0))</f>
        <v>盖文技能1伤害</v>
      </c>
      <c r="D1060" s="30" t="s">
        <v>1013</v>
      </c>
      <c r="E1060" s="31">
        <v>7</v>
      </c>
      <c r="F1060" s="31">
        <f>INDEX(技能效果!H:H,MATCH(技能效果等级!B1060,技能效果!B:B,0))</f>
        <v>1001</v>
      </c>
      <c r="G1060" s="31">
        <v>2.5</v>
      </c>
      <c r="H1060" s="100"/>
      <c r="I1060" s="100"/>
      <c r="J1060" s="100"/>
      <c r="K1060" s="100"/>
      <c r="L1060" s="100"/>
      <c r="M1060" s="100"/>
      <c r="N1060" s="30" t="str">
        <f>IF(INDEX(技能效果!I:I,MATCH(技能效果等级!B1060,技能效果!B:B,0))="","",INDEX(技能效果!I:I,MATCH(技能效果等级!B1060,技能效果!B:B,0)))</f>
        <v/>
      </c>
      <c r="O1060" s="100"/>
      <c r="P1060" s="100"/>
      <c r="Q1060" s="100"/>
      <c r="R1060" s="31" t="str">
        <f>IF(INDEX(技能效果!J:J,MATCH(技能效果等级!B1060,技能效果!B:B,0))="","",INDEX(技能效果!J:J,MATCH(技能效果等级!B1060,技能效果!B:B,0)))</f>
        <v/>
      </c>
      <c r="S1060" s="100"/>
      <c r="T1060" s="100"/>
      <c r="U1060" s="100"/>
      <c r="V1060" s="30" t="s">
        <v>1329</v>
      </c>
      <c r="W1060" s="31">
        <f t="shared" si="16"/>
        <v>106</v>
      </c>
    </row>
    <row r="1061" spans="1:23" ht="16.5" x14ac:dyDescent="0.2">
      <c r="A1061" s="31">
        <v>1058</v>
      </c>
      <c r="B1061" s="31">
        <f>INDEX(技能效果!B:B,MATCH(技能效果等级!W1061,技能效果!Y:Y,0))</f>
        <v>130101001</v>
      </c>
      <c r="C1061" s="31" t="str">
        <f>INDEX(技能效果!C:C,MATCH(技能效果等级!B1061,技能效果!B:B,0))</f>
        <v>盖文技能1伤害</v>
      </c>
      <c r="D1061" s="30" t="s">
        <v>1013</v>
      </c>
      <c r="E1061" s="31">
        <v>8</v>
      </c>
      <c r="F1061" s="31">
        <f>INDEX(技能效果!H:H,MATCH(技能效果等级!B1061,技能效果!B:B,0))</f>
        <v>1001</v>
      </c>
      <c r="G1061" s="31">
        <v>2.5</v>
      </c>
      <c r="H1061" s="100"/>
      <c r="I1061" s="100"/>
      <c r="J1061" s="100"/>
      <c r="K1061" s="100"/>
      <c r="L1061" s="100"/>
      <c r="M1061" s="100"/>
      <c r="N1061" s="30" t="str">
        <f>IF(INDEX(技能效果!I:I,MATCH(技能效果等级!B1061,技能效果!B:B,0))="","",INDEX(技能效果!I:I,MATCH(技能效果等级!B1061,技能效果!B:B,0)))</f>
        <v/>
      </c>
      <c r="O1061" s="100"/>
      <c r="P1061" s="100"/>
      <c r="Q1061" s="100"/>
      <c r="R1061" s="31" t="str">
        <f>IF(INDEX(技能效果!J:J,MATCH(技能效果等级!B1061,技能效果!B:B,0))="","",INDEX(技能效果!J:J,MATCH(技能效果等级!B1061,技能效果!B:B,0)))</f>
        <v/>
      </c>
      <c r="S1061" s="100"/>
      <c r="T1061" s="100"/>
      <c r="U1061" s="100"/>
      <c r="V1061" s="30" t="s">
        <v>1329</v>
      </c>
      <c r="W1061" s="31">
        <f t="shared" si="16"/>
        <v>106</v>
      </c>
    </row>
    <row r="1062" spans="1:23" ht="16.5" x14ac:dyDescent="0.2">
      <c r="A1062" s="31">
        <v>1059</v>
      </c>
      <c r="B1062" s="31">
        <f>INDEX(技能效果!B:B,MATCH(技能效果等级!W1062,技能效果!Y:Y,0))</f>
        <v>130101001</v>
      </c>
      <c r="C1062" s="31" t="str">
        <f>INDEX(技能效果!C:C,MATCH(技能效果等级!B1062,技能效果!B:B,0))</f>
        <v>盖文技能1伤害</v>
      </c>
      <c r="D1062" s="30" t="s">
        <v>1013</v>
      </c>
      <c r="E1062" s="31">
        <v>9</v>
      </c>
      <c r="F1062" s="31">
        <f>INDEX(技能效果!H:H,MATCH(技能效果等级!B1062,技能效果!B:B,0))</f>
        <v>1001</v>
      </c>
      <c r="G1062" s="31">
        <v>2.5</v>
      </c>
      <c r="H1062" s="100"/>
      <c r="I1062" s="100"/>
      <c r="J1062" s="100"/>
      <c r="K1062" s="100"/>
      <c r="L1062" s="100"/>
      <c r="M1062" s="100"/>
      <c r="N1062" s="30" t="str">
        <f>IF(INDEX(技能效果!I:I,MATCH(技能效果等级!B1062,技能效果!B:B,0))="","",INDEX(技能效果!I:I,MATCH(技能效果等级!B1062,技能效果!B:B,0)))</f>
        <v/>
      </c>
      <c r="O1062" s="100"/>
      <c r="P1062" s="100"/>
      <c r="Q1062" s="100"/>
      <c r="R1062" s="31" t="str">
        <f>IF(INDEX(技能效果!J:J,MATCH(技能效果等级!B1062,技能效果!B:B,0))="","",INDEX(技能效果!J:J,MATCH(技能效果等级!B1062,技能效果!B:B,0)))</f>
        <v/>
      </c>
      <c r="S1062" s="100"/>
      <c r="T1062" s="100"/>
      <c r="U1062" s="100"/>
      <c r="V1062" s="30" t="s">
        <v>1329</v>
      </c>
      <c r="W1062" s="31">
        <f t="shared" si="16"/>
        <v>106</v>
      </c>
    </row>
    <row r="1063" spans="1:23" ht="16.5" x14ac:dyDescent="0.2">
      <c r="A1063" s="31">
        <v>1060</v>
      </c>
      <c r="B1063" s="31">
        <f>INDEX(技能效果!B:B,MATCH(技能效果等级!W1063,技能效果!Y:Y,0))</f>
        <v>130101001</v>
      </c>
      <c r="C1063" s="31" t="str">
        <f>INDEX(技能效果!C:C,MATCH(技能效果等级!B1063,技能效果!B:B,0))</f>
        <v>盖文技能1伤害</v>
      </c>
      <c r="D1063" s="30" t="s">
        <v>1013</v>
      </c>
      <c r="E1063" s="31">
        <v>10</v>
      </c>
      <c r="F1063" s="31">
        <f>INDEX(技能效果!H:H,MATCH(技能效果等级!B1063,技能效果!B:B,0))</f>
        <v>1001</v>
      </c>
      <c r="G1063" s="31">
        <v>2.5</v>
      </c>
      <c r="H1063" s="100"/>
      <c r="I1063" s="100"/>
      <c r="J1063" s="100"/>
      <c r="K1063" s="100"/>
      <c r="L1063" s="100"/>
      <c r="M1063" s="100"/>
      <c r="N1063" s="30" t="str">
        <f>IF(INDEX(技能效果!I:I,MATCH(技能效果等级!B1063,技能效果!B:B,0))="","",INDEX(技能效果!I:I,MATCH(技能效果等级!B1063,技能效果!B:B,0)))</f>
        <v/>
      </c>
      <c r="O1063" s="100"/>
      <c r="P1063" s="100"/>
      <c r="Q1063" s="100"/>
      <c r="R1063" s="31" t="str">
        <f>IF(INDEX(技能效果!J:J,MATCH(技能效果等级!B1063,技能效果!B:B,0))="","",INDEX(技能效果!J:J,MATCH(技能效果等级!B1063,技能效果!B:B,0)))</f>
        <v/>
      </c>
      <c r="S1063" s="100"/>
      <c r="T1063" s="100"/>
      <c r="U1063" s="100"/>
      <c r="V1063" s="30" t="s">
        <v>1329</v>
      </c>
      <c r="W1063" s="31">
        <f t="shared" si="16"/>
        <v>106</v>
      </c>
    </row>
    <row r="1064" spans="1:23" ht="16.5" x14ac:dyDescent="0.2">
      <c r="A1064" s="31">
        <v>1061</v>
      </c>
      <c r="B1064" s="31">
        <f>INDEX(技能效果!B:B,MATCH(技能效果等级!W1064,技能效果!Y:Y,0))</f>
        <v>130201001</v>
      </c>
      <c r="C1064" s="31" t="str">
        <f>INDEX(技能效果!C:C,MATCH(技能效果等级!B1064,技能效果!B:B,0))</f>
        <v>盖文技能2触发其他效果</v>
      </c>
      <c r="D1064" s="30" t="s">
        <v>1013</v>
      </c>
      <c r="E1064" s="31">
        <v>1</v>
      </c>
      <c r="F1064" s="31">
        <f>INDEX(技能效果!H:H,MATCH(技能效果等级!B1064,技能效果!B:B,0))</f>
        <v>4025</v>
      </c>
      <c r="G1064" s="31">
        <v>1</v>
      </c>
      <c r="H1064" s="100"/>
      <c r="I1064" s="100"/>
      <c r="J1064" s="100"/>
      <c r="K1064" s="100"/>
      <c r="L1064" s="100"/>
      <c r="M1064" s="100"/>
      <c r="N1064" s="30" t="str">
        <f>IF(INDEX(技能效果!I:I,MATCH(技能效果等级!B1064,技能效果!B:B,0))="","",INDEX(技能效果!I:I,MATCH(技能效果等级!B1064,技能效果!B:B,0)))</f>
        <v/>
      </c>
      <c r="O1064" s="100"/>
      <c r="P1064" s="100"/>
      <c r="Q1064" s="100"/>
      <c r="R1064" s="31" t="str">
        <f>IF(INDEX(技能效果!J:J,MATCH(技能效果等级!B1064,技能效果!B:B,0))="","",INDEX(技能效果!J:J,MATCH(技能效果等级!B1064,技能效果!B:B,0)))</f>
        <v/>
      </c>
      <c r="S1064" s="100"/>
      <c r="T1064" s="100"/>
      <c r="U1064" s="100"/>
      <c r="V1064" s="30" t="s">
        <v>1329</v>
      </c>
      <c r="W1064" s="31">
        <f t="shared" si="16"/>
        <v>107</v>
      </c>
    </row>
    <row r="1065" spans="1:23" ht="16.5" x14ac:dyDescent="0.2">
      <c r="A1065" s="31">
        <v>1062</v>
      </c>
      <c r="B1065" s="31">
        <f>INDEX(技能效果!B:B,MATCH(技能效果等级!W1065,技能效果!Y:Y,0))</f>
        <v>130201001</v>
      </c>
      <c r="C1065" s="31" t="str">
        <f>INDEX(技能效果!C:C,MATCH(技能效果等级!B1065,技能效果!B:B,0))</f>
        <v>盖文技能2触发其他效果</v>
      </c>
      <c r="D1065" s="30" t="s">
        <v>1013</v>
      </c>
      <c r="E1065" s="31">
        <v>2</v>
      </c>
      <c r="F1065" s="31">
        <f>INDEX(技能效果!H:H,MATCH(技能效果等级!B1065,技能效果!B:B,0))</f>
        <v>4025</v>
      </c>
      <c r="G1065" s="31">
        <v>1</v>
      </c>
      <c r="H1065" s="100"/>
      <c r="I1065" s="100"/>
      <c r="J1065" s="100"/>
      <c r="K1065" s="100"/>
      <c r="L1065" s="100"/>
      <c r="M1065" s="100"/>
      <c r="N1065" s="30" t="str">
        <f>IF(INDEX(技能效果!I:I,MATCH(技能效果等级!B1065,技能效果!B:B,0))="","",INDEX(技能效果!I:I,MATCH(技能效果等级!B1065,技能效果!B:B,0)))</f>
        <v/>
      </c>
      <c r="O1065" s="100"/>
      <c r="P1065" s="100"/>
      <c r="Q1065" s="100"/>
      <c r="R1065" s="31" t="str">
        <f>IF(INDEX(技能效果!J:J,MATCH(技能效果等级!B1065,技能效果!B:B,0))="","",INDEX(技能效果!J:J,MATCH(技能效果等级!B1065,技能效果!B:B,0)))</f>
        <v/>
      </c>
      <c r="S1065" s="100"/>
      <c r="T1065" s="100"/>
      <c r="U1065" s="100"/>
      <c r="V1065" s="30" t="s">
        <v>1329</v>
      </c>
      <c r="W1065" s="31">
        <f t="shared" si="16"/>
        <v>107</v>
      </c>
    </row>
    <row r="1066" spans="1:23" ht="16.5" x14ac:dyDescent="0.2">
      <c r="A1066" s="31">
        <v>1063</v>
      </c>
      <c r="B1066" s="31">
        <f>INDEX(技能效果!B:B,MATCH(技能效果等级!W1066,技能效果!Y:Y,0))</f>
        <v>130201001</v>
      </c>
      <c r="C1066" s="31" t="str">
        <f>INDEX(技能效果!C:C,MATCH(技能效果等级!B1066,技能效果!B:B,0))</f>
        <v>盖文技能2触发其他效果</v>
      </c>
      <c r="D1066" s="30" t="s">
        <v>1013</v>
      </c>
      <c r="E1066" s="31">
        <v>3</v>
      </c>
      <c r="F1066" s="31">
        <f>INDEX(技能效果!H:H,MATCH(技能效果等级!B1066,技能效果!B:B,0))</f>
        <v>4025</v>
      </c>
      <c r="G1066" s="31">
        <v>1</v>
      </c>
      <c r="H1066" s="100"/>
      <c r="I1066" s="100"/>
      <c r="J1066" s="100"/>
      <c r="K1066" s="100"/>
      <c r="L1066" s="100"/>
      <c r="M1066" s="100"/>
      <c r="N1066" s="30" t="str">
        <f>IF(INDEX(技能效果!I:I,MATCH(技能效果等级!B1066,技能效果!B:B,0))="","",INDEX(技能效果!I:I,MATCH(技能效果等级!B1066,技能效果!B:B,0)))</f>
        <v/>
      </c>
      <c r="O1066" s="100"/>
      <c r="P1066" s="100"/>
      <c r="Q1066" s="100"/>
      <c r="R1066" s="31" t="str">
        <f>IF(INDEX(技能效果!J:J,MATCH(技能效果等级!B1066,技能效果!B:B,0))="","",INDEX(技能效果!J:J,MATCH(技能效果等级!B1066,技能效果!B:B,0)))</f>
        <v/>
      </c>
      <c r="S1066" s="100"/>
      <c r="T1066" s="100"/>
      <c r="U1066" s="100"/>
      <c r="V1066" s="30" t="s">
        <v>1329</v>
      </c>
      <c r="W1066" s="31">
        <f t="shared" si="16"/>
        <v>107</v>
      </c>
    </row>
    <row r="1067" spans="1:23" ht="16.5" x14ac:dyDescent="0.2">
      <c r="A1067" s="31">
        <v>1064</v>
      </c>
      <c r="B1067" s="31">
        <f>INDEX(技能效果!B:B,MATCH(技能效果等级!W1067,技能效果!Y:Y,0))</f>
        <v>130201001</v>
      </c>
      <c r="C1067" s="31" t="str">
        <f>INDEX(技能效果!C:C,MATCH(技能效果等级!B1067,技能效果!B:B,0))</f>
        <v>盖文技能2触发其他效果</v>
      </c>
      <c r="D1067" s="30" t="s">
        <v>1013</v>
      </c>
      <c r="E1067" s="31">
        <v>4</v>
      </c>
      <c r="F1067" s="31">
        <f>INDEX(技能效果!H:H,MATCH(技能效果等级!B1067,技能效果!B:B,0))</f>
        <v>4025</v>
      </c>
      <c r="G1067" s="31">
        <v>1</v>
      </c>
      <c r="H1067" s="100"/>
      <c r="I1067" s="100"/>
      <c r="J1067" s="100"/>
      <c r="K1067" s="100"/>
      <c r="L1067" s="100"/>
      <c r="M1067" s="100"/>
      <c r="N1067" s="30" t="str">
        <f>IF(INDEX(技能效果!I:I,MATCH(技能效果等级!B1067,技能效果!B:B,0))="","",INDEX(技能效果!I:I,MATCH(技能效果等级!B1067,技能效果!B:B,0)))</f>
        <v/>
      </c>
      <c r="O1067" s="100"/>
      <c r="P1067" s="100"/>
      <c r="Q1067" s="100"/>
      <c r="R1067" s="31" t="str">
        <f>IF(INDEX(技能效果!J:J,MATCH(技能效果等级!B1067,技能效果!B:B,0))="","",INDEX(技能效果!J:J,MATCH(技能效果等级!B1067,技能效果!B:B,0)))</f>
        <v/>
      </c>
      <c r="S1067" s="100"/>
      <c r="T1067" s="100"/>
      <c r="U1067" s="100"/>
      <c r="V1067" s="30" t="s">
        <v>1329</v>
      </c>
      <c r="W1067" s="31">
        <f t="shared" si="16"/>
        <v>107</v>
      </c>
    </row>
    <row r="1068" spans="1:23" ht="16.5" x14ac:dyDescent="0.2">
      <c r="A1068" s="31">
        <v>1065</v>
      </c>
      <c r="B1068" s="31">
        <f>INDEX(技能效果!B:B,MATCH(技能效果等级!W1068,技能效果!Y:Y,0))</f>
        <v>130201001</v>
      </c>
      <c r="C1068" s="31" t="str">
        <f>INDEX(技能效果!C:C,MATCH(技能效果等级!B1068,技能效果!B:B,0))</f>
        <v>盖文技能2触发其他效果</v>
      </c>
      <c r="D1068" s="30" t="s">
        <v>1013</v>
      </c>
      <c r="E1068" s="31">
        <v>5</v>
      </c>
      <c r="F1068" s="31">
        <f>INDEX(技能效果!H:H,MATCH(技能效果等级!B1068,技能效果!B:B,0))</f>
        <v>4025</v>
      </c>
      <c r="G1068" s="31">
        <v>1</v>
      </c>
      <c r="H1068" s="100"/>
      <c r="I1068" s="100"/>
      <c r="J1068" s="100"/>
      <c r="K1068" s="100"/>
      <c r="L1068" s="100"/>
      <c r="M1068" s="100"/>
      <c r="N1068" s="30" t="str">
        <f>IF(INDEX(技能效果!I:I,MATCH(技能效果等级!B1068,技能效果!B:B,0))="","",INDEX(技能效果!I:I,MATCH(技能效果等级!B1068,技能效果!B:B,0)))</f>
        <v/>
      </c>
      <c r="O1068" s="100"/>
      <c r="P1068" s="100"/>
      <c r="Q1068" s="100"/>
      <c r="R1068" s="31" t="str">
        <f>IF(INDEX(技能效果!J:J,MATCH(技能效果等级!B1068,技能效果!B:B,0))="","",INDEX(技能效果!J:J,MATCH(技能效果等级!B1068,技能效果!B:B,0)))</f>
        <v/>
      </c>
      <c r="S1068" s="100"/>
      <c r="T1068" s="100"/>
      <c r="U1068" s="100"/>
      <c r="V1068" s="30" t="s">
        <v>1329</v>
      </c>
      <c r="W1068" s="31">
        <f t="shared" si="16"/>
        <v>107</v>
      </c>
    </row>
    <row r="1069" spans="1:23" ht="16.5" x14ac:dyDescent="0.2">
      <c r="A1069" s="31">
        <v>1066</v>
      </c>
      <c r="B1069" s="31">
        <f>INDEX(技能效果!B:B,MATCH(技能效果等级!W1069,技能效果!Y:Y,0))</f>
        <v>130201001</v>
      </c>
      <c r="C1069" s="31" t="str">
        <f>INDEX(技能效果!C:C,MATCH(技能效果等级!B1069,技能效果!B:B,0))</f>
        <v>盖文技能2触发其他效果</v>
      </c>
      <c r="D1069" s="30" t="s">
        <v>1013</v>
      </c>
      <c r="E1069" s="31">
        <v>6</v>
      </c>
      <c r="F1069" s="31">
        <f>INDEX(技能效果!H:H,MATCH(技能效果等级!B1069,技能效果!B:B,0))</f>
        <v>4025</v>
      </c>
      <c r="G1069" s="31">
        <v>1</v>
      </c>
      <c r="H1069" s="100"/>
      <c r="I1069" s="100"/>
      <c r="J1069" s="100"/>
      <c r="K1069" s="100"/>
      <c r="L1069" s="100"/>
      <c r="M1069" s="100"/>
      <c r="N1069" s="30" t="str">
        <f>IF(INDEX(技能效果!I:I,MATCH(技能效果等级!B1069,技能效果!B:B,0))="","",INDEX(技能效果!I:I,MATCH(技能效果等级!B1069,技能效果!B:B,0)))</f>
        <v/>
      </c>
      <c r="O1069" s="100"/>
      <c r="P1069" s="100"/>
      <c r="Q1069" s="100"/>
      <c r="R1069" s="31" t="str">
        <f>IF(INDEX(技能效果!J:J,MATCH(技能效果等级!B1069,技能效果!B:B,0))="","",INDEX(技能效果!J:J,MATCH(技能效果等级!B1069,技能效果!B:B,0)))</f>
        <v/>
      </c>
      <c r="S1069" s="100"/>
      <c r="T1069" s="100"/>
      <c r="U1069" s="100"/>
      <c r="V1069" s="30" t="s">
        <v>1329</v>
      </c>
      <c r="W1069" s="31">
        <f t="shared" si="16"/>
        <v>107</v>
      </c>
    </row>
    <row r="1070" spans="1:23" ht="16.5" x14ac:dyDescent="0.2">
      <c r="A1070" s="31">
        <v>1067</v>
      </c>
      <c r="B1070" s="31">
        <f>INDEX(技能效果!B:B,MATCH(技能效果等级!W1070,技能效果!Y:Y,0))</f>
        <v>130201001</v>
      </c>
      <c r="C1070" s="31" t="str">
        <f>INDEX(技能效果!C:C,MATCH(技能效果等级!B1070,技能效果!B:B,0))</f>
        <v>盖文技能2触发其他效果</v>
      </c>
      <c r="D1070" s="30" t="s">
        <v>1013</v>
      </c>
      <c r="E1070" s="31">
        <v>7</v>
      </c>
      <c r="F1070" s="31">
        <f>INDEX(技能效果!H:H,MATCH(技能效果等级!B1070,技能效果!B:B,0))</f>
        <v>4025</v>
      </c>
      <c r="G1070" s="31">
        <v>1</v>
      </c>
      <c r="H1070" s="100"/>
      <c r="I1070" s="100"/>
      <c r="J1070" s="100"/>
      <c r="K1070" s="100"/>
      <c r="L1070" s="100"/>
      <c r="M1070" s="100"/>
      <c r="N1070" s="30" t="str">
        <f>IF(INDEX(技能效果!I:I,MATCH(技能效果等级!B1070,技能效果!B:B,0))="","",INDEX(技能效果!I:I,MATCH(技能效果等级!B1070,技能效果!B:B,0)))</f>
        <v/>
      </c>
      <c r="O1070" s="100"/>
      <c r="P1070" s="100"/>
      <c r="Q1070" s="100"/>
      <c r="R1070" s="31" t="str">
        <f>IF(INDEX(技能效果!J:J,MATCH(技能效果等级!B1070,技能效果!B:B,0))="","",INDEX(技能效果!J:J,MATCH(技能效果等级!B1070,技能效果!B:B,0)))</f>
        <v/>
      </c>
      <c r="S1070" s="100"/>
      <c r="T1070" s="100"/>
      <c r="U1070" s="100"/>
      <c r="V1070" s="30" t="s">
        <v>1329</v>
      </c>
      <c r="W1070" s="31">
        <f t="shared" si="16"/>
        <v>107</v>
      </c>
    </row>
    <row r="1071" spans="1:23" ht="16.5" x14ac:dyDescent="0.2">
      <c r="A1071" s="31">
        <v>1068</v>
      </c>
      <c r="B1071" s="31">
        <f>INDEX(技能效果!B:B,MATCH(技能效果等级!W1071,技能效果!Y:Y,0))</f>
        <v>130201001</v>
      </c>
      <c r="C1071" s="31" t="str">
        <f>INDEX(技能效果!C:C,MATCH(技能效果等级!B1071,技能效果!B:B,0))</f>
        <v>盖文技能2触发其他效果</v>
      </c>
      <c r="D1071" s="30" t="s">
        <v>1013</v>
      </c>
      <c r="E1071" s="31">
        <v>8</v>
      </c>
      <c r="F1071" s="31">
        <f>INDEX(技能效果!H:H,MATCH(技能效果等级!B1071,技能效果!B:B,0))</f>
        <v>4025</v>
      </c>
      <c r="G1071" s="31">
        <v>1</v>
      </c>
      <c r="H1071" s="100"/>
      <c r="I1071" s="100"/>
      <c r="J1071" s="100"/>
      <c r="K1071" s="100"/>
      <c r="L1071" s="100"/>
      <c r="M1071" s="100"/>
      <c r="N1071" s="30" t="str">
        <f>IF(INDEX(技能效果!I:I,MATCH(技能效果等级!B1071,技能效果!B:B,0))="","",INDEX(技能效果!I:I,MATCH(技能效果等级!B1071,技能效果!B:B,0)))</f>
        <v/>
      </c>
      <c r="O1071" s="100"/>
      <c r="P1071" s="100"/>
      <c r="Q1071" s="100"/>
      <c r="R1071" s="31" t="str">
        <f>IF(INDEX(技能效果!J:J,MATCH(技能效果等级!B1071,技能效果!B:B,0))="","",INDEX(技能效果!J:J,MATCH(技能效果等级!B1071,技能效果!B:B,0)))</f>
        <v/>
      </c>
      <c r="S1071" s="100"/>
      <c r="T1071" s="100"/>
      <c r="U1071" s="100"/>
      <c r="V1071" s="30" t="s">
        <v>1329</v>
      </c>
      <c r="W1071" s="31">
        <f t="shared" si="16"/>
        <v>107</v>
      </c>
    </row>
    <row r="1072" spans="1:23" ht="16.5" x14ac:dyDescent="0.2">
      <c r="A1072" s="31">
        <v>1069</v>
      </c>
      <c r="B1072" s="31">
        <f>INDEX(技能效果!B:B,MATCH(技能效果等级!W1072,技能效果!Y:Y,0))</f>
        <v>130201001</v>
      </c>
      <c r="C1072" s="31" t="str">
        <f>INDEX(技能效果!C:C,MATCH(技能效果等级!B1072,技能效果!B:B,0))</f>
        <v>盖文技能2触发其他效果</v>
      </c>
      <c r="D1072" s="30" t="s">
        <v>1013</v>
      </c>
      <c r="E1072" s="31">
        <v>9</v>
      </c>
      <c r="F1072" s="31">
        <f>INDEX(技能效果!H:H,MATCH(技能效果等级!B1072,技能效果!B:B,0))</f>
        <v>4025</v>
      </c>
      <c r="G1072" s="31">
        <v>1</v>
      </c>
      <c r="H1072" s="100"/>
      <c r="I1072" s="100"/>
      <c r="J1072" s="100"/>
      <c r="K1072" s="100"/>
      <c r="L1072" s="100"/>
      <c r="M1072" s="100"/>
      <c r="N1072" s="30" t="str">
        <f>IF(INDEX(技能效果!I:I,MATCH(技能效果等级!B1072,技能效果!B:B,0))="","",INDEX(技能效果!I:I,MATCH(技能效果等级!B1072,技能效果!B:B,0)))</f>
        <v/>
      </c>
      <c r="O1072" s="100"/>
      <c r="P1072" s="100"/>
      <c r="Q1072" s="100"/>
      <c r="R1072" s="31" t="str">
        <f>IF(INDEX(技能效果!J:J,MATCH(技能效果等级!B1072,技能效果!B:B,0))="","",INDEX(技能效果!J:J,MATCH(技能效果等级!B1072,技能效果!B:B,0)))</f>
        <v/>
      </c>
      <c r="S1072" s="100"/>
      <c r="T1072" s="100"/>
      <c r="U1072" s="100"/>
      <c r="V1072" s="30" t="s">
        <v>1329</v>
      </c>
      <c r="W1072" s="31">
        <f t="shared" si="16"/>
        <v>107</v>
      </c>
    </row>
    <row r="1073" spans="1:23" ht="16.5" x14ac:dyDescent="0.2">
      <c r="A1073" s="31">
        <v>1070</v>
      </c>
      <c r="B1073" s="31">
        <f>INDEX(技能效果!B:B,MATCH(技能效果等级!W1073,技能效果!Y:Y,0))</f>
        <v>130201001</v>
      </c>
      <c r="C1073" s="31" t="str">
        <f>INDEX(技能效果!C:C,MATCH(技能效果等级!B1073,技能效果!B:B,0))</f>
        <v>盖文技能2触发其他效果</v>
      </c>
      <c r="D1073" s="30" t="s">
        <v>1013</v>
      </c>
      <c r="E1073" s="31">
        <v>10</v>
      </c>
      <c r="F1073" s="31">
        <f>INDEX(技能效果!H:H,MATCH(技能效果等级!B1073,技能效果!B:B,0))</f>
        <v>4025</v>
      </c>
      <c r="G1073" s="31">
        <v>1</v>
      </c>
      <c r="H1073" s="100"/>
      <c r="I1073" s="100"/>
      <c r="J1073" s="100"/>
      <c r="K1073" s="100"/>
      <c r="L1073" s="100"/>
      <c r="M1073" s="100"/>
      <c r="N1073" s="30" t="str">
        <f>IF(INDEX(技能效果!I:I,MATCH(技能效果等级!B1073,技能效果!B:B,0))="","",INDEX(技能效果!I:I,MATCH(技能效果等级!B1073,技能效果!B:B,0)))</f>
        <v/>
      </c>
      <c r="O1073" s="100"/>
      <c r="P1073" s="100"/>
      <c r="Q1073" s="100"/>
      <c r="R1073" s="31" t="str">
        <f>IF(INDEX(技能效果!J:J,MATCH(技能效果等级!B1073,技能效果!B:B,0))="","",INDEX(技能效果!J:J,MATCH(技能效果等级!B1073,技能效果!B:B,0)))</f>
        <v/>
      </c>
      <c r="S1073" s="100"/>
      <c r="T1073" s="100"/>
      <c r="U1073" s="100"/>
      <c r="V1073" s="30" t="s">
        <v>1329</v>
      </c>
      <c r="W1073" s="31">
        <f t="shared" si="16"/>
        <v>107</v>
      </c>
    </row>
    <row r="1074" spans="1:23" ht="16.5" x14ac:dyDescent="0.2">
      <c r="A1074" s="31">
        <v>1071</v>
      </c>
      <c r="B1074" s="31">
        <f>INDEX(技能效果!B:B,MATCH(技能效果等级!W1074,技能效果!Y:Y,0))</f>
        <v>130201002</v>
      </c>
      <c r="C1074" s="31" t="str">
        <f>INDEX(技能效果!C:C,MATCH(技能效果等级!B1074,技能效果!B:B,0))</f>
        <v>盖文技能2生成印记</v>
      </c>
      <c r="D1074" s="30" t="s">
        <v>1013</v>
      </c>
      <c r="E1074" s="31">
        <v>1</v>
      </c>
      <c r="F1074" s="31">
        <f>INDEX(技能效果!H:H,MATCH(技能效果等级!B1074,技能效果!B:B,0))</f>
        <v>4103</v>
      </c>
      <c r="G1074" s="31">
        <v>1</v>
      </c>
      <c r="H1074" s="100"/>
      <c r="I1074" s="100"/>
      <c r="J1074" s="100"/>
      <c r="K1074" s="100"/>
      <c r="L1074" s="100"/>
      <c r="M1074" s="100"/>
      <c r="N1074" s="30" t="str">
        <f>IF(INDEX(技能效果!I:I,MATCH(技能效果等级!B1074,技能效果!B:B,0))="","",INDEX(技能效果!I:I,MATCH(技能效果等级!B1074,技能效果!B:B,0)))</f>
        <v/>
      </c>
      <c r="O1074" s="100"/>
      <c r="P1074" s="100"/>
      <c r="Q1074" s="100"/>
      <c r="R1074" s="31" t="str">
        <f>IF(INDEX(技能效果!J:J,MATCH(技能效果等级!B1074,技能效果!B:B,0))="","",INDEX(技能效果!J:J,MATCH(技能效果等级!B1074,技能效果!B:B,0)))</f>
        <v/>
      </c>
      <c r="S1074" s="100"/>
      <c r="T1074" s="100"/>
      <c r="U1074" s="100"/>
      <c r="V1074" s="30" t="s">
        <v>1329</v>
      </c>
      <c r="W1074" s="31">
        <f t="shared" si="16"/>
        <v>108</v>
      </c>
    </row>
    <row r="1075" spans="1:23" ht="16.5" x14ac:dyDescent="0.2">
      <c r="A1075" s="31">
        <v>1072</v>
      </c>
      <c r="B1075" s="31">
        <f>INDEX(技能效果!B:B,MATCH(技能效果等级!W1075,技能效果!Y:Y,0))</f>
        <v>130201002</v>
      </c>
      <c r="C1075" s="31" t="str">
        <f>INDEX(技能效果!C:C,MATCH(技能效果等级!B1075,技能效果!B:B,0))</f>
        <v>盖文技能2生成印记</v>
      </c>
      <c r="D1075" s="30" t="s">
        <v>1013</v>
      </c>
      <c r="E1075" s="31">
        <v>2</v>
      </c>
      <c r="F1075" s="31">
        <f>INDEX(技能效果!H:H,MATCH(技能效果等级!B1075,技能效果!B:B,0))</f>
        <v>4103</v>
      </c>
      <c r="G1075" s="31">
        <v>1</v>
      </c>
      <c r="H1075" s="100"/>
      <c r="I1075" s="100"/>
      <c r="J1075" s="100"/>
      <c r="K1075" s="100"/>
      <c r="L1075" s="100"/>
      <c r="M1075" s="100"/>
      <c r="N1075" s="30" t="str">
        <f>IF(INDEX(技能效果!I:I,MATCH(技能效果等级!B1075,技能效果!B:B,0))="","",INDEX(技能效果!I:I,MATCH(技能效果等级!B1075,技能效果!B:B,0)))</f>
        <v/>
      </c>
      <c r="O1075" s="100"/>
      <c r="P1075" s="100"/>
      <c r="Q1075" s="100"/>
      <c r="R1075" s="31" t="str">
        <f>IF(INDEX(技能效果!J:J,MATCH(技能效果等级!B1075,技能效果!B:B,0))="","",INDEX(技能效果!J:J,MATCH(技能效果等级!B1075,技能效果!B:B,0)))</f>
        <v/>
      </c>
      <c r="S1075" s="100"/>
      <c r="T1075" s="100"/>
      <c r="U1075" s="100"/>
      <c r="V1075" s="30" t="s">
        <v>1329</v>
      </c>
      <c r="W1075" s="31">
        <f t="shared" si="16"/>
        <v>108</v>
      </c>
    </row>
    <row r="1076" spans="1:23" ht="16.5" x14ac:dyDescent="0.2">
      <c r="A1076" s="31">
        <v>1073</v>
      </c>
      <c r="B1076" s="31">
        <f>INDEX(技能效果!B:B,MATCH(技能效果等级!W1076,技能效果!Y:Y,0))</f>
        <v>130201002</v>
      </c>
      <c r="C1076" s="31" t="str">
        <f>INDEX(技能效果!C:C,MATCH(技能效果等级!B1076,技能效果!B:B,0))</f>
        <v>盖文技能2生成印记</v>
      </c>
      <c r="D1076" s="30" t="s">
        <v>1013</v>
      </c>
      <c r="E1076" s="31">
        <v>3</v>
      </c>
      <c r="F1076" s="31">
        <f>INDEX(技能效果!H:H,MATCH(技能效果等级!B1076,技能效果!B:B,0))</f>
        <v>4103</v>
      </c>
      <c r="G1076" s="31">
        <v>1</v>
      </c>
      <c r="H1076" s="100"/>
      <c r="I1076" s="100"/>
      <c r="J1076" s="100"/>
      <c r="K1076" s="100"/>
      <c r="L1076" s="100"/>
      <c r="M1076" s="100"/>
      <c r="N1076" s="30" t="str">
        <f>IF(INDEX(技能效果!I:I,MATCH(技能效果等级!B1076,技能效果!B:B,0))="","",INDEX(技能效果!I:I,MATCH(技能效果等级!B1076,技能效果!B:B,0)))</f>
        <v/>
      </c>
      <c r="O1076" s="100"/>
      <c r="P1076" s="100"/>
      <c r="Q1076" s="100"/>
      <c r="R1076" s="31" t="str">
        <f>IF(INDEX(技能效果!J:J,MATCH(技能效果等级!B1076,技能效果!B:B,0))="","",INDEX(技能效果!J:J,MATCH(技能效果等级!B1076,技能效果!B:B,0)))</f>
        <v/>
      </c>
      <c r="S1076" s="100"/>
      <c r="T1076" s="100"/>
      <c r="U1076" s="100"/>
      <c r="V1076" s="30" t="s">
        <v>1329</v>
      </c>
      <c r="W1076" s="31">
        <f t="shared" si="16"/>
        <v>108</v>
      </c>
    </row>
    <row r="1077" spans="1:23" ht="16.5" x14ac:dyDescent="0.2">
      <c r="A1077" s="31">
        <v>1074</v>
      </c>
      <c r="B1077" s="31">
        <f>INDEX(技能效果!B:B,MATCH(技能效果等级!W1077,技能效果!Y:Y,0))</f>
        <v>130201002</v>
      </c>
      <c r="C1077" s="31" t="str">
        <f>INDEX(技能效果!C:C,MATCH(技能效果等级!B1077,技能效果!B:B,0))</f>
        <v>盖文技能2生成印记</v>
      </c>
      <c r="D1077" s="30" t="s">
        <v>1013</v>
      </c>
      <c r="E1077" s="31">
        <v>4</v>
      </c>
      <c r="F1077" s="31">
        <f>INDEX(技能效果!H:H,MATCH(技能效果等级!B1077,技能效果!B:B,0))</f>
        <v>4103</v>
      </c>
      <c r="G1077" s="31">
        <v>1</v>
      </c>
      <c r="H1077" s="100"/>
      <c r="I1077" s="100"/>
      <c r="J1077" s="100"/>
      <c r="K1077" s="100"/>
      <c r="L1077" s="100"/>
      <c r="M1077" s="100"/>
      <c r="N1077" s="30" t="str">
        <f>IF(INDEX(技能效果!I:I,MATCH(技能效果等级!B1077,技能效果!B:B,0))="","",INDEX(技能效果!I:I,MATCH(技能效果等级!B1077,技能效果!B:B,0)))</f>
        <v/>
      </c>
      <c r="O1077" s="100"/>
      <c r="P1077" s="100"/>
      <c r="Q1077" s="100"/>
      <c r="R1077" s="31" t="str">
        <f>IF(INDEX(技能效果!J:J,MATCH(技能效果等级!B1077,技能效果!B:B,0))="","",INDEX(技能效果!J:J,MATCH(技能效果等级!B1077,技能效果!B:B,0)))</f>
        <v/>
      </c>
      <c r="S1077" s="100"/>
      <c r="T1077" s="100"/>
      <c r="U1077" s="100"/>
      <c r="V1077" s="30" t="s">
        <v>1329</v>
      </c>
      <c r="W1077" s="31">
        <f t="shared" si="16"/>
        <v>108</v>
      </c>
    </row>
    <row r="1078" spans="1:23" ht="16.5" x14ac:dyDescent="0.2">
      <c r="A1078" s="31">
        <v>1075</v>
      </c>
      <c r="B1078" s="31">
        <f>INDEX(技能效果!B:B,MATCH(技能效果等级!W1078,技能效果!Y:Y,0))</f>
        <v>130201002</v>
      </c>
      <c r="C1078" s="31" t="str">
        <f>INDEX(技能效果!C:C,MATCH(技能效果等级!B1078,技能效果!B:B,0))</f>
        <v>盖文技能2生成印记</v>
      </c>
      <c r="D1078" s="30" t="s">
        <v>1013</v>
      </c>
      <c r="E1078" s="31">
        <v>5</v>
      </c>
      <c r="F1078" s="31">
        <f>INDEX(技能效果!H:H,MATCH(技能效果等级!B1078,技能效果!B:B,0))</f>
        <v>4103</v>
      </c>
      <c r="G1078" s="31">
        <v>1</v>
      </c>
      <c r="H1078" s="100"/>
      <c r="I1078" s="100"/>
      <c r="J1078" s="100"/>
      <c r="K1078" s="100"/>
      <c r="L1078" s="100"/>
      <c r="M1078" s="100"/>
      <c r="N1078" s="30" t="str">
        <f>IF(INDEX(技能效果!I:I,MATCH(技能效果等级!B1078,技能效果!B:B,0))="","",INDEX(技能效果!I:I,MATCH(技能效果等级!B1078,技能效果!B:B,0)))</f>
        <v/>
      </c>
      <c r="O1078" s="100"/>
      <c r="P1078" s="100"/>
      <c r="Q1078" s="100"/>
      <c r="R1078" s="31" t="str">
        <f>IF(INDEX(技能效果!J:J,MATCH(技能效果等级!B1078,技能效果!B:B,0))="","",INDEX(技能效果!J:J,MATCH(技能效果等级!B1078,技能效果!B:B,0)))</f>
        <v/>
      </c>
      <c r="S1078" s="100"/>
      <c r="T1078" s="100"/>
      <c r="U1078" s="100"/>
      <c r="V1078" s="30" t="s">
        <v>1329</v>
      </c>
      <c r="W1078" s="31">
        <f t="shared" si="16"/>
        <v>108</v>
      </c>
    </row>
    <row r="1079" spans="1:23" ht="16.5" x14ac:dyDescent="0.2">
      <c r="A1079" s="31">
        <v>1076</v>
      </c>
      <c r="B1079" s="31">
        <f>INDEX(技能效果!B:B,MATCH(技能效果等级!W1079,技能效果!Y:Y,0))</f>
        <v>130201002</v>
      </c>
      <c r="C1079" s="31" t="str">
        <f>INDEX(技能效果!C:C,MATCH(技能效果等级!B1079,技能效果!B:B,0))</f>
        <v>盖文技能2生成印记</v>
      </c>
      <c r="D1079" s="30" t="s">
        <v>1013</v>
      </c>
      <c r="E1079" s="31">
        <v>6</v>
      </c>
      <c r="F1079" s="31">
        <f>INDEX(技能效果!H:H,MATCH(技能效果等级!B1079,技能效果!B:B,0))</f>
        <v>4103</v>
      </c>
      <c r="G1079" s="31">
        <v>1</v>
      </c>
      <c r="H1079" s="100"/>
      <c r="I1079" s="100"/>
      <c r="J1079" s="100"/>
      <c r="K1079" s="100"/>
      <c r="L1079" s="100"/>
      <c r="M1079" s="100"/>
      <c r="N1079" s="30" t="str">
        <f>IF(INDEX(技能效果!I:I,MATCH(技能效果等级!B1079,技能效果!B:B,0))="","",INDEX(技能效果!I:I,MATCH(技能效果等级!B1079,技能效果!B:B,0)))</f>
        <v/>
      </c>
      <c r="O1079" s="100"/>
      <c r="P1079" s="100"/>
      <c r="Q1079" s="100"/>
      <c r="R1079" s="31" t="str">
        <f>IF(INDEX(技能效果!J:J,MATCH(技能效果等级!B1079,技能效果!B:B,0))="","",INDEX(技能效果!J:J,MATCH(技能效果等级!B1079,技能效果!B:B,0)))</f>
        <v/>
      </c>
      <c r="S1079" s="100"/>
      <c r="T1079" s="100"/>
      <c r="U1079" s="100"/>
      <c r="V1079" s="30" t="s">
        <v>1329</v>
      </c>
      <c r="W1079" s="31">
        <f t="shared" si="16"/>
        <v>108</v>
      </c>
    </row>
    <row r="1080" spans="1:23" ht="16.5" x14ac:dyDescent="0.2">
      <c r="A1080" s="31">
        <v>1077</v>
      </c>
      <c r="B1080" s="31">
        <f>INDEX(技能效果!B:B,MATCH(技能效果等级!W1080,技能效果!Y:Y,0))</f>
        <v>130201002</v>
      </c>
      <c r="C1080" s="31" t="str">
        <f>INDEX(技能效果!C:C,MATCH(技能效果等级!B1080,技能效果!B:B,0))</f>
        <v>盖文技能2生成印记</v>
      </c>
      <c r="D1080" s="30" t="s">
        <v>1013</v>
      </c>
      <c r="E1080" s="31">
        <v>7</v>
      </c>
      <c r="F1080" s="31">
        <f>INDEX(技能效果!H:H,MATCH(技能效果等级!B1080,技能效果!B:B,0))</f>
        <v>4103</v>
      </c>
      <c r="G1080" s="31">
        <v>1</v>
      </c>
      <c r="H1080" s="100"/>
      <c r="I1080" s="100"/>
      <c r="J1080" s="100"/>
      <c r="K1080" s="100"/>
      <c r="L1080" s="100"/>
      <c r="M1080" s="100"/>
      <c r="N1080" s="30" t="str">
        <f>IF(INDEX(技能效果!I:I,MATCH(技能效果等级!B1080,技能效果!B:B,0))="","",INDEX(技能效果!I:I,MATCH(技能效果等级!B1080,技能效果!B:B,0)))</f>
        <v/>
      </c>
      <c r="O1080" s="100"/>
      <c r="P1080" s="100"/>
      <c r="Q1080" s="100"/>
      <c r="R1080" s="31" t="str">
        <f>IF(INDEX(技能效果!J:J,MATCH(技能效果等级!B1080,技能效果!B:B,0))="","",INDEX(技能效果!J:J,MATCH(技能效果等级!B1080,技能效果!B:B,0)))</f>
        <v/>
      </c>
      <c r="S1080" s="100"/>
      <c r="T1080" s="100"/>
      <c r="U1080" s="100"/>
      <c r="V1080" s="30" t="s">
        <v>1329</v>
      </c>
      <c r="W1080" s="31">
        <f t="shared" si="16"/>
        <v>108</v>
      </c>
    </row>
    <row r="1081" spans="1:23" ht="16.5" x14ac:dyDescent="0.2">
      <c r="A1081" s="31">
        <v>1078</v>
      </c>
      <c r="B1081" s="31">
        <f>INDEX(技能效果!B:B,MATCH(技能效果等级!W1081,技能效果!Y:Y,0))</f>
        <v>130201002</v>
      </c>
      <c r="C1081" s="31" t="str">
        <f>INDEX(技能效果!C:C,MATCH(技能效果等级!B1081,技能效果!B:B,0))</f>
        <v>盖文技能2生成印记</v>
      </c>
      <c r="D1081" s="30" t="s">
        <v>1013</v>
      </c>
      <c r="E1081" s="31">
        <v>8</v>
      </c>
      <c r="F1081" s="31">
        <f>INDEX(技能效果!H:H,MATCH(技能效果等级!B1081,技能效果!B:B,0))</f>
        <v>4103</v>
      </c>
      <c r="G1081" s="31">
        <v>1</v>
      </c>
      <c r="H1081" s="100"/>
      <c r="I1081" s="100"/>
      <c r="J1081" s="100"/>
      <c r="K1081" s="100"/>
      <c r="L1081" s="100"/>
      <c r="M1081" s="100"/>
      <c r="N1081" s="30" t="str">
        <f>IF(INDEX(技能效果!I:I,MATCH(技能效果等级!B1081,技能效果!B:B,0))="","",INDEX(技能效果!I:I,MATCH(技能效果等级!B1081,技能效果!B:B,0)))</f>
        <v/>
      </c>
      <c r="O1081" s="100"/>
      <c r="P1081" s="100"/>
      <c r="Q1081" s="100"/>
      <c r="R1081" s="31" t="str">
        <f>IF(INDEX(技能效果!J:J,MATCH(技能效果等级!B1081,技能效果!B:B,0))="","",INDEX(技能效果!J:J,MATCH(技能效果等级!B1081,技能效果!B:B,0)))</f>
        <v/>
      </c>
      <c r="S1081" s="100"/>
      <c r="T1081" s="100"/>
      <c r="U1081" s="100"/>
      <c r="V1081" s="30" t="s">
        <v>1329</v>
      </c>
      <c r="W1081" s="31">
        <f t="shared" si="16"/>
        <v>108</v>
      </c>
    </row>
    <row r="1082" spans="1:23" ht="16.5" x14ac:dyDescent="0.2">
      <c r="A1082" s="31">
        <v>1079</v>
      </c>
      <c r="B1082" s="31">
        <f>INDEX(技能效果!B:B,MATCH(技能效果等级!W1082,技能效果!Y:Y,0))</f>
        <v>130201002</v>
      </c>
      <c r="C1082" s="31" t="str">
        <f>INDEX(技能效果!C:C,MATCH(技能效果等级!B1082,技能效果!B:B,0))</f>
        <v>盖文技能2生成印记</v>
      </c>
      <c r="D1082" s="30" t="s">
        <v>1013</v>
      </c>
      <c r="E1082" s="31">
        <v>9</v>
      </c>
      <c r="F1082" s="31">
        <f>INDEX(技能效果!H:H,MATCH(技能效果等级!B1082,技能效果!B:B,0))</f>
        <v>4103</v>
      </c>
      <c r="G1082" s="31">
        <v>1</v>
      </c>
      <c r="H1082" s="100"/>
      <c r="I1082" s="100"/>
      <c r="J1082" s="100"/>
      <c r="K1082" s="100"/>
      <c r="L1082" s="100"/>
      <c r="M1082" s="100"/>
      <c r="N1082" s="30" t="str">
        <f>IF(INDEX(技能效果!I:I,MATCH(技能效果等级!B1082,技能效果!B:B,0))="","",INDEX(技能效果!I:I,MATCH(技能效果等级!B1082,技能效果!B:B,0)))</f>
        <v/>
      </c>
      <c r="O1082" s="100"/>
      <c r="P1082" s="100"/>
      <c r="Q1082" s="100"/>
      <c r="R1082" s="31" t="str">
        <f>IF(INDEX(技能效果!J:J,MATCH(技能效果等级!B1082,技能效果!B:B,0))="","",INDEX(技能效果!J:J,MATCH(技能效果等级!B1082,技能效果!B:B,0)))</f>
        <v/>
      </c>
      <c r="S1082" s="100"/>
      <c r="T1082" s="100"/>
      <c r="U1082" s="100"/>
      <c r="V1082" s="30" t="s">
        <v>1329</v>
      </c>
      <c r="W1082" s="31">
        <f t="shared" si="16"/>
        <v>108</v>
      </c>
    </row>
    <row r="1083" spans="1:23" ht="16.5" x14ac:dyDescent="0.2">
      <c r="A1083" s="31">
        <v>1080</v>
      </c>
      <c r="B1083" s="31">
        <f>INDEX(技能效果!B:B,MATCH(技能效果等级!W1083,技能效果!Y:Y,0))</f>
        <v>130201002</v>
      </c>
      <c r="C1083" s="31" t="str">
        <f>INDEX(技能效果!C:C,MATCH(技能效果等级!B1083,技能效果!B:B,0))</f>
        <v>盖文技能2生成印记</v>
      </c>
      <c r="D1083" s="30" t="s">
        <v>1013</v>
      </c>
      <c r="E1083" s="31">
        <v>10</v>
      </c>
      <c r="F1083" s="31">
        <f>INDEX(技能效果!H:H,MATCH(技能效果等级!B1083,技能效果!B:B,0))</f>
        <v>4103</v>
      </c>
      <c r="G1083" s="31">
        <v>1</v>
      </c>
      <c r="H1083" s="100"/>
      <c r="I1083" s="100"/>
      <c r="J1083" s="100"/>
      <c r="K1083" s="100"/>
      <c r="L1083" s="100"/>
      <c r="M1083" s="100"/>
      <c r="N1083" s="30" t="str">
        <f>IF(INDEX(技能效果!I:I,MATCH(技能效果等级!B1083,技能效果!B:B,0))="","",INDEX(技能效果!I:I,MATCH(技能效果等级!B1083,技能效果!B:B,0)))</f>
        <v/>
      </c>
      <c r="O1083" s="100"/>
      <c r="P1083" s="100"/>
      <c r="Q1083" s="100"/>
      <c r="R1083" s="31" t="str">
        <f>IF(INDEX(技能效果!J:J,MATCH(技能效果等级!B1083,技能效果!B:B,0))="","",INDEX(技能效果!J:J,MATCH(技能效果等级!B1083,技能效果!B:B,0)))</f>
        <v/>
      </c>
      <c r="S1083" s="100"/>
      <c r="T1083" s="100"/>
      <c r="U1083" s="100"/>
      <c r="V1083" s="30" t="s">
        <v>1329</v>
      </c>
      <c r="W1083" s="31">
        <f t="shared" si="16"/>
        <v>108</v>
      </c>
    </row>
    <row r="1084" spans="1:23" ht="16.5" x14ac:dyDescent="0.2">
      <c r="A1084" s="31">
        <v>1081</v>
      </c>
      <c r="B1084" s="31">
        <f>INDEX(技能效果!B:B,MATCH(技能效果等级!W1084,技能效果!Y:Y,0))</f>
        <v>130101101</v>
      </c>
      <c r="C1084" s="31" t="str">
        <f>INDEX(技能效果!C:C,MATCH(技能效果等级!B1084,技能效果!B:B,0))</f>
        <v>阎风吒技能1伤害</v>
      </c>
      <c r="D1084" s="30" t="s">
        <v>1013</v>
      </c>
      <c r="E1084" s="31">
        <v>1</v>
      </c>
      <c r="F1084" s="31">
        <f>INDEX(技能效果!H:H,MATCH(技能效果等级!B1084,技能效果!B:B,0))</f>
        <v>1001</v>
      </c>
      <c r="G1084" s="31">
        <v>2.5</v>
      </c>
      <c r="H1084" s="100"/>
      <c r="I1084" s="100"/>
      <c r="J1084" s="100"/>
      <c r="K1084" s="100"/>
      <c r="L1084" s="100"/>
      <c r="M1084" s="100"/>
      <c r="N1084" s="30" t="str">
        <f>IF(INDEX(技能效果!I:I,MATCH(技能效果等级!B1084,技能效果!B:B,0))="","",INDEX(技能效果!I:I,MATCH(技能效果等级!B1084,技能效果!B:B,0)))</f>
        <v/>
      </c>
      <c r="O1084" s="100"/>
      <c r="P1084" s="100"/>
      <c r="Q1084" s="100"/>
      <c r="R1084" s="31" t="str">
        <f>IF(INDEX(技能效果!J:J,MATCH(技能效果等级!B1084,技能效果!B:B,0))="","",INDEX(技能效果!J:J,MATCH(技能效果等级!B1084,技能效果!B:B,0)))</f>
        <v/>
      </c>
      <c r="S1084" s="100"/>
      <c r="T1084" s="100"/>
      <c r="U1084" s="100"/>
      <c r="V1084" s="30" t="s">
        <v>1329</v>
      </c>
      <c r="W1084" s="31">
        <f t="shared" si="16"/>
        <v>109</v>
      </c>
    </row>
    <row r="1085" spans="1:23" ht="16.5" x14ac:dyDescent="0.2">
      <c r="A1085" s="31">
        <v>1082</v>
      </c>
      <c r="B1085" s="31">
        <f>INDEX(技能效果!B:B,MATCH(技能效果等级!W1085,技能效果!Y:Y,0))</f>
        <v>130101101</v>
      </c>
      <c r="C1085" s="31" t="str">
        <f>INDEX(技能效果!C:C,MATCH(技能效果等级!B1085,技能效果!B:B,0))</f>
        <v>阎风吒技能1伤害</v>
      </c>
      <c r="D1085" s="30" t="s">
        <v>1013</v>
      </c>
      <c r="E1085" s="31">
        <v>2</v>
      </c>
      <c r="F1085" s="31">
        <f>INDEX(技能效果!H:H,MATCH(技能效果等级!B1085,技能效果!B:B,0))</f>
        <v>1001</v>
      </c>
      <c r="G1085" s="31">
        <v>2.5</v>
      </c>
      <c r="H1085" s="100"/>
      <c r="I1085" s="100"/>
      <c r="J1085" s="100"/>
      <c r="K1085" s="100"/>
      <c r="L1085" s="100"/>
      <c r="M1085" s="100"/>
      <c r="N1085" s="30" t="str">
        <f>IF(INDEX(技能效果!I:I,MATCH(技能效果等级!B1085,技能效果!B:B,0))="","",INDEX(技能效果!I:I,MATCH(技能效果等级!B1085,技能效果!B:B,0)))</f>
        <v/>
      </c>
      <c r="O1085" s="100"/>
      <c r="P1085" s="100"/>
      <c r="Q1085" s="100"/>
      <c r="R1085" s="31" t="str">
        <f>IF(INDEX(技能效果!J:J,MATCH(技能效果等级!B1085,技能效果!B:B,0))="","",INDEX(技能效果!J:J,MATCH(技能效果等级!B1085,技能效果!B:B,0)))</f>
        <v/>
      </c>
      <c r="S1085" s="100"/>
      <c r="T1085" s="100"/>
      <c r="U1085" s="100"/>
      <c r="V1085" s="30" t="s">
        <v>1329</v>
      </c>
      <c r="W1085" s="31">
        <f t="shared" si="16"/>
        <v>109</v>
      </c>
    </row>
    <row r="1086" spans="1:23" ht="16.5" x14ac:dyDescent="0.2">
      <c r="A1086" s="31">
        <v>1083</v>
      </c>
      <c r="B1086" s="31">
        <f>INDEX(技能效果!B:B,MATCH(技能效果等级!W1086,技能效果!Y:Y,0))</f>
        <v>130101101</v>
      </c>
      <c r="C1086" s="31" t="str">
        <f>INDEX(技能效果!C:C,MATCH(技能效果等级!B1086,技能效果!B:B,0))</f>
        <v>阎风吒技能1伤害</v>
      </c>
      <c r="D1086" s="30" t="s">
        <v>1013</v>
      </c>
      <c r="E1086" s="31">
        <v>3</v>
      </c>
      <c r="F1086" s="31">
        <f>INDEX(技能效果!H:H,MATCH(技能效果等级!B1086,技能效果!B:B,0))</f>
        <v>1001</v>
      </c>
      <c r="G1086" s="31">
        <v>2.5</v>
      </c>
      <c r="H1086" s="100"/>
      <c r="I1086" s="100"/>
      <c r="J1086" s="100"/>
      <c r="K1086" s="100"/>
      <c r="L1086" s="100"/>
      <c r="M1086" s="100"/>
      <c r="N1086" s="30" t="str">
        <f>IF(INDEX(技能效果!I:I,MATCH(技能效果等级!B1086,技能效果!B:B,0))="","",INDEX(技能效果!I:I,MATCH(技能效果等级!B1086,技能效果!B:B,0)))</f>
        <v/>
      </c>
      <c r="O1086" s="100"/>
      <c r="P1086" s="100"/>
      <c r="Q1086" s="100"/>
      <c r="R1086" s="31" t="str">
        <f>IF(INDEX(技能效果!J:J,MATCH(技能效果等级!B1086,技能效果!B:B,0))="","",INDEX(技能效果!J:J,MATCH(技能效果等级!B1086,技能效果!B:B,0)))</f>
        <v/>
      </c>
      <c r="S1086" s="100"/>
      <c r="T1086" s="100"/>
      <c r="U1086" s="100"/>
      <c r="V1086" s="30" t="s">
        <v>1329</v>
      </c>
      <c r="W1086" s="31">
        <f t="shared" si="16"/>
        <v>109</v>
      </c>
    </row>
    <row r="1087" spans="1:23" ht="16.5" x14ac:dyDescent="0.2">
      <c r="A1087" s="31">
        <v>1084</v>
      </c>
      <c r="B1087" s="31">
        <f>INDEX(技能效果!B:B,MATCH(技能效果等级!W1087,技能效果!Y:Y,0))</f>
        <v>130101101</v>
      </c>
      <c r="C1087" s="31" t="str">
        <f>INDEX(技能效果!C:C,MATCH(技能效果等级!B1087,技能效果!B:B,0))</f>
        <v>阎风吒技能1伤害</v>
      </c>
      <c r="D1087" s="30" t="s">
        <v>1013</v>
      </c>
      <c r="E1087" s="31">
        <v>4</v>
      </c>
      <c r="F1087" s="31">
        <f>INDEX(技能效果!H:H,MATCH(技能效果等级!B1087,技能效果!B:B,0))</f>
        <v>1001</v>
      </c>
      <c r="G1087" s="31">
        <v>2.5</v>
      </c>
      <c r="H1087" s="100"/>
      <c r="I1087" s="100"/>
      <c r="J1087" s="100"/>
      <c r="K1087" s="100"/>
      <c r="L1087" s="100"/>
      <c r="M1087" s="100"/>
      <c r="N1087" s="30" t="str">
        <f>IF(INDEX(技能效果!I:I,MATCH(技能效果等级!B1087,技能效果!B:B,0))="","",INDEX(技能效果!I:I,MATCH(技能效果等级!B1087,技能效果!B:B,0)))</f>
        <v/>
      </c>
      <c r="O1087" s="100"/>
      <c r="P1087" s="100"/>
      <c r="Q1087" s="100"/>
      <c r="R1087" s="31" t="str">
        <f>IF(INDEX(技能效果!J:J,MATCH(技能效果等级!B1087,技能效果!B:B,0))="","",INDEX(技能效果!J:J,MATCH(技能效果等级!B1087,技能效果!B:B,0)))</f>
        <v/>
      </c>
      <c r="S1087" s="100"/>
      <c r="T1087" s="100"/>
      <c r="U1087" s="100"/>
      <c r="V1087" s="30" t="s">
        <v>1329</v>
      </c>
      <c r="W1087" s="31">
        <f t="shared" si="16"/>
        <v>109</v>
      </c>
    </row>
    <row r="1088" spans="1:23" ht="16.5" x14ac:dyDescent="0.2">
      <c r="A1088" s="31">
        <v>1085</v>
      </c>
      <c r="B1088" s="31">
        <f>INDEX(技能效果!B:B,MATCH(技能效果等级!W1088,技能效果!Y:Y,0))</f>
        <v>130101101</v>
      </c>
      <c r="C1088" s="31" t="str">
        <f>INDEX(技能效果!C:C,MATCH(技能效果等级!B1088,技能效果!B:B,0))</f>
        <v>阎风吒技能1伤害</v>
      </c>
      <c r="D1088" s="30" t="s">
        <v>1013</v>
      </c>
      <c r="E1088" s="31">
        <v>5</v>
      </c>
      <c r="F1088" s="31">
        <f>INDEX(技能效果!H:H,MATCH(技能效果等级!B1088,技能效果!B:B,0))</f>
        <v>1001</v>
      </c>
      <c r="G1088" s="31">
        <v>2.5</v>
      </c>
      <c r="H1088" s="100"/>
      <c r="I1088" s="100"/>
      <c r="J1088" s="100"/>
      <c r="K1088" s="100"/>
      <c r="L1088" s="100"/>
      <c r="M1088" s="100"/>
      <c r="N1088" s="30" t="str">
        <f>IF(INDEX(技能效果!I:I,MATCH(技能效果等级!B1088,技能效果!B:B,0))="","",INDEX(技能效果!I:I,MATCH(技能效果等级!B1088,技能效果!B:B,0)))</f>
        <v/>
      </c>
      <c r="O1088" s="100"/>
      <c r="P1088" s="100"/>
      <c r="Q1088" s="100"/>
      <c r="R1088" s="31" t="str">
        <f>IF(INDEX(技能效果!J:J,MATCH(技能效果等级!B1088,技能效果!B:B,0))="","",INDEX(技能效果!J:J,MATCH(技能效果等级!B1088,技能效果!B:B,0)))</f>
        <v/>
      </c>
      <c r="S1088" s="100"/>
      <c r="T1088" s="100"/>
      <c r="U1088" s="100"/>
      <c r="V1088" s="30" t="s">
        <v>1329</v>
      </c>
      <c r="W1088" s="31">
        <f t="shared" si="16"/>
        <v>109</v>
      </c>
    </row>
    <row r="1089" spans="1:23" ht="16.5" x14ac:dyDescent="0.2">
      <c r="A1089" s="31">
        <v>1086</v>
      </c>
      <c r="B1089" s="31">
        <f>INDEX(技能效果!B:B,MATCH(技能效果等级!W1089,技能效果!Y:Y,0))</f>
        <v>130101101</v>
      </c>
      <c r="C1089" s="31" t="str">
        <f>INDEX(技能效果!C:C,MATCH(技能效果等级!B1089,技能效果!B:B,0))</f>
        <v>阎风吒技能1伤害</v>
      </c>
      <c r="D1089" s="30" t="s">
        <v>1013</v>
      </c>
      <c r="E1089" s="31">
        <v>6</v>
      </c>
      <c r="F1089" s="31">
        <f>INDEX(技能效果!H:H,MATCH(技能效果等级!B1089,技能效果!B:B,0))</f>
        <v>1001</v>
      </c>
      <c r="G1089" s="31">
        <v>2.5</v>
      </c>
      <c r="H1089" s="100"/>
      <c r="I1089" s="100"/>
      <c r="J1089" s="100"/>
      <c r="K1089" s="100"/>
      <c r="L1089" s="100"/>
      <c r="M1089" s="100"/>
      <c r="N1089" s="30" t="str">
        <f>IF(INDEX(技能效果!I:I,MATCH(技能效果等级!B1089,技能效果!B:B,0))="","",INDEX(技能效果!I:I,MATCH(技能效果等级!B1089,技能效果!B:B,0)))</f>
        <v/>
      </c>
      <c r="O1089" s="100"/>
      <c r="P1089" s="100"/>
      <c r="Q1089" s="100"/>
      <c r="R1089" s="31" t="str">
        <f>IF(INDEX(技能效果!J:J,MATCH(技能效果等级!B1089,技能效果!B:B,0))="","",INDEX(技能效果!J:J,MATCH(技能效果等级!B1089,技能效果!B:B,0)))</f>
        <v/>
      </c>
      <c r="S1089" s="100"/>
      <c r="T1089" s="100"/>
      <c r="U1089" s="100"/>
      <c r="V1089" s="30" t="s">
        <v>1329</v>
      </c>
      <c r="W1089" s="31">
        <f t="shared" si="16"/>
        <v>109</v>
      </c>
    </row>
    <row r="1090" spans="1:23" ht="16.5" x14ac:dyDescent="0.2">
      <c r="A1090" s="31">
        <v>1087</v>
      </c>
      <c r="B1090" s="31">
        <f>INDEX(技能效果!B:B,MATCH(技能效果等级!W1090,技能效果!Y:Y,0))</f>
        <v>130101101</v>
      </c>
      <c r="C1090" s="31" t="str">
        <f>INDEX(技能效果!C:C,MATCH(技能效果等级!B1090,技能效果!B:B,0))</f>
        <v>阎风吒技能1伤害</v>
      </c>
      <c r="D1090" s="30" t="s">
        <v>1013</v>
      </c>
      <c r="E1090" s="31">
        <v>7</v>
      </c>
      <c r="F1090" s="31">
        <f>INDEX(技能效果!H:H,MATCH(技能效果等级!B1090,技能效果!B:B,0))</f>
        <v>1001</v>
      </c>
      <c r="G1090" s="31">
        <v>2.5</v>
      </c>
      <c r="H1090" s="100"/>
      <c r="I1090" s="100"/>
      <c r="J1090" s="100"/>
      <c r="K1090" s="100"/>
      <c r="L1090" s="100"/>
      <c r="M1090" s="100"/>
      <c r="N1090" s="30" t="str">
        <f>IF(INDEX(技能效果!I:I,MATCH(技能效果等级!B1090,技能效果!B:B,0))="","",INDEX(技能效果!I:I,MATCH(技能效果等级!B1090,技能效果!B:B,0)))</f>
        <v/>
      </c>
      <c r="O1090" s="100"/>
      <c r="P1090" s="100"/>
      <c r="Q1090" s="100"/>
      <c r="R1090" s="31" t="str">
        <f>IF(INDEX(技能效果!J:J,MATCH(技能效果等级!B1090,技能效果!B:B,0))="","",INDEX(技能效果!J:J,MATCH(技能效果等级!B1090,技能效果!B:B,0)))</f>
        <v/>
      </c>
      <c r="S1090" s="100"/>
      <c r="T1090" s="100"/>
      <c r="U1090" s="100"/>
      <c r="V1090" s="30" t="s">
        <v>1329</v>
      </c>
      <c r="W1090" s="31">
        <f t="shared" si="16"/>
        <v>109</v>
      </c>
    </row>
    <row r="1091" spans="1:23" ht="16.5" x14ac:dyDescent="0.2">
      <c r="A1091" s="31">
        <v>1088</v>
      </c>
      <c r="B1091" s="31">
        <f>INDEX(技能效果!B:B,MATCH(技能效果等级!W1091,技能效果!Y:Y,0))</f>
        <v>130101101</v>
      </c>
      <c r="C1091" s="31" t="str">
        <f>INDEX(技能效果!C:C,MATCH(技能效果等级!B1091,技能效果!B:B,0))</f>
        <v>阎风吒技能1伤害</v>
      </c>
      <c r="D1091" s="30" t="s">
        <v>1013</v>
      </c>
      <c r="E1091" s="31">
        <v>8</v>
      </c>
      <c r="F1091" s="31">
        <f>INDEX(技能效果!H:H,MATCH(技能效果等级!B1091,技能效果!B:B,0))</f>
        <v>1001</v>
      </c>
      <c r="G1091" s="31">
        <v>2.5</v>
      </c>
      <c r="H1091" s="100"/>
      <c r="I1091" s="100"/>
      <c r="J1091" s="100"/>
      <c r="K1091" s="100"/>
      <c r="L1091" s="100"/>
      <c r="M1091" s="100"/>
      <c r="N1091" s="30" t="str">
        <f>IF(INDEX(技能效果!I:I,MATCH(技能效果等级!B1091,技能效果!B:B,0))="","",INDEX(技能效果!I:I,MATCH(技能效果等级!B1091,技能效果!B:B,0)))</f>
        <v/>
      </c>
      <c r="O1091" s="100"/>
      <c r="P1091" s="100"/>
      <c r="Q1091" s="100"/>
      <c r="R1091" s="31" t="str">
        <f>IF(INDEX(技能效果!J:J,MATCH(技能效果等级!B1091,技能效果!B:B,0))="","",INDEX(技能效果!J:J,MATCH(技能效果等级!B1091,技能效果!B:B,0)))</f>
        <v/>
      </c>
      <c r="S1091" s="100"/>
      <c r="T1091" s="100"/>
      <c r="U1091" s="100"/>
      <c r="V1091" s="30" t="s">
        <v>1329</v>
      </c>
      <c r="W1091" s="31">
        <f t="shared" si="16"/>
        <v>109</v>
      </c>
    </row>
    <row r="1092" spans="1:23" ht="16.5" x14ac:dyDescent="0.2">
      <c r="A1092" s="31">
        <v>1089</v>
      </c>
      <c r="B1092" s="31">
        <f>INDEX(技能效果!B:B,MATCH(技能效果等级!W1092,技能效果!Y:Y,0))</f>
        <v>130101101</v>
      </c>
      <c r="C1092" s="31" t="str">
        <f>INDEX(技能效果!C:C,MATCH(技能效果等级!B1092,技能效果!B:B,0))</f>
        <v>阎风吒技能1伤害</v>
      </c>
      <c r="D1092" s="30" t="s">
        <v>1013</v>
      </c>
      <c r="E1092" s="31">
        <v>9</v>
      </c>
      <c r="F1092" s="31">
        <f>INDEX(技能效果!H:H,MATCH(技能效果等级!B1092,技能效果!B:B,0))</f>
        <v>1001</v>
      </c>
      <c r="G1092" s="31">
        <v>2.5</v>
      </c>
      <c r="H1092" s="100"/>
      <c r="I1092" s="100"/>
      <c r="J1092" s="100"/>
      <c r="K1092" s="100"/>
      <c r="L1092" s="100"/>
      <c r="M1092" s="100"/>
      <c r="N1092" s="30" t="str">
        <f>IF(INDEX(技能效果!I:I,MATCH(技能效果等级!B1092,技能效果!B:B,0))="","",INDEX(技能效果!I:I,MATCH(技能效果等级!B1092,技能效果!B:B,0)))</f>
        <v/>
      </c>
      <c r="O1092" s="100"/>
      <c r="P1092" s="100"/>
      <c r="Q1092" s="100"/>
      <c r="R1092" s="31" t="str">
        <f>IF(INDEX(技能效果!J:J,MATCH(技能效果等级!B1092,技能效果!B:B,0))="","",INDEX(技能效果!J:J,MATCH(技能效果等级!B1092,技能效果!B:B,0)))</f>
        <v/>
      </c>
      <c r="S1092" s="100"/>
      <c r="T1092" s="100"/>
      <c r="U1092" s="100"/>
      <c r="V1092" s="30" t="s">
        <v>1329</v>
      </c>
      <c r="W1092" s="31">
        <f t="shared" si="16"/>
        <v>109</v>
      </c>
    </row>
    <row r="1093" spans="1:23" ht="16.5" x14ac:dyDescent="0.2">
      <c r="A1093" s="31">
        <v>1090</v>
      </c>
      <c r="B1093" s="31">
        <f>INDEX(技能效果!B:B,MATCH(技能效果等级!W1093,技能效果!Y:Y,0))</f>
        <v>130101101</v>
      </c>
      <c r="C1093" s="31" t="str">
        <f>INDEX(技能效果!C:C,MATCH(技能效果等级!B1093,技能效果!B:B,0))</f>
        <v>阎风吒技能1伤害</v>
      </c>
      <c r="D1093" s="30" t="s">
        <v>1013</v>
      </c>
      <c r="E1093" s="31">
        <v>10</v>
      </c>
      <c r="F1093" s="31">
        <f>INDEX(技能效果!H:H,MATCH(技能效果等级!B1093,技能效果!B:B,0))</f>
        <v>1001</v>
      </c>
      <c r="G1093" s="31">
        <v>2.5</v>
      </c>
      <c r="H1093" s="100"/>
      <c r="I1093" s="100"/>
      <c r="J1093" s="100"/>
      <c r="K1093" s="100"/>
      <c r="L1093" s="100"/>
      <c r="M1093" s="100"/>
      <c r="N1093" s="30" t="str">
        <f>IF(INDEX(技能效果!I:I,MATCH(技能效果等级!B1093,技能效果!B:B,0))="","",INDEX(技能效果!I:I,MATCH(技能效果等级!B1093,技能效果!B:B,0)))</f>
        <v/>
      </c>
      <c r="O1093" s="100"/>
      <c r="P1093" s="100"/>
      <c r="Q1093" s="100"/>
      <c r="R1093" s="31" t="str">
        <f>IF(INDEX(技能效果!J:J,MATCH(技能效果等级!B1093,技能效果!B:B,0))="","",INDEX(技能效果!J:J,MATCH(技能效果等级!B1093,技能效果!B:B,0)))</f>
        <v/>
      </c>
      <c r="S1093" s="100"/>
      <c r="T1093" s="100"/>
      <c r="U1093" s="100"/>
      <c r="V1093" s="30" t="s">
        <v>1329</v>
      </c>
      <c r="W1093" s="31">
        <f t="shared" si="16"/>
        <v>109</v>
      </c>
    </row>
    <row r="1094" spans="1:23" ht="16.5" x14ac:dyDescent="0.2">
      <c r="A1094" s="31">
        <v>1091</v>
      </c>
      <c r="B1094" s="31">
        <f>INDEX(技能效果!B:B,MATCH(技能效果等级!W1094,技能效果!Y:Y,0))</f>
        <v>130101102</v>
      </c>
      <c r="C1094" s="31" t="str">
        <f>INDEX(技能效果!C:C,MATCH(技能效果等级!B1094,技能效果!B:B,0))</f>
        <v>阎风吒技能1附加印记</v>
      </c>
      <c r="D1094" s="30" t="s">
        <v>1013</v>
      </c>
      <c r="E1094" s="31">
        <v>1</v>
      </c>
      <c r="F1094" s="31">
        <f>INDEX(技能效果!H:H,MATCH(技能效果等级!B1094,技能效果!B:B,0))</f>
        <v>4101</v>
      </c>
      <c r="G1094" s="31">
        <v>1</v>
      </c>
      <c r="H1094" s="100"/>
      <c r="I1094" s="100"/>
      <c r="J1094" s="100"/>
      <c r="K1094" s="100"/>
      <c r="L1094" s="100"/>
      <c r="M1094" s="100"/>
      <c r="N1094" s="30" t="str">
        <f>IF(INDEX(技能效果!I:I,MATCH(技能效果等级!B1094,技能效果!B:B,0))="","",INDEX(技能效果!I:I,MATCH(技能效果等级!B1094,技能效果!B:B,0)))</f>
        <v/>
      </c>
      <c r="O1094" s="100"/>
      <c r="P1094" s="100"/>
      <c r="Q1094" s="100"/>
      <c r="R1094" s="31" t="str">
        <f>IF(INDEX(技能效果!J:J,MATCH(技能效果等级!B1094,技能效果!B:B,0))="","",INDEX(技能效果!J:J,MATCH(技能效果等级!B1094,技能效果!B:B,0)))</f>
        <v/>
      </c>
      <c r="S1094" s="100"/>
      <c r="T1094" s="100"/>
      <c r="U1094" s="100"/>
      <c r="V1094" s="30" t="s">
        <v>1329</v>
      </c>
      <c r="W1094" s="31">
        <f t="shared" si="16"/>
        <v>110</v>
      </c>
    </row>
    <row r="1095" spans="1:23" ht="16.5" x14ac:dyDescent="0.2">
      <c r="A1095" s="31">
        <v>1092</v>
      </c>
      <c r="B1095" s="31">
        <f>INDEX(技能效果!B:B,MATCH(技能效果等级!W1095,技能效果!Y:Y,0))</f>
        <v>130101102</v>
      </c>
      <c r="C1095" s="31" t="str">
        <f>INDEX(技能效果!C:C,MATCH(技能效果等级!B1095,技能效果!B:B,0))</f>
        <v>阎风吒技能1附加印记</v>
      </c>
      <c r="D1095" s="30" t="s">
        <v>1013</v>
      </c>
      <c r="E1095" s="31">
        <v>2</v>
      </c>
      <c r="F1095" s="31">
        <f>INDEX(技能效果!H:H,MATCH(技能效果等级!B1095,技能效果!B:B,0))</f>
        <v>4101</v>
      </c>
      <c r="G1095" s="31">
        <v>1</v>
      </c>
      <c r="H1095" s="100"/>
      <c r="I1095" s="100"/>
      <c r="J1095" s="100"/>
      <c r="K1095" s="100"/>
      <c r="L1095" s="100"/>
      <c r="M1095" s="100"/>
      <c r="N1095" s="30" t="str">
        <f>IF(INDEX(技能效果!I:I,MATCH(技能效果等级!B1095,技能效果!B:B,0))="","",INDEX(技能效果!I:I,MATCH(技能效果等级!B1095,技能效果!B:B,0)))</f>
        <v/>
      </c>
      <c r="O1095" s="100"/>
      <c r="P1095" s="100"/>
      <c r="Q1095" s="100"/>
      <c r="R1095" s="31" t="str">
        <f>IF(INDEX(技能效果!J:J,MATCH(技能效果等级!B1095,技能效果!B:B,0))="","",INDEX(技能效果!J:J,MATCH(技能效果等级!B1095,技能效果!B:B,0)))</f>
        <v/>
      </c>
      <c r="S1095" s="100"/>
      <c r="T1095" s="100"/>
      <c r="U1095" s="100"/>
      <c r="V1095" s="30" t="s">
        <v>1329</v>
      </c>
      <c r="W1095" s="31">
        <f t="shared" si="16"/>
        <v>110</v>
      </c>
    </row>
    <row r="1096" spans="1:23" ht="16.5" x14ac:dyDescent="0.2">
      <c r="A1096" s="31">
        <v>1093</v>
      </c>
      <c r="B1096" s="31">
        <f>INDEX(技能效果!B:B,MATCH(技能效果等级!W1096,技能效果!Y:Y,0))</f>
        <v>130101102</v>
      </c>
      <c r="C1096" s="31" t="str">
        <f>INDEX(技能效果!C:C,MATCH(技能效果等级!B1096,技能效果!B:B,0))</f>
        <v>阎风吒技能1附加印记</v>
      </c>
      <c r="D1096" s="30" t="s">
        <v>1013</v>
      </c>
      <c r="E1096" s="31">
        <v>3</v>
      </c>
      <c r="F1096" s="31">
        <f>INDEX(技能效果!H:H,MATCH(技能效果等级!B1096,技能效果!B:B,0))</f>
        <v>4101</v>
      </c>
      <c r="G1096" s="31">
        <v>1</v>
      </c>
      <c r="H1096" s="100"/>
      <c r="I1096" s="100"/>
      <c r="J1096" s="100"/>
      <c r="K1096" s="100"/>
      <c r="L1096" s="100"/>
      <c r="M1096" s="100"/>
      <c r="N1096" s="30" t="str">
        <f>IF(INDEX(技能效果!I:I,MATCH(技能效果等级!B1096,技能效果!B:B,0))="","",INDEX(技能效果!I:I,MATCH(技能效果等级!B1096,技能效果!B:B,0)))</f>
        <v/>
      </c>
      <c r="O1096" s="100"/>
      <c r="P1096" s="100"/>
      <c r="Q1096" s="100"/>
      <c r="R1096" s="31" t="str">
        <f>IF(INDEX(技能效果!J:J,MATCH(技能效果等级!B1096,技能效果!B:B,0))="","",INDEX(技能效果!J:J,MATCH(技能效果等级!B1096,技能效果!B:B,0)))</f>
        <v/>
      </c>
      <c r="S1096" s="100"/>
      <c r="T1096" s="100"/>
      <c r="U1096" s="100"/>
      <c r="V1096" s="30" t="s">
        <v>1329</v>
      </c>
      <c r="W1096" s="31">
        <f t="shared" si="16"/>
        <v>110</v>
      </c>
    </row>
    <row r="1097" spans="1:23" ht="16.5" x14ac:dyDescent="0.2">
      <c r="A1097" s="31">
        <v>1094</v>
      </c>
      <c r="B1097" s="31">
        <f>INDEX(技能效果!B:B,MATCH(技能效果等级!W1097,技能效果!Y:Y,0))</f>
        <v>130101102</v>
      </c>
      <c r="C1097" s="31" t="str">
        <f>INDEX(技能效果!C:C,MATCH(技能效果等级!B1097,技能效果!B:B,0))</f>
        <v>阎风吒技能1附加印记</v>
      </c>
      <c r="D1097" s="30" t="s">
        <v>1013</v>
      </c>
      <c r="E1097" s="31">
        <v>4</v>
      </c>
      <c r="F1097" s="31">
        <f>INDEX(技能效果!H:H,MATCH(技能效果等级!B1097,技能效果!B:B,0))</f>
        <v>4101</v>
      </c>
      <c r="G1097" s="31">
        <v>1</v>
      </c>
      <c r="H1097" s="100"/>
      <c r="I1097" s="100"/>
      <c r="J1097" s="100"/>
      <c r="K1097" s="100"/>
      <c r="L1097" s="100"/>
      <c r="M1097" s="100"/>
      <c r="N1097" s="30" t="str">
        <f>IF(INDEX(技能效果!I:I,MATCH(技能效果等级!B1097,技能效果!B:B,0))="","",INDEX(技能效果!I:I,MATCH(技能效果等级!B1097,技能效果!B:B,0)))</f>
        <v/>
      </c>
      <c r="O1097" s="100"/>
      <c r="P1097" s="100"/>
      <c r="Q1097" s="100"/>
      <c r="R1097" s="31" t="str">
        <f>IF(INDEX(技能效果!J:J,MATCH(技能效果等级!B1097,技能效果!B:B,0))="","",INDEX(技能效果!J:J,MATCH(技能效果等级!B1097,技能效果!B:B,0)))</f>
        <v/>
      </c>
      <c r="S1097" s="100"/>
      <c r="T1097" s="100"/>
      <c r="U1097" s="100"/>
      <c r="V1097" s="30" t="s">
        <v>1329</v>
      </c>
      <c r="W1097" s="31">
        <f t="shared" si="16"/>
        <v>110</v>
      </c>
    </row>
    <row r="1098" spans="1:23" ht="16.5" x14ac:dyDescent="0.2">
      <c r="A1098" s="31">
        <v>1095</v>
      </c>
      <c r="B1098" s="31">
        <f>INDEX(技能效果!B:B,MATCH(技能效果等级!W1098,技能效果!Y:Y,0))</f>
        <v>130101102</v>
      </c>
      <c r="C1098" s="31" t="str">
        <f>INDEX(技能效果!C:C,MATCH(技能效果等级!B1098,技能效果!B:B,0))</f>
        <v>阎风吒技能1附加印记</v>
      </c>
      <c r="D1098" s="30" t="s">
        <v>1013</v>
      </c>
      <c r="E1098" s="31">
        <v>5</v>
      </c>
      <c r="F1098" s="31">
        <f>INDEX(技能效果!H:H,MATCH(技能效果等级!B1098,技能效果!B:B,0))</f>
        <v>4101</v>
      </c>
      <c r="G1098" s="31">
        <v>1</v>
      </c>
      <c r="H1098" s="100"/>
      <c r="I1098" s="100"/>
      <c r="J1098" s="100"/>
      <c r="K1098" s="100"/>
      <c r="L1098" s="100"/>
      <c r="M1098" s="100"/>
      <c r="N1098" s="30" t="str">
        <f>IF(INDEX(技能效果!I:I,MATCH(技能效果等级!B1098,技能效果!B:B,0))="","",INDEX(技能效果!I:I,MATCH(技能效果等级!B1098,技能效果!B:B,0)))</f>
        <v/>
      </c>
      <c r="O1098" s="100"/>
      <c r="P1098" s="100"/>
      <c r="Q1098" s="100"/>
      <c r="R1098" s="31" t="str">
        <f>IF(INDEX(技能效果!J:J,MATCH(技能效果等级!B1098,技能效果!B:B,0))="","",INDEX(技能效果!J:J,MATCH(技能效果等级!B1098,技能效果!B:B,0)))</f>
        <v/>
      </c>
      <c r="S1098" s="100"/>
      <c r="T1098" s="100"/>
      <c r="U1098" s="100"/>
      <c r="V1098" s="30" t="s">
        <v>1329</v>
      </c>
      <c r="W1098" s="31">
        <f t="shared" si="16"/>
        <v>110</v>
      </c>
    </row>
    <row r="1099" spans="1:23" ht="16.5" x14ac:dyDescent="0.2">
      <c r="A1099" s="31">
        <v>1096</v>
      </c>
      <c r="B1099" s="31">
        <f>INDEX(技能效果!B:B,MATCH(技能效果等级!W1099,技能效果!Y:Y,0))</f>
        <v>130101102</v>
      </c>
      <c r="C1099" s="31" t="str">
        <f>INDEX(技能效果!C:C,MATCH(技能效果等级!B1099,技能效果!B:B,0))</f>
        <v>阎风吒技能1附加印记</v>
      </c>
      <c r="D1099" s="30" t="s">
        <v>1013</v>
      </c>
      <c r="E1099" s="31">
        <v>6</v>
      </c>
      <c r="F1099" s="31">
        <f>INDEX(技能效果!H:H,MATCH(技能效果等级!B1099,技能效果!B:B,0))</f>
        <v>4101</v>
      </c>
      <c r="G1099" s="31">
        <v>1</v>
      </c>
      <c r="H1099" s="100"/>
      <c r="I1099" s="100"/>
      <c r="J1099" s="100"/>
      <c r="K1099" s="100"/>
      <c r="L1099" s="100"/>
      <c r="M1099" s="100"/>
      <c r="N1099" s="30" t="str">
        <f>IF(INDEX(技能效果!I:I,MATCH(技能效果等级!B1099,技能效果!B:B,0))="","",INDEX(技能效果!I:I,MATCH(技能效果等级!B1099,技能效果!B:B,0)))</f>
        <v/>
      </c>
      <c r="O1099" s="100"/>
      <c r="P1099" s="100"/>
      <c r="Q1099" s="100"/>
      <c r="R1099" s="31" t="str">
        <f>IF(INDEX(技能效果!J:J,MATCH(技能效果等级!B1099,技能效果!B:B,0))="","",INDEX(技能效果!J:J,MATCH(技能效果等级!B1099,技能效果!B:B,0)))</f>
        <v/>
      </c>
      <c r="S1099" s="100"/>
      <c r="T1099" s="100"/>
      <c r="U1099" s="100"/>
      <c r="V1099" s="30" t="s">
        <v>1329</v>
      </c>
      <c r="W1099" s="31">
        <f t="shared" si="16"/>
        <v>110</v>
      </c>
    </row>
    <row r="1100" spans="1:23" ht="16.5" x14ac:dyDescent="0.2">
      <c r="A1100" s="31">
        <v>1097</v>
      </c>
      <c r="B1100" s="31">
        <f>INDEX(技能效果!B:B,MATCH(技能效果等级!W1100,技能效果!Y:Y,0))</f>
        <v>130101102</v>
      </c>
      <c r="C1100" s="31" t="str">
        <f>INDEX(技能效果!C:C,MATCH(技能效果等级!B1100,技能效果!B:B,0))</f>
        <v>阎风吒技能1附加印记</v>
      </c>
      <c r="D1100" s="30" t="s">
        <v>1013</v>
      </c>
      <c r="E1100" s="31">
        <v>7</v>
      </c>
      <c r="F1100" s="31">
        <f>INDEX(技能效果!H:H,MATCH(技能效果等级!B1100,技能效果!B:B,0))</f>
        <v>4101</v>
      </c>
      <c r="G1100" s="31">
        <v>1</v>
      </c>
      <c r="H1100" s="100"/>
      <c r="I1100" s="100"/>
      <c r="J1100" s="100"/>
      <c r="K1100" s="100"/>
      <c r="L1100" s="100"/>
      <c r="M1100" s="100"/>
      <c r="N1100" s="30" t="str">
        <f>IF(INDEX(技能效果!I:I,MATCH(技能效果等级!B1100,技能效果!B:B,0))="","",INDEX(技能效果!I:I,MATCH(技能效果等级!B1100,技能效果!B:B,0)))</f>
        <v/>
      </c>
      <c r="O1100" s="100"/>
      <c r="P1100" s="100"/>
      <c r="Q1100" s="100"/>
      <c r="R1100" s="31" t="str">
        <f>IF(INDEX(技能效果!J:J,MATCH(技能效果等级!B1100,技能效果!B:B,0))="","",INDEX(技能效果!J:J,MATCH(技能效果等级!B1100,技能效果!B:B,0)))</f>
        <v/>
      </c>
      <c r="S1100" s="100"/>
      <c r="T1100" s="100"/>
      <c r="U1100" s="100"/>
      <c r="V1100" s="30" t="s">
        <v>1329</v>
      </c>
      <c r="W1100" s="31">
        <f t="shared" si="16"/>
        <v>110</v>
      </c>
    </row>
    <row r="1101" spans="1:23" ht="16.5" x14ac:dyDescent="0.2">
      <c r="A1101" s="31">
        <v>1098</v>
      </c>
      <c r="B1101" s="31">
        <f>INDEX(技能效果!B:B,MATCH(技能效果等级!W1101,技能效果!Y:Y,0))</f>
        <v>130101102</v>
      </c>
      <c r="C1101" s="31" t="str">
        <f>INDEX(技能效果!C:C,MATCH(技能效果等级!B1101,技能效果!B:B,0))</f>
        <v>阎风吒技能1附加印记</v>
      </c>
      <c r="D1101" s="30" t="s">
        <v>1013</v>
      </c>
      <c r="E1101" s="31">
        <v>8</v>
      </c>
      <c r="F1101" s="31">
        <f>INDEX(技能效果!H:H,MATCH(技能效果等级!B1101,技能效果!B:B,0))</f>
        <v>4101</v>
      </c>
      <c r="G1101" s="31">
        <v>1</v>
      </c>
      <c r="H1101" s="100"/>
      <c r="I1101" s="100"/>
      <c r="J1101" s="100"/>
      <c r="K1101" s="100"/>
      <c r="L1101" s="100"/>
      <c r="M1101" s="100"/>
      <c r="N1101" s="30" t="str">
        <f>IF(INDEX(技能效果!I:I,MATCH(技能效果等级!B1101,技能效果!B:B,0))="","",INDEX(技能效果!I:I,MATCH(技能效果等级!B1101,技能效果!B:B,0)))</f>
        <v/>
      </c>
      <c r="O1101" s="100"/>
      <c r="P1101" s="100"/>
      <c r="Q1101" s="100"/>
      <c r="R1101" s="31" t="str">
        <f>IF(INDEX(技能效果!J:J,MATCH(技能效果等级!B1101,技能效果!B:B,0))="","",INDEX(技能效果!J:J,MATCH(技能效果等级!B1101,技能效果!B:B,0)))</f>
        <v/>
      </c>
      <c r="S1101" s="100"/>
      <c r="T1101" s="100"/>
      <c r="U1101" s="100"/>
      <c r="V1101" s="30" t="s">
        <v>1329</v>
      </c>
      <c r="W1101" s="31">
        <f t="shared" si="16"/>
        <v>110</v>
      </c>
    </row>
    <row r="1102" spans="1:23" ht="16.5" x14ac:dyDescent="0.2">
      <c r="A1102" s="31">
        <v>1099</v>
      </c>
      <c r="B1102" s="31">
        <f>INDEX(技能效果!B:B,MATCH(技能效果等级!W1102,技能效果!Y:Y,0))</f>
        <v>130101102</v>
      </c>
      <c r="C1102" s="31" t="str">
        <f>INDEX(技能效果!C:C,MATCH(技能效果等级!B1102,技能效果!B:B,0))</f>
        <v>阎风吒技能1附加印记</v>
      </c>
      <c r="D1102" s="30" t="s">
        <v>1013</v>
      </c>
      <c r="E1102" s="31">
        <v>9</v>
      </c>
      <c r="F1102" s="31">
        <f>INDEX(技能效果!H:H,MATCH(技能效果等级!B1102,技能效果!B:B,0))</f>
        <v>4101</v>
      </c>
      <c r="G1102" s="31">
        <v>1</v>
      </c>
      <c r="H1102" s="100"/>
      <c r="I1102" s="100"/>
      <c r="J1102" s="100"/>
      <c r="K1102" s="100"/>
      <c r="L1102" s="100"/>
      <c r="M1102" s="100"/>
      <c r="N1102" s="30" t="str">
        <f>IF(INDEX(技能效果!I:I,MATCH(技能效果等级!B1102,技能效果!B:B,0))="","",INDEX(技能效果!I:I,MATCH(技能效果等级!B1102,技能效果!B:B,0)))</f>
        <v/>
      </c>
      <c r="O1102" s="100"/>
      <c r="P1102" s="100"/>
      <c r="Q1102" s="100"/>
      <c r="R1102" s="31" t="str">
        <f>IF(INDEX(技能效果!J:J,MATCH(技能效果等级!B1102,技能效果!B:B,0))="","",INDEX(技能效果!J:J,MATCH(技能效果等级!B1102,技能效果!B:B,0)))</f>
        <v/>
      </c>
      <c r="S1102" s="100"/>
      <c r="T1102" s="100"/>
      <c r="U1102" s="100"/>
      <c r="V1102" s="30" t="s">
        <v>1329</v>
      </c>
      <c r="W1102" s="31">
        <f t="shared" si="16"/>
        <v>110</v>
      </c>
    </row>
    <row r="1103" spans="1:23" ht="16.5" x14ac:dyDescent="0.2">
      <c r="A1103" s="31">
        <v>1100</v>
      </c>
      <c r="B1103" s="31">
        <f>INDEX(技能效果!B:B,MATCH(技能效果等级!W1103,技能效果!Y:Y,0))</f>
        <v>130101102</v>
      </c>
      <c r="C1103" s="31" t="str">
        <f>INDEX(技能效果!C:C,MATCH(技能效果等级!B1103,技能效果!B:B,0))</f>
        <v>阎风吒技能1附加印记</v>
      </c>
      <c r="D1103" s="30" t="s">
        <v>1013</v>
      </c>
      <c r="E1103" s="31">
        <v>10</v>
      </c>
      <c r="F1103" s="31">
        <f>INDEX(技能效果!H:H,MATCH(技能效果等级!B1103,技能效果!B:B,0))</f>
        <v>4101</v>
      </c>
      <c r="G1103" s="31">
        <v>1</v>
      </c>
      <c r="H1103" s="100"/>
      <c r="I1103" s="100"/>
      <c r="J1103" s="100"/>
      <c r="K1103" s="100"/>
      <c r="L1103" s="100"/>
      <c r="M1103" s="100"/>
      <c r="N1103" s="30" t="str">
        <f>IF(INDEX(技能效果!I:I,MATCH(技能效果等级!B1103,技能效果!B:B,0))="","",INDEX(技能效果!I:I,MATCH(技能效果等级!B1103,技能效果!B:B,0)))</f>
        <v/>
      </c>
      <c r="O1103" s="100"/>
      <c r="P1103" s="100"/>
      <c r="Q1103" s="100"/>
      <c r="R1103" s="31" t="str">
        <f>IF(INDEX(技能效果!J:J,MATCH(技能效果等级!B1103,技能效果!B:B,0))="","",INDEX(技能效果!J:J,MATCH(技能效果等级!B1103,技能效果!B:B,0)))</f>
        <v/>
      </c>
      <c r="S1103" s="100"/>
      <c r="T1103" s="100"/>
      <c r="U1103" s="100"/>
      <c r="V1103" s="30" t="s">
        <v>1329</v>
      </c>
      <c r="W1103" s="31">
        <f t="shared" ref="W1103:W1166" si="17">W1093+1</f>
        <v>110</v>
      </c>
    </row>
    <row r="1104" spans="1:23" ht="16.5" x14ac:dyDescent="0.2">
      <c r="A1104" s="31">
        <v>1101</v>
      </c>
      <c r="B1104" s="31">
        <f>INDEX(技能效果!B:B,MATCH(技能效果等级!W1104,技能效果!Y:Y,0))</f>
        <v>130201101</v>
      </c>
      <c r="C1104" s="31" t="str">
        <f>INDEX(技能效果!C:C,MATCH(技能效果等级!B1104,技能效果!B:B,0))</f>
        <v>阎风吒技能2附加印记</v>
      </c>
      <c r="D1104" s="30" t="s">
        <v>1013</v>
      </c>
      <c r="E1104" s="31">
        <v>1</v>
      </c>
      <c r="F1104" s="31">
        <f>INDEX(技能效果!H:H,MATCH(技能效果等级!B1104,技能效果!B:B,0))</f>
        <v>4101</v>
      </c>
      <c r="G1104" s="31">
        <v>1</v>
      </c>
      <c r="H1104" s="100"/>
      <c r="I1104" s="100"/>
      <c r="J1104" s="100"/>
      <c r="K1104" s="100"/>
      <c r="L1104" s="100"/>
      <c r="M1104" s="100"/>
      <c r="N1104" s="30" t="str">
        <f>IF(INDEX(技能效果!I:I,MATCH(技能效果等级!B1104,技能效果!B:B,0))="","",INDEX(技能效果!I:I,MATCH(技能效果等级!B1104,技能效果!B:B,0)))</f>
        <v/>
      </c>
      <c r="O1104" s="100"/>
      <c r="P1104" s="100"/>
      <c r="Q1104" s="100"/>
      <c r="R1104" s="31" t="str">
        <f>IF(INDEX(技能效果!J:J,MATCH(技能效果等级!B1104,技能效果!B:B,0))="","",INDEX(技能效果!J:J,MATCH(技能效果等级!B1104,技能效果!B:B,0)))</f>
        <v/>
      </c>
      <c r="S1104" s="100"/>
      <c r="T1104" s="100"/>
      <c r="U1104" s="100"/>
      <c r="V1104" s="30" t="s">
        <v>1329</v>
      </c>
      <c r="W1104" s="31">
        <f t="shared" si="17"/>
        <v>111</v>
      </c>
    </row>
    <row r="1105" spans="1:23" ht="16.5" x14ac:dyDescent="0.2">
      <c r="A1105" s="31">
        <v>1102</v>
      </c>
      <c r="B1105" s="31">
        <f>INDEX(技能效果!B:B,MATCH(技能效果等级!W1105,技能效果!Y:Y,0))</f>
        <v>130201101</v>
      </c>
      <c r="C1105" s="31" t="str">
        <f>INDEX(技能效果!C:C,MATCH(技能效果等级!B1105,技能效果!B:B,0))</f>
        <v>阎风吒技能2附加印记</v>
      </c>
      <c r="D1105" s="30" t="s">
        <v>1013</v>
      </c>
      <c r="E1105" s="31">
        <v>2</v>
      </c>
      <c r="F1105" s="31">
        <f>INDEX(技能效果!H:H,MATCH(技能效果等级!B1105,技能效果!B:B,0))</f>
        <v>4101</v>
      </c>
      <c r="G1105" s="31">
        <v>1</v>
      </c>
      <c r="H1105" s="100"/>
      <c r="I1105" s="100"/>
      <c r="J1105" s="100"/>
      <c r="K1105" s="100"/>
      <c r="L1105" s="100"/>
      <c r="M1105" s="100"/>
      <c r="N1105" s="30" t="str">
        <f>IF(INDEX(技能效果!I:I,MATCH(技能效果等级!B1105,技能效果!B:B,0))="","",INDEX(技能效果!I:I,MATCH(技能效果等级!B1105,技能效果!B:B,0)))</f>
        <v/>
      </c>
      <c r="O1105" s="100"/>
      <c r="P1105" s="100"/>
      <c r="Q1105" s="100"/>
      <c r="R1105" s="31" t="str">
        <f>IF(INDEX(技能效果!J:J,MATCH(技能效果等级!B1105,技能效果!B:B,0))="","",INDEX(技能效果!J:J,MATCH(技能效果等级!B1105,技能效果!B:B,0)))</f>
        <v/>
      </c>
      <c r="S1105" s="100"/>
      <c r="T1105" s="100"/>
      <c r="U1105" s="100"/>
      <c r="V1105" s="30" t="s">
        <v>1329</v>
      </c>
      <c r="W1105" s="31">
        <f t="shared" si="17"/>
        <v>111</v>
      </c>
    </row>
    <row r="1106" spans="1:23" ht="16.5" x14ac:dyDescent="0.2">
      <c r="A1106" s="31">
        <v>1103</v>
      </c>
      <c r="B1106" s="31">
        <f>INDEX(技能效果!B:B,MATCH(技能效果等级!W1106,技能效果!Y:Y,0))</f>
        <v>130201101</v>
      </c>
      <c r="C1106" s="31" t="str">
        <f>INDEX(技能效果!C:C,MATCH(技能效果等级!B1106,技能效果!B:B,0))</f>
        <v>阎风吒技能2附加印记</v>
      </c>
      <c r="D1106" s="30" t="s">
        <v>1013</v>
      </c>
      <c r="E1106" s="31">
        <v>3</v>
      </c>
      <c r="F1106" s="31">
        <f>INDEX(技能效果!H:H,MATCH(技能效果等级!B1106,技能效果!B:B,0))</f>
        <v>4101</v>
      </c>
      <c r="G1106" s="31">
        <v>1</v>
      </c>
      <c r="H1106" s="100"/>
      <c r="I1106" s="100"/>
      <c r="J1106" s="100"/>
      <c r="K1106" s="100"/>
      <c r="L1106" s="100"/>
      <c r="M1106" s="100"/>
      <c r="N1106" s="30" t="str">
        <f>IF(INDEX(技能效果!I:I,MATCH(技能效果等级!B1106,技能效果!B:B,0))="","",INDEX(技能效果!I:I,MATCH(技能效果等级!B1106,技能效果!B:B,0)))</f>
        <v/>
      </c>
      <c r="O1106" s="100"/>
      <c r="P1106" s="100"/>
      <c r="Q1106" s="100"/>
      <c r="R1106" s="31" t="str">
        <f>IF(INDEX(技能效果!J:J,MATCH(技能效果等级!B1106,技能效果!B:B,0))="","",INDEX(技能效果!J:J,MATCH(技能效果等级!B1106,技能效果!B:B,0)))</f>
        <v/>
      </c>
      <c r="S1106" s="100"/>
      <c r="T1106" s="100"/>
      <c r="U1106" s="100"/>
      <c r="V1106" s="30" t="s">
        <v>1329</v>
      </c>
      <c r="W1106" s="31">
        <f t="shared" si="17"/>
        <v>111</v>
      </c>
    </row>
    <row r="1107" spans="1:23" ht="16.5" x14ac:dyDescent="0.2">
      <c r="A1107" s="31">
        <v>1104</v>
      </c>
      <c r="B1107" s="31">
        <f>INDEX(技能效果!B:B,MATCH(技能效果等级!W1107,技能效果!Y:Y,0))</f>
        <v>130201101</v>
      </c>
      <c r="C1107" s="31" t="str">
        <f>INDEX(技能效果!C:C,MATCH(技能效果等级!B1107,技能效果!B:B,0))</f>
        <v>阎风吒技能2附加印记</v>
      </c>
      <c r="D1107" s="30" t="s">
        <v>1013</v>
      </c>
      <c r="E1107" s="31">
        <v>4</v>
      </c>
      <c r="F1107" s="31">
        <f>INDEX(技能效果!H:H,MATCH(技能效果等级!B1107,技能效果!B:B,0))</f>
        <v>4101</v>
      </c>
      <c r="G1107" s="31">
        <v>1</v>
      </c>
      <c r="H1107" s="100"/>
      <c r="I1107" s="100"/>
      <c r="J1107" s="100"/>
      <c r="K1107" s="100"/>
      <c r="L1107" s="100"/>
      <c r="M1107" s="100"/>
      <c r="N1107" s="30" t="str">
        <f>IF(INDEX(技能效果!I:I,MATCH(技能效果等级!B1107,技能效果!B:B,0))="","",INDEX(技能效果!I:I,MATCH(技能效果等级!B1107,技能效果!B:B,0)))</f>
        <v/>
      </c>
      <c r="O1107" s="100"/>
      <c r="P1107" s="100"/>
      <c r="Q1107" s="100"/>
      <c r="R1107" s="31" t="str">
        <f>IF(INDEX(技能效果!J:J,MATCH(技能效果等级!B1107,技能效果!B:B,0))="","",INDEX(技能效果!J:J,MATCH(技能效果等级!B1107,技能效果!B:B,0)))</f>
        <v/>
      </c>
      <c r="S1107" s="100"/>
      <c r="T1107" s="100"/>
      <c r="U1107" s="100"/>
      <c r="V1107" s="30" t="s">
        <v>1329</v>
      </c>
      <c r="W1107" s="31">
        <f t="shared" si="17"/>
        <v>111</v>
      </c>
    </row>
    <row r="1108" spans="1:23" ht="16.5" x14ac:dyDescent="0.2">
      <c r="A1108" s="31">
        <v>1105</v>
      </c>
      <c r="B1108" s="31">
        <f>INDEX(技能效果!B:B,MATCH(技能效果等级!W1108,技能效果!Y:Y,0))</f>
        <v>130201101</v>
      </c>
      <c r="C1108" s="31" t="str">
        <f>INDEX(技能效果!C:C,MATCH(技能效果等级!B1108,技能效果!B:B,0))</f>
        <v>阎风吒技能2附加印记</v>
      </c>
      <c r="D1108" s="30" t="s">
        <v>1013</v>
      </c>
      <c r="E1108" s="31">
        <v>5</v>
      </c>
      <c r="F1108" s="31">
        <f>INDEX(技能效果!H:H,MATCH(技能效果等级!B1108,技能效果!B:B,0))</f>
        <v>4101</v>
      </c>
      <c r="G1108" s="31">
        <v>1</v>
      </c>
      <c r="H1108" s="100"/>
      <c r="I1108" s="100"/>
      <c r="J1108" s="100"/>
      <c r="K1108" s="100"/>
      <c r="L1108" s="100"/>
      <c r="M1108" s="100"/>
      <c r="N1108" s="30" t="str">
        <f>IF(INDEX(技能效果!I:I,MATCH(技能效果等级!B1108,技能效果!B:B,0))="","",INDEX(技能效果!I:I,MATCH(技能效果等级!B1108,技能效果!B:B,0)))</f>
        <v/>
      </c>
      <c r="O1108" s="100"/>
      <c r="P1108" s="100"/>
      <c r="Q1108" s="100"/>
      <c r="R1108" s="31" t="str">
        <f>IF(INDEX(技能效果!J:J,MATCH(技能效果等级!B1108,技能效果!B:B,0))="","",INDEX(技能效果!J:J,MATCH(技能效果等级!B1108,技能效果!B:B,0)))</f>
        <v/>
      </c>
      <c r="S1108" s="100"/>
      <c r="T1108" s="100"/>
      <c r="U1108" s="100"/>
      <c r="V1108" s="30" t="s">
        <v>1329</v>
      </c>
      <c r="W1108" s="31">
        <f t="shared" si="17"/>
        <v>111</v>
      </c>
    </row>
    <row r="1109" spans="1:23" ht="16.5" x14ac:dyDescent="0.2">
      <c r="A1109" s="31">
        <v>1106</v>
      </c>
      <c r="B1109" s="31">
        <f>INDEX(技能效果!B:B,MATCH(技能效果等级!W1109,技能效果!Y:Y,0))</f>
        <v>130201101</v>
      </c>
      <c r="C1109" s="31" t="str">
        <f>INDEX(技能效果!C:C,MATCH(技能效果等级!B1109,技能效果!B:B,0))</f>
        <v>阎风吒技能2附加印记</v>
      </c>
      <c r="D1109" s="30" t="s">
        <v>1013</v>
      </c>
      <c r="E1109" s="31">
        <v>6</v>
      </c>
      <c r="F1109" s="31">
        <f>INDEX(技能效果!H:H,MATCH(技能效果等级!B1109,技能效果!B:B,0))</f>
        <v>4101</v>
      </c>
      <c r="G1109" s="31">
        <v>1</v>
      </c>
      <c r="H1109" s="100"/>
      <c r="I1109" s="100"/>
      <c r="J1109" s="100"/>
      <c r="K1109" s="100"/>
      <c r="L1109" s="100"/>
      <c r="M1109" s="100"/>
      <c r="N1109" s="30" t="str">
        <f>IF(INDEX(技能效果!I:I,MATCH(技能效果等级!B1109,技能效果!B:B,0))="","",INDEX(技能效果!I:I,MATCH(技能效果等级!B1109,技能效果!B:B,0)))</f>
        <v/>
      </c>
      <c r="O1109" s="100"/>
      <c r="P1109" s="100"/>
      <c r="Q1109" s="100"/>
      <c r="R1109" s="31" t="str">
        <f>IF(INDEX(技能效果!J:J,MATCH(技能效果等级!B1109,技能效果!B:B,0))="","",INDEX(技能效果!J:J,MATCH(技能效果等级!B1109,技能效果!B:B,0)))</f>
        <v/>
      </c>
      <c r="S1109" s="100"/>
      <c r="T1109" s="100"/>
      <c r="U1109" s="100"/>
      <c r="V1109" s="30" t="s">
        <v>1329</v>
      </c>
      <c r="W1109" s="31">
        <f t="shared" si="17"/>
        <v>111</v>
      </c>
    </row>
    <row r="1110" spans="1:23" ht="16.5" x14ac:dyDescent="0.2">
      <c r="A1110" s="31">
        <v>1107</v>
      </c>
      <c r="B1110" s="31">
        <f>INDEX(技能效果!B:B,MATCH(技能效果等级!W1110,技能效果!Y:Y,0))</f>
        <v>130201101</v>
      </c>
      <c r="C1110" s="31" t="str">
        <f>INDEX(技能效果!C:C,MATCH(技能效果等级!B1110,技能效果!B:B,0))</f>
        <v>阎风吒技能2附加印记</v>
      </c>
      <c r="D1110" s="30" t="s">
        <v>1013</v>
      </c>
      <c r="E1110" s="31">
        <v>7</v>
      </c>
      <c r="F1110" s="31">
        <f>INDEX(技能效果!H:H,MATCH(技能效果等级!B1110,技能效果!B:B,0))</f>
        <v>4101</v>
      </c>
      <c r="G1110" s="31">
        <v>1</v>
      </c>
      <c r="H1110" s="100"/>
      <c r="I1110" s="100"/>
      <c r="J1110" s="100"/>
      <c r="K1110" s="100"/>
      <c r="L1110" s="100"/>
      <c r="M1110" s="100"/>
      <c r="N1110" s="30" t="str">
        <f>IF(INDEX(技能效果!I:I,MATCH(技能效果等级!B1110,技能效果!B:B,0))="","",INDEX(技能效果!I:I,MATCH(技能效果等级!B1110,技能效果!B:B,0)))</f>
        <v/>
      </c>
      <c r="O1110" s="100"/>
      <c r="P1110" s="100"/>
      <c r="Q1110" s="100"/>
      <c r="R1110" s="31" t="str">
        <f>IF(INDEX(技能效果!J:J,MATCH(技能效果等级!B1110,技能效果!B:B,0))="","",INDEX(技能效果!J:J,MATCH(技能效果等级!B1110,技能效果!B:B,0)))</f>
        <v/>
      </c>
      <c r="S1110" s="100"/>
      <c r="T1110" s="100"/>
      <c r="U1110" s="100"/>
      <c r="V1110" s="30" t="s">
        <v>1329</v>
      </c>
      <c r="W1110" s="31">
        <f t="shared" si="17"/>
        <v>111</v>
      </c>
    </row>
    <row r="1111" spans="1:23" ht="16.5" x14ac:dyDescent="0.2">
      <c r="A1111" s="31">
        <v>1108</v>
      </c>
      <c r="B1111" s="31">
        <f>INDEX(技能效果!B:B,MATCH(技能效果等级!W1111,技能效果!Y:Y,0))</f>
        <v>130201101</v>
      </c>
      <c r="C1111" s="31" t="str">
        <f>INDEX(技能效果!C:C,MATCH(技能效果等级!B1111,技能效果!B:B,0))</f>
        <v>阎风吒技能2附加印记</v>
      </c>
      <c r="D1111" s="30" t="s">
        <v>1013</v>
      </c>
      <c r="E1111" s="31">
        <v>8</v>
      </c>
      <c r="F1111" s="31">
        <f>INDEX(技能效果!H:H,MATCH(技能效果等级!B1111,技能效果!B:B,0))</f>
        <v>4101</v>
      </c>
      <c r="G1111" s="31">
        <v>1</v>
      </c>
      <c r="H1111" s="100"/>
      <c r="I1111" s="100"/>
      <c r="J1111" s="100"/>
      <c r="K1111" s="100"/>
      <c r="L1111" s="100"/>
      <c r="M1111" s="100"/>
      <c r="N1111" s="30" t="str">
        <f>IF(INDEX(技能效果!I:I,MATCH(技能效果等级!B1111,技能效果!B:B,0))="","",INDEX(技能效果!I:I,MATCH(技能效果等级!B1111,技能效果!B:B,0)))</f>
        <v/>
      </c>
      <c r="O1111" s="100"/>
      <c r="P1111" s="100"/>
      <c r="Q1111" s="100"/>
      <c r="R1111" s="31" t="str">
        <f>IF(INDEX(技能效果!J:J,MATCH(技能效果等级!B1111,技能效果!B:B,0))="","",INDEX(技能效果!J:J,MATCH(技能效果等级!B1111,技能效果!B:B,0)))</f>
        <v/>
      </c>
      <c r="S1111" s="100"/>
      <c r="T1111" s="100"/>
      <c r="U1111" s="100"/>
      <c r="V1111" s="30" t="s">
        <v>1329</v>
      </c>
      <c r="W1111" s="31">
        <f t="shared" si="17"/>
        <v>111</v>
      </c>
    </row>
    <row r="1112" spans="1:23" ht="16.5" x14ac:dyDescent="0.2">
      <c r="A1112" s="31">
        <v>1109</v>
      </c>
      <c r="B1112" s="31">
        <f>INDEX(技能效果!B:B,MATCH(技能效果等级!W1112,技能效果!Y:Y,0))</f>
        <v>130201101</v>
      </c>
      <c r="C1112" s="31" t="str">
        <f>INDEX(技能效果!C:C,MATCH(技能效果等级!B1112,技能效果!B:B,0))</f>
        <v>阎风吒技能2附加印记</v>
      </c>
      <c r="D1112" s="30" t="s">
        <v>1013</v>
      </c>
      <c r="E1112" s="31">
        <v>9</v>
      </c>
      <c r="F1112" s="31">
        <f>INDEX(技能效果!H:H,MATCH(技能效果等级!B1112,技能效果!B:B,0))</f>
        <v>4101</v>
      </c>
      <c r="G1112" s="31">
        <v>1</v>
      </c>
      <c r="H1112" s="100"/>
      <c r="I1112" s="100"/>
      <c r="J1112" s="100"/>
      <c r="K1112" s="100"/>
      <c r="L1112" s="100"/>
      <c r="M1112" s="100"/>
      <c r="N1112" s="30" t="str">
        <f>IF(INDEX(技能效果!I:I,MATCH(技能效果等级!B1112,技能效果!B:B,0))="","",INDEX(技能效果!I:I,MATCH(技能效果等级!B1112,技能效果!B:B,0)))</f>
        <v/>
      </c>
      <c r="O1112" s="100"/>
      <c r="P1112" s="100"/>
      <c r="Q1112" s="100"/>
      <c r="R1112" s="31" t="str">
        <f>IF(INDEX(技能效果!J:J,MATCH(技能效果等级!B1112,技能效果!B:B,0))="","",INDEX(技能效果!J:J,MATCH(技能效果等级!B1112,技能效果!B:B,0)))</f>
        <v/>
      </c>
      <c r="S1112" s="100"/>
      <c r="T1112" s="100"/>
      <c r="U1112" s="100"/>
      <c r="V1112" s="30" t="s">
        <v>1329</v>
      </c>
      <c r="W1112" s="31">
        <f t="shared" si="17"/>
        <v>111</v>
      </c>
    </row>
    <row r="1113" spans="1:23" ht="16.5" x14ac:dyDescent="0.2">
      <c r="A1113" s="31">
        <v>1110</v>
      </c>
      <c r="B1113" s="31">
        <f>INDEX(技能效果!B:B,MATCH(技能效果等级!W1113,技能效果!Y:Y,0))</f>
        <v>130201101</v>
      </c>
      <c r="C1113" s="31" t="str">
        <f>INDEX(技能效果!C:C,MATCH(技能效果等级!B1113,技能效果!B:B,0))</f>
        <v>阎风吒技能2附加印记</v>
      </c>
      <c r="D1113" s="30" t="s">
        <v>1013</v>
      </c>
      <c r="E1113" s="31">
        <v>10</v>
      </c>
      <c r="F1113" s="31">
        <f>INDEX(技能效果!H:H,MATCH(技能效果等级!B1113,技能效果!B:B,0))</f>
        <v>4101</v>
      </c>
      <c r="G1113" s="31">
        <v>1</v>
      </c>
      <c r="H1113" s="100"/>
      <c r="I1113" s="100"/>
      <c r="J1113" s="100"/>
      <c r="K1113" s="100"/>
      <c r="L1113" s="100"/>
      <c r="M1113" s="100"/>
      <c r="N1113" s="30" t="str">
        <f>IF(INDEX(技能效果!I:I,MATCH(技能效果等级!B1113,技能效果!B:B,0))="","",INDEX(技能效果!I:I,MATCH(技能效果等级!B1113,技能效果!B:B,0)))</f>
        <v/>
      </c>
      <c r="O1113" s="100"/>
      <c r="P1113" s="100"/>
      <c r="Q1113" s="100"/>
      <c r="R1113" s="31" t="str">
        <f>IF(INDEX(技能效果!J:J,MATCH(技能效果等级!B1113,技能效果!B:B,0))="","",INDEX(技能效果!J:J,MATCH(技能效果等级!B1113,技能效果!B:B,0)))</f>
        <v/>
      </c>
      <c r="S1113" s="100"/>
      <c r="T1113" s="100"/>
      <c r="U1113" s="100"/>
      <c r="V1113" s="30" t="s">
        <v>1329</v>
      </c>
      <c r="W1113" s="31">
        <f t="shared" si="17"/>
        <v>111</v>
      </c>
    </row>
    <row r="1114" spans="1:23" ht="16.5" x14ac:dyDescent="0.2">
      <c r="A1114" s="31">
        <v>1111</v>
      </c>
      <c r="B1114" s="31">
        <f>INDEX(技能效果!B:B,MATCH(技能效果等级!W1114,技能效果!Y:Y,0))</f>
        <v>130101201</v>
      </c>
      <c r="C1114" s="31" t="str">
        <f>INDEX(技能效果!C:C,MATCH(技能效果等级!B1114,技能效果!B:B,0))</f>
        <v>南御夫技能1伤害</v>
      </c>
      <c r="D1114" s="30" t="s">
        <v>1013</v>
      </c>
      <c r="E1114" s="31">
        <v>1</v>
      </c>
      <c r="F1114" s="31">
        <f>INDEX(技能效果!H:H,MATCH(技能效果等级!B1114,技能效果!B:B,0))</f>
        <v>1001</v>
      </c>
      <c r="G1114" s="31">
        <v>2.5</v>
      </c>
      <c r="H1114" s="100"/>
      <c r="I1114" s="100"/>
      <c r="J1114" s="100"/>
      <c r="K1114" s="100"/>
      <c r="L1114" s="100"/>
      <c r="M1114" s="100"/>
      <c r="N1114" s="30" t="str">
        <f>IF(INDEX(技能效果!I:I,MATCH(技能效果等级!B1114,技能效果!B:B,0))="","",INDEX(技能效果!I:I,MATCH(技能效果等级!B1114,技能效果!B:B,0)))</f>
        <v/>
      </c>
      <c r="O1114" s="100"/>
      <c r="P1114" s="100"/>
      <c r="Q1114" s="100"/>
      <c r="R1114" s="31" t="str">
        <f>IF(INDEX(技能效果!J:J,MATCH(技能效果等级!B1114,技能效果!B:B,0))="","",INDEX(技能效果!J:J,MATCH(技能效果等级!B1114,技能效果!B:B,0)))</f>
        <v/>
      </c>
      <c r="S1114" s="100"/>
      <c r="T1114" s="100"/>
      <c r="U1114" s="100"/>
      <c r="V1114" s="30" t="s">
        <v>1329</v>
      </c>
      <c r="W1114" s="31">
        <f t="shared" si="17"/>
        <v>112</v>
      </c>
    </row>
    <row r="1115" spans="1:23" ht="16.5" x14ac:dyDescent="0.2">
      <c r="A1115" s="31">
        <v>1112</v>
      </c>
      <c r="B1115" s="31">
        <f>INDEX(技能效果!B:B,MATCH(技能效果等级!W1115,技能效果!Y:Y,0))</f>
        <v>130101201</v>
      </c>
      <c r="C1115" s="31" t="str">
        <f>INDEX(技能效果!C:C,MATCH(技能效果等级!B1115,技能效果!B:B,0))</f>
        <v>南御夫技能1伤害</v>
      </c>
      <c r="D1115" s="30" t="s">
        <v>1013</v>
      </c>
      <c r="E1115" s="31">
        <v>2</v>
      </c>
      <c r="F1115" s="31">
        <f>INDEX(技能效果!H:H,MATCH(技能效果等级!B1115,技能效果!B:B,0))</f>
        <v>1001</v>
      </c>
      <c r="G1115" s="31">
        <v>2.5</v>
      </c>
      <c r="H1115" s="100"/>
      <c r="I1115" s="100"/>
      <c r="J1115" s="100"/>
      <c r="K1115" s="100"/>
      <c r="L1115" s="100"/>
      <c r="M1115" s="100"/>
      <c r="N1115" s="30" t="str">
        <f>IF(INDEX(技能效果!I:I,MATCH(技能效果等级!B1115,技能效果!B:B,0))="","",INDEX(技能效果!I:I,MATCH(技能效果等级!B1115,技能效果!B:B,0)))</f>
        <v/>
      </c>
      <c r="O1115" s="100"/>
      <c r="P1115" s="100"/>
      <c r="Q1115" s="100"/>
      <c r="R1115" s="31" t="str">
        <f>IF(INDEX(技能效果!J:J,MATCH(技能效果等级!B1115,技能效果!B:B,0))="","",INDEX(技能效果!J:J,MATCH(技能效果等级!B1115,技能效果!B:B,0)))</f>
        <v/>
      </c>
      <c r="S1115" s="100"/>
      <c r="T1115" s="100"/>
      <c r="U1115" s="100"/>
      <c r="V1115" s="30" t="s">
        <v>1329</v>
      </c>
      <c r="W1115" s="31">
        <f t="shared" si="17"/>
        <v>112</v>
      </c>
    </row>
    <row r="1116" spans="1:23" ht="16.5" x14ac:dyDescent="0.2">
      <c r="A1116" s="31">
        <v>1113</v>
      </c>
      <c r="B1116" s="31">
        <f>INDEX(技能效果!B:B,MATCH(技能效果等级!W1116,技能效果!Y:Y,0))</f>
        <v>130101201</v>
      </c>
      <c r="C1116" s="31" t="str">
        <f>INDEX(技能效果!C:C,MATCH(技能效果等级!B1116,技能效果!B:B,0))</f>
        <v>南御夫技能1伤害</v>
      </c>
      <c r="D1116" s="30" t="s">
        <v>1013</v>
      </c>
      <c r="E1116" s="31">
        <v>3</v>
      </c>
      <c r="F1116" s="31">
        <f>INDEX(技能效果!H:H,MATCH(技能效果等级!B1116,技能效果!B:B,0))</f>
        <v>1001</v>
      </c>
      <c r="G1116" s="31">
        <v>2.5</v>
      </c>
      <c r="H1116" s="100"/>
      <c r="I1116" s="100"/>
      <c r="J1116" s="100"/>
      <c r="K1116" s="100"/>
      <c r="L1116" s="100"/>
      <c r="M1116" s="100"/>
      <c r="N1116" s="30" t="str">
        <f>IF(INDEX(技能效果!I:I,MATCH(技能效果等级!B1116,技能效果!B:B,0))="","",INDEX(技能效果!I:I,MATCH(技能效果等级!B1116,技能效果!B:B,0)))</f>
        <v/>
      </c>
      <c r="O1116" s="100"/>
      <c r="P1116" s="100"/>
      <c r="Q1116" s="100"/>
      <c r="R1116" s="31" t="str">
        <f>IF(INDEX(技能效果!J:J,MATCH(技能效果等级!B1116,技能效果!B:B,0))="","",INDEX(技能效果!J:J,MATCH(技能效果等级!B1116,技能效果!B:B,0)))</f>
        <v/>
      </c>
      <c r="S1116" s="100"/>
      <c r="T1116" s="100"/>
      <c r="U1116" s="100"/>
      <c r="V1116" s="30" t="s">
        <v>1329</v>
      </c>
      <c r="W1116" s="31">
        <f t="shared" si="17"/>
        <v>112</v>
      </c>
    </row>
    <row r="1117" spans="1:23" ht="16.5" x14ac:dyDescent="0.2">
      <c r="A1117" s="31">
        <v>1114</v>
      </c>
      <c r="B1117" s="31">
        <f>INDEX(技能效果!B:B,MATCH(技能效果等级!W1117,技能效果!Y:Y,0))</f>
        <v>130101201</v>
      </c>
      <c r="C1117" s="31" t="str">
        <f>INDEX(技能效果!C:C,MATCH(技能效果等级!B1117,技能效果!B:B,0))</f>
        <v>南御夫技能1伤害</v>
      </c>
      <c r="D1117" s="30" t="s">
        <v>1013</v>
      </c>
      <c r="E1117" s="31">
        <v>4</v>
      </c>
      <c r="F1117" s="31">
        <f>INDEX(技能效果!H:H,MATCH(技能效果等级!B1117,技能效果!B:B,0))</f>
        <v>1001</v>
      </c>
      <c r="G1117" s="31">
        <v>2.5</v>
      </c>
      <c r="H1117" s="100"/>
      <c r="I1117" s="100"/>
      <c r="J1117" s="100"/>
      <c r="K1117" s="100"/>
      <c r="L1117" s="100"/>
      <c r="M1117" s="100"/>
      <c r="N1117" s="30" t="str">
        <f>IF(INDEX(技能效果!I:I,MATCH(技能效果等级!B1117,技能效果!B:B,0))="","",INDEX(技能效果!I:I,MATCH(技能效果等级!B1117,技能效果!B:B,0)))</f>
        <v/>
      </c>
      <c r="O1117" s="100"/>
      <c r="P1117" s="100"/>
      <c r="Q1117" s="100"/>
      <c r="R1117" s="31" t="str">
        <f>IF(INDEX(技能效果!J:J,MATCH(技能效果等级!B1117,技能效果!B:B,0))="","",INDEX(技能效果!J:J,MATCH(技能效果等级!B1117,技能效果!B:B,0)))</f>
        <v/>
      </c>
      <c r="S1117" s="100"/>
      <c r="T1117" s="100"/>
      <c r="U1117" s="100"/>
      <c r="V1117" s="30" t="s">
        <v>1329</v>
      </c>
      <c r="W1117" s="31">
        <f t="shared" si="17"/>
        <v>112</v>
      </c>
    </row>
    <row r="1118" spans="1:23" ht="16.5" x14ac:dyDescent="0.2">
      <c r="A1118" s="31">
        <v>1115</v>
      </c>
      <c r="B1118" s="31">
        <f>INDEX(技能效果!B:B,MATCH(技能效果等级!W1118,技能效果!Y:Y,0))</f>
        <v>130101201</v>
      </c>
      <c r="C1118" s="31" t="str">
        <f>INDEX(技能效果!C:C,MATCH(技能效果等级!B1118,技能效果!B:B,0))</f>
        <v>南御夫技能1伤害</v>
      </c>
      <c r="D1118" s="30" t="s">
        <v>1013</v>
      </c>
      <c r="E1118" s="31">
        <v>5</v>
      </c>
      <c r="F1118" s="31">
        <f>INDEX(技能效果!H:H,MATCH(技能效果等级!B1118,技能效果!B:B,0))</f>
        <v>1001</v>
      </c>
      <c r="G1118" s="31">
        <v>2.5</v>
      </c>
      <c r="H1118" s="100"/>
      <c r="I1118" s="100"/>
      <c r="J1118" s="100"/>
      <c r="K1118" s="100"/>
      <c r="L1118" s="100"/>
      <c r="M1118" s="100"/>
      <c r="N1118" s="30" t="str">
        <f>IF(INDEX(技能效果!I:I,MATCH(技能效果等级!B1118,技能效果!B:B,0))="","",INDEX(技能效果!I:I,MATCH(技能效果等级!B1118,技能效果!B:B,0)))</f>
        <v/>
      </c>
      <c r="O1118" s="100"/>
      <c r="P1118" s="100"/>
      <c r="Q1118" s="100"/>
      <c r="R1118" s="31" t="str">
        <f>IF(INDEX(技能效果!J:J,MATCH(技能效果等级!B1118,技能效果!B:B,0))="","",INDEX(技能效果!J:J,MATCH(技能效果等级!B1118,技能效果!B:B,0)))</f>
        <v/>
      </c>
      <c r="S1118" s="100"/>
      <c r="T1118" s="100"/>
      <c r="U1118" s="100"/>
      <c r="V1118" s="30" t="s">
        <v>1329</v>
      </c>
      <c r="W1118" s="31">
        <f t="shared" si="17"/>
        <v>112</v>
      </c>
    </row>
    <row r="1119" spans="1:23" ht="16.5" x14ac:dyDescent="0.2">
      <c r="A1119" s="31">
        <v>1116</v>
      </c>
      <c r="B1119" s="31">
        <f>INDEX(技能效果!B:B,MATCH(技能效果等级!W1119,技能效果!Y:Y,0))</f>
        <v>130101201</v>
      </c>
      <c r="C1119" s="31" t="str">
        <f>INDEX(技能效果!C:C,MATCH(技能效果等级!B1119,技能效果!B:B,0))</f>
        <v>南御夫技能1伤害</v>
      </c>
      <c r="D1119" s="30" t="s">
        <v>1013</v>
      </c>
      <c r="E1119" s="31">
        <v>6</v>
      </c>
      <c r="F1119" s="31">
        <f>INDEX(技能效果!H:H,MATCH(技能效果等级!B1119,技能效果!B:B,0))</f>
        <v>1001</v>
      </c>
      <c r="G1119" s="31">
        <v>2.5</v>
      </c>
      <c r="H1119" s="100"/>
      <c r="I1119" s="100"/>
      <c r="J1119" s="100"/>
      <c r="K1119" s="100"/>
      <c r="L1119" s="100"/>
      <c r="M1119" s="100"/>
      <c r="N1119" s="30" t="str">
        <f>IF(INDEX(技能效果!I:I,MATCH(技能效果等级!B1119,技能效果!B:B,0))="","",INDEX(技能效果!I:I,MATCH(技能效果等级!B1119,技能效果!B:B,0)))</f>
        <v/>
      </c>
      <c r="O1119" s="100"/>
      <c r="P1119" s="100"/>
      <c r="Q1119" s="100"/>
      <c r="R1119" s="31" t="str">
        <f>IF(INDEX(技能效果!J:J,MATCH(技能效果等级!B1119,技能效果!B:B,0))="","",INDEX(技能效果!J:J,MATCH(技能效果等级!B1119,技能效果!B:B,0)))</f>
        <v/>
      </c>
      <c r="S1119" s="100"/>
      <c r="T1119" s="100"/>
      <c r="U1119" s="100"/>
      <c r="V1119" s="30" t="s">
        <v>1329</v>
      </c>
      <c r="W1119" s="31">
        <f t="shared" si="17"/>
        <v>112</v>
      </c>
    </row>
    <row r="1120" spans="1:23" ht="16.5" x14ac:dyDescent="0.2">
      <c r="A1120" s="31">
        <v>1117</v>
      </c>
      <c r="B1120" s="31">
        <f>INDEX(技能效果!B:B,MATCH(技能效果等级!W1120,技能效果!Y:Y,0))</f>
        <v>130101201</v>
      </c>
      <c r="C1120" s="31" t="str">
        <f>INDEX(技能效果!C:C,MATCH(技能效果等级!B1120,技能效果!B:B,0))</f>
        <v>南御夫技能1伤害</v>
      </c>
      <c r="D1120" s="30" t="s">
        <v>1013</v>
      </c>
      <c r="E1120" s="31">
        <v>7</v>
      </c>
      <c r="F1120" s="31">
        <f>INDEX(技能效果!H:H,MATCH(技能效果等级!B1120,技能效果!B:B,0))</f>
        <v>1001</v>
      </c>
      <c r="G1120" s="31">
        <v>2.5</v>
      </c>
      <c r="H1120" s="100"/>
      <c r="I1120" s="100"/>
      <c r="J1120" s="100"/>
      <c r="K1120" s="100"/>
      <c r="L1120" s="100"/>
      <c r="M1120" s="100"/>
      <c r="N1120" s="30" t="str">
        <f>IF(INDEX(技能效果!I:I,MATCH(技能效果等级!B1120,技能效果!B:B,0))="","",INDEX(技能效果!I:I,MATCH(技能效果等级!B1120,技能效果!B:B,0)))</f>
        <v/>
      </c>
      <c r="O1120" s="100"/>
      <c r="P1120" s="100"/>
      <c r="Q1120" s="100"/>
      <c r="R1120" s="31" t="str">
        <f>IF(INDEX(技能效果!J:J,MATCH(技能效果等级!B1120,技能效果!B:B,0))="","",INDEX(技能效果!J:J,MATCH(技能效果等级!B1120,技能效果!B:B,0)))</f>
        <v/>
      </c>
      <c r="S1120" s="100"/>
      <c r="T1120" s="100"/>
      <c r="U1120" s="100"/>
      <c r="V1120" s="30" t="s">
        <v>1329</v>
      </c>
      <c r="W1120" s="31">
        <f t="shared" si="17"/>
        <v>112</v>
      </c>
    </row>
    <row r="1121" spans="1:23" ht="16.5" x14ac:dyDescent="0.2">
      <c r="A1121" s="31">
        <v>1118</v>
      </c>
      <c r="B1121" s="31">
        <f>INDEX(技能效果!B:B,MATCH(技能效果等级!W1121,技能效果!Y:Y,0))</f>
        <v>130101201</v>
      </c>
      <c r="C1121" s="31" t="str">
        <f>INDEX(技能效果!C:C,MATCH(技能效果等级!B1121,技能效果!B:B,0))</f>
        <v>南御夫技能1伤害</v>
      </c>
      <c r="D1121" s="30" t="s">
        <v>1013</v>
      </c>
      <c r="E1121" s="31">
        <v>8</v>
      </c>
      <c r="F1121" s="31">
        <f>INDEX(技能效果!H:H,MATCH(技能效果等级!B1121,技能效果!B:B,0))</f>
        <v>1001</v>
      </c>
      <c r="G1121" s="31">
        <v>2.5</v>
      </c>
      <c r="H1121" s="100"/>
      <c r="I1121" s="100"/>
      <c r="J1121" s="100"/>
      <c r="K1121" s="100"/>
      <c r="L1121" s="100"/>
      <c r="M1121" s="100"/>
      <c r="N1121" s="30" t="str">
        <f>IF(INDEX(技能效果!I:I,MATCH(技能效果等级!B1121,技能效果!B:B,0))="","",INDEX(技能效果!I:I,MATCH(技能效果等级!B1121,技能效果!B:B,0)))</f>
        <v/>
      </c>
      <c r="O1121" s="100"/>
      <c r="P1121" s="100"/>
      <c r="Q1121" s="100"/>
      <c r="R1121" s="31" t="str">
        <f>IF(INDEX(技能效果!J:J,MATCH(技能效果等级!B1121,技能效果!B:B,0))="","",INDEX(技能效果!J:J,MATCH(技能效果等级!B1121,技能效果!B:B,0)))</f>
        <v/>
      </c>
      <c r="S1121" s="100"/>
      <c r="T1121" s="100"/>
      <c r="U1121" s="100"/>
      <c r="V1121" s="30" t="s">
        <v>1329</v>
      </c>
      <c r="W1121" s="31">
        <f t="shared" si="17"/>
        <v>112</v>
      </c>
    </row>
    <row r="1122" spans="1:23" ht="16.5" x14ac:dyDescent="0.2">
      <c r="A1122" s="31">
        <v>1119</v>
      </c>
      <c r="B1122" s="31">
        <f>INDEX(技能效果!B:B,MATCH(技能效果等级!W1122,技能效果!Y:Y,0))</f>
        <v>130101201</v>
      </c>
      <c r="C1122" s="31" t="str">
        <f>INDEX(技能效果!C:C,MATCH(技能效果等级!B1122,技能效果!B:B,0))</f>
        <v>南御夫技能1伤害</v>
      </c>
      <c r="D1122" s="30" t="s">
        <v>1013</v>
      </c>
      <c r="E1122" s="31">
        <v>9</v>
      </c>
      <c r="F1122" s="31">
        <f>INDEX(技能效果!H:H,MATCH(技能效果等级!B1122,技能效果!B:B,0))</f>
        <v>1001</v>
      </c>
      <c r="G1122" s="31">
        <v>2.5</v>
      </c>
      <c r="H1122" s="100"/>
      <c r="I1122" s="100"/>
      <c r="J1122" s="100"/>
      <c r="K1122" s="100"/>
      <c r="L1122" s="100"/>
      <c r="M1122" s="100"/>
      <c r="N1122" s="30" t="str">
        <f>IF(INDEX(技能效果!I:I,MATCH(技能效果等级!B1122,技能效果!B:B,0))="","",INDEX(技能效果!I:I,MATCH(技能效果等级!B1122,技能效果!B:B,0)))</f>
        <v/>
      </c>
      <c r="O1122" s="100"/>
      <c r="P1122" s="100"/>
      <c r="Q1122" s="100"/>
      <c r="R1122" s="31" t="str">
        <f>IF(INDEX(技能效果!J:J,MATCH(技能效果等级!B1122,技能效果!B:B,0))="","",INDEX(技能效果!J:J,MATCH(技能效果等级!B1122,技能效果!B:B,0)))</f>
        <v/>
      </c>
      <c r="S1122" s="100"/>
      <c r="T1122" s="100"/>
      <c r="U1122" s="100"/>
      <c r="V1122" s="30" t="s">
        <v>1329</v>
      </c>
      <c r="W1122" s="31">
        <f t="shared" si="17"/>
        <v>112</v>
      </c>
    </row>
    <row r="1123" spans="1:23" ht="16.5" x14ac:dyDescent="0.2">
      <c r="A1123" s="31">
        <v>1120</v>
      </c>
      <c r="B1123" s="31">
        <f>INDEX(技能效果!B:B,MATCH(技能效果等级!W1123,技能效果!Y:Y,0))</f>
        <v>130101201</v>
      </c>
      <c r="C1123" s="31" t="str">
        <f>INDEX(技能效果!C:C,MATCH(技能效果等级!B1123,技能效果!B:B,0))</f>
        <v>南御夫技能1伤害</v>
      </c>
      <c r="D1123" s="30" t="s">
        <v>1013</v>
      </c>
      <c r="E1123" s="31">
        <v>10</v>
      </c>
      <c r="F1123" s="31">
        <f>INDEX(技能效果!H:H,MATCH(技能效果等级!B1123,技能效果!B:B,0))</f>
        <v>1001</v>
      </c>
      <c r="G1123" s="31">
        <v>2.5</v>
      </c>
      <c r="H1123" s="100"/>
      <c r="I1123" s="100"/>
      <c r="J1123" s="100"/>
      <c r="K1123" s="100"/>
      <c r="L1123" s="100"/>
      <c r="M1123" s="100"/>
      <c r="N1123" s="30" t="str">
        <f>IF(INDEX(技能效果!I:I,MATCH(技能效果等级!B1123,技能效果!B:B,0))="","",INDEX(技能效果!I:I,MATCH(技能效果等级!B1123,技能效果!B:B,0)))</f>
        <v/>
      </c>
      <c r="O1123" s="100"/>
      <c r="P1123" s="100"/>
      <c r="Q1123" s="100"/>
      <c r="R1123" s="31" t="str">
        <f>IF(INDEX(技能效果!J:J,MATCH(技能效果等级!B1123,技能效果!B:B,0))="","",INDEX(技能效果!J:J,MATCH(技能效果等级!B1123,技能效果!B:B,0)))</f>
        <v/>
      </c>
      <c r="S1123" s="100"/>
      <c r="T1123" s="100"/>
      <c r="U1123" s="100"/>
      <c r="V1123" s="30" t="s">
        <v>1329</v>
      </c>
      <c r="W1123" s="31">
        <f t="shared" si="17"/>
        <v>112</v>
      </c>
    </row>
    <row r="1124" spans="1:23" ht="16.5" x14ac:dyDescent="0.2">
      <c r="A1124" s="31">
        <v>1121</v>
      </c>
      <c r="B1124" s="31">
        <f>INDEX(技能效果!B:B,MATCH(技能效果等级!W1124,技能效果!Y:Y,0))</f>
        <v>130101202</v>
      </c>
      <c r="C1124" s="31" t="str">
        <f>INDEX(技能效果!C:C,MATCH(技能效果等级!B1124,技能效果!B:B,0))</f>
        <v>南御夫技能1偷取水晶</v>
      </c>
      <c r="D1124" s="30" t="s">
        <v>1013</v>
      </c>
      <c r="E1124" s="31">
        <v>1</v>
      </c>
      <c r="F1124" s="31">
        <f>INDEX(技能效果!H:H,MATCH(技能效果等级!B1124,技能效果!B:B,0))</f>
        <v>3003</v>
      </c>
      <c r="G1124" s="31">
        <v>1</v>
      </c>
      <c r="H1124" s="100"/>
      <c r="I1124" s="100"/>
      <c r="J1124" s="100"/>
      <c r="K1124" s="100"/>
      <c r="L1124" s="100"/>
      <c r="M1124" s="100"/>
      <c r="N1124" s="30" t="str">
        <f>IF(INDEX(技能效果!I:I,MATCH(技能效果等级!B1124,技能效果!B:B,0))="","",INDEX(技能效果!I:I,MATCH(技能效果等级!B1124,技能效果!B:B,0)))</f>
        <v/>
      </c>
      <c r="O1124" s="100"/>
      <c r="P1124" s="100"/>
      <c r="Q1124" s="100"/>
      <c r="R1124" s="31" t="str">
        <f>IF(INDEX(技能效果!J:J,MATCH(技能效果等级!B1124,技能效果!B:B,0))="","",INDEX(技能效果!J:J,MATCH(技能效果等级!B1124,技能效果!B:B,0)))</f>
        <v/>
      </c>
      <c r="S1124" s="100"/>
      <c r="T1124" s="100"/>
      <c r="U1124" s="100"/>
      <c r="V1124" s="30" t="s">
        <v>1329</v>
      </c>
      <c r="W1124" s="31">
        <f t="shared" si="17"/>
        <v>113</v>
      </c>
    </row>
    <row r="1125" spans="1:23" ht="16.5" x14ac:dyDescent="0.2">
      <c r="A1125" s="31">
        <v>1122</v>
      </c>
      <c r="B1125" s="31">
        <f>INDEX(技能效果!B:B,MATCH(技能效果等级!W1125,技能效果!Y:Y,0))</f>
        <v>130101202</v>
      </c>
      <c r="C1125" s="31" t="str">
        <f>INDEX(技能效果!C:C,MATCH(技能效果等级!B1125,技能效果!B:B,0))</f>
        <v>南御夫技能1偷取水晶</v>
      </c>
      <c r="D1125" s="30" t="s">
        <v>1013</v>
      </c>
      <c r="E1125" s="31">
        <v>2</v>
      </c>
      <c r="F1125" s="31">
        <f>INDEX(技能效果!H:H,MATCH(技能效果等级!B1125,技能效果!B:B,0))</f>
        <v>3003</v>
      </c>
      <c r="G1125" s="31">
        <v>1</v>
      </c>
      <c r="H1125" s="100"/>
      <c r="I1125" s="100"/>
      <c r="J1125" s="100"/>
      <c r="K1125" s="100"/>
      <c r="L1125" s="100"/>
      <c r="M1125" s="100"/>
      <c r="N1125" s="30" t="str">
        <f>IF(INDEX(技能效果!I:I,MATCH(技能效果等级!B1125,技能效果!B:B,0))="","",INDEX(技能效果!I:I,MATCH(技能效果等级!B1125,技能效果!B:B,0)))</f>
        <v/>
      </c>
      <c r="O1125" s="100"/>
      <c r="P1125" s="100"/>
      <c r="Q1125" s="100"/>
      <c r="R1125" s="31" t="str">
        <f>IF(INDEX(技能效果!J:J,MATCH(技能效果等级!B1125,技能效果!B:B,0))="","",INDEX(技能效果!J:J,MATCH(技能效果等级!B1125,技能效果!B:B,0)))</f>
        <v/>
      </c>
      <c r="S1125" s="100"/>
      <c r="T1125" s="100"/>
      <c r="U1125" s="100"/>
      <c r="V1125" s="30" t="s">
        <v>1329</v>
      </c>
      <c r="W1125" s="31">
        <f t="shared" si="17"/>
        <v>113</v>
      </c>
    </row>
    <row r="1126" spans="1:23" ht="16.5" x14ac:dyDescent="0.2">
      <c r="A1126" s="31">
        <v>1123</v>
      </c>
      <c r="B1126" s="31">
        <f>INDEX(技能效果!B:B,MATCH(技能效果等级!W1126,技能效果!Y:Y,0))</f>
        <v>130101202</v>
      </c>
      <c r="C1126" s="31" t="str">
        <f>INDEX(技能效果!C:C,MATCH(技能效果等级!B1126,技能效果!B:B,0))</f>
        <v>南御夫技能1偷取水晶</v>
      </c>
      <c r="D1126" s="30" t="s">
        <v>1013</v>
      </c>
      <c r="E1126" s="31">
        <v>3</v>
      </c>
      <c r="F1126" s="31">
        <f>INDEX(技能效果!H:H,MATCH(技能效果等级!B1126,技能效果!B:B,0))</f>
        <v>3003</v>
      </c>
      <c r="G1126" s="31">
        <v>1</v>
      </c>
      <c r="H1126" s="100"/>
      <c r="I1126" s="100"/>
      <c r="J1126" s="100"/>
      <c r="K1126" s="100"/>
      <c r="L1126" s="100"/>
      <c r="M1126" s="100"/>
      <c r="N1126" s="30" t="str">
        <f>IF(INDEX(技能效果!I:I,MATCH(技能效果等级!B1126,技能效果!B:B,0))="","",INDEX(技能效果!I:I,MATCH(技能效果等级!B1126,技能效果!B:B,0)))</f>
        <v/>
      </c>
      <c r="O1126" s="100"/>
      <c r="P1126" s="100"/>
      <c r="Q1126" s="100"/>
      <c r="R1126" s="31" t="str">
        <f>IF(INDEX(技能效果!J:J,MATCH(技能效果等级!B1126,技能效果!B:B,0))="","",INDEX(技能效果!J:J,MATCH(技能效果等级!B1126,技能效果!B:B,0)))</f>
        <v/>
      </c>
      <c r="S1126" s="100"/>
      <c r="T1126" s="100"/>
      <c r="U1126" s="100"/>
      <c r="V1126" s="30" t="s">
        <v>1329</v>
      </c>
      <c r="W1126" s="31">
        <f t="shared" si="17"/>
        <v>113</v>
      </c>
    </row>
    <row r="1127" spans="1:23" ht="16.5" x14ac:dyDescent="0.2">
      <c r="A1127" s="31">
        <v>1124</v>
      </c>
      <c r="B1127" s="31">
        <f>INDEX(技能效果!B:B,MATCH(技能效果等级!W1127,技能效果!Y:Y,0))</f>
        <v>130101202</v>
      </c>
      <c r="C1127" s="31" t="str">
        <f>INDEX(技能效果!C:C,MATCH(技能效果等级!B1127,技能效果!B:B,0))</f>
        <v>南御夫技能1偷取水晶</v>
      </c>
      <c r="D1127" s="30" t="s">
        <v>1013</v>
      </c>
      <c r="E1127" s="31">
        <v>4</v>
      </c>
      <c r="F1127" s="31">
        <f>INDEX(技能效果!H:H,MATCH(技能效果等级!B1127,技能效果!B:B,0))</f>
        <v>3003</v>
      </c>
      <c r="G1127" s="31">
        <v>1</v>
      </c>
      <c r="H1127" s="100"/>
      <c r="I1127" s="100"/>
      <c r="J1127" s="100"/>
      <c r="K1127" s="100"/>
      <c r="L1127" s="100"/>
      <c r="M1127" s="100"/>
      <c r="N1127" s="30" t="str">
        <f>IF(INDEX(技能效果!I:I,MATCH(技能效果等级!B1127,技能效果!B:B,0))="","",INDEX(技能效果!I:I,MATCH(技能效果等级!B1127,技能效果!B:B,0)))</f>
        <v/>
      </c>
      <c r="O1127" s="100"/>
      <c r="P1127" s="100"/>
      <c r="Q1127" s="100"/>
      <c r="R1127" s="31" t="str">
        <f>IF(INDEX(技能效果!J:J,MATCH(技能效果等级!B1127,技能效果!B:B,0))="","",INDEX(技能效果!J:J,MATCH(技能效果等级!B1127,技能效果!B:B,0)))</f>
        <v/>
      </c>
      <c r="S1127" s="100"/>
      <c r="T1127" s="100"/>
      <c r="U1127" s="100"/>
      <c r="V1127" s="30" t="s">
        <v>1329</v>
      </c>
      <c r="W1127" s="31">
        <f t="shared" si="17"/>
        <v>113</v>
      </c>
    </row>
    <row r="1128" spans="1:23" ht="16.5" x14ac:dyDescent="0.2">
      <c r="A1128" s="31">
        <v>1125</v>
      </c>
      <c r="B1128" s="31">
        <f>INDEX(技能效果!B:B,MATCH(技能效果等级!W1128,技能效果!Y:Y,0))</f>
        <v>130101202</v>
      </c>
      <c r="C1128" s="31" t="str">
        <f>INDEX(技能效果!C:C,MATCH(技能效果等级!B1128,技能效果!B:B,0))</f>
        <v>南御夫技能1偷取水晶</v>
      </c>
      <c r="D1128" s="30" t="s">
        <v>1013</v>
      </c>
      <c r="E1128" s="31">
        <v>5</v>
      </c>
      <c r="F1128" s="31">
        <f>INDEX(技能效果!H:H,MATCH(技能效果等级!B1128,技能效果!B:B,0))</f>
        <v>3003</v>
      </c>
      <c r="G1128" s="31">
        <v>1</v>
      </c>
      <c r="H1128" s="100"/>
      <c r="I1128" s="100"/>
      <c r="J1128" s="100"/>
      <c r="K1128" s="100"/>
      <c r="L1128" s="100"/>
      <c r="M1128" s="100"/>
      <c r="N1128" s="30" t="str">
        <f>IF(INDEX(技能效果!I:I,MATCH(技能效果等级!B1128,技能效果!B:B,0))="","",INDEX(技能效果!I:I,MATCH(技能效果等级!B1128,技能效果!B:B,0)))</f>
        <v/>
      </c>
      <c r="O1128" s="100"/>
      <c r="P1128" s="100"/>
      <c r="Q1128" s="100"/>
      <c r="R1128" s="31" t="str">
        <f>IF(INDEX(技能效果!J:J,MATCH(技能效果等级!B1128,技能效果!B:B,0))="","",INDEX(技能效果!J:J,MATCH(技能效果等级!B1128,技能效果!B:B,0)))</f>
        <v/>
      </c>
      <c r="S1128" s="100"/>
      <c r="T1128" s="100"/>
      <c r="U1128" s="100"/>
      <c r="V1128" s="30" t="s">
        <v>1329</v>
      </c>
      <c r="W1128" s="31">
        <f t="shared" si="17"/>
        <v>113</v>
      </c>
    </row>
    <row r="1129" spans="1:23" ht="16.5" x14ac:dyDescent="0.2">
      <c r="A1129" s="31">
        <v>1126</v>
      </c>
      <c r="B1129" s="31">
        <f>INDEX(技能效果!B:B,MATCH(技能效果等级!W1129,技能效果!Y:Y,0))</f>
        <v>130101202</v>
      </c>
      <c r="C1129" s="31" t="str">
        <f>INDEX(技能效果!C:C,MATCH(技能效果等级!B1129,技能效果!B:B,0))</f>
        <v>南御夫技能1偷取水晶</v>
      </c>
      <c r="D1129" s="30" t="s">
        <v>1013</v>
      </c>
      <c r="E1129" s="31">
        <v>6</v>
      </c>
      <c r="F1129" s="31">
        <f>INDEX(技能效果!H:H,MATCH(技能效果等级!B1129,技能效果!B:B,0))</f>
        <v>3003</v>
      </c>
      <c r="G1129" s="31">
        <v>1</v>
      </c>
      <c r="H1129" s="100"/>
      <c r="I1129" s="100"/>
      <c r="J1129" s="100"/>
      <c r="K1129" s="100"/>
      <c r="L1129" s="100"/>
      <c r="M1129" s="100"/>
      <c r="N1129" s="30" t="str">
        <f>IF(INDEX(技能效果!I:I,MATCH(技能效果等级!B1129,技能效果!B:B,0))="","",INDEX(技能效果!I:I,MATCH(技能效果等级!B1129,技能效果!B:B,0)))</f>
        <v/>
      </c>
      <c r="O1129" s="100"/>
      <c r="P1129" s="100"/>
      <c r="Q1129" s="100"/>
      <c r="R1129" s="31" t="str">
        <f>IF(INDEX(技能效果!J:J,MATCH(技能效果等级!B1129,技能效果!B:B,0))="","",INDEX(技能效果!J:J,MATCH(技能效果等级!B1129,技能效果!B:B,0)))</f>
        <v/>
      </c>
      <c r="S1129" s="100"/>
      <c r="T1129" s="100"/>
      <c r="U1129" s="100"/>
      <c r="V1129" s="30" t="s">
        <v>1329</v>
      </c>
      <c r="W1129" s="31">
        <f t="shared" si="17"/>
        <v>113</v>
      </c>
    </row>
    <row r="1130" spans="1:23" ht="16.5" x14ac:dyDescent="0.2">
      <c r="A1130" s="31">
        <v>1127</v>
      </c>
      <c r="B1130" s="31">
        <f>INDEX(技能效果!B:B,MATCH(技能效果等级!W1130,技能效果!Y:Y,0))</f>
        <v>130101202</v>
      </c>
      <c r="C1130" s="31" t="str">
        <f>INDEX(技能效果!C:C,MATCH(技能效果等级!B1130,技能效果!B:B,0))</f>
        <v>南御夫技能1偷取水晶</v>
      </c>
      <c r="D1130" s="30" t="s">
        <v>1013</v>
      </c>
      <c r="E1130" s="31">
        <v>7</v>
      </c>
      <c r="F1130" s="31">
        <f>INDEX(技能效果!H:H,MATCH(技能效果等级!B1130,技能效果!B:B,0))</f>
        <v>3003</v>
      </c>
      <c r="G1130" s="31">
        <v>1</v>
      </c>
      <c r="H1130" s="100"/>
      <c r="I1130" s="100"/>
      <c r="J1130" s="100"/>
      <c r="K1130" s="100"/>
      <c r="L1130" s="100"/>
      <c r="M1130" s="100"/>
      <c r="N1130" s="30" t="str">
        <f>IF(INDEX(技能效果!I:I,MATCH(技能效果等级!B1130,技能效果!B:B,0))="","",INDEX(技能效果!I:I,MATCH(技能效果等级!B1130,技能效果!B:B,0)))</f>
        <v/>
      </c>
      <c r="O1130" s="100"/>
      <c r="P1130" s="100"/>
      <c r="Q1130" s="100"/>
      <c r="R1130" s="31" t="str">
        <f>IF(INDEX(技能效果!J:J,MATCH(技能效果等级!B1130,技能效果!B:B,0))="","",INDEX(技能效果!J:J,MATCH(技能效果等级!B1130,技能效果!B:B,0)))</f>
        <v/>
      </c>
      <c r="S1130" s="100"/>
      <c r="T1130" s="100"/>
      <c r="U1130" s="100"/>
      <c r="V1130" s="30" t="s">
        <v>1329</v>
      </c>
      <c r="W1130" s="31">
        <f t="shared" si="17"/>
        <v>113</v>
      </c>
    </row>
    <row r="1131" spans="1:23" ht="16.5" x14ac:dyDescent="0.2">
      <c r="A1131" s="31">
        <v>1128</v>
      </c>
      <c r="B1131" s="31">
        <f>INDEX(技能效果!B:B,MATCH(技能效果等级!W1131,技能效果!Y:Y,0))</f>
        <v>130101202</v>
      </c>
      <c r="C1131" s="31" t="str">
        <f>INDEX(技能效果!C:C,MATCH(技能效果等级!B1131,技能效果!B:B,0))</f>
        <v>南御夫技能1偷取水晶</v>
      </c>
      <c r="D1131" s="30" t="s">
        <v>1013</v>
      </c>
      <c r="E1131" s="31">
        <v>8</v>
      </c>
      <c r="F1131" s="31">
        <f>INDEX(技能效果!H:H,MATCH(技能效果等级!B1131,技能效果!B:B,0))</f>
        <v>3003</v>
      </c>
      <c r="G1131" s="31">
        <v>1</v>
      </c>
      <c r="H1131" s="100"/>
      <c r="I1131" s="100"/>
      <c r="J1131" s="100"/>
      <c r="K1131" s="100"/>
      <c r="L1131" s="100"/>
      <c r="M1131" s="100"/>
      <c r="N1131" s="30" t="str">
        <f>IF(INDEX(技能效果!I:I,MATCH(技能效果等级!B1131,技能效果!B:B,0))="","",INDEX(技能效果!I:I,MATCH(技能效果等级!B1131,技能效果!B:B,0)))</f>
        <v/>
      </c>
      <c r="O1131" s="100"/>
      <c r="P1131" s="100"/>
      <c r="Q1131" s="100"/>
      <c r="R1131" s="31" t="str">
        <f>IF(INDEX(技能效果!J:J,MATCH(技能效果等级!B1131,技能效果!B:B,0))="","",INDEX(技能效果!J:J,MATCH(技能效果等级!B1131,技能效果!B:B,0)))</f>
        <v/>
      </c>
      <c r="S1131" s="100"/>
      <c r="T1131" s="100"/>
      <c r="U1131" s="100"/>
      <c r="V1131" s="30" t="s">
        <v>1329</v>
      </c>
      <c r="W1131" s="31">
        <f t="shared" si="17"/>
        <v>113</v>
      </c>
    </row>
    <row r="1132" spans="1:23" ht="16.5" x14ac:dyDescent="0.2">
      <c r="A1132" s="31">
        <v>1129</v>
      </c>
      <c r="B1132" s="31">
        <f>INDEX(技能效果!B:B,MATCH(技能效果等级!W1132,技能效果!Y:Y,0))</f>
        <v>130101202</v>
      </c>
      <c r="C1132" s="31" t="str">
        <f>INDEX(技能效果!C:C,MATCH(技能效果等级!B1132,技能效果!B:B,0))</f>
        <v>南御夫技能1偷取水晶</v>
      </c>
      <c r="D1132" s="30" t="s">
        <v>1013</v>
      </c>
      <c r="E1132" s="31">
        <v>9</v>
      </c>
      <c r="F1132" s="31">
        <f>INDEX(技能效果!H:H,MATCH(技能效果等级!B1132,技能效果!B:B,0))</f>
        <v>3003</v>
      </c>
      <c r="G1132" s="31">
        <v>1</v>
      </c>
      <c r="H1132" s="100"/>
      <c r="I1132" s="100"/>
      <c r="J1132" s="100"/>
      <c r="K1132" s="100"/>
      <c r="L1132" s="100"/>
      <c r="M1132" s="100"/>
      <c r="N1132" s="30" t="str">
        <f>IF(INDEX(技能效果!I:I,MATCH(技能效果等级!B1132,技能效果!B:B,0))="","",INDEX(技能效果!I:I,MATCH(技能效果等级!B1132,技能效果!B:B,0)))</f>
        <v/>
      </c>
      <c r="O1132" s="100"/>
      <c r="P1132" s="100"/>
      <c r="Q1132" s="100"/>
      <c r="R1132" s="31" t="str">
        <f>IF(INDEX(技能效果!J:J,MATCH(技能效果等级!B1132,技能效果!B:B,0))="","",INDEX(技能效果!J:J,MATCH(技能效果等级!B1132,技能效果!B:B,0)))</f>
        <v/>
      </c>
      <c r="S1132" s="100"/>
      <c r="T1132" s="100"/>
      <c r="U1132" s="100"/>
      <c r="V1132" s="30" t="s">
        <v>1329</v>
      </c>
      <c r="W1132" s="31">
        <f t="shared" si="17"/>
        <v>113</v>
      </c>
    </row>
    <row r="1133" spans="1:23" ht="16.5" x14ac:dyDescent="0.2">
      <c r="A1133" s="31">
        <v>1130</v>
      </c>
      <c r="B1133" s="31">
        <f>INDEX(技能效果!B:B,MATCH(技能效果等级!W1133,技能效果!Y:Y,0))</f>
        <v>130101202</v>
      </c>
      <c r="C1133" s="31" t="str">
        <f>INDEX(技能效果!C:C,MATCH(技能效果等级!B1133,技能效果!B:B,0))</f>
        <v>南御夫技能1偷取水晶</v>
      </c>
      <c r="D1133" s="30" t="s">
        <v>1013</v>
      </c>
      <c r="E1133" s="31">
        <v>10</v>
      </c>
      <c r="F1133" s="31">
        <f>INDEX(技能效果!H:H,MATCH(技能效果等级!B1133,技能效果!B:B,0))</f>
        <v>3003</v>
      </c>
      <c r="G1133" s="31">
        <v>1</v>
      </c>
      <c r="H1133" s="100"/>
      <c r="I1133" s="100"/>
      <c r="J1133" s="100"/>
      <c r="K1133" s="100"/>
      <c r="L1133" s="100"/>
      <c r="M1133" s="100"/>
      <c r="N1133" s="30" t="str">
        <f>IF(INDEX(技能效果!I:I,MATCH(技能效果等级!B1133,技能效果!B:B,0))="","",INDEX(技能效果!I:I,MATCH(技能效果等级!B1133,技能效果!B:B,0)))</f>
        <v/>
      </c>
      <c r="O1133" s="100"/>
      <c r="P1133" s="100"/>
      <c r="Q1133" s="100"/>
      <c r="R1133" s="31" t="str">
        <f>IF(INDEX(技能效果!J:J,MATCH(技能效果等级!B1133,技能效果!B:B,0))="","",INDEX(技能效果!J:J,MATCH(技能效果等级!B1133,技能效果!B:B,0)))</f>
        <v/>
      </c>
      <c r="S1133" s="100"/>
      <c r="T1133" s="100"/>
      <c r="U1133" s="100"/>
      <c r="V1133" s="30" t="s">
        <v>1329</v>
      </c>
      <c r="W1133" s="31">
        <f t="shared" si="17"/>
        <v>113</v>
      </c>
    </row>
    <row r="1134" spans="1:23" ht="16.5" x14ac:dyDescent="0.2">
      <c r="A1134" s="31">
        <v>1131</v>
      </c>
      <c r="B1134" s="31">
        <f>INDEX(技能效果!B:B,MATCH(技能效果等级!W1134,技能效果!Y:Y,0))</f>
        <v>130201201</v>
      </c>
      <c r="C1134" s="31" t="str">
        <f>INDEX(技能效果!C:C,MATCH(技能效果等级!B1134,技能效果!B:B,0))</f>
        <v>南御夫技能2回复生命</v>
      </c>
      <c r="D1134" s="30" t="s">
        <v>1013</v>
      </c>
      <c r="E1134" s="31">
        <v>1</v>
      </c>
      <c r="F1134" s="31">
        <f>INDEX(技能效果!H:H,MATCH(技能效果等级!B1134,技能效果!B:B,0))</f>
        <v>2001</v>
      </c>
      <c r="G1134" s="31">
        <v>1</v>
      </c>
      <c r="H1134" s="100"/>
      <c r="I1134" s="100"/>
      <c r="J1134" s="100"/>
      <c r="K1134" s="100"/>
      <c r="L1134" s="100"/>
      <c r="M1134" s="100"/>
      <c r="N1134" s="30" t="str">
        <f>IF(INDEX(技能效果!I:I,MATCH(技能效果等级!B1134,技能效果!B:B,0))="","",INDEX(技能效果!I:I,MATCH(技能效果等级!B1134,技能效果!B:B,0)))</f>
        <v/>
      </c>
      <c r="O1134" s="100"/>
      <c r="P1134" s="100"/>
      <c r="Q1134" s="100"/>
      <c r="R1134" s="31" t="str">
        <f>IF(INDEX(技能效果!J:J,MATCH(技能效果等级!B1134,技能效果!B:B,0))="","",INDEX(技能效果!J:J,MATCH(技能效果等级!B1134,技能效果!B:B,0)))</f>
        <v/>
      </c>
      <c r="S1134" s="100"/>
      <c r="T1134" s="100"/>
      <c r="U1134" s="100"/>
      <c r="V1134" s="30" t="s">
        <v>1329</v>
      </c>
      <c r="W1134" s="31">
        <f t="shared" si="17"/>
        <v>114</v>
      </c>
    </row>
    <row r="1135" spans="1:23" ht="16.5" x14ac:dyDescent="0.2">
      <c r="A1135" s="31">
        <v>1132</v>
      </c>
      <c r="B1135" s="31">
        <f>INDEX(技能效果!B:B,MATCH(技能效果等级!W1135,技能效果!Y:Y,0))</f>
        <v>130201201</v>
      </c>
      <c r="C1135" s="31" t="str">
        <f>INDEX(技能效果!C:C,MATCH(技能效果等级!B1135,技能效果!B:B,0))</f>
        <v>南御夫技能2回复生命</v>
      </c>
      <c r="D1135" s="30" t="s">
        <v>1013</v>
      </c>
      <c r="E1135" s="31">
        <v>2</v>
      </c>
      <c r="F1135" s="31">
        <f>INDEX(技能效果!H:H,MATCH(技能效果等级!B1135,技能效果!B:B,0))</f>
        <v>2001</v>
      </c>
      <c r="G1135" s="31">
        <v>1</v>
      </c>
      <c r="H1135" s="100"/>
      <c r="I1135" s="100"/>
      <c r="J1135" s="100"/>
      <c r="K1135" s="100"/>
      <c r="L1135" s="100"/>
      <c r="M1135" s="100"/>
      <c r="N1135" s="30" t="str">
        <f>IF(INDEX(技能效果!I:I,MATCH(技能效果等级!B1135,技能效果!B:B,0))="","",INDEX(技能效果!I:I,MATCH(技能效果等级!B1135,技能效果!B:B,0)))</f>
        <v/>
      </c>
      <c r="O1135" s="100"/>
      <c r="P1135" s="100"/>
      <c r="Q1135" s="100"/>
      <c r="R1135" s="31" t="str">
        <f>IF(INDEX(技能效果!J:J,MATCH(技能效果等级!B1135,技能效果!B:B,0))="","",INDEX(技能效果!J:J,MATCH(技能效果等级!B1135,技能效果!B:B,0)))</f>
        <v/>
      </c>
      <c r="S1135" s="100"/>
      <c r="T1135" s="100"/>
      <c r="U1135" s="100"/>
      <c r="V1135" s="30" t="s">
        <v>1329</v>
      </c>
      <c r="W1135" s="31">
        <f t="shared" si="17"/>
        <v>114</v>
      </c>
    </row>
    <row r="1136" spans="1:23" ht="16.5" x14ac:dyDescent="0.2">
      <c r="A1136" s="31">
        <v>1133</v>
      </c>
      <c r="B1136" s="31">
        <f>INDEX(技能效果!B:B,MATCH(技能效果等级!W1136,技能效果!Y:Y,0))</f>
        <v>130201201</v>
      </c>
      <c r="C1136" s="31" t="str">
        <f>INDEX(技能效果!C:C,MATCH(技能效果等级!B1136,技能效果!B:B,0))</f>
        <v>南御夫技能2回复生命</v>
      </c>
      <c r="D1136" s="30" t="s">
        <v>1013</v>
      </c>
      <c r="E1136" s="31">
        <v>3</v>
      </c>
      <c r="F1136" s="31">
        <f>INDEX(技能效果!H:H,MATCH(技能效果等级!B1136,技能效果!B:B,0))</f>
        <v>2001</v>
      </c>
      <c r="G1136" s="31">
        <v>1</v>
      </c>
      <c r="H1136" s="100"/>
      <c r="I1136" s="100"/>
      <c r="J1136" s="100"/>
      <c r="K1136" s="100"/>
      <c r="L1136" s="100"/>
      <c r="M1136" s="100"/>
      <c r="N1136" s="30" t="str">
        <f>IF(INDEX(技能效果!I:I,MATCH(技能效果等级!B1136,技能效果!B:B,0))="","",INDEX(技能效果!I:I,MATCH(技能效果等级!B1136,技能效果!B:B,0)))</f>
        <v/>
      </c>
      <c r="O1136" s="100"/>
      <c r="P1136" s="100"/>
      <c r="Q1136" s="100"/>
      <c r="R1136" s="31" t="str">
        <f>IF(INDEX(技能效果!J:J,MATCH(技能效果等级!B1136,技能效果!B:B,0))="","",INDEX(技能效果!J:J,MATCH(技能效果等级!B1136,技能效果!B:B,0)))</f>
        <v/>
      </c>
      <c r="S1136" s="100"/>
      <c r="T1136" s="100"/>
      <c r="U1136" s="100"/>
      <c r="V1136" s="30" t="s">
        <v>1329</v>
      </c>
      <c r="W1136" s="31">
        <f t="shared" si="17"/>
        <v>114</v>
      </c>
    </row>
    <row r="1137" spans="1:23" ht="16.5" x14ac:dyDescent="0.2">
      <c r="A1137" s="31">
        <v>1134</v>
      </c>
      <c r="B1137" s="31">
        <f>INDEX(技能效果!B:B,MATCH(技能效果等级!W1137,技能效果!Y:Y,0))</f>
        <v>130201201</v>
      </c>
      <c r="C1137" s="31" t="str">
        <f>INDEX(技能效果!C:C,MATCH(技能效果等级!B1137,技能效果!B:B,0))</f>
        <v>南御夫技能2回复生命</v>
      </c>
      <c r="D1137" s="30" t="s">
        <v>1013</v>
      </c>
      <c r="E1137" s="31">
        <v>4</v>
      </c>
      <c r="F1137" s="31">
        <f>INDEX(技能效果!H:H,MATCH(技能效果等级!B1137,技能效果!B:B,0))</f>
        <v>2001</v>
      </c>
      <c r="G1137" s="31">
        <v>1</v>
      </c>
      <c r="H1137" s="100"/>
      <c r="I1137" s="100"/>
      <c r="J1137" s="100"/>
      <c r="K1137" s="100"/>
      <c r="L1137" s="100"/>
      <c r="M1137" s="100"/>
      <c r="N1137" s="30" t="str">
        <f>IF(INDEX(技能效果!I:I,MATCH(技能效果等级!B1137,技能效果!B:B,0))="","",INDEX(技能效果!I:I,MATCH(技能效果等级!B1137,技能效果!B:B,0)))</f>
        <v/>
      </c>
      <c r="O1137" s="100"/>
      <c r="P1137" s="100"/>
      <c r="Q1137" s="100"/>
      <c r="R1137" s="31" t="str">
        <f>IF(INDEX(技能效果!J:J,MATCH(技能效果等级!B1137,技能效果!B:B,0))="","",INDEX(技能效果!J:J,MATCH(技能效果等级!B1137,技能效果!B:B,0)))</f>
        <v/>
      </c>
      <c r="S1137" s="100"/>
      <c r="T1137" s="100"/>
      <c r="U1137" s="100"/>
      <c r="V1137" s="30" t="s">
        <v>1329</v>
      </c>
      <c r="W1137" s="31">
        <f t="shared" si="17"/>
        <v>114</v>
      </c>
    </row>
    <row r="1138" spans="1:23" ht="16.5" x14ac:dyDescent="0.2">
      <c r="A1138" s="31">
        <v>1135</v>
      </c>
      <c r="B1138" s="31">
        <f>INDEX(技能效果!B:B,MATCH(技能效果等级!W1138,技能效果!Y:Y,0))</f>
        <v>130201201</v>
      </c>
      <c r="C1138" s="31" t="str">
        <f>INDEX(技能效果!C:C,MATCH(技能效果等级!B1138,技能效果!B:B,0))</f>
        <v>南御夫技能2回复生命</v>
      </c>
      <c r="D1138" s="30" t="s">
        <v>1013</v>
      </c>
      <c r="E1138" s="31">
        <v>5</v>
      </c>
      <c r="F1138" s="31">
        <f>INDEX(技能效果!H:H,MATCH(技能效果等级!B1138,技能效果!B:B,0))</f>
        <v>2001</v>
      </c>
      <c r="G1138" s="31">
        <v>1</v>
      </c>
      <c r="H1138" s="100"/>
      <c r="I1138" s="100"/>
      <c r="J1138" s="100"/>
      <c r="K1138" s="100"/>
      <c r="L1138" s="100"/>
      <c r="M1138" s="100"/>
      <c r="N1138" s="30" t="str">
        <f>IF(INDEX(技能效果!I:I,MATCH(技能效果等级!B1138,技能效果!B:B,0))="","",INDEX(技能效果!I:I,MATCH(技能效果等级!B1138,技能效果!B:B,0)))</f>
        <v/>
      </c>
      <c r="O1138" s="100"/>
      <c r="P1138" s="100"/>
      <c r="Q1138" s="100"/>
      <c r="R1138" s="31" t="str">
        <f>IF(INDEX(技能效果!J:J,MATCH(技能效果等级!B1138,技能效果!B:B,0))="","",INDEX(技能效果!J:J,MATCH(技能效果等级!B1138,技能效果!B:B,0)))</f>
        <v/>
      </c>
      <c r="S1138" s="100"/>
      <c r="T1138" s="100"/>
      <c r="U1138" s="100"/>
      <c r="V1138" s="30" t="s">
        <v>1329</v>
      </c>
      <c r="W1138" s="31">
        <f t="shared" si="17"/>
        <v>114</v>
      </c>
    </row>
    <row r="1139" spans="1:23" ht="16.5" x14ac:dyDescent="0.2">
      <c r="A1139" s="31">
        <v>1136</v>
      </c>
      <c r="B1139" s="31">
        <f>INDEX(技能效果!B:B,MATCH(技能效果等级!W1139,技能效果!Y:Y,0))</f>
        <v>130201201</v>
      </c>
      <c r="C1139" s="31" t="str">
        <f>INDEX(技能效果!C:C,MATCH(技能效果等级!B1139,技能效果!B:B,0))</f>
        <v>南御夫技能2回复生命</v>
      </c>
      <c r="D1139" s="30" t="s">
        <v>1013</v>
      </c>
      <c r="E1139" s="31">
        <v>6</v>
      </c>
      <c r="F1139" s="31">
        <f>INDEX(技能效果!H:H,MATCH(技能效果等级!B1139,技能效果!B:B,0))</f>
        <v>2001</v>
      </c>
      <c r="G1139" s="31">
        <v>1</v>
      </c>
      <c r="H1139" s="100"/>
      <c r="I1139" s="100"/>
      <c r="J1139" s="100"/>
      <c r="K1139" s="100"/>
      <c r="L1139" s="100"/>
      <c r="M1139" s="100"/>
      <c r="N1139" s="30" t="str">
        <f>IF(INDEX(技能效果!I:I,MATCH(技能效果等级!B1139,技能效果!B:B,0))="","",INDEX(技能效果!I:I,MATCH(技能效果等级!B1139,技能效果!B:B,0)))</f>
        <v/>
      </c>
      <c r="O1139" s="100"/>
      <c r="P1139" s="100"/>
      <c r="Q1139" s="100"/>
      <c r="R1139" s="31" t="str">
        <f>IF(INDEX(技能效果!J:J,MATCH(技能效果等级!B1139,技能效果!B:B,0))="","",INDEX(技能效果!J:J,MATCH(技能效果等级!B1139,技能效果!B:B,0)))</f>
        <v/>
      </c>
      <c r="S1139" s="100"/>
      <c r="T1139" s="100"/>
      <c r="U1139" s="100"/>
      <c r="V1139" s="30" t="s">
        <v>1329</v>
      </c>
      <c r="W1139" s="31">
        <f t="shared" si="17"/>
        <v>114</v>
      </c>
    </row>
    <row r="1140" spans="1:23" ht="16.5" x14ac:dyDescent="0.2">
      <c r="A1140" s="31">
        <v>1137</v>
      </c>
      <c r="B1140" s="31">
        <f>INDEX(技能效果!B:B,MATCH(技能效果等级!W1140,技能效果!Y:Y,0))</f>
        <v>130201201</v>
      </c>
      <c r="C1140" s="31" t="str">
        <f>INDEX(技能效果!C:C,MATCH(技能效果等级!B1140,技能效果!B:B,0))</f>
        <v>南御夫技能2回复生命</v>
      </c>
      <c r="D1140" s="30" t="s">
        <v>1013</v>
      </c>
      <c r="E1140" s="31">
        <v>7</v>
      </c>
      <c r="F1140" s="31">
        <f>INDEX(技能效果!H:H,MATCH(技能效果等级!B1140,技能效果!B:B,0))</f>
        <v>2001</v>
      </c>
      <c r="G1140" s="31">
        <v>1</v>
      </c>
      <c r="H1140" s="100"/>
      <c r="I1140" s="100"/>
      <c r="J1140" s="100"/>
      <c r="K1140" s="100"/>
      <c r="L1140" s="100"/>
      <c r="M1140" s="100"/>
      <c r="N1140" s="30" t="str">
        <f>IF(INDEX(技能效果!I:I,MATCH(技能效果等级!B1140,技能效果!B:B,0))="","",INDEX(技能效果!I:I,MATCH(技能效果等级!B1140,技能效果!B:B,0)))</f>
        <v/>
      </c>
      <c r="O1140" s="100"/>
      <c r="P1140" s="100"/>
      <c r="Q1140" s="100"/>
      <c r="R1140" s="31" t="str">
        <f>IF(INDEX(技能效果!J:J,MATCH(技能效果等级!B1140,技能效果!B:B,0))="","",INDEX(技能效果!J:J,MATCH(技能效果等级!B1140,技能效果!B:B,0)))</f>
        <v/>
      </c>
      <c r="S1140" s="100"/>
      <c r="T1140" s="100"/>
      <c r="U1140" s="100"/>
      <c r="V1140" s="30" t="s">
        <v>1329</v>
      </c>
      <c r="W1140" s="31">
        <f t="shared" si="17"/>
        <v>114</v>
      </c>
    </row>
    <row r="1141" spans="1:23" ht="16.5" x14ac:dyDescent="0.2">
      <c r="A1141" s="31">
        <v>1138</v>
      </c>
      <c r="B1141" s="31">
        <f>INDEX(技能效果!B:B,MATCH(技能效果等级!W1141,技能效果!Y:Y,0))</f>
        <v>130201201</v>
      </c>
      <c r="C1141" s="31" t="str">
        <f>INDEX(技能效果!C:C,MATCH(技能效果等级!B1141,技能效果!B:B,0))</f>
        <v>南御夫技能2回复生命</v>
      </c>
      <c r="D1141" s="30" t="s">
        <v>1013</v>
      </c>
      <c r="E1141" s="31">
        <v>8</v>
      </c>
      <c r="F1141" s="31">
        <f>INDEX(技能效果!H:H,MATCH(技能效果等级!B1141,技能效果!B:B,0))</f>
        <v>2001</v>
      </c>
      <c r="G1141" s="31">
        <v>1</v>
      </c>
      <c r="H1141" s="100"/>
      <c r="I1141" s="100"/>
      <c r="J1141" s="100"/>
      <c r="K1141" s="100"/>
      <c r="L1141" s="100"/>
      <c r="M1141" s="100"/>
      <c r="N1141" s="30" t="str">
        <f>IF(INDEX(技能效果!I:I,MATCH(技能效果等级!B1141,技能效果!B:B,0))="","",INDEX(技能效果!I:I,MATCH(技能效果等级!B1141,技能效果!B:B,0)))</f>
        <v/>
      </c>
      <c r="O1141" s="100"/>
      <c r="P1141" s="100"/>
      <c r="Q1141" s="100"/>
      <c r="R1141" s="31" t="str">
        <f>IF(INDEX(技能效果!J:J,MATCH(技能效果等级!B1141,技能效果!B:B,0))="","",INDEX(技能效果!J:J,MATCH(技能效果等级!B1141,技能效果!B:B,0)))</f>
        <v/>
      </c>
      <c r="S1141" s="100"/>
      <c r="T1141" s="100"/>
      <c r="U1141" s="100"/>
      <c r="V1141" s="30" t="s">
        <v>1329</v>
      </c>
      <c r="W1141" s="31">
        <f t="shared" si="17"/>
        <v>114</v>
      </c>
    </row>
    <row r="1142" spans="1:23" ht="16.5" x14ac:dyDescent="0.2">
      <c r="A1142" s="31">
        <v>1139</v>
      </c>
      <c r="B1142" s="31">
        <f>INDEX(技能效果!B:B,MATCH(技能效果等级!W1142,技能效果!Y:Y,0))</f>
        <v>130201201</v>
      </c>
      <c r="C1142" s="31" t="str">
        <f>INDEX(技能效果!C:C,MATCH(技能效果等级!B1142,技能效果!B:B,0))</f>
        <v>南御夫技能2回复生命</v>
      </c>
      <c r="D1142" s="30" t="s">
        <v>1013</v>
      </c>
      <c r="E1142" s="31">
        <v>9</v>
      </c>
      <c r="F1142" s="31">
        <f>INDEX(技能效果!H:H,MATCH(技能效果等级!B1142,技能效果!B:B,0))</f>
        <v>2001</v>
      </c>
      <c r="G1142" s="31">
        <v>1</v>
      </c>
      <c r="H1142" s="100"/>
      <c r="I1142" s="100"/>
      <c r="J1142" s="100"/>
      <c r="K1142" s="100"/>
      <c r="L1142" s="100"/>
      <c r="M1142" s="100"/>
      <c r="N1142" s="30" t="str">
        <f>IF(INDEX(技能效果!I:I,MATCH(技能效果等级!B1142,技能效果!B:B,0))="","",INDEX(技能效果!I:I,MATCH(技能效果等级!B1142,技能效果!B:B,0)))</f>
        <v/>
      </c>
      <c r="O1142" s="100"/>
      <c r="P1142" s="100"/>
      <c r="Q1142" s="100"/>
      <c r="R1142" s="31" t="str">
        <f>IF(INDEX(技能效果!J:J,MATCH(技能效果等级!B1142,技能效果!B:B,0))="","",INDEX(技能效果!J:J,MATCH(技能效果等级!B1142,技能效果!B:B,0)))</f>
        <v/>
      </c>
      <c r="S1142" s="100"/>
      <c r="T1142" s="100"/>
      <c r="U1142" s="100"/>
      <c r="V1142" s="30" t="s">
        <v>1329</v>
      </c>
      <c r="W1142" s="31">
        <f t="shared" si="17"/>
        <v>114</v>
      </c>
    </row>
    <row r="1143" spans="1:23" ht="16.5" x14ac:dyDescent="0.2">
      <c r="A1143" s="31">
        <v>1140</v>
      </c>
      <c r="B1143" s="31">
        <f>INDEX(技能效果!B:B,MATCH(技能效果等级!W1143,技能效果!Y:Y,0))</f>
        <v>130201201</v>
      </c>
      <c r="C1143" s="31" t="str">
        <f>INDEX(技能效果!C:C,MATCH(技能效果等级!B1143,技能效果!B:B,0))</f>
        <v>南御夫技能2回复生命</v>
      </c>
      <c r="D1143" s="30" t="s">
        <v>1013</v>
      </c>
      <c r="E1143" s="31">
        <v>10</v>
      </c>
      <c r="F1143" s="31">
        <f>INDEX(技能效果!H:H,MATCH(技能效果等级!B1143,技能效果!B:B,0))</f>
        <v>2001</v>
      </c>
      <c r="G1143" s="31">
        <v>1</v>
      </c>
      <c r="H1143" s="100"/>
      <c r="I1143" s="100"/>
      <c r="J1143" s="100"/>
      <c r="K1143" s="100"/>
      <c r="L1143" s="100"/>
      <c r="M1143" s="100"/>
      <c r="N1143" s="30" t="str">
        <f>IF(INDEX(技能效果!I:I,MATCH(技能效果等级!B1143,技能效果!B:B,0))="","",INDEX(技能效果!I:I,MATCH(技能效果等级!B1143,技能效果!B:B,0)))</f>
        <v/>
      </c>
      <c r="O1143" s="100"/>
      <c r="P1143" s="100"/>
      <c r="Q1143" s="100"/>
      <c r="R1143" s="31" t="str">
        <f>IF(INDEX(技能效果!J:J,MATCH(技能效果等级!B1143,技能效果!B:B,0))="","",INDEX(技能效果!J:J,MATCH(技能效果等级!B1143,技能效果!B:B,0)))</f>
        <v/>
      </c>
      <c r="S1143" s="100"/>
      <c r="T1143" s="100"/>
      <c r="U1143" s="100"/>
      <c r="V1143" s="30" t="s">
        <v>1329</v>
      </c>
      <c r="W1143" s="31">
        <f t="shared" si="17"/>
        <v>114</v>
      </c>
    </row>
    <row r="1144" spans="1:23" ht="16.5" x14ac:dyDescent="0.2">
      <c r="A1144" s="31">
        <v>1141</v>
      </c>
      <c r="B1144" s="31">
        <f>INDEX(技能效果!B:B,MATCH(技能效果等级!W1144,技能效果!Y:Y,0))</f>
        <v>130101301</v>
      </c>
      <c r="C1144" s="31" t="str">
        <f>INDEX(技能效果!C:C,MATCH(技能效果等级!B1144,技能效果!B:B,0))</f>
        <v>吉拉技能1伤害</v>
      </c>
      <c r="D1144" s="30" t="s">
        <v>1013</v>
      </c>
      <c r="E1144" s="31">
        <v>1</v>
      </c>
      <c r="F1144" s="31">
        <f>INDEX(技能效果!H:H,MATCH(技能效果等级!B1144,技能效果!B:B,0))</f>
        <v>1001</v>
      </c>
      <c r="G1144" s="31">
        <v>2.5</v>
      </c>
      <c r="H1144" s="100"/>
      <c r="I1144" s="100"/>
      <c r="J1144" s="100"/>
      <c r="K1144" s="100"/>
      <c r="L1144" s="100"/>
      <c r="M1144" s="100"/>
      <c r="N1144" s="30" t="str">
        <f>IF(INDEX(技能效果!I:I,MATCH(技能效果等级!B1144,技能效果!B:B,0))="","",INDEX(技能效果!I:I,MATCH(技能效果等级!B1144,技能效果!B:B,0)))</f>
        <v/>
      </c>
      <c r="O1144" s="100"/>
      <c r="P1144" s="100"/>
      <c r="Q1144" s="100"/>
      <c r="R1144" s="31" t="str">
        <f>IF(INDEX(技能效果!J:J,MATCH(技能效果等级!B1144,技能效果!B:B,0))="","",INDEX(技能效果!J:J,MATCH(技能效果等级!B1144,技能效果!B:B,0)))</f>
        <v/>
      </c>
      <c r="S1144" s="100"/>
      <c r="T1144" s="100"/>
      <c r="U1144" s="100"/>
      <c r="V1144" s="30" t="s">
        <v>1329</v>
      </c>
      <c r="W1144" s="31">
        <f t="shared" si="17"/>
        <v>115</v>
      </c>
    </row>
    <row r="1145" spans="1:23" ht="16.5" x14ac:dyDescent="0.2">
      <c r="A1145" s="31">
        <v>1142</v>
      </c>
      <c r="B1145" s="31">
        <f>INDEX(技能效果!B:B,MATCH(技能效果等级!W1145,技能效果!Y:Y,0))</f>
        <v>130101301</v>
      </c>
      <c r="C1145" s="31" t="str">
        <f>INDEX(技能效果!C:C,MATCH(技能效果等级!B1145,技能效果!B:B,0))</f>
        <v>吉拉技能1伤害</v>
      </c>
      <c r="D1145" s="30" t="s">
        <v>1013</v>
      </c>
      <c r="E1145" s="31">
        <v>2</v>
      </c>
      <c r="F1145" s="31">
        <f>INDEX(技能效果!H:H,MATCH(技能效果等级!B1145,技能效果!B:B,0))</f>
        <v>1001</v>
      </c>
      <c r="G1145" s="31">
        <v>2.5</v>
      </c>
      <c r="H1145" s="100"/>
      <c r="I1145" s="100"/>
      <c r="J1145" s="100"/>
      <c r="K1145" s="100"/>
      <c r="L1145" s="100"/>
      <c r="M1145" s="100"/>
      <c r="N1145" s="30" t="str">
        <f>IF(INDEX(技能效果!I:I,MATCH(技能效果等级!B1145,技能效果!B:B,0))="","",INDEX(技能效果!I:I,MATCH(技能效果等级!B1145,技能效果!B:B,0)))</f>
        <v/>
      </c>
      <c r="O1145" s="100"/>
      <c r="P1145" s="100"/>
      <c r="Q1145" s="100"/>
      <c r="R1145" s="31" t="str">
        <f>IF(INDEX(技能效果!J:J,MATCH(技能效果等级!B1145,技能效果!B:B,0))="","",INDEX(技能效果!J:J,MATCH(技能效果等级!B1145,技能效果!B:B,0)))</f>
        <v/>
      </c>
      <c r="S1145" s="100"/>
      <c r="T1145" s="100"/>
      <c r="U1145" s="100"/>
      <c r="V1145" s="30" t="s">
        <v>1329</v>
      </c>
      <c r="W1145" s="31">
        <f t="shared" si="17"/>
        <v>115</v>
      </c>
    </row>
    <row r="1146" spans="1:23" ht="16.5" x14ac:dyDescent="0.2">
      <c r="A1146" s="31">
        <v>1143</v>
      </c>
      <c r="B1146" s="31">
        <f>INDEX(技能效果!B:B,MATCH(技能效果等级!W1146,技能效果!Y:Y,0))</f>
        <v>130101301</v>
      </c>
      <c r="C1146" s="31" t="str">
        <f>INDEX(技能效果!C:C,MATCH(技能效果等级!B1146,技能效果!B:B,0))</f>
        <v>吉拉技能1伤害</v>
      </c>
      <c r="D1146" s="30" t="s">
        <v>1013</v>
      </c>
      <c r="E1146" s="31">
        <v>3</v>
      </c>
      <c r="F1146" s="31">
        <f>INDEX(技能效果!H:H,MATCH(技能效果等级!B1146,技能效果!B:B,0))</f>
        <v>1001</v>
      </c>
      <c r="G1146" s="31">
        <v>2.5</v>
      </c>
      <c r="H1146" s="100"/>
      <c r="I1146" s="100"/>
      <c r="J1146" s="100"/>
      <c r="K1146" s="100"/>
      <c r="L1146" s="100"/>
      <c r="M1146" s="100"/>
      <c r="N1146" s="30" t="str">
        <f>IF(INDEX(技能效果!I:I,MATCH(技能效果等级!B1146,技能效果!B:B,0))="","",INDEX(技能效果!I:I,MATCH(技能效果等级!B1146,技能效果!B:B,0)))</f>
        <v/>
      </c>
      <c r="O1146" s="100"/>
      <c r="P1146" s="100"/>
      <c r="Q1146" s="100"/>
      <c r="R1146" s="31" t="str">
        <f>IF(INDEX(技能效果!J:J,MATCH(技能效果等级!B1146,技能效果!B:B,0))="","",INDEX(技能效果!J:J,MATCH(技能效果等级!B1146,技能效果!B:B,0)))</f>
        <v/>
      </c>
      <c r="S1146" s="100"/>
      <c r="T1146" s="100"/>
      <c r="U1146" s="100"/>
      <c r="V1146" s="30" t="s">
        <v>1329</v>
      </c>
      <c r="W1146" s="31">
        <f t="shared" si="17"/>
        <v>115</v>
      </c>
    </row>
    <row r="1147" spans="1:23" ht="16.5" x14ac:dyDescent="0.2">
      <c r="A1147" s="31">
        <v>1144</v>
      </c>
      <c r="B1147" s="31">
        <f>INDEX(技能效果!B:B,MATCH(技能效果等级!W1147,技能效果!Y:Y,0))</f>
        <v>130101301</v>
      </c>
      <c r="C1147" s="31" t="str">
        <f>INDEX(技能效果!C:C,MATCH(技能效果等级!B1147,技能效果!B:B,0))</f>
        <v>吉拉技能1伤害</v>
      </c>
      <c r="D1147" s="30" t="s">
        <v>1013</v>
      </c>
      <c r="E1147" s="31">
        <v>4</v>
      </c>
      <c r="F1147" s="31">
        <f>INDEX(技能效果!H:H,MATCH(技能效果等级!B1147,技能效果!B:B,0))</f>
        <v>1001</v>
      </c>
      <c r="G1147" s="31">
        <v>2.5</v>
      </c>
      <c r="H1147" s="100"/>
      <c r="I1147" s="100"/>
      <c r="J1147" s="100"/>
      <c r="K1147" s="100"/>
      <c r="L1147" s="100"/>
      <c r="M1147" s="100"/>
      <c r="N1147" s="30" t="str">
        <f>IF(INDEX(技能效果!I:I,MATCH(技能效果等级!B1147,技能效果!B:B,0))="","",INDEX(技能效果!I:I,MATCH(技能效果等级!B1147,技能效果!B:B,0)))</f>
        <v/>
      </c>
      <c r="O1147" s="100"/>
      <c r="P1147" s="100"/>
      <c r="Q1147" s="100"/>
      <c r="R1147" s="31" t="str">
        <f>IF(INDEX(技能效果!J:J,MATCH(技能效果等级!B1147,技能效果!B:B,0))="","",INDEX(技能效果!J:J,MATCH(技能效果等级!B1147,技能效果!B:B,0)))</f>
        <v/>
      </c>
      <c r="S1147" s="100"/>
      <c r="T1147" s="100"/>
      <c r="U1147" s="100"/>
      <c r="V1147" s="30" t="s">
        <v>1329</v>
      </c>
      <c r="W1147" s="31">
        <f t="shared" si="17"/>
        <v>115</v>
      </c>
    </row>
    <row r="1148" spans="1:23" ht="16.5" x14ac:dyDescent="0.2">
      <c r="A1148" s="31">
        <v>1145</v>
      </c>
      <c r="B1148" s="31">
        <f>INDEX(技能效果!B:B,MATCH(技能效果等级!W1148,技能效果!Y:Y,0))</f>
        <v>130101301</v>
      </c>
      <c r="C1148" s="31" t="str">
        <f>INDEX(技能效果!C:C,MATCH(技能效果等级!B1148,技能效果!B:B,0))</f>
        <v>吉拉技能1伤害</v>
      </c>
      <c r="D1148" s="30" t="s">
        <v>1013</v>
      </c>
      <c r="E1148" s="31">
        <v>5</v>
      </c>
      <c r="F1148" s="31">
        <f>INDEX(技能效果!H:H,MATCH(技能效果等级!B1148,技能效果!B:B,0))</f>
        <v>1001</v>
      </c>
      <c r="G1148" s="31">
        <v>2.5</v>
      </c>
      <c r="H1148" s="100"/>
      <c r="I1148" s="100"/>
      <c r="J1148" s="100"/>
      <c r="K1148" s="100"/>
      <c r="L1148" s="100"/>
      <c r="M1148" s="100"/>
      <c r="N1148" s="30" t="str">
        <f>IF(INDEX(技能效果!I:I,MATCH(技能效果等级!B1148,技能效果!B:B,0))="","",INDEX(技能效果!I:I,MATCH(技能效果等级!B1148,技能效果!B:B,0)))</f>
        <v/>
      </c>
      <c r="O1148" s="100"/>
      <c r="P1148" s="100"/>
      <c r="Q1148" s="100"/>
      <c r="R1148" s="31" t="str">
        <f>IF(INDEX(技能效果!J:J,MATCH(技能效果等级!B1148,技能效果!B:B,0))="","",INDEX(技能效果!J:J,MATCH(技能效果等级!B1148,技能效果!B:B,0)))</f>
        <v/>
      </c>
      <c r="S1148" s="100"/>
      <c r="T1148" s="100"/>
      <c r="U1148" s="100"/>
      <c r="V1148" s="30" t="s">
        <v>1329</v>
      </c>
      <c r="W1148" s="31">
        <f t="shared" si="17"/>
        <v>115</v>
      </c>
    </row>
    <row r="1149" spans="1:23" ht="16.5" x14ac:dyDescent="0.2">
      <c r="A1149" s="31">
        <v>1146</v>
      </c>
      <c r="B1149" s="31">
        <f>INDEX(技能效果!B:B,MATCH(技能效果等级!W1149,技能效果!Y:Y,0))</f>
        <v>130101301</v>
      </c>
      <c r="C1149" s="31" t="str">
        <f>INDEX(技能效果!C:C,MATCH(技能效果等级!B1149,技能效果!B:B,0))</f>
        <v>吉拉技能1伤害</v>
      </c>
      <c r="D1149" s="30" t="s">
        <v>1013</v>
      </c>
      <c r="E1149" s="31">
        <v>6</v>
      </c>
      <c r="F1149" s="31">
        <f>INDEX(技能效果!H:H,MATCH(技能效果等级!B1149,技能效果!B:B,0))</f>
        <v>1001</v>
      </c>
      <c r="G1149" s="31">
        <v>2.5</v>
      </c>
      <c r="H1149" s="100"/>
      <c r="I1149" s="100"/>
      <c r="J1149" s="100"/>
      <c r="K1149" s="100"/>
      <c r="L1149" s="100"/>
      <c r="M1149" s="100"/>
      <c r="N1149" s="30" t="str">
        <f>IF(INDEX(技能效果!I:I,MATCH(技能效果等级!B1149,技能效果!B:B,0))="","",INDEX(技能效果!I:I,MATCH(技能效果等级!B1149,技能效果!B:B,0)))</f>
        <v/>
      </c>
      <c r="O1149" s="100"/>
      <c r="P1149" s="100"/>
      <c r="Q1149" s="100"/>
      <c r="R1149" s="31" t="str">
        <f>IF(INDEX(技能效果!J:J,MATCH(技能效果等级!B1149,技能效果!B:B,0))="","",INDEX(技能效果!J:J,MATCH(技能效果等级!B1149,技能效果!B:B,0)))</f>
        <v/>
      </c>
      <c r="S1149" s="100"/>
      <c r="T1149" s="100"/>
      <c r="U1149" s="100"/>
      <c r="V1149" s="30" t="s">
        <v>1329</v>
      </c>
      <c r="W1149" s="31">
        <f t="shared" si="17"/>
        <v>115</v>
      </c>
    </row>
    <row r="1150" spans="1:23" ht="16.5" x14ac:dyDescent="0.2">
      <c r="A1150" s="31">
        <v>1147</v>
      </c>
      <c r="B1150" s="31">
        <f>INDEX(技能效果!B:B,MATCH(技能效果等级!W1150,技能效果!Y:Y,0))</f>
        <v>130101301</v>
      </c>
      <c r="C1150" s="31" t="str">
        <f>INDEX(技能效果!C:C,MATCH(技能效果等级!B1150,技能效果!B:B,0))</f>
        <v>吉拉技能1伤害</v>
      </c>
      <c r="D1150" s="30" t="s">
        <v>1013</v>
      </c>
      <c r="E1150" s="31">
        <v>7</v>
      </c>
      <c r="F1150" s="31">
        <f>INDEX(技能效果!H:H,MATCH(技能效果等级!B1150,技能效果!B:B,0))</f>
        <v>1001</v>
      </c>
      <c r="G1150" s="31">
        <v>2.5</v>
      </c>
      <c r="H1150" s="100"/>
      <c r="I1150" s="100"/>
      <c r="J1150" s="100"/>
      <c r="K1150" s="100"/>
      <c r="L1150" s="100"/>
      <c r="M1150" s="100"/>
      <c r="N1150" s="30" t="str">
        <f>IF(INDEX(技能效果!I:I,MATCH(技能效果等级!B1150,技能效果!B:B,0))="","",INDEX(技能效果!I:I,MATCH(技能效果等级!B1150,技能效果!B:B,0)))</f>
        <v/>
      </c>
      <c r="O1150" s="100"/>
      <c r="P1150" s="100"/>
      <c r="Q1150" s="100"/>
      <c r="R1150" s="31" t="str">
        <f>IF(INDEX(技能效果!J:J,MATCH(技能效果等级!B1150,技能效果!B:B,0))="","",INDEX(技能效果!J:J,MATCH(技能效果等级!B1150,技能效果!B:B,0)))</f>
        <v/>
      </c>
      <c r="S1150" s="100"/>
      <c r="T1150" s="100"/>
      <c r="U1150" s="100"/>
      <c r="V1150" s="30" t="s">
        <v>1329</v>
      </c>
      <c r="W1150" s="31">
        <f t="shared" si="17"/>
        <v>115</v>
      </c>
    </row>
    <row r="1151" spans="1:23" ht="16.5" x14ac:dyDescent="0.2">
      <c r="A1151" s="31">
        <v>1148</v>
      </c>
      <c r="B1151" s="31">
        <f>INDEX(技能效果!B:B,MATCH(技能效果等级!W1151,技能效果!Y:Y,0))</f>
        <v>130101301</v>
      </c>
      <c r="C1151" s="31" t="str">
        <f>INDEX(技能效果!C:C,MATCH(技能效果等级!B1151,技能效果!B:B,0))</f>
        <v>吉拉技能1伤害</v>
      </c>
      <c r="D1151" s="30" t="s">
        <v>1013</v>
      </c>
      <c r="E1151" s="31">
        <v>8</v>
      </c>
      <c r="F1151" s="31">
        <f>INDEX(技能效果!H:H,MATCH(技能效果等级!B1151,技能效果!B:B,0))</f>
        <v>1001</v>
      </c>
      <c r="G1151" s="31">
        <v>2.5</v>
      </c>
      <c r="H1151" s="100"/>
      <c r="I1151" s="100"/>
      <c r="J1151" s="100"/>
      <c r="K1151" s="100"/>
      <c r="L1151" s="100"/>
      <c r="M1151" s="100"/>
      <c r="N1151" s="30" t="str">
        <f>IF(INDEX(技能效果!I:I,MATCH(技能效果等级!B1151,技能效果!B:B,0))="","",INDEX(技能效果!I:I,MATCH(技能效果等级!B1151,技能效果!B:B,0)))</f>
        <v/>
      </c>
      <c r="O1151" s="100"/>
      <c r="P1151" s="100"/>
      <c r="Q1151" s="100"/>
      <c r="R1151" s="31" t="str">
        <f>IF(INDEX(技能效果!J:J,MATCH(技能效果等级!B1151,技能效果!B:B,0))="","",INDEX(技能效果!J:J,MATCH(技能效果等级!B1151,技能效果!B:B,0)))</f>
        <v/>
      </c>
      <c r="S1151" s="100"/>
      <c r="T1151" s="100"/>
      <c r="U1151" s="100"/>
      <c r="V1151" s="30" t="s">
        <v>1329</v>
      </c>
      <c r="W1151" s="31">
        <f t="shared" si="17"/>
        <v>115</v>
      </c>
    </row>
    <row r="1152" spans="1:23" ht="16.5" x14ac:dyDescent="0.2">
      <c r="A1152" s="31">
        <v>1149</v>
      </c>
      <c r="B1152" s="31">
        <f>INDEX(技能效果!B:B,MATCH(技能效果等级!W1152,技能效果!Y:Y,0))</f>
        <v>130101301</v>
      </c>
      <c r="C1152" s="31" t="str">
        <f>INDEX(技能效果!C:C,MATCH(技能效果等级!B1152,技能效果!B:B,0))</f>
        <v>吉拉技能1伤害</v>
      </c>
      <c r="D1152" s="30" t="s">
        <v>1013</v>
      </c>
      <c r="E1152" s="31">
        <v>9</v>
      </c>
      <c r="F1152" s="31">
        <f>INDEX(技能效果!H:H,MATCH(技能效果等级!B1152,技能效果!B:B,0))</f>
        <v>1001</v>
      </c>
      <c r="G1152" s="31">
        <v>2.5</v>
      </c>
      <c r="H1152" s="100"/>
      <c r="I1152" s="100"/>
      <c r="J1152" s="100"/>
      <c r="K1152" s="100"/>
      <c r="L1152" s="100"/>
      <c r="M1152" s="100"/>
      <c r="N1152" s="30" t="str">
        <f>IF(INDEX(技能效果!I:I,MATCH(技能效果等级!B1152,技能效果!B:B,0))="","",INDEX(技能效果!I:I,MATCH(技能效果等级!B1152,技能效果!B:B,0)))</f>
        <v/>
      </c>
      <c r="O1152" s="100"/>
      <c r="P1152" s="100"/>
      <c r="Q1152" s="100"/>
      <c r="R1152" s="31" t="str">
        <f>IF(INDEX(技能效果!J:J,MATCH(技能效果等级!B1152,技能效果!B:B,0))="","",INDEX(技能效果!J:J,MATCH(技能效果等级!B1152,技能效果!B:B,0)))</f>
        <v/>
      </c>
      <c r="S1152" s="100"/>
      <c r="T1152" s="100"/>
      <c r="U1152" s="100"/>
      <c r="V1152" s="30" t="s">
        <v>1329</v>
      </c>
      <c r="W1152" s="31">
        <f t="shared" si="17"/>
        <v>115</v>
      </c>
    </row>
    <row r="1153" spans="1:23" ht="16.5" x14ac:dyDescent="0.2">
      <c r="A1153" s="31">
        <v>1150</v>
      </c>
      <c r="B1153" s="31">
        <f>INDEX(技能效果!B:B,MATCH(技能效果等级!W1153,技能效果!Y:Y,0))</f>
        <v>130101301</v>
      </c>
      <c r="C1153" s="31" t="str">
        <f>INDEX(技能效果!C:C,MATCH(技能效果等级!B1153,技能效果!B:B,0))</f>
        <v>吉拉技能1伤害</v>
      </c>
      <c r="D1153" s="30" t="s">
        <v>1013</v>
      </c>
      <c r="E1153" s="31">
        <v>10</v>
      </c>
      <c r="F1153" s="31">
        <f>INDEX(技能效果!H:H,MATCH(技能效果等级!B1153,技能效果!B:B,0))</f>
        <v>1001</v>
      </c>
      <c r="G1153" s="31">
        <v>2.5</v>
      </c>
      <c r="H1153" s="100"/>
      <c r="I1153" s="100"/>
      <c r="J1153" s="100"/>
      <c r="K1153" s="100"/>
      <c r="L1153" s="100"/>
      <c r="M1153" s="100"/>
      <c r="N1153" s="30" t="str">
        <f>IF(INDEX(技能效果!I:I,MATCH(技能效果等级!B1153,技能效果!B:B,0))="","",INDEX(技能效果!I:I,MATCH(技能效果等级!B1153,技能效果!B:B,0)))</f>
        <v/>
      </c>
      <c r="O1153" s="100"/>
      <c r="P1153" s="100"/>
      <c r="Q1153" s="100"/>
      <c r="R1153" s="31" t="str">
        <f>IF(INDEX(技能效果!J:J,MATCH(技能效果等级!B1153,技能效果!B:B,0))="","",INDEX(技能效果!J:J,MATCH(技能效果等级!B1153,技能效果!B:B,0)))</f>
        <v/>
      </c>
      <c r="S1153" s="100"/>
      <c r="T1153" s="100"/>
      <c r="U1153" s="100"/>
      <c r="V1153" s="30" t="s">
        <v>1329</v>
      </c>
      <c r="W1153" s="31">
        <f t="shared" si="17"/>
        <v>115</v>
      </c>
    </row>
    <row r="1154" spans="1:23" ht="16.5" x14ac:dyDescent="0.2">
      <c r="A1154" s="31">
        <v>1151</v>
      </c>
      <c r="B1154" s="31">
        <f>INDEX(技能效果!B:B,MATCH(技能效果等级!W1154,技能效果!Y:Y,0))</f>
        <v>130101302</v>
      </c>
      <c r="C1154" s="31" t="str">
        <f>INDEX(技能效果!C:C,MATCH(技能效果等级!B1154,技能效果!B:B,0))</f>
        <v>吉拉技能1削减水晶</v>
      </c>
      <c r="D1154" s="30" t="s">
        <v>1013</v>
      </c>
      <c r="E1154" s="31">
        <v>1</v>
      </c>
      <c r="F1154" s="31">
        <f>INDEX(技能效果!H:H,MATCH(技能效果等级!B1154,技能效果!B:B,0))</f>
        <v>3002</v>
      </c>
      <c r="G1154" s="31">
        <v>1</v>
      </c>
      <c r="H1154" s="100"/>
      <c r="I1154" s="100"/>
      <c r="J1154" s="100"/>
      <c r="K1154" s="100"/>
      <c r="L1154" s="100"/>
      <c r="M1154" s="100"/>
      <c r="N1154" s="30" t="str">
        <f>IF(INDEX(技能效果!I:I,MATCH(技能效果等级!B1154,技能效果!B:B,0))="","",INDEX(技能效果!I:I,MATCH(技能效果等级!B1154,技能效果!B:B,0)))</f>
        <v/>
      </c>
      <c r="O1154" s="100"/>
      <c r="P1154" s="100"/>
      <c r="Q1154" s="100"/>
      <c r="R1154" s="31" t="str">
        <f>IF(INDEX(技能效果!J:J,MATCH(技能效果等级!B1154,技能效果!B:B,0))="","",INDEX(技能效果!J:J,MATCH(技能效果等级!B1154,技能效果!B:B,0)))</f>
        <v/>
      </c>
      <c r="S1154" s="100"/>
      <c r="T1154" s="100"/>
      <c r="U1154" s="100"/>
      <c r="V1154" s="30" t="s">
        <v>1329</v>
      </c>
      <c r="W1154" s="31">
        <f t="shared" si="17"/>
        <v>116</v>
      </c>
    </row>
    <row r="1155" spans="1:23" ht="16.5" x14ac:dyDescent="0.2">
      <c r="A1155" s="31">
        <v>1152</v>
      </c>
      <c r="B1155" s="31">
        <f>INDEX(技能效果!B:B,MATCH(技能效果等级!W1155,技能效果!Y:Y,0))</f>
        <v>130101302</v>
      </c>
      <c r="C1155" s="31" t="str">
        <f>INDEX(技能效果!C:C,MATCH(技能效果等级!B1155,技能效果!B:B,0))</f>
        <v>吉拉技能1削减水晶</v>
      </c>
      <c r="D1155" s="30" t="s">
        <v>1013</v>
      </c>
      <c r="E1155" s="31">
        <v>2</v>
      </c>
      <c r="F1155" s="31">
        <f>INDEX(技能效果!H:H,MATCH(技能效果等级!B1155,技能效果!B:B,0))</f>
        <v>3002</v>
      </c>
      <c r="G1155" s="31">
        <v>1</v>
      </c>
      <c r="H1155" s="100"/>
      <c r="I1155" s="100"/>
      <c r="J1155" s="100"/>
      <c r="K1155" s="100"/>
      <c r="L1155" s="100"/>
      <c r="M1155" s="100"/>
      <c r="N1155" s="30" t="str">
        <f>IF(INDEX(技能效果!I:I,MATCH(技能效果等级!B1155,技能效果!B:B,0))="","",INDEX(技能效果!I:I,MATCH(技能效果等级!B1155,技能效果!B:B,0)))</f>
        <v/>
      </c>
      <c r="O1155" s="100"/>
      <c r="P1155" s="100"/>
      <c r="Q1155" s="100"/>
      <c r="R1155" s="31" t="str">
        <f>IF(INDEX(技能效果!J:J,MATCH(技能效果等级!B1155,技能效果!B:B,0))="","",INDEX(技能效果!J:J,MATCH(技能效果等级!B1155,技能效果!B:B,0)))</f>
        <v/>
      </c>
      <c r="S1155" s="100"/>
      <c r="T1155" s="100"/>
      <c r="U1155" s="100"/>
      <c r="V1155" s="30" t="s">
        <v>1329</v>
      </c>
      <c r="W1155" s="31">
        <f t="shared" si="17"/>
        <v>116</v>
      </c>
    </row>
    <row r="1156" spans="1:23" ht="16.5" x14ac:dyDescent="0.2">
      <c r="A1156" s="31">
        <v>1153</v>
      </c>
      <c r="B1156" s="31">
        <f>INDEX(技能效果!B:B,MATCH(技能效果等级!W1156,技能效果!Y:Y,0))</f>
        <v>130101302</v>
      </c>
      <c r="C1156" s="31" t="str">
        <f>INDEX(技能效果!C:C,MATCH(技能效果等级!B1156,技能效果!B:B,0))</f>
        <v>吉拉技能1削减水晶</v>
      </c>
      <c r="D1156" s="30" t="s">
        <v>1013</v>
      </c>
      <c r="E1156" s="31">
        <v>3</v>
      </c>
      <c r="F1156" s="31">
        <f>INDEX(技能效果!H:H,MATCH(技能效果等级!B1156,技能效果!B:B,0))</f>
        <v>3002</v>
      </c>
      <c r="G1156" s="31">
        <v>1</v>
      </c>
      <c r="H1156" s="100"/>
      <c r="I1156" s="100"/>
      <c r="J1156" s="100"/>
      <c r="K1156" s="100"/>
      <c r="L1156" s="100"/>
      <c r="M1156" s="100"/>
      <c r="N1156" s="30" t="str">
        <f>IF(INDEX(技能效果!I:I,MATCH(技能效果等级!B1156,技能效果!B:B,0))="","",INDEX(技能效果!I:I,MATCH(技能效果等级!B1156,技能效果!B:B,0)))</f>
        <v/>
      </c>
      <c r="O1156" s="100"/>
      <c r="P1156" s="100"/>
      <c r="Q1156" s="100"/>
      <c r="R1156" s="31" t="str">
        <f>IF(INDEX(技能效果!J:J,MATCH(技能效果等级!B1156,技能效果!B:B,0))="","",INDEX(技能效果!J:J,MATCH(技能效果等级!B1156,技能效果!B:B,0)))</f>
        <v/>
      </c>
      <c r="S1156" s="100"/>
      <c r="T1156" s="100"/>
      <c r="U1156" s="100"/>
      <c r="V1156" s="30" t="s">
        <v>1329</v>
      </c>
      <c r="W1156" s="31">
        <f t="shared" si="17"/>
        <v>116</v>
      </c>
    </row>
    <row r="1157" spans="1:23" ht="16.5" x14ac:dyDescent="0.2">
      <c r="A1157" s="31">
        <v>1154</v>
      </c>
      <c r="B1157" s="31">
        <f>INDEX(技能效果!B:B,MATCH(技能效果等级!W1157,技能效果!Y:Y,0))</f>
        <v>130101302</v>
      </c>
      <c r="C1157" s="31" t="str">
        <f>INDEX(技能效果!C:C,MATCH(技能效果等级!B1157,技能效果!B:B,0))</f>
        <v>吉拉技能1削减水晶</v>
      </c>
      <c r="D1157" s="30" t="s">
        <v>1013</v>
      </c>
      <c r="E1157" s="31">
        <v>4</v>
      </c>
      <c r="F1157" s="31">
        <f>INDEX(技能效果!H:H,MATCH(技能效果等级!B1157,技能效果!B:B,0))</f>
        <v>3002</v>
      </c>
      <c r="G1157" s="31">
        <v>1</v>
      </c>
      <c r="H1157" s="100"/>
      <c r="I1157" s="100"/>
      <c r="J1157" s="100"/>
      <c r="K1157" s="100"/>
      <c r="L1157" s="100"/>
      <c r="M1157" s="100"/>
      <c r="N1157" s="30" t="str">
        <f>IF(INDEX(技能效果!I:I,MATCH(技能效果等级!B1157,技能效果!B:B,0))="","",INDEX(技能效果!I:I,MATCH(技能效果等级!B1157,技能效果!B:B,0)))</f>
        <v/>
      </c>
      <c r="O1157" s="100"/>
      <c r="P1157" s="100"/>
      <c r="Q1157" s="100"/>
      <c r="R1157" s="31" t="str">
        <f>IF(INDEX(技能效果!J:J,MATCH(技能效果等级!B1157,技能效果!B:B,0))="","",INDEX(技能效果!J:J,MATCH(技能效果等级!B1157,技能效果!B:B,0)))</f>
        <v/>
      </c>
      <c r="S1157" s="100"/>
      <c r="T1157" s="100"/>
      <c r="U1157" s="100"/>
      <c r="V1157" s="30" t="s">
        <v>1329</v>
      </c>
      <c r="W1157" s="31">
        <f t="shared" si="17"/>
        <v>116</v>
      </c>
    </row>
    <row r="1158" spans="1:23" ht="16.5" x14ac:dyDescent="0.2">
      <c r="A1158" s="31">
        <v>1155</v>
      </c>
      <c r="B1158" s="31">
        <f>INDEX(技能效果!B:B,MATCH(技能效果等级!W1158,技能效果!Y:Y,0))</f>
        <v>130101302</v>
      </c>
      <c r="C1158" s="31" t="str">
        <f>INDEX(技能效果!C:C,MATCH(技能效果等级!B1158,技能效果!B:B,0))</f>
        <v>吉拉技能1削减水晶</v>
      </c>
      <c r="D1158" s="30" t="s">
        <v>1013</v>
      </c>
      <c r="E1158" s="31">
        <v>5</v>
      </c>
      <c r="F1158" s="31">
        <f>INDEX(技能效果!H:H,MATCH(技能效果等级!B1158,技能效果!B:B,0))</f>
        <v>3002</v>
      </c>
      <c r="G1158" s="31">
        <v>1</v>
      </c>
      <c r="H1158" s="100"/>
      <c r="I1158" s="100"/>
      <c r="J1158" s="100"/>
      <c r="K1158" s="100"/>
      <c r="L1158" s="100"/>
      <c r="M1158" s="100"/>
      <c r="N1158" s="30" t="str">
        <f>IF(INDEX(技能效果!I:I,MATCH(技能效果等级!B1158,技能效果!B:B,0))="","",INDEX(技能效果!I:I,MATCH(技能效果等级!B1158,技能效果!B:B,0)))</f>
        <v/>
      </c>
      <c r="O1158" s="100"/>
      <c r="P1158" s="100"/>
      <c r="Q1158" s="100"/>
      <c r="R1158" s="31" t="str">
        <f>IF(INDEX(技能效果!J:J,MATCH(技能效果等级!B1158,技能效果!B:B,0))="","",INDEX(技能效果!J:J,MATCH(技能效果等级!B1158,技能效果!B:B,0)))</f>
        <v/>
      </c>
      <c r="S1158" s="100"/>
      <c r="T1158" s="100"/>
      <c r="U1158" s="100"/>
      <c r="V1158" s="30" t="s">
        <v>1329</v>
      </c>
      <c r="W1158" s="31">
        <f t="shared" si="17"/>
        <v>116</v>
      </c>
    </row>
    <row r="1159" spans="1:23" ht="16.5" x14ac:dyDescent="0.2">
      <c r="A1159" s="31">
        <v>1156</v>
      </c>
      <c r="B1159" s="31">
        <f>INDEX(技能效果!B:B,MATCH(技能效果等级!W1159,技能效果!Y:Y,0))</f>
        <v>130101302</v>
      </c>
      <c r="C1159" s="31" t="str">
        <f>INDEX(技能效果!C:C,MATCH(技能效果等级!B1159,技能效果!B:B,0))</f>
        <v>吉拉技能1削减水晶</v>
      </c>
      <c r="D1159" s="30" t="s">
        <v>1013</v>
      </c>
      <c r="E1159" s="31">
        <v>6</v>
      </c>
      <c r="F1159" s="31">
        <f>INDEX(技能效果!H:H,MATCH(技能效果等级!B1159,技能效果!B:B,0))</f>
        <v>3002</v>
      </c>
      <c r="G1159" s="31">
        <v>1</v>
      </c>
      <c r="H1159" s="100"/>
      <c r="I1159" s="100"/>
      <c r="J1159" s="100"/>
      <c r="K1159" s="100"/>
      <c r="L1159" s="100"/>
      <c r="M1159" s="100"/>
      <c r="N1159" s="30" t="str">
        <f>IF(INDEX(技能效果!I:I,MATCH(技能效果等级!B1159,技能效果!B:B,0))="","",INDEX(技能效果!I:I,MATCH(技能效果等级!B1159,技能效果!B:B,0)))</f>
        <v/>
      </c>
      <c r="O1159" s="100"/>
      <c r="P1159" s="100"/>
      <c r="Q1159" s="100"/>
      <c r="R1159" s="31" t="str">
        <f>IF(INDEX(技能效果!J:J,MATCH(技能效果等级!B1159,技能效果!B:B,0))="","",INDEX(技能效果!J:J,MATCH(技能效果等级!B1159,技能效果!B:B,0)))</f>
        <v/>
      </c>
      <c r="S1159" s="100"/>
      <c r="T1159" s="100"/>
      <c r="U1159" s="100"/>
      <c r="V1159" s="30" t="s">
        <v>1329</v>
      </c>
      <c r="W1159" s="31">
        <f t="shared" si="17"/>
        <v>116</v>
      </c>
    </row>
    <row r="1160" spans="1:23" ht="16.5" x14ac:dyDescent="0.2">
      <c r="A1160" s="31">
        <v>1157</v>
      </c>
      <c r="B1160" s="31">
        <f>INDEX(技能效果!B:B,MATCH(技能效果等级!W1160,技能效果!Y:Y,0))</f>
        <v>130101302</v>
      </c>
      <c r="C1160" s="31" t="str">
        <f>INDEX(技能效果!C:C,MATCH(技能效果等级!B1160,技能效果!B:B,0))</f>
        <v>吉拉技能1削减水晶</v>
      </c>
      <c r="D1160" s="30" t="s">
        <v>1013</v>
      </c>
      <c r="E1160" s="31">
        <v>7</v>
      </c>
      <c r="F1160" s="31">
        <f>INDEX(技能效果!H:H,MATCH(技能效果等级!B1160,技能效果!B:B,0))</f>
        <v>3002</v>
      </c>
      <c r="G1160" s="31">
        <v>1</v>
      </c>
      <c r="H1160" s="100"/>
      <c r="I1160" s="100"/>
      <c r="J1160" s="100"/>
      <c r="K1160" s="100"/>
      <c r="L1160" s="100"/>
      <c r="M1160" s="100"/>
      <c r="N1160" s="30" t="str">
        <f>IF(INDEX(技能效果!I:I,MATCH(技能效果等级!B1160,技能效果!B:B,0))="","",INDEX(技能效果!I:I,MATCH(技能效果等级!B1160,技能效果!B:B,0)))</f>
        <v/>
      </c>
      <c r="O1160" s="100"/>
      <c r="P1160" s="100"/>
      <c r="Q1160" s="100"/>
      <c r="R1160" s="31" t="str">
        <f>IF(INDEX(技能效果!J:J,MATCH(技能效果等级!B1160,技能效果!B:B,0))="","",INDEX(技能效果!J:J,MATCH(技能效果等级!B1160,技能效果!B:B,0)))</f>
        <v/>
      </c>
      <c r="S1160" s="100"/>
      <c r="T1160" s="100"/>
      <c r="U1160" s="100"/>
      <c r="V1160" s="30" t="s">
        <v>1329</v>
      </c>
      <c r="W1160" s="31">
        <f t="shared" si="17"/>
        <v>116</v>
      </c>
    </row>
    <row r="1161" spans="1:23" ht="16.5" x14ac:dyDescent="0.2">
      <c r="A1161" s="31">
        <v>1158</v>
      </c>
      <c r="B1161" s="31">
        <f>INDEX(技能效果!B:B,MATCH(技能效果等级!W1161,技能效果!Y:Y,0))</f>
        <v>130101302</v>
      </c>
      <c r="C1161" s="31" t="str">
        <f>INDEX(技能效果!C:C,MATCH(技能效果等级!B1161,技能效果!B:B,0))</f>
        <v>吉拉技能1削减水晶</v>
      </c>
      <c r="D1161" s="30" t="s">
        <v>1013</v>
      </c>
      <c r="E1161" s="31">
        <v>8</v>
      </c>
      <c r="F1161" s="31">
        <f>INDEX(技能效果!H:H,MATCH(技能效果等级!B1161,技能效果!B:B,0))</f>
        <v>3002</v>
      </c>
      <c r="G1161" s="31">
        <v>1</v>
      </c>
      <c r="H1161" s="100"/>
      <c r="I1161" s="100"/>
      <c r="J1161" s="100"/>
      <c r="K1161" s="100"/>
      <c r="L1161" s="100"/>
      <c r="M1161" s="100"/>
      <c r="N1161" s="30" t="str">
        <f>IF(INDEX(技能效果!I:I,MATCH(技能效果等级!B1161,技能效果!B:B,0))="","",INDEX(技能效果!I:I,MATCH(技能效果等级!B1161,技能效果!B:B,0)))</f>
        <v/>
      </c>
      <c r="O1161" s="100"/>
      <c r="P1161" s="100"/>
      <c r="Q1161" s="100"/>
      <c r="R1161" s="31" t="str">
        <f>IF(INDEX(技能效果!J:J,MATCH(技能效果等级!B1161,技能效果!B:B,0))="","",INDEX(技能效果!J:J,MATCH(技能效果等级!B1161,技能效果!B:B,0)))</f>
        <v/>
      </c>
      <c r="S1161" s="100"/>
      <c r="T1161" s="100"/>
      <c r="U1161" s="100"/>
      <c r="V1161" s="30" t="s">
        <v>1329</v>
      </c>
      <c r="W1161" s="31">
        <f t="shared" si="17"/>
        <v>116</v>
      </c>
    </row>
    <row r="1162" spans="1:23" ht="16.5" x14ac:dyDescent="0.2">
      <c r="A1162" s="31">
        <v>1159</v>
      </c>
      <c r="B1162" s="31">
        <f>INDEX(技能效果!B:B,MATCH(技能效果等级!W1162,技能效果!Y:Y,0))</f>
        <v>130101302</v>
      </c>
      <c r="C1162" s="31" t="str">
        <f>INDEX(技能效果!C:C,MATCH(技能效果等级!B1162,技能效果!B:B,0))</f>
        <v>吉拉技能1削减水晶</v>
      </c>
      <c r="D1162" s="30" t="s">
        <v>1013</v>
      </c>
      <c r="E1162" s="31">
        <v>9</v>
      </c>
      <c r="F1162" s="31">
        <f>INDEX(技能效果!H:H,MATCH(技能效果等级!B1162,技能效果!B:B,0))</f>
        <v>3002</v>
      </c>
      <c r="G1162" s="31">
        <v>1</v>
      </c>
      <c r="H1162" s="100"/>
      <c r="I1162" s="100"/>
      <c r="J1162" s="100"/>
      <c r="K1162" s="100"/>
      <c r="L1162" s="100"/>
      <c r="M1162" s="100"/>
      <c r="N1162" s="30" t="str">
        <f>IF(INDEX(技能效果!I:I,MATCH(技能效果等级!B1162,技能效果!B:B,0))="","",INDEX(技能效果!I:I,MATCH(技能效果等级!B1162,技能效果!B:B,0)))</f>
        <v/>
      </c>
      <c r="O1162" s="100"/>
      <c r="P1162" s="100"/>
      <c r="Q1162" s="100"/>
      <c r="R1162" s="31" t="str">
        <f>IF(INDEX(技能效果!J:J,MATCH(技能效果等级!B1162,技能效果!B:B,0))="","",INDEX(技能效果!J:J,MATCH(技能效果等级!B1162,技能效果!B:B,0)))</f>
        <v/>
      </c>
      <c r="S1162" s="100"/>
      <c r="T1162" s="100"/>
      <c r="U1162" s="100"/>
      <c r="V1162" s="30" t="s">
        <v>1329</v>
      </c>
      <c r="W1162" s="31">
        <f t="shared" si="17"/>
        <v>116</v>
      </c>
    </row>
    <row r="1163" spans="1:23" ht="16.5" x14ac:dyDescent="0.2">
      <c r="A1163" s="31">
        <v>1160</v>
      </c>
      <c r="B1163" s="31">
        <f>INDEX(技能效果!B:B,MATCH(技能效果等级!W1163,技能效果!Y:Y,0))</f>
        <v>130101302</v>
      </c>
      <c r="C1163" s="31" t="str">
        <f>INDEX(技能效果!C:C,MATCH(技能效果等级!B1163,技能效果!B:B,0))</f>
        <v>吉拉技能1削减水晶</v>
      </c>
      <c r="D1163" s="30" t="s">
        <v>1013</v>
      </c>
      <c r="E1163" s="31">
        <v>10</v>
      </c>
      <c r="F1163" s="31">
        <f>INDEX(技能效果!H:H,MATCH(技能效果等级!B1163,技能效果!B:B,0))</f>
        <v>3002</v>
      </c>
      <c r="G1163" s="31">
        <v>1</v>
      </c>
      <c r="H1163" s="100"/>
      <c r="I1163" s="100"/>
      <c r="J1163" s="100"/>
      <c r="K1163" s="100"/>
      <c r="L1163" s="100"/>
      <c r="M1163" s="100"/>
      <c r="N1163" s="30" t="str">
        <f>IF(INDEX(技能效果!I:I,MATCH(技能效果等级!B1163,技能效果!B:B,0))="","",INDEX(技能效果!I:I,MATCH(技能效果等级!B1163,技能效果!B:B,0)))</f>
        <v/>
      </c>
      <c r="O1163" s="100"/>
      <c r="P1163" s="100"/>
      <c r="Q1163" s="100"/>
      <c r="R1163" s="31" t="str">
        <f>IF(INDEX(技能效果!J:J,MATCH(技能效果等级!B1163,技能效果!B:B,0))="","",INDEX(技能效果!J:J,MATCH(技能效果等级!B1163,技能效果!B:B,0)))</f>
        <v/>
      </c>
      <c r="S1163" s="100"/>
      <c r="T1163" s="100"/>
      <c r="U1163" s="100"/>
      <c r="V1163" s="30" t="s">
        <v>1329</v>
      </c>
      <c r="W1163" s="31">
        <f t="shared" si="17"/>
        <v>116</v>
      </c>
    </row>
    <row r="1164" spans="1:23" ht="16.5" x14ac:dyDescent="0.2">
      <c r="A1164" s="31">
        <v>1161</v>
      </c>
      <c r="B1164" s="31">
        <f>INDEX(技能效果!B:B,MATCH(技能效果等级!W1164,技能效果!Y:Y,0))</f>
        <v>130201301</v>
      </c>
      <c r="C1164" s="31" t="str">
        <f>INDEX(技能效果!C:C,MATCH(技能效果等级!B1164,技能效果!B:B,0))</f>
        <v>吉拉技能2偷取红水晶</v>
      </c>
      <c r="D1164" s="30" t="s">
        <v>1013</v>
      </c>
      <c r="E1164" s="31">
        <v>1</v>
      </c>
      <c r="F1164" s="31">
        <f>INDEX(技能效果!H:H,MATCH(技能效果等级!B1164,技能效果!B:B,0))</f>
        <v>3003</v>
      </c>
      <c r="G1164" s="31">
        <v>1</v>
      </c>
      <c r="H1164" s="100"/>
      <c r="I1164" s="100"/>
      <c r="J1164" s="100"/>
      <c r="K1164" s="100"/>
      <c r="L1164" s="100"/>
      <c r="M1164" s="100"/>
      <c r="N1164" s="30" t="str">
        <f>IF(INDEX(技能效果!I:I,MATCH(技能效果等级!B1164,技能效果!B:B,0))="","",INDEX(技能效果!I:I,MATCH(技能效果等级!B1164,技能效果!B:B,0)))</f>
        <v/>
      </c>
      <c r="O1164" s="100"/>
      <c r="P1164" s="100"/>
      <c r="Q1164" s="100"/>
      <c r="R1164" s="31" t="str">
        <f>IF(INDEX(技能效果!J:J,MATCH(技能效果等级!B1164,技能效果!B:B,0))="","",INDEX(技能效果!J:J,MATCH(技能效果等级!B1164,技能效果!B:B,0)))</f>
        <v/>
      </c>
      <c r="S1164" s="100"/>
      <c r="T1164" s="100"/>
      <c r="U1164" s="100"/>
      <c r="V1164" s="30" t="s">
        <v>1329</v>
      </c>
      <c r="W1164" s="31">
        <f t="shared" si="17"/>
        <v>117</v>
      </c>
    </row>
    <row r="1165" spans="1:23" ht="16.5" x14ac:dyDescent="0.2">
      <c r="A1165" s="31">
        <v>1162</v>
      </c>
      <c r="B1165" s="31">
        <f>INDEX(技能效果!B:B,MATCH(技能效果等级!W1165,技能效果!Y:Y,0))</f>
        <v>130201301</v>
      </c>
      <c r="C1165" s="31" t="str">
        <f>INDEX(技能效果!C:C,MATCH(技能效果等级!B1165,技能效果!B:B,0))</f>
        <v>吉拉技能2偷取红水晶</v>
      </c>
      <c r="D1165" s="30" t="s">
        <v>1013</v>
      </c>
      <c r="E1165" s="31">
        <v>2</v>
      </c>
      <c r="F1165" s="31">
        <f>INDEX(技能效果!H:H,MATCH(技能效果等级!B1165,技能效果!B:B,0))</f>
        <v>3003</v>
      </c>
      <c r="G1165" s="31">
        <v>1</v>
      </c>
      <c r="H1165" s="100"/>
      <c r="I1165" s="100"/>
      <c r="J1165" s="100"/>
      <c r="K1165" s="100"/>
      <c r="L1165" s="100"/>
      <c r="M1165" s="100"/>
      <c r="N1165" s="30" t="str">
        <f>IF(INDEX(技能效果!I:I,MATCH(技能效果等级!B1165,技能效果!B:B,0))="","",INDEX(技能效果!I:I,MATCH(技能效果等级!B1165,技能效果!B:B,0)))</f>
        <v/>
      </c>
      <c r="O1165" s="100"/>
      <c r="P1165" s="100"/>
      <c r="Q1165" s="100"/>
      <c r="R1165" s="31" t="str">
        <f>IF(INDEX(技能效果!J:J,MATCH(技能效果等级!B1165,技能效果!B:B,0))="","",INDEX(技能效果!J:J,MATCH(技能效果等级!B1165,技能效果!B:B,0)))</f>
        <v/>
      </c>
      <c r="S1165" s="100"/>
      <c r="T1165" s="100"/>
      <c r="U1165" s="100"/>
      <c r="V1165" s="30" t="s">
        <v>1329</v>
      </c>
      <c r="W1165" s="31">
        <f t="shared" si="17"/>
        <v>117</v>
      </c>
    </row>
    <row r="1166" spans="1:23" ht="16.5" x14ac:dyDescent="0.2">
      <c r="A1166" s="31">
        <v>1163</v>
      </c>
      <c r="B1166" s="31">
        <f>INDEX(技能效果!B:B,MATCH(技能效果等级!W1166,技能效果!Y:Y,0))</f>
        <v>130201301</v>
      </c>
      <c r="C1166" s="31" t="str">
        <f>INDEX(技能效果!C:C,MATCH(技能效果等级!B1166,技能效果!B:B,0))</f>
        <v>吉拉技能2偷取红水晶</v>
      </c>
      <c r="D1166" s="30" t="s">
        <v>1013</v>
      </c>
      <c r="E1166" s="31">
        <v>3</v>
      </c>
      <c r="F1166" s="31">
        <f>INDEX(技能效果!H:H,MATCH(技能效果等级!B1166,技能效果!B:B,0))</f>
        <v>3003</v>
      </c>
      <c r="G1166" s="31">
        <v>1</v>
      </c>
      <c r="H1166" s="100"/>
      <c r="I1166" s="100"/>
      <c r="J1166" s="100"/>
      <c r="K1166" s="100"/>
      <c r="L1166" s="100"/>
      <c r="M1166" s="100"/>
      <c r="N1166" s="30" t="str">
        <f>IF(INDEX(技能效果!I:I,MATCH(技能效果等级!B1166,技能效果!B:B,0))="","",INDEX(技能效果!I:I,MATCH(技能效果等级!B1166,技能效果!B:B,0)))</f>
        <v/>
      </c>
      <c r="O1166" s="100"/>
      <c r="P1166" s="100"/>
      <c r="Q1166" s="100"/>
      <c r="R1166" s="31" t="str">
        <f>IF(INDEX(技能效果!J:J,MATCH(技能效果等级!B1166,技能效果!B:B,0))="","",INDEX(技能效果!J:J,MATCH(技能效果等级!B1166,技能效果!B:B,0)))</f>
        <v/>
      </c>
      <c r="S1166" s="100"/>
      <c r="T1166" s="100"/>
      <c r="U1166" s="100"/>
      <c r="V1166" s="30" t="s">
        <v>1329</v>
      </c>
      <c r="W1166" s="31">
        <f t="shared" si="17"/>
        <v>117</v>
      </c>
    </row>
    <row r="1167" spans="1:23" ht="16.5" x14ac:dyDescent="0.2">
      <c r="A1167" s="31">
        <v>1164</v>
      </c>
      <c r="B1167" s="31">
        <f>INDEX(技能效果!B:B,MATCH(技能效果等级!W1167,技能效果!Y:Y,0))</f>
        <v>130201301</v>
      </c>
      <c r="C1167" s="31" t="str">
        <f>INDEX(技能效果!C:C,MATCH(技能效果等级!B1167,技能效果!B:B,0))</f>
        <v>吉拉技能2偷取红水晶</v>
      </c>
      <c r="D1167" s="30" t="s">
        <v>1013</v>
      </c>
      <c r="E1167" s="31">
        <v>4</v>
      </c>
      <c r="F1167" s="31">
        <f>INDEX(技能效果!H:H,MATCH(技能效果等级!B1167,技能效果!B:B,0))</f>
        <v>3003</v>
      </c>
      <c r="G1167" s="31">
        <v>1</v>
      </c>
      <c r="H1167" s="100"/>
      <c r="I1167" s="100"/>
      <c r="J1167" s="100"/>
      <c r="K1167" s="100"/>
      <c r="L1167" s="100"/>
      <c r="M1167" s="100"/>
      <c r="N1167" s="30" t="str">
        <f>IF(INDEX(技能效果!I:I,MATCH(技能效果等级!B1167,技能效果!B:B,0))="","",INDEX(技能效果!I:I,MATCH(技能效果等级!B1167,技能效果!B:B,0)))</f>
        <v/>
      </c>
      <c r="O1167" s="100"/>
      <c r="P1167" s="100"/>
      <c r="Q1167" s="100"/>
      <c r="R1167" s="31" t="str">
        <f>IF(INDEX(技能效果!J:J,MATCH(技能效果等级!B1167,技能效果!B:B,0))="","",INDEX(技能效果!J:J,MATCH(技能效果等级!B1167,技能效果!B:B,0)))</f>
        <v/>
      </c>
      <c r="S1167" s="100"/>
      <c r="T1167" s="100"/>
      <c r="U1167" s="100"/>
      <c r="V1167" s="30" t="s">
        <v>1329</v>
      </c>
      <c r="W1167" s="31">
        <f t="shared" ref="W1167:W1230" si="18">W1157+1</f>
        <v>117</v>
      </c>
    </row>
    <row r="1168" spans="1:23" ht="16.5" x14ac:dyDescent="0.2">
      <c r="A1168" s="31">
        <v>1165</v>
      </c>
      <c r="B1168" s="31">
        <f>INDEX(技能效果!B:B,MATCH(技能效果等级!W1168,技能效果!Y:Y,0))</f>
        <v>130201301</v>
      </c>
      <c r="C1168" s="31" t="str">
        <f>INDEX(技能效果!C:C,MATCH(技能效果等级!B1168,技能效果!B:B,0))</f>
        <v>吉拉技能2偷取红水晶</v>
      </c>
      <c r="D1168" s="30" t="s">
        <v>1013</v>
      </c>
      <c r="E1168" s="31">
        <v>5</v>
      </c>
      <c r="F1168" s="31">
        <f>INDEX(技能效果!H:H,MATCH(技能效果等级!B1168,技能效果!B:B,0))</f>
        <v>3003</v>
      </c>
      <c r="G1168" s="31">
        <v>1</v>
      </c>
      <c r="H1168" s="100"/>
      <c r="I1168" s="100"/>
      <c r="J1168" s="100"/>
      <c r="K1168" s="100"/>
      <c r="L1168" s="100"/>
      <c r="M1168" s="100"/>
      <c r="N1168" s="30" t="str">
        <f>IF(INDEX(技能效果!I:I,MATCH(技能效果等级!B1168,技能效果!B:B,0))="","",INDEX(技能效果!I:I,MATCH(技能效果等级!B1168,技能效果!B:B,0)))</f>
        <v/>
      </c>
      <c r="O1168" s="100"/>
      <c r="P1168" s="100"/>
      <c r="Q1168" s="100"/>
      <c r="R1168" s="31" t="str">
        <f>IF(INDEX(技能效果!J:J,MATCH(技能效果等级!B1168,技能效果!B:B,0))="","",INDEX(技能效果!J:J,MATCH(技能效果等级!B1168,技能效果!B:B,0)))</f>
        <v/>
      </c>
      <c r="S1168" s="100"/>
      <c r="T1168" s="100"/>
      <c r="U1168" s="100"/>
      <c r="V1168" s="30" t="s">
        <v>1329</v>
      </c>
      <c r="W1168" s="31">
        <f t="shared" si="18"/>
        <v>117</v>
      </c>
    </row>
    <row r="1169" spans="1:23" ht="16.5" x14ac:dyDescent="0.2">
      <c r="A1169" s="31">
        <v>1166</v>
      </c>
      <c r="B1169" s="31">
        <f>INDEX(技能效果!B:B,MATCH(技能效果等级!W1169,技能效果!Y:Y,0))</f>
        <v>130201301</v>
      </c>
      <c r="C1169" s="31" t="str">
        <f>INDEX(技能效果!C:C,MATCH(技能效果等级!B1169,技能效果!B:B,0))</f>
        <v>吉拉技能2偷取红水晶</v>
      </c>
      <c r="D1169" s="30" t="s">
        <v>1013</v>
      </c>
      <c r="E1169" s="31">
        <v>6</v>
      </c>
      <c r="F1169" s="31">
        <f>INDEX(技能效果!H:H,MATCH(技能效果等级!B1169,技能效果!B:B,0))</f>
        <v>3003</v>
      </c>
      <c r="G1169" s="31">
        <v>1</v>
      </c>
      <c r="H1169" s="100"/>
      <c r="I1169" s="100"/>
      <c r="J1169" s="100"/>
      <c r="K1169" s="100"/>
      <c r="L1169" s="100"/>
      <c r="M1169" s="100"/>
      <c r="N1169" s="30" t="str">
        <f>IF(INDEX(技能效果!I:I,MATCH(技能效果等级!B1169,技能效果!B:B,0))="","",INDEX(技能效果!I:I,MATCH(技能效果等级!B1169,技能效果!B:B,0)))</f>
        <v/>
      </c>
      <c r="O1169" s="100"/>
      <c r="P1169" s="100"/>
      <c r="Q1169" s="100"/>
      <c r="R1169" s="31" t="str">
        <f>IF(INDEX(技能效果!J:J,MATCH(技能效果等级!B1169,技能效果!B:B,0))="","",INDEX(技能效果!J:J,MATCH(技能效果等级!B1169,技能效果!B:B,0)))</f>
        <v/>
      </c>
      <c r="S1169" s="100"/>
      <c r="T1169" s="100"/>
      <c r="U1169" s="100"/>
      <c r="V1169" s="30" t="s">
        <v>1329</v>
      </c>
      <c r="W1169" s="31">
        <f t="shared" si="18"/>
        <v>117</v>
      </c>
    </row>
    <row r="1170" spans="1:23" ht="16.5" x14ac:dyDescent="0.2">
      <c r="A1170" s="31">
        <v>1167</v>
      </c>
      <c r="B1170" s="31">
        <f>INDEX(技能效果!B:B,MATCH(技能效果等级!W1170,技能效果!Y:Y,0))</f>
        <v>130201301</v>
      </c>
      <c r="C1170" s="31" t="str">
        <f>INDEX(技能效果!C:C,MATCH(技能效果等级!B1170,技能效果!B:B,0))</f>
        <v>吉拉技能2偷取红水晶</v>
      </c>
      <c r="D1170" s="30" t="s">
        <v>1013</v>
      </c>
      <c r="E1170" s="31">
        <v>7</v>
      </c>
      <c r="F1170" s="31">
        <f>INDEX(技能效果!H:H,MATCH(技能效果等级!B1170,技能效果!B:B,0))</f>
        <v>3003</v>
      </c>
      <c r="G1170" s="31">
        <v>1</v>
      </c>
      <c r="H1170" s="100"/>
      <c r="I1170" s="100"/>
      <c r="J1170" s="100"/>
      <c r="K1170" s="100"/>
      <c r="L1170" s="100"/>
      <c r="M1170" s="100"/>
      <c r="N1170" s="30" t="str">
        <f>IF(INDEX(技能效果!I:I,MATCH(技能效果等级!B1170,技能效果!B:B,0))="","",INDEX(技能效果!I:I,MATCH(技能效果等级!B1170,技能效果!B:B,0)))</f>
        <v/>
      </c>
      <c r="O1170" s="100"/>
      <c r="P1170" s="100"/>
      <c r="Q1170" s="100"/>
      <c r="R1170" s="31" t="str">
        <f>IF(INDEX(技能效果!J:J,MATCH(技能效果等级!B1170,技能效果!B:B,0))="","",INDEX(技能效果!J:J,MATCH(技能效果等级!B1170,技能效果!B:B,0)))</f>
        <v/>
      </c>
      <c r="S1170" s="100"/>
      <c r="T1170" s="100"/>
      <c r="U1170" s="100"/>
      <c r="V1170" s="30" t="s">
        <v>1329</v>
      </c>
      <c r="W1170" s="31">
        <f t="shared" si="18"/>
        <v>117</v>
      </c>
    </row>
    <row r="1171" spans="1:23" ht="16.5" x14ac:dyDescent="0.2">
      <c r="A1171" s="31">
        <v>1168</v>
      </c>
      <c r="B1171" s="31">
        <f>INDEX(技能效果!B:B,MATCH(技能效果等级!W1171,技能效果!Y:Y,0))</f>
        <v>130201301</v>
      </c>
      <c r="C1171" s="31" t="str">
        <f>INDEX(技能效果!C:C,MATCH(技能效果等级!B1171,技能效果!B:B,0))</f>
        <v>吉拉技能2偷取红水晶</v>
      </c>
      <c r="D1171" s="30" t="s">
        <v>1013</v>
      </c>
      <c r="E1171" s="31">
        <v>8</v>
      </c>
      <c r="F1171" s="31">
        <f>INDEX(技能效果!H:H,MATCH(技能效果等级!B1171,技能效果!B:B,0))</f>
        <v>3003</v>
      </c>
      <c r="G1171" s="31">
        <v>1</v>
      </c>
      <c r="H1171" s="100"/>
      <c r="I1171" s="100"/>
      <c r="J1171" s="100"/>
      <c r="K1171" s="100"/>
      <c r="L1171" s="100"/>
      <c r="M1171" s="100"/>
      <c r="N1171" s="30" t="str">
        <f>IF(INDEX(技能效果!I:I,MATCH(技能效果等级!B1171,技能效果!B:B,0))="","",INDEX(技能效果!I:I,MATCH(技能效果等级!B1171,技能效果!B:B,0)))</f>
        <v/>
      </c>
      <c r="O1171" s="100"/>
      <c r="P1171" s="100"/>
      <c r="Q1171" s="100"/>
      <c r="R1171" s="31" t="str">
        <f>IF(INDEX(技能效果!J:J,MATCH(技能效果等级!B1171,技能效果!B:B,0))="","",INDEX(技能效果!J:J,MATCH(技能效果等级!B1171,技能效果!B:B,0)))</f>
        <v/>
      </c>
      <c r="S1171" s="100"/>
      <c r="T1171" s="100"/>
      <c r="U1171" s="100"/>
      <c r="V1171" s="30" t="s">
        <v>1329</v>
      </c>
      <c r="W1171" s="31">
        <f t="shared" si="18"/>
        <v>117</v>
      </c>
    </row>
    <row r="1172" spans="1:23" ht="16.5" x14ac:dyDescent="0.2">
      <c r="A1172" s="31">
        <v>1169</v>
      </c>
      <c r="B1172" s="31">
        <f>INDEX(技能效果!B:B,MATCH(技能效果等级!W1172,技能效果!Y:Y,0))</f>
        <v>130201301</v>
      </c>
      <c r="C1172" s="31" t="str">
        <f>INDEX(技能效果!C:C,MATCH(技能效果等级!B1172,技能效果!B:B,0))</f>
        <v>吉拉技能2偷取红水晶</v>
      </c>
      <c r="D1172" s="30" t="s">
        <v>1013</v>
      </c>
      <c r="E1172" s="31">
        <v>9</v>
      </c>
      <c r="F1172" s="31">
        <f>INDEX(技能效果!H:H,MATCH(技能效果等级!B1172,技能效果!B:B,0))</f>
        <v>3003</v>
      </c>
      <c r="G1172" s="31">
        <v>1</v>
      </c>
      <c r="H1172" s="100"/>
      <c r="I1172" s="100"/>
      <c r="J1172" s="100"/>
      <c r="K1172" s="100"/>
      <c r="L1172" s="100"/>
      <c r="M1172" s="100"/>
      <c r="N1172" s="30" t="str">
        <f>IF(INDEX(技能效果!I:I,MATCH(技能效果等级!B1172,技能效果!B:B,0))="","",INDEX(技能效果!I:I,MATCH(技能效果等级!B1172,技能效果!B:B,0)))</f>
        <v/>
      </c>
      <c r="O1172" s="100"/>
      <c r="P1172" s="100"/>
      <c r="Q1172" s="100"/>
      <c r="R1172" s="31" t="str">
        <f>IF(INDEX(技能效果!J:J,MATCH(技能效果等级!B1172,技能效果!B:B,0))="","",INDEX(技能效果!J:J,MATCH(技能效果等级!B1172,技能效果!B:B,0)))</f>
        <v/>
      </c>
      <c r="S1172" s="100"/>
      <c r="T1172" s="100"/>
      <c r="U1172" s="100"/>
      <c r="V1172" s="30" t="s">
        <v>1329</v>
      </c>
      <c r="W1172" s="31">
        <f t="shared" si="18"/>
        <v>117</v>
      </c>
    </row>
    <row r="1173" spans="1:23" ht="16.5" x14ac:dyDescent="0.2">
      <c r="A1173" s="31">
        <v>1170</v>
      </c>
      <c r="B1173" s="31">
        <f>INDEX(技能效果!B:B,MATCH(技能效果等级!W1173,技能效果!Y:Y,0))</f>
        <v>130201301</v>
      </c>
      <c r="C1173" s="31" t="str">
        <f>INDEX(技能效果!C:C,MATCH(技能效果等级!B1173,技能效果!B:B,0))</f>
        <v>吉拉技能2偷取红水晶</v>
      </c>
      <c r="D1173" s="30" t="s">
        <v>1013</v>
      </c>
      <c r="E1173" s="31">
        <v>10</v>
      </c>
      <c r="F1173" s="31">
        <f>INDEX(技能效果!H:H,MATCH(技能效果等级!B1173,技能效果!B:B,0))</f>
        <v>3003</v>
      </c>
      <c r="G1173" s="31">
        <v>1</v>
      </c>
      <c r="H1173" s="100"/>
      <c r="I1173" s="100"/>
      <c r="J1173" s="100"/>
      <c r="K1173" s="100"/>
      <c r="L1173" s="100"/>
      <c r="M1173" s="100"/>
      <c r="N1173" s="30" t="str">
        <f>IF(INDEX(技能效果!I:I,MATCH(技能效果等级!B1173,技能效果!B:B,0))="","",INDEX(技能效果!I:I,MATCH(技能效果等级!B1173,技能效果!B:B,0)))</f>
        <v/>
      </c>
      <c r="O1173" s="100"/>
      <c r="P1173" s="100"/>
      <c r="Q1173" s="100"/>
      <c r="R1173" s="31" t="str">
        <f>IF(INDEX(技能效果!J:J,MATCH(技能效果等级!B1173,技能效果!B:B,0))="","",INDEX(技能效果!J:J,MATCH(技能效果等级!B1173,技能效果!B:B,0)))</f>
        <v/>
      </c>
      <c r="S1173" s="100"/>
      <c r="T1173" s="100"/>
      <c r="U1173" s="100"/>
      <c r="V1173" s="30" t="s">
        <v>1329</v>
      </c>
      <c r="W1173" s="31">
        <f t="shared" si="18"/>
        <v>117</v>
      </c>
    </row>
    <row r="1174" spans="1:23" ht="16.5" x14ac:dyDescent="0.2">
      <c r="A1174" s="31">
        <v>1171</v>
      </c>
      <c r="B1174" s="31">
        <f>INDEX(技能效果!B:B,MATCH(技能效果等级!W1174,技能效果!Y:Y,0))</f>
        <v>130101401</v>
      </c>
      <c r="C1174" s="31" t="str">
        <f>INDEX(技能效果!C:C,MATCH(技能效果等级!B1174,技能效果!B:B,0))</f>
        <v>吕仙宫技能1伤害</v>
      </c>
      <c r="D1174" s="30" t="s">
        <v>1013</v>
      </c>
      <c r="E1174" s="31">
        <v>1</v>
      </c>
      <c r="F1174" s="31">
        <f>INDEX(技能效果!H:H,MATCH(技能效果等级!B1174,技能效果!B:B,0))</f>
        <v>1001</v>
      </c>
      <c r="G1174" s="31">
        <v>2.5</v>
      </c>
      <c r="H1174" s="100"/>
      <c r="I1174" s="100"/>
      <c r="J1174" s="100"/>
      <c r="K1174" s="100"/>
      <c r="L1174" s="100"/>
      <c r="M1174" s="100"/>
      <c r="N1174" s="30" t="str">
        <f>IF(INDEX(技能效果!I:I,MATCH(技能效果等级!B1174,技能效果!B:B,0))="","",INDEX(技能效果!I:I,MATCH(技能效果等级!B1174,技能效果!B:B,0)))</f>
        <v/>
      </c>
      <c r="O1174" s="100"/>
      <c r="P1174" s="100"/>
      <c r="Q1174" s="100"/>
      <c r="R1174" s="31" t="str">
        <f>IF(INDEX(技能效果!J:J,MATCH(技能效果等级!B1174,技能效果!B:B,0))="","",INDEX(技能效果!J:J,MATCH(技能效果等级!B1174,技能效果!B:B,0)))</f>
        <v/>
      </c>
      <c r="S1174" s="100"/>
      <c r="T1174" s="100"/>
      <c r="U1174" s="100"/>
      <c r="V1174" s="30" t="s">
        <v>1329</v>
      </c>
      <c r="W1174" s="31">
        <f t="shared" si="18"/>
        <v>118</v>
      </c>
    </row>
    <row r="1175" spans="1:23" ht="16.5" x14ac:dyDescent="0.2">
      <c r="A1175" s="31">
        <v>1172</v>
      </c>
      <c r="B1175" s="31">
        <f>INDEX(技能效果!B:B,MATCH(技能效果等级!W1175,技能效果!Y:Y,0))</f>
        <v>130101401</v>
      </c>
      <c r="C1175" s="31" t="str">
        <f>INDEX(技能效果!C:C,MATCH(技能效果等级!B1175,技能效果!B:B,0))</f>
        <v>吕仙宫技能1伤害</v>
      </c>
      <c r="D1175" s="30" t="s">
        <v>1013</v>
      </c>
      <c r="E1175" s="31">
        <v>2</v>
      </c>
      <c r="F1175" s="31">
        <f>INDEX(技能效果!H:H,MATCH(技能效果等级!B1175,技能效果!B:B,0))</f>
        <v>1001</v>
      </c>
      <c r="G1175" s="31">
        <v>2.5</v>
      </c>
      <c r="H1175" s="100"/>
      <c r="I1175" s="100"/>
      <c r="J1175" s="100"/>
      <c r="K1175" s="100"/>
      <c r="L1175" s="100"/>
      <c r="M1175" s="100"/>
      <c r="N1175" s="30" t="str">
        <f>IF(INDEX(技能效果!I:I,MATCH(技能效果等级!B1175,技能效果!B:B,0))="","",INDEX(技能效果!I:I,MATCH(技能效果等级!B1175,技能效果!B:B,0)))</f>
        <v/>
      </c>
      <c r="O1175" s="100"/>
      <c r="P1175" s="100"/>
      <c r="Q1175" s="100"/>
      <c r="R1175" s="31" t="str">
        <f>IF(INDEX(技能效果!J:J,MATCH(技能效果等级!B1175,技能效果!B:B,0))="","",INDEX(技能效果!J:J,MATCH(技能效果等级!B1175,技能效果!B:B,0)))</f>
        <v/>
      </c>
      <c r="S1175" s="100"/>
      <c r="T1175" s="100"/>
      <c r="U1175" s="100"/>
      <c r="V1175" s="30" t="s">
        <v>1329</v>
      </c>
      <c r="W1175" s="31">
        <f t="shared" si="18"/>
        <v>118</v>
      </c>
    </row>
    <row r="1176" spans="1:23" ht="16.5" x14ac:dyDescent="0.2">
      <c r="A1176" s="31">
        <v>1173</v>
      </c>
      <c r="B1176" s="31">
        <f>INDEX(技能效果!B:B,MATCH(技能效果等级!W1176,技能效果!Y:Y,0))</f>
        <v>130101401</v>
      </c>
      <c r="C1176" s="31" t="str">
        <f>INDEX(技能效果!C:C,MATCH(技能效果等级!B1176,技能效果!B:B,0))</f>
        <v>吕仙宫技能1伤害</v>
      </c>
      <c r="D1176" s="30" t="s">
        <v>1013</v>
      </c>
      <c r="E1176" s="31">
        <v>3</v>
      </c>
      <c r="F1176" s="31">
        <f>INDEX(技能效果!H:H,MATCH(技能效果等级!B1176,技能效果!B:B,0))</f>
        <v>1001</v>
      </c>
      <c r="G1176" s="31">
        <v>2.5</v>
      </c>
      <c r="H1176" s="100"/>
      <c r="I1176" s="100"/>
      <c r="J1176" s="100"/>
      <c r="K1176" s="100"/>
      <c r="L1176" s="100"/>
      <c r="M1176" s="100"/>
      <c r="N1176" s="30" t="str">
        <f>IF(INDEX(技能效果!I:I,MATCH(技能效果等级!B1176,技能效果!B:B,0))="","",INDEX(技能效果!I:I,MATCH(技能效果等级!B1176,技能效果!B:B,0)))</f>
        <v/>
      </c>
      <c r="O1176" s="100"/>
      <c r="P1176" s="100"/>
      <c r="Q1176" s="100"/>
      <c r="R1176" s="31" t="str">
        <f>IF(INDEX(技能效果!J:J,MATCH(技能效果等级!B1176,技能效果!B:B,0))="","",INDEX(技能效果!J:J,MATCH(技能效果等级!B1176,技能效果!B:B,0)))</f>
        <v/>
      </c>
      <c r="S1176" s="100"/>
      <c r="T1176" s="100"/>
      <c r="U1176" s="100"/>
      <c r="V1176" s="30" t="s">
        <v>1329</v>
      </c>
      <c r="W1176" s="31">
        <f t="shared" si="18"/>
        <v>118</v>
      </c>
    </row>
    <row r="1177" spans="1:23" ht="16.5" x14ac:dyDescent="0.2">
      <c r="A1177" s="31">
        <v>1174</v>
      </c>
      <c r="B1177" s="31">
        <f>INDEX(技能效果!B:B,MATCH(技能效果等级!W1177,技能效果!Y:Y,0))</f>
        <v>130101401</v>
      </c>
      <c r="C1177" s="31" t="str">
        <f>INDEX(技能效果!C:C,MATCH(技能效果等级!B1177,技能效果!B:B,0))</f>
        <v>吕仙宫技能1伤害</v>
      </c>
      <c r="D1177" s="30" t="s">
        <v>1013</v>
      </c>
      <c r="E1177" s="31">
        <v>4</v>
      </c>
      <c r="F1177" s="31">
        <f>INDEX(技能效果!H:H,MATCH(技能效果等级!B1177,技能效果!B:B,0))</f>
        <v>1001</v>
      </c>
      <c r="G1177" s="31">
        <v>2.5</v>
      </c>
      <c r="H1177" s="100"/>
      <c r="I1177" s="100"/>
      <c r="J1177" s="100"/>
      <c r="K1177" s="100"/>
      <c r="L1177" s="100"/>
      <c r="M1177" s="100"/>
      <c r="N1177" s="30" t="str">
        <f>IF(INDEX(技能效果!I:I,MATCH(技能效果等级!B1177,技能效果!B:B,0))="","",INDEX(技能效果!I:I,MATCH(技能效果等级!B1177,技能效果!B:B,0)))</f>
        <v/>
      </c>
      <c r="O1177" s="100"/>
      <c r="P1177" s="100"/>
      <c r="Q1177" s="100"/>
      <c r="R1177" s="31" t="str">
        <f>IF(INDEX(技能效果!J:J,MATCH(技能效果等级!B1177,技能效果!B:B,0))="","",INDEX(技能效果!J:J,MATCH(技能效果等级!B1177,技能效果!B:B,0)))</f>
        <v/>
      </c>
      <c r="S1177" s="100"/>
      <c r="T1177" s="100"/>
      <c r="U1177" s="100"/>
      <c r="V1177" s="30" t="s">
        <v>1329</v>
      </c>
      <c r="W1177" s="31">
        <f t="shared" si="18"/>
        <v>118</v>
      </c>
    </row>
    <row r="1178" spans="1:23" ht="16.5" x14ac:dyDescent="0.2">
      <c r="A1178" s="31">
        <v>1175</v>
      </c>
      <c r="B1178" s="31">
        <f>INDEX(技能效果!B:B,MATCH(技能效果等级!W1178,技能效果!Y:Y,0))</f>
        <v>130101401</v>
      </c>
      <c r="C1178" s="31" t="str">
        <f>INDEX(技能效果!C:C,MATCH(技能效果等级!B1178,技能效果!B:B,0))</f>
        <v>吕仙宫技能1伤害</v>
      </c>
      <c r="D1178" s="30" t="s">
        <v>1013</v>
      </c>
      <c r="E1178" s="31">
        <v>5</v>
      </c>
      <c r="F1178" s="31">
        <f>INDEX(技能效果!H:H,MATCH(技能效果等级!B1178,技能效果!B:B,0))</f>
        <v>1001</v>
      </c>
      <c r="G1178" s="31">
        <v>2.5</v>
      </c>
      <c r="H1178" s="100"/>
      <c r="I1178" s="100"/>
      <c r="J1178" s="100"/>
      <c r="K1178" s="100"/>
      <c r="L1178" s="100"/>
      <c r="M1178" s="100"/>
      <c r="N1178" s="30" t="str">
        <f>IF(INDEX(技能效果!I:I,MATCH(技能效果等级!B1178,技能效果!B:B,0))="","",INDEX(技能效果!I:I,MATCH(技能效果等级!B1178,技能效果!B:B,0)))</f>
        <v/>
      </c>
      <c r="O1178" s="100"/>
      <c r="P1178" s="100"/>
      <c r="Q1178" s="100"/>
      <c r="R1178" s="31" t="str">
        <f>IF(INDEX(技能效果!J:J,MATCH(技能效果等级!B1178,技能效果!B:B,0))="","",INDEX(技能效果!J:J,MATCH(技能效果等级!B1178,技能效果!B:B,0)))</f>
        <v/>
      </c>
      <c r="S1178" s="100"/>
      <c r="T1178" s="100"/>
      <c r="U1178" s="100"/>
      <c r="V1178" s="30" t="s">
        <v>1329</v>
      </c>
      <c r="W1178" s="31">
        <f t="shared" si="18"/>
        <v>118</v>
      </c>
    </row>
    <row r="1179" spans="1:23" ht="16.5" x14ac:dyDescent="0.2">
      <c r="A1179" s="31">
        <v>1176</v>
      </c>
      <c r="B1179" s="31">
        <f>INDEX(技能效果!B:B,MATCH(技能效果等级!W1179,技能效果!Y:Y,0))</f>
        <v>130101401</v>
      </c>
      <c r="C1179" s="31" t="str">
        <f>INDEX(技能效果!C:C,MATCH(技能效果等级!B1179,技能效果!B:B,0))</f>
        <v>吕仙宫技能1伤害</v>
      </c>
      <c r="D1179" s="30" t="s">
        <v>1013</v>
      </c>
      <c r="E1179" s="31">
        <v>6</v>
      </c>
      <c r="F1179" s="31">
        <f>INDEX(技能效果!H:H,MATCH(技能效果等级!B1179,技能效果!B:B,0))</f>
        <v>1001</v>
      </c>
      <c r="G1179" s="31">
        <v>2.5</v>
      </c>
      <c r="H1179" s="100"/>
      <c r="I1179" s="100"/>
      <c r="J1179" s="100"/>
      <c r="K1179" s="100"/>
      <c r="L1179" s="100"/>
      <c r="M1179" s="100"/>
      <c r="N1179" s="30" t="str">
        <f>IF(INDEX(技能效果!I:I,MATCH(技能效果等级!B1179,技能效果!B:B,0))="","",INDEX(技能效果!I:I,MATCH(技能效果等级!B1179,技能效果!B:B,0)))</f>
        <v/>
      </c>
      <c r="O1179" s="100"/>
      <c r="P1179" s="100"/>
      <c r="Q1179" s="100"/>
      <c r="R1179" s="31" t="str">
        <f>IF(INDEX(技能效果!J:J,MATCH(技能效果等级!B1179,技能效果!B:B,0))="","",INDEX(技能效果!J:J,MATCH(技能效果等级!B1179,技能效果!B:B,0)))</f>
        <v/>
      </c>
      <c r="S1179" s="100"/>
      <c r="T1179" s="100"/>
      <c r="U1179" s="100"/>
      <c r="V1179" s="30" t="s">
        <v>1329</v>
      </c>
      <c r="W1179" s="31">
        <f t="shared" si="18"/>
        <v>118</v>
      </c>
    </row>
    <row r="1180" spans="1:23" ht="16.5" x14ac:dyDescent="0.2">
      <c r="A1180" s="31">
        <v>1177</v>
      </c>
      <c r="B1180" s="31">
        <f>INDEX(技能效果!B:B,MATCH(技能效果等级!W1180,技能效果!Y:Y,0))</f>
        <v>130101401</v>
      </c>
      <c r="C1180" s="31" t="str">
        <f>INDEX(技能效果!C:C,MATCH(技能效果等级!B1180,技能效果!B:B,0))</f>
        <v>吕仙宫技能1伤害</v>
      </c>
      <c r="D1180" s="30" t="s">
        <v>1013</v>
      </c>
      <c r="E1180" s="31">
        <v>7</v>
      </c>
      <c r="F1180" s="31">
        <f>INDEX(技能效果!H:H,MATCH(技能效果等级!B1180,技能效果!B:B,0))</f>
        <v>1001</v>
      </c>
      <c r="G1180" s="31">
        <v>2.5</v>
      </c>
      <c r="H1180" s="100"/>
      <c r="I1180" s="100"/>
      <c r="J1180" s="100"/>
      <c r="K1180" s="100"/>
      <c r="L1180" s="100"/>
      <c r="M1180" s="100"/>
      <c r="N1180" s="30" t="str">
        <f>IF(INDEX(技能效果!I:I,MATCH(技能效果等级!B1180,技能效果!B:B,0))="","",INDEX(技能效果!I:I,MATCH(技能效果等级!B1180,技能效果!B:B,0)))</f>
        <v/>
      </c>
      <c r="O1180" s="100"/>
      <c r="P1180" s="100"/>
      <c r="Q1180" s="100"/>
      <c r="R1180" s="31" t="str">
        <f>IF(INDEX(技能效果!J:J,MATCH(技能效果等级!B1180,技能效果!B:B,0))="","",INDEX(技能效果!J:J,MATCH(技能效果等级!B1180,技能效果!B:B,0)))</f>
        <v/>
      </c>
      <c r="S1180" s="100"/>
      <c r="T1180" s="100"/>
      <c r="U1180" s="100"/>
      <c r="V1180" s="30" t="s">
        <v>1329</v>
      </c>
      <c r="W1180" s="31">
        <f t="shared" si="18"/>
        <v>118</v>
      </c>
    </row>
    <row r="1181" spans="1:23" ht="16.5" x14ac:dyDescent="0.2">
      <c r="A1181" s="31">
        <v>1178</v>
      </c>
      <c r="B1181" s="31">
        <f>INDEX(技能效果!B:B,MATCH(技能效果等级!W1181,技能效果!Y:Y,0))</f>
        <v>130101401</v>
      </c>
      <c r="C1181" s="31" t="str">
        <f>INDEX(技能效果!C:C,MATCH(技能效果等级!B1181,技能效果!B:B,0))</f>
        <v>吕仙宫技能1伤害</v>
      </c>
      <c r="D1181" s="30" t="s">
        <v>1013</v>
      </c>
      <c r="E1181" s="31">
        <v>8</v>
      </c>
      <c r="F1181" s="31">
        <f>INDEX(技能效果!H:H,MATCH(技能效果等级!B1181,技能效果!B:B,0))</f>
        <v>1001</v>
      </c>
      <c r="G1181" s="31">
        <v>2.5</v>
      </c>
      <c r="H1181" s="100"/>
      <c r="I1181" s="100"/>
      <c r="J1181" s="100"/>
      <c r="K1181" s="100"/>
      <c r="L1181" s="100"/>
      <c r="M1181" s="100"/>
      <c r="N1181" s="30" t="str">
        <f>IF(INDEX(技能效果!I:I,MATCH(技能效果等级!B1181,技能效果!B:B,0))="","",INDEX(技能效果!I:I,MATCH(技能效果等级!B1181,技能效果!B:B,0)))</f>
        <v/>
      </c>
      <c r="O1181" s="100"/>
      <c r="P1181" s="100"/>
      <c r="Q1181" s="100"/>
      <c r="R1181" s="31" t="str">
        <f>IF(INDEX(技能效果!J:J,MATCH(技能效果等级!B1181,技能效果!B:B,0))="","",INDEX(技能效果!J:J,MATCH(技能效果等级!B1181,技能效果!B:B,0)))</f>
        <v/>
      </c>
      <c r="S1181" s="100"/>
      <c r="T1181" s="100"/>
      <c r="U1181" s="100"/>
      <c r="V1181" s="30" t="s">
        <v>1329</v>
      </c>
      <c r="W1181" s="31">
        <f t="shared" si="18"/>
        <v>118</v>
      </c>
    </row>
    <row r="1182" spans="1:23" ht="16.5" x14ac:dyDescent="0.2">
      <c r="A1182" s="31">
        <v>1179</v>
      </c>
      <c r="B1182" s="31">
        <f>INDEX(技能效果!B:B,MATCH(技能效果等级!W1182,技能效果!Y:Y,0))</f>
        <v>130101401</v>
      </c>
      <c r="C1182" s="31" t="str">
        <f>INDEX(技能效果!C:C,MATCH(技能效果等级!B1182,技能效果!B:B,0))</f>
        <v>吕仙宫技能1伤害</v>
      </c>
      <c r="D1182" s="30" t="s">
        <v>1013</v>
      </c>
      <c r="E1182" s="31">
        <v>9</v>
      </c>
      <c r="F1182" s="31">
        <f>INDEX(技能效果!H:H,MATCH(技能效果等级!B1182,技能效果!B:B,0))</f>
        <v>1001</v>
      </c>
      <c r="G1182" s="31">
        <v>2.5</v>
      </c>
      <c r="H1182" s="100"/>
      <c r="I1182" s="100"/>
      <c r="J1182" s="100"/>
      <c r="K1182" s="100"/>
      <c r="L1182" s="100"/>
      <c r="M1182" s="100"/>
      <c r="N1182" s="30" t="str">
        <f>IF(INDEX(技能效果!I:I,MATCH(技能效果等级!B1182,技能效果!B:B,0))="","",INDEX(技能效果!I:I,MATCH(技能效果等级!B1182,技能效果!B:B,0)))</f>
        <v/>
      </c>
      <c r="O1182" s="100"/>
      <c r="P1182" s="100"/>
      <c r="Q1182" s="100"/>
      <c r="R1182" s="31" t="str">
        <f>IF(INDEX(技能效果!J:J,MATCH(技能效果等级!B1182,技能效果!B:B,0))="","",INDEX(技能效果!J:J,MATCH(技能效果等级!B1182,技能效果!B:B,0)))</f>
        <v/>
      </c>
      <c r="S1182" s="100"/>
      <c r="T1182" s="100"/>
      <c r="U1182" s="100"/>
      <c r="V1182" s="30" t="s">
        <v>1329</v>
      </c>
      <c r="W1182" s="31">
        <f t="shared" si="18"/>
        <v>118</v>
      </c>
    </row>
    <row r="1183" spans="1:23" ht="16.5" x14ac:dyDescent="0.2">
      <c r="A1183" s="31">
        <v>1180</v>
      </c>
      <c r="B1183" s="31">
        <f>INDEX(技能效果!B:B,MATCH(技能效果等级!W1183,技能效果!Y:Y,0))</f>
        <v>130101401</v>
      </c>
      <c r="C1183" s="31" t="str">
        <f>INDEX(技能效果!C:C,MATCH(技能效果等级!B1183,技能效果!B:B,0))</f>
        <v>吕仙宫技能1伤害</v>
      </c>
      <c r="D1183" s="30" t="s">
        <v>1013</v>
      </c>
      <c r="E1183" s="31">
        <v>10</v>
      </c>
      <c r="F1183" s="31">
        <f>INDEX(技能效果!H:H,MATCH(技能效果等级!B1183,技能效果!B:B,0))</f>
        <v>1001</v>
      </c>
      <c r="G1183" s="31">
        <v>2.5</v>
      </c>
      <c r="H1183" s="100"/>
      <c r="I1183" s="100"/>
      <c r="J1183" s="100"/>
      <c r="K1183" s="100"/>
      <c r="L1183" s="100"/>
      <c r="M1183" s="100"/>
      <c r="N1183" s="30" t="str">
        <f>IF(INDEX(技能效果!I:I,MATCH(技能效果等级!B1183,技能效果!B:B,0))="","",INDEX(技能效果!I:I,MATCH(技能效果等级!B1183,技能效果!B:B,0)))</f>
        <v/>
      </c>
      <c r="O1183" s="100"/>
      <c r="P1183" s="100"/>
      <c r="Q1183" s="100"/>
      <c r="R1183" s="31" t="str">
        <f>IF(INDEX(技能效果!J:J,MATCH(技能效果等级!B1183,技能效果!B:B,0))="","",INDEX(技能效果!J:J,MATCH(技能效果等级!B1183,技能效果!B:B,0)))</f>
        <v/>
      </c>
      <c r="S1183" s="100"/>
      <c r="T1183" s="100"/>
      <c r="U1183" s="100"/>
      <c r="V1183" s="30" t="s">
        <v>1329</v>
      </c>
      <c r="W1183" s="31">
        <f t="shared" si="18"/>
        <v>118</v>
      </c>
    </row>
    <row r="1184" spans="1:23" ht="16.5" x14ac:dyDescent="0.2">
      <c r="A1184" s="31">
        <v>1181</v>
      </c>
      <c r="B1184" s="31">
        <f>INDEX(技能效果!B:B,MATCH(技能效果等级!W1184,技能效果!Y:Y,0))</f>
        <v>130101402</v>
      </c>
      <c r="C1184" s="31" t="str">
        <f>INDEX(技能效果!C:C,MATCH(技能效果等级!B1184,技能效果!B:B,0))</f>
        <v>吕仙宫技能1禁止召唤</v>
      </c>
      <c r="D1184" s="30" t="s">
        <v>1013</v>
      </c>
      <c r="E1184" s="31">
        <v>1</v>
      </c>
      <c r="F1184" s="31">
        <f>INDEX(技能效果!H:H,MATCH(技能效果等级!B1184,技能效果!B:B,0))</f>
        <v>4003</v>
      </c>
      <c r="G1184" s="31">
        <v>1</v>
      </c>
      <c r="H1184" s="100"/>
      <c r="I1184" s="100"/>
      <c r="J1184" s="100"/>
      <c r="K1184" s="100"/>
      <c r="L1184" s="100"/>
      <c r="M1184" s="100"/>
      <c r="N1184" s="30" t="str">
        <f>IF(INDEX(技能效果!I:I,MATCH(技能效果等级!B1184,技能效果!B:B,0))="","",INDEX(技能效果!I:I,MATCH(技能效果等级!B1184,技能效果!B:B,0)))</f>
        <v/>
      </c>
      <c r="O1184" s="100"/>
      <c r="P1184" s="100"/>
      <c r="Q1184" s="100"/>
      <c r="R1184" s="31" t="str">
        <f>IF(INDEX(技能效果!J:J,MATCH(技能效果等级!B1184,技能效果!B:B,0))="","",INDEX(技能效果!J:J,MATCH(技能效果等级!B1184,技能效果!B:B,0)))</f>
        <v/>
      </c>
      <c r="S1184" s="100"/>
      <c r="T1184" s="100"/>
      <c r="U1184" s="100"/>
      <c r="V1184" s="30" t="s">
        <v>1329</v>
      </c>
      <c r="W1184" s="31">
        <f t="shared" si="18"/>
        <v>119</v>
      </c>
    </row>
    <row r="1185" spans="1:23" ht="16.5" x14ac:dyDescent="0.2">
      <c r="A1185" s="31">
        <v>1182</v>
      </c>
      <c r="B1185" s="31">
        <f>INDEX(技能效果!B:B,MATCH(技能效果等级!W1185,技能效果!Y:Y,0))</f>
        <v>130101402</v>
      </c>
      <c r="C1185" s="31" t="str">
        <f>INDEX(技能效果!C:C,MATCH(技能效果等级!B1185,技能效果!B:B,0))</f>
        <v>吕仙宫技能1禁止召唤</v>
      </c>
      <c r="D1185" s="30" t="s">
        <v>1013</v>
      </c>
      <c r="E1185" s="31">
        <v>2</v>
      </c>
      <c r="F1185" s="31">
        <f>INDEX(技能效果!H:H,MATCH(技能效果等级!B1185,技能效果!B:B,0))</f>
        <v>4003</v>
      </c>
      <c r="G1185" s="31">
        <v>1</v>
      </c>
      <c r="H1185" s="100"/>
      <c r="I1185" s="100"/>
      <c r="J1185" s="100"/>
      <c r="K1185" s="100"/>
      <c r="L1185" s="100"/>
      <c r="M1185" s="100"/>
      <c r="N1185" s="30" t="str">
        <f>IF(INDEX(技能效果!I:I,MATCH(技能效果等级!B1185,技能效果!B:B,0))="","",INDEX(技能效果!I:I,MATCH(技能效果等级!B1185,技能效果!B:B,0)))</f>
        <v/>
      </c>
      <c r="O1185" s="100"/>
      <c r="P1185" s="100"/>
      <c r="Q1185" s="100"/>
      <c r="R1185" s="31" t="str">
        <f>IF(INDEX(技能效果!J:J,MATCH(技能效果等级!B1185,技能效果!B:B,0))="","",INDEX(技能效果!J:J,MATCH(技能效果等级!B1185,技能效果!B:B,0)))</f>
        <v/>
      </c>
      <c r="S1185" s="100"/>
      <c r="T1185" s="100"/>
      <c r="U1185" s="100"/>
      <c r="V1185" s="30" t="s">
        <v>1329</v>
      </c>
      <c r="W1185" s="31">
        <f t="shared" si="18"/>
        <v>119</v>
      </c>
    </row>
    <row r="1186" spans="1:23" ht="16.5" x14ac:dyDescent="0.2">
      <c r="A1186" s="31">
        <v>1183</v>
      </c>
      <c r="B1186" s="31">
        <f>INDEX(技能效果!B:B,MATCH(技能效果等级!W1186,技能效果!Y:Y,0))</f>
        <v>130101402</v>
      </c>
      <c r="C1186" s="31" t="str">
        <f>INDEX(技能效果!C:C,MATCH(技能效果等级!B1186,技能效果!B:B,0))</f>
        <v>吕仙宫技能1禁止召唤</v>
      </c>
      <c r="D1186" s="30" t="s">
        <v>1013</v>
      </c>
      <c r="E1186" s="31">
        <v>3</v>
      </c>
      <c r="F1186" s="31">
        <f>INDEX(技能效果!H:H,MATCH(技能效果等级!B1186,技能效果!B:B,0))</f>
        <v>4003</v>
      </c>
      <c r="G1186" s="31">
        <v>1</v>
      </c>
      <c r="H1186" s="100"/>
      <c r="I1186" s="100"/>
      <c r="J1186" s="100"/>
      <c r="K1186" s="100"/>
      <c r="L1186" s="100"/>
      <c r="M1186" s="100"/>
      <c r="N1186" s="30" t="str">
        <f>IF(INDEX(技能效果!I:I,MATCH(技能效果等级!B1186,技能效果!B:B,0))="","",INDEX(技能效果!I:I,MATCH(技能效果等级!B1186,技能效果!B:B,0)))</f>
        <v/>
      </c>
      <c r="O1186" s="100"/>
      <c r="P1186" s="100"/>
      <c r="Q1186" s="100"/>
      <c r="R1186" s="31" t="str">
        <f>IF(INDEX(技能效果!J:J,MATCH(技能效果等级!B1186,技能效果!B:B,0))="","",INDEX(技能效果!J:J,MATCH(技能效果等级!B1186,技能效果!B:B,0)))</f>
        <v/>
      </c>
      <c r="S1186" s="100"/>
      <c r="T1186" s="100"/>
      <c r="U1186" s="100"/>
      <c r="V1186" s="30" t="s">
        <v>1329</v>
      </c>
      <c r="W1186" s="31">
        <f t="shared" si="18"/>
        <v>119</v>
      </c>
    </row>
    <row r="1187" spans="1:23" ht="16.5" x14ac:dyDescent="0.2">
      <c r="A1187" s="31">
        <v>1184</v>
      </c>
      <c r="B1187" s="31">
        <f>INDEX(技能效果!B:B,MATCH(技能效果等级!W1187,技能效果!Y:Y,0))</f>
        <v>130101402</v>
      </c>
      <c r="C1187" s="31" t="str">
        <f>INDEX(技能效果!C:C,MATCH(技能效果等级!B1187,技能效果!B:B,0))</f>
        <v>吕仙宫技能1禁止召唤</v>
      </c>
      <c r="D1187" s="30" t="s">
        <v>1013</v>
      </c>
      <c r="E1187" s="31">
        <v>4</v>
      </c>
      <c r="F1187" s="31">
        <f>INDEX(技能效果!H:H,MATCH(技能效果等级!B1187,技能效果!B:B,0))</f>
        <v>4003</v>
      </c>
      <c r="G1187" s="31">
        <v>1</v>
      </c>
      <c r="H1187" s="100"/>
      <c r="I1187" s="100"/>
      <c r="J1187" s="100"/>
      <c r="K1187" s="100"/>
      <c r="L1187" s="100"/>
      <c r="M1187" s="100"/>
      <c r="N1187" s="30" t="str">
        <f>IF(INDEX(技能效果!I:I,MATCH(技能效果等级!B1187,技能效果!B:B,0))="","",INDEX(技能效果!I:I,MATCH(技能效果等级!B1187,技能效果!B:B,0)))</f>
        <v/>
      </c>
      <c r="O1187" s="100"/>
      <c r="P1187" s="100"/>
      <c r="Q1187" s="100"/>
      <c r="R1187" s="31" t="str">
        <f>IF(INDEX(技能效果!J:J,MATCH(技能效果等级!B1187,技能效果!B:B,0))="","",INDEX(技能效果!J:J,MATCH(技能效果等级!B1187,技能效果!B:B,0)))</f>
        <v/>
      </c>
      <c r="S1187" s="100"/>
      <c r="T1187" s="100"/>
      <c r="U1187" s="100"/>
      <c r="V1187" s="30" t="s">
        <v>1329</v>
      </c>
      <c r="W1187" s="31">
        <f t="shared" si="18"/>
        <v>119</v>
      </c>
    </row>
    <row r="1188" spans="1:23" ht="16.5" x14ac:dyDescent="0.2">
      <c r="A1188" s="31">
        <v>1185</v>
      </c>
      <c r="B1188" s="31">
        <f>INDEX(技能效果!B:B,MATCH(技能效果等级!W1188,技能效果!Y:Y,0))</f>
        <v>130101402</v>
      </c>
      <c r="C1188" s="31" t="str">
        <f>INDEX(技能效果!C:C,MATCH(技能效果等级!B1188,技能效果!B:B,0))</f>
        <v>吕仙宫技能1禁止召唤</v>
      </c>
      <c r="D1188" s="30" t="s">
        <v>1013</v>
      </c>
      <c r="E1188" s="31">
        <v>5</v>
      </c>
      <c r="F1188" s="31">
        <f>INDEX(技能效果!H:H,MATCH(技能效果等级!B1188,技能效果!B:B,0))</f>
        <v>4003</v>
      </c>
      <c r="G1188" s="31">
        <v>1</v>
      </c>
      <c r="H1188" s="100"/>
      <c r="I1188" s="100"/>
      <c r="J1188" s="100"/>
      <c r="K1188" s="100"/>
      <c r="L1188" s="100"/>
      <c r="M1188" s="100"/>
      <c r="N1188" s="30" t="str">
        <f>IF(INDEX(技能效果!I:I,MATCH(技能效果等级!B1188,技能效果!B:B,0))="","",INDEX(技能效果!I:I,MATCH(技能效果等级!B1188,技能效果!B:B,0)))</f>
        <v/>
      </c>
      <c r="O1188" s="100"/>
      <c r="P1188" s="100"/>
      <c r="Q1188" s="100"/>
      <c r="R1188" s="31" t="str">
        <f>IF(INDEX(技能效果!J:J,MATCH(技能效果等级!B1188,技能效果!B:B,0))="","",INDEX(技能效果!J:J,MATCH(技能效果等级!B1188,技能效果!B:B,0)))</f>
        <v/>
      </c>
      <c r="S1188" s="100"/>
      <c r="T1188" s="100"/>
      <c r="U1188" s="100"/>
      <c r="V1188" s="30" t="s">
        <v>1329</v>
      </c>
      <c r="W1188" s="31">
        <f t="shared" si="18"/>
        <v>119</v>
      </c>
    </row>
    <row r="1189" spans="1:23" ht="16.5" x14ac:dyDescent="0.2">
      <c r="A1189" s="31">
        <v>1186</v>
      </c>
      <c r="B1189" s="31">
        <f>INDEX(技能效果!B:B,MATCH(技能效果等级!W1189,技能效果!Y:Y,0))</f>
        <v>130101402</v>
      </c>
      <c r="C1189" s="31" t="str">
        <f>INDEX(技能效果!C:C,MATCH(技能效果等级!B1189,技能效果!B:B,0))</f>
        <v>吕仙宫技能1禁止召唤</v>
      </c>
      <c r="D1189" s="30" t="s">
        <v>1013</v>
      </c>
      <c r="E1189" s="31">
        <v>6</v>
      </c>
      <c r="F1189" s="31">
        <f>INDEX(技能效果!H:H,MATCH(技能效果等级!B1189,技能效果!B:B,0))</f>
        <v>4003</v>
      </c>
      <c r="G1189" s="31">
        <v>1</v>
      </c>
      <c r="H1189" s="100"/>
      <c r="I1189" s="100"/>
      <c r="J1189" s="100"/>
      <c r="K1189" s="100"/>
      <c r="L1189" s="100"/>
      <c r="M1189" s="100"/>
      <c r="N1189" s="30" t="str">
        <f>IF(INDEX(技能效果!I:I,MATCH(技能效果等级!B1189,技能效果!B:B,0))="","",INDEX(技能效果!I:I,MATCH(技能效果等级!B1189,技能效果!B:B,0)))</f>
        <v/>
      </c>
      <c r="O1189" s="100"/>
      <c r="P1189" s="100"/>
      <c r="Q1189" s="100"/>
      <c r="R1189" s="31" t="str">
        <f>IF(INDEX(技能效果!J:J,MATCH(技能效果等级!B1189,技能效果!B:B,0))="","",INDEX(技能效果!J:J,MATCH(技能效果等级!B1189,技能效果!B:B,0)))</f>
        <v/>
      </c>
      <c r="S1189" s="100"/>
      <c r="T1189" s="100"/>
      <c r="U1189" s="100"/>
      <c r="V1189" s="30" t="s">
        <v>1329</v>
      </c>
      <c r="W1189" s="31">
        <f t="shared" si="18"/>
        <v>119</v>
      </c>
    </row>
    <row r="1190" spans="1:23" ht="16.5" x14ac:dyDescent="0.2">
      <c r="A1190" s="31">
        <v>1187</v>
      </c>
      <c r="B1190" s="31">
        <f>INDEX(技能效果!B:B,MATCH(技能效果等级!W1190,技能效果!Y:Y,0))</f>
        <v>130101402</v>
      </c>
      <c r="C1190" s="31" t="str">
        <f>INDEX(技能效果!C:C,MATCH(技能效果等级!B1190,技能效果!B:B,0))</f>
        <v>吕仙宫技能1禁止召唤</v>
      </c>
      <c r="D1190" s="30" t="s">
        <v>1013</v>
      </c>
      <c r="E1190" s="31">
        <v>7</v>
      </c>
      <c r="F1190" s="31">
        <f>INDEX(技能效果!H:H,MATCH(技能效果等级!B1190,技能效果!B:B,0))</f>
        <v>4003</v>
      </c>
      <c r="G1190" s="31">
        <v>1</v>
      </c>
      <c r="H1190" s="100"/>
      <c r="I1190" s="100"/>
      <c r="J1190" s="100"/>
      <c r="K1190" s="100"/>
      <c r="L1190" s="100"/>
      <c r="M1190" s="100"/>
      <c r="N1190" s="30" t="str">
        <f>IF(INDEX(技能效果!I:I,MATCH(技能效果等级!B1190,技能效果!B:B,0))="","",INDEX(技能效果!I:I,MATCH(技能效果等级!B1190,技能效果!B:B,0)))</f>
        <v/>
      </c>
      <c r="O1190" s="100"/>
      <c r="P1190" s="100"/>
      <c r="Q1190" s="100"/>
      <c r="R1190" s="31" t="str">
        <f>IF(INDEX(技能效果!J:J,MATCH(技能效果等级!B1190,技能效果!B:B,0))="","",INDEX(技能效果!J:J,MATCH(技能效果等级!B1190,技能效果!B:B,0)))</f>
        <v/>
      </c>
      <c r="S1190" s="100"/>
      <c r="T1190" s="100"/>
      <c r="U1190" s="100"/>
      <c r="V1190" s="30" t="s">
        <v>1329</v>
      </c>
      <c r="W1190" s="31">
        <f t="shared" si="18"/>
        <v>119</v>
      </c>
    </row>
    <row r="1191" spans="1:23" ht="16.5" x14ac:dyDescent="0.2">
      <c r="A1191" s="31">
        <v>1188</v>
      </c>
      <c r="B1191" s="31">
        <f>INDEX(技能效果!B:B,MATCH(技能效果等级!W1191,技能效果!Y:Y,0))</f>
        <v>130101402</v>
      </c>
      <c r="C1191" s="31" t="str">
        <f>INDEX(技能效果!C:C,MATCH(技能效果等级!B1191,技能效果!B:B,0))</f>
        <v>吕仙宫技能1禁止召唤</v>
      </c>
      <c r="D1191" s="30" t="s">
        <v>1013</v>
      </c>
      <c r="E1191" s="31">
        <v>8</v>
      </c>
      <c r="F1191" s="31">
        <f>INDEX(技能效果!H:H,MATCH(技能效果等级!B1191,技能效果!B:B,0))</f>
        <v>4003</v>
      </c>
      <c r="G1191" s="31">
        <v>1</v>
      </c>
      <c r="H1191" s="100"/>
      <c r="I1191" s="100"/>
      <c r="J1191" s="100"/>
      <c r="K1191" s="100"/>
      <c r="L1191" s="100"/>
      <c r="M1191" s="100"/>
      <c r="N1191" s="30" t="str">
        <f>IF(INDEX(技能效果!I:I,MATCH(技能效果等级!B1191,技能效果!B:B,0))="","",INDEX(技能效果!I:I,MATCH(技能效果等级!B1191,技能效果!B:B,0)))</f>
        <v/>
      </c>
      <c r="O1191" s="100"/>
      <c r="P1191" s="100"/>
      <c r="Q1191" s="100"/>
      <c r="R1191" s="31" t="str">
        <f>IF(INDEX(技能效果!J:J,MATCH(技能效果等级!B1191,技能效果!B:B,0))="","",INDEX(技能效果!J:J,MATCH(技能效果等级!B1191,技能效果!B:B,0)))</f>
        <v/>
      </c>
      <c r="S1191" s="100"/>
      <c r="T1191" s="100"/>
      <c r="U1191" s="100"/>
      <c r="V1191" s="30" t="s">
        <v>1329</v>
      </c>
      <c r="W1191" s="31">
        <f t="shared" si="18"/>
        <v>119</v>
      </c>
    </row>
    <row r="1192" spans="1:23" ht="16.5" x14ac:dyDescent="0.2">
      <c r="A1192" s="31">
        <v>1189</v>
      </c>
      <c r="B1192" s="31">
        <f>INDEX(技能效果!B:B,MATCH(技能效果等级!W1192,技能效果!Y:Y,0))</f>
        <v>130101402</v>
      </c>
      <c r="C1192" s="31" t="str">
        <f>INDEX(技能效果!C:C,MATCH(技能效果等级!B1192,技能效果!B:B,0))</f>
        <v>吕仙宫技能1禁止召唤</v>
      </c>
      <c r="D1192" s="30" t="s">
        <v>1013</v>
      </c>
      <c r="E1192" s="31">
        <v>9</v>
      </c>
      <c r="F1192" s="31">
        <f>INDEX(技能效果!H:H,MATCH(技能效果等级!B1192,技能效果!B:B,0))</f>
        <v>4003</v>
      </c>
      <c r="G1192" s="31">
        <v>1</v>
      </c>
      <c r="H1192" s="100"/>
      <c r="I1192" s="100"/>
      <c r="J1192" s="100"/>
      <c r="K1192" s="100"/>
      <c r="L1192" s="100"/>
      <c r="M1192" s="100"/>
      <c r="N1192" s="30" t="str">
        <f>IF(INDEX(技能效果!I:I,MATCH(技能效果等级!B1192,技能效果!B:B,0))="","",INDEX(技能效果!I:I,MATCH(技能效果等级!B1192,技能效果!B:B,0)))</f>
        <v/>
      </c>
      <c r="O1192" s="100"/>
      <c r="P1192" s="100"/>
      <c r="Q1192" s="100"/>
      <c r="R1192" s="31" t="str">
        <f>IF(INDEX(技能效果!J:J,MATCH(技能效果等级!B1192,技能效果!B:B,0))="","",INDEX(技能效果!J:J,MATCH(技能效果等级!B1192,技能效果!B:B,0)))</f>
        <v/>
      </c>
      <c r="S1192" s="100"/>
      <c r="T1192" s="100"/>
      <c r="U1192" s="100"/>
      <c r="V1192" s="30" t="s">
        <v>1329</v>
      </c>
      <c r="W1192" s="31">
        <f t="shared" si="18"/>
        <v>119</v>
      </c>
    </row>
    <row r="1193" spans="1:23" ht="16.5" x14ac:dyDescent="0.2">
      <c r="A1193" s="31">
        <v>1190</v>
      </c>
      <c r="B1193" s="31">
        <f>INDEX(技能效果!B:B,MATCH(技能效果等级!W1193,技能效果!Y:Y,0))</f>
        <v>130101402</v>
      </c>
      <c r="C1193" s="31" t="str">
        <f>INDEX(技能效果!C:C,MATCH(技能效果等级!B1193,技能效果!B:B,0))</f>
        <v>吕仙宫技能1禁止召唤</v>
      </c>
      <c r="D1193" s="30" t="s">
        <v>1013</v>
      </c>
      <c r="E1193" s="31">
        <v>10</v>
      </c>
      <c r="F1193" s="31">
        <f>INDEX(技能效果!H:H,MATCH(技能效果等级!B1193,技能效果!B:B,0))</f>
        <v>4003</v>
      </c>
      <c r="G1193" s="31">
        <v>1</v>
      </c>
      <c r="H1193" s="100"/>
      <c r="I1193" s="100"/>
      <c r="J1193" s="100"/>
      <c r="K1193" s="100"/>
      <c r="L1193" s="100"/>
      <c r="M1193" s="100"/>
      <c r="N1193" s="30" t="str">
        <f>IF(INDEX(技能效果!I:I,MATCH(技能效果等级!B1193,技能效果!B:B,0))="","",INDEX(技能效果!I:I,MATCH(技能效果等级!B1193,技能效果!B:B,0)))</f>
        <v/>
      </c>
      <c r="O1193" s="100"/>
      <c r="P1193" s="100"/>
      <c r="Q1193" s="100"/>
      <c r="R1193" s="31" t="str">
        <f>IF(INDEX(技能效果!J:J,MATCH(技能效果等级!B1193,技能效果!B:B,0))="","",INDEX(技能效果!J:J,MATCH(技能效果等级!B1193,技能效果!B:B,0)))</f>
        <v/>
      </c>
      <c r="S1193" s="100"/>
      <c r="T1193" s="100"/>
      <c r="U1193" s="100"/>
      <c r="V1193" s="30" t="s">
        <v>1329</v>
      </c>
      <c r="W1193" s="31">
        <f t="shared" si="18"/>
        <v>119</v>
      </c>
    </row>
    <row r="1194" spans="1:23" ht="16.5" x14ac:dyDescent="0.2">
      <c r="A1194" s="31">
        <v>1191</v>
      </c>
      <c r="B1194" s="31">
        <f>INDEX(技能效果!B:B,MATCH(技能效果等级!W1194,技能效果!Y:Y,0))</f>
        <v>130201401</v>
      </c>
      <c r="C1194" s="31" t="str">
        <f>INDEX(技能效果!C:C,MATCH(技能效果等级!B1194,技能效果!B:B,0))</f>
        <v>吕仙宫技能2回复生命</v>
      </c>
      <c r="D1194" s="30" t="s">
        <v>1013</v>
      </c>
      <c r="E1194" s="31">
        <v>1</v>
      </c>
      <c r="F1194" s="31">
        <f>INDEX(技能效果!H:H,MATCH(技能效果等级!B1194,技能效果!B:B,0))</f>
        <v>2001</v>
      </c>
      <c r="G1194" s="31">
        <v>1</v>
      </c>
      <c r="H1194" s="100"/>
      <c r="I1194" s="100"/>
      <c r="J1194" s="100"/>
      <c r="K1194" s="100"/>
      <c r="L1194" s="100"/>
      <c r="M1194" s="100"/>
      <c r="N1194" s="30" t="str">
        <f>IF(INDEX(技能效果!I:I,MATCH(技能效果等级!B1194,技能效果!B:B,0))="","",INDEX(技能效果!I:I,MATCH(技能效果等级!B1194,技能效果!B:B,0)))</f>
        <v/>
      </c>
      <c r="O1194" s="100"/>
      <c r="P1194" s="100"/>
      <c r="Q1194" s="100"/>
      <c r="R1194" s="31" t="str">
        <f>IF(INDEX(技能效果!J:J,MATCH(技能效果等级!B1194,技能效果!B:B,0))="","",INDEX(技能效果!J:J,MATCH(技能效果等级!B1194,技能效果!B:B,0)))</f>
        <v/>
      </c>
      <c r="S1194" s="100"/>
      <c r="T1194" s="100"/>
      <c r="U1194" s="100"/>
      <c r="V1194" s="30" t="s">
        <v>1329</v>
      </c>
      <c r="W1194" s="31">
        <f t="shared" si="18"/>
        <v>120</v>
      </c>
    </row>
    <row r="1195" spans="1:23" ht="16.5" x14ac:dyDescent="0.2">
      <c r="A1195" s="31">
        <v>1192</v>
      </c>
      <c r="B1195" s="31">
        <f>INDEX(技能效果!B:B,MATCH(技能效果等级!W1195,技能效果!Y:Y,0))</f>
        <v>130201401</v>
      </c>
      <c r="C1195" s="31" t="str">
        <f>INDEX(技能效果!C:C,MATCH(技能效果等级!B1195,技能效果!B:B,0))</f>
        <v>吕仙宫技能2回复生命</v>
      </c>
      <c r="D1195" s="30" t="s">
        <v>1013</v>
      </c>
      <c r="E1195" s="31">
        <v>2</v>
      </c>
      <c r="F1195" s="31">
        <f>INDEX(技能效果!H:H,MATCH(技能效果等级!B1195,技能效果!B:B,0))</f>
        <v>2001</v>
      </c>
      <c r="G1195" s="31">
        <v>1</v>
      </c>
      <c r="H1195" s="100"/>
      <c r="I1195" s="100"/>
      <c r="J1195" s="100"/>
      <c r="K1195" s="100"/>
      <c r="L1195" s="100"/>
      <c r="M1195" s="100"/>
      <c r="N1195" s="30" t="str">
        <f>IF(INDEX(技能效果!I:I,MATCH(技能效果等级!B1195,技能效果!B:B,0))="","",INDEX(技能效果!I:I,MATCH(技能效果等级!B1195,技能效果!B:B,0)))</f>
        <v/>
      </c>
      <c r="O1195" s="100"/>
      <c r="P1195" s="100"/>
      <c r="Q1195" s="100"/>
      <c r="R1195" s="31" t="str">
        <f>IF(INDEX(技能效果!J:J,MATCH(技能效果等级!B1195,技能效果!B:B,0))="","",INDEX(技能效果!J:J,MATCH(技能效果等级!B1195,技能效果!B:B,0)))</f>
        <v/>
      </c>
      <c r="S1195" s="100"/>
      <c r="T1195" s="100"/>
      <c r="U1195" s="100"/>
      <c r="V1195" s="30" t="s">
        <v>1329</v>
      </c>
      <c r="W1195" s="31">
        <f t="shared" si="18"/>
        <v>120</v>
      </c>
    </row>
    <row r="1196" spans="1:23" ht="16.5" x14ac:dyDescent="0.2">
      <c r="A1196" s="31">
        <v>1193</v>
      </c>
      <c r="B1196" s="31">
        <f>INDEX(技能效果!B:B,MATCH(技能效果等级!W1196,技能效果!Y:Y,0))</f>
        <v>130201401</v>
      </c>
      <c r="C1196" s="31" t="str">
        <f>INDEX(技能效果!C:C,MATCH(技能效果等级!B1196,技能效果!B:B,0))</f>
        <v>吕仙宫技能2回复生命</v>
      </c>
      <c r="D1196" s="30" t="s">
        <v>1013</v>
      </c>
      <c r="E1196" s="31">
        <v>3</v>
      </c>
      <c r="F1196" s="31">
        <f>INDEX(技能效果!H:H,MATCH(技能效果等级!B1196,技能效果!B:B,0))</f>
        <v>2001</v>
      </c>
      <c r="G1196" s="31">
        <v>1</v>
      </c>
      <c r="H1196" s="100"/>
      <c r="I1196" s="100"/>
      <c r="J1196" s="100"/>
      <c r="K1196" s="100"/>
      <c r="L1196" s="100"/>
      <c r="M1196" s="100"/>
      <c r="N1196" s="30" t="str">
        <f>IF(INDEX(技能效果!I:I,MATCH(技能效果等级!B1196,技能效果!B:B,0))="","",INDEX(技能效果!I:I,MATCH(技能效果等级!B1196,技能效果!B:B,0)))</f>
        <v/>
      </c>
      <c r="O1196" s="100"/>
      <c r="P1196" s="100"/>
      <c r="Q1196" s="100"/>
      <c r="R1196" s="31" t="str">
        <f>IF(INDEX(技能效果!J:J,MATCH(技能效果等级!B1196,技能效果!B:B,0))="","",INDEX(技能效果!J:J,MATCH(技能效果等级!B1196,技能效果!B:B,0)))</f>
        <v/>
      </c>
      <c r="S1196" s="100"/>
      <c r="T1196" s="100"/>
      <c r="U1196" s="100"/>
      <c r="V1196" s="30" t="s">
        <v>1329</v>
      </c>
      <c r="W1196" s="31">
        <f t="shared" si="18"/>
        <v>120</v>
      </c>
    </row>
    <row r="1197" spans="1:23" ht="16.5" x14ac:dyDescent="0.2">
      <c r="A1197" s="31">
        <v>1194</v>
      </c>
      <c r="B1197" s="31">
        <f>INDEX(技能效果!B:B,MATCH(技能效果等级!W1197,技能效果!Y:Y,0))</f>
        <v>130201401</v>
      </c>
      <c r="C1197" s="31" t="str">
        <f>INDEX(技能效果!C:C,MATCH(技能效果等级!B1197,技能效果!B:B,0))</f>
        <v>吕仙宫技能2回复生命</v>
      </c>
      <c r="D1197" s="30" t="s">
        <v>1013</v>
      </c>
      <c r="E1197" s="31">
        <v>4</v>
      </c>
      <c r="F1197" s="31">
        <f>INDEX(技能效果!H:H,MATCH(技能效果等级!B1197,技能效果!B:B,0))</f>
        <v>2001</v>
      </c>
      <c r="G1197" s="31">
        <v>1</v>
      </c>
      <c r="H1197" s="100"/>
      <c r="I1197" s="100"/>
      <c r="J1197" s="100"/>
      <c r="K1197" s="100"/>
      <c r="L1197" s="100"/>
      <c r="M1197" s="100"/>
      <c r="N1197" s="30" t="str">
        <f>IF(INDEX(技能效果!I:I,MATCH(技能效果等级!B1197,技能效果!B:B,0))="","",INDEX(技能效果!I:I,MATCH(技能效果等级!B1197,技能效果!B:B,0)))</f>
        <v/>
      </c>
      <c r="O1197" s="100"/>
      <c r="P1197" s="100"/>
      <c r="Q1197" s="100"/>
      <c r="R1197" s="31" t="str">
        <f>IF(INDEX(技能效果!J:J,MATCH(技能效果等级!B1197,技能效果!B:B,0))="","",INDEX(技能效果!J:J,MATCH(技能效果等级!B1197,技能效果!B:B,0)))</f>
        <v/>
      </c>
      <c r="S1197" s="100"/>
      <c r="T1197" s="100"/>
      <c r="U1197" s="100"/>
      <c r="V1197" s="30" t="s">
        <v>1329</v>
      </c>
      <c r="W1197" s="31">
        <f t="shared" si="18"/>
        <v>120</v>
      </c>
    </row>
    <row r="1198" spans="1:23" ht="16.5" x14ac:dyDescent="0.2">
      <c r="A1198" s="31">
        <v>1195</v>
      </c>
      <c r="B1198" s="31">
        <f>INDEX(技能效果!B:B,MATCH(技能效果等级!W1198,技能效果!Y:Y,0))</f>
        <v>130201401</v>
      </c>
      <c r="C1198" s="31" t="str">
        <f>INDEX(技能效果!C:C,MATCH(技能效果等级!B1198,技能效果!B:B,0))</f>
        <v>吕仙宫技能2回复生命</v>
      </c>
      <c r="D1198" s="30" t="s">
        <v>1013</v>
      </c>
      <c r="E1198" s="31">
        <v>5</v>
      </c>
      <c r="F1198" s="31">
        <f>INDEX(技能效果!H:H,MATCH(技能效果等级!B1198,技能效果!B:B,0))</f>
        <v>2001</v>
      </c>
      <c r="G1198" s="31">
        <v>1</v>
      </c>
      <c r="H1198" s="100"/>
      <c r="I1198" s="100"/>
      <c r="J1198" s="100"/>
      <c r="K1198" s="100"/>
      <c r="L1198" s="100"/>
      <c r="M1198" s="100"/>
      <c r="N1198" s="30" t="str">
        <f>IF(INDEX(技能效果!I:I,MATCH(技能效果等级!B1198,技能效果!B:B,0))="","",INDEX(技能效果!I:I,MATCH(技能效果等级!B1198,技能效果!B:B,0)))</f>
        <v/>
      </c>
      <c r="O1198" s="100"/>
      <c r="P1198" s="100"/>
      <c r="Q1198" s="100"/>
      <c r="R1198" s="31" t="str">
        <f>IF(INDEX(技能效果!J:J,MATCH(技能效果等级!B1198,技能效果!B:B,0))="","",INDEX(技能效果!J:J,MATCH(技能效果等级!B1198,技能效果!B:B,0)))</f>
        <v/>
      </c>
      <c r="S1198" s="100"/>
      <c r="T1198" s="100"/>
      <c r="U1198" s="100"/>
      <c r="V1198" s="30" t="s">
        <v>1329</v>
      </c>
      <c r="W1198" s="31">
        <f t="shared" si="18"/>
        <v>120</v>
      </c>
    </row>
    <row r="1199" spans="1:23" ht="16.5" x14ac:dyDescent="0.2">
      <c r="A1199" s="31">
        <v>1196</v>
      </c>
      <c r="B1199" s="31">
        <f>INDEX(技能效果!B:B,MATCH(技能效果等级!W1199,技能效果!Y:Y,0))</f>
        <v>130201401</v>
      </c>
      <c r="C1199" s="31" t="str">
        <f>INDEX(技能效果!C:C,MATCH(技能效果等级!B1199,技能效果!B:B,0))</f>
        <v>吕仙宫技能2回复生命</v>
      </c>
      <c r="D1199" s="30" t="s">
        <v>1013</v>
      </c>
      <c r="E1199" s="31">
        <v>6</v>
      </c>
      <c r="F1199" s="31">
        <f>INDEX(技能效果!H:H,MATCH(技能效果等级!B1199,技能效果!B:B,0))</f>
        <v>2001</v>
      </c>
      <c r="G1199" s="31">
        <v>1</v>
      </c>
      <c r="H1199" s="100"/>
      <c r="I1199" s="100"/>
      <c r="J1199" s="100"/>
      <c r="K1199" s="100"/>
      <c r="L1199" s="100"/>
      <c r="M1199" s="100"/>
      <c r="N1199" s="30" t="str">
        <f>IF(INDEX(技能效果!I:I,MATCH(技能效果等级!B1199,技能效果!B:B,0))="","",INDEX(技能效果!I:I,MATCH(技能效果等级!B1199,技能效果!B:B,0)))</f>
        <v/>
      </c>
      <c r="O1199" s="100"/>
      <c r="P1199" s="100"/>
      <c r="Q1199" s="100"/>
      <c r="R1199" s="31" t="str">
        <f>IF(INDEX(技能效果!J:J,MATCH(技能效果等级!B1199,技能效果!B:B,0))="","",INDEX(技能效果!J:J,MATCH(技能效果等级!B1199,技能效果!B:B,0)))</f>
        <v/>
      </c>
      <c r="S1199" s="100"/>
      <c r="T1199" s="100"/>
      <c r="U1199" s="100"/>
      <c r="V1199" s="30" t="s">
        <v>1329</v>
      </c>
      <c r="W1199" s="31">
        <f t="shared" si="18"/>
        <v>120</v>
      </c>
    </row>
    <row r="1200" spans="1:23" ht="16.5" x14ac:dyDescent="0.2">
      <c r="A1200" s="31">
        <v>1197</v>
      </c>
      <c r="B1200" s="31">
        <f>INDEX(技能效果!B:B,MATCH(技能效果等级!W1200,技能效果!Y:Y,0))</f>
        <v>130201401</v>
      </c>
      <c r="C1200" s="31" t="str">
        <f>INDEX(技能效果!C:C,MATCH(技能效果等级!B1200,技能效果!B:B,0))</f>
        <v>吕仙宫技能2回复生命</v>
      </c>
      <c r="D1200" s="30" t="s">
        <v>1013</v>
      </c>
      <c r="E1200" s="31">
        <v>7</v>
      </c>
      <c r="F1200" s="31">
        <f>INDEX(技能效果!H:H,MATCH(技能效果等级!B1200,技能效果!B:B,0))</f>
        <v>2001</v>
      </c>
      <c r="G1200" s="31">
        <v>1</v>
      </c>
      <c r="H1200" s="100"/>
      <c r="I1200" s="100"/>
      <c r="J1200" s="100"/>
      <c r="K1200" s="100"/>
      <c r="L1200" s="100"/>
      <c r="M1200" s="100"/>
      <c r="N1200" s="30" t="str">
        <f>IF(INDEX(技能效果!I:I,MATCH(技能效果等级!B1200,技能效果!B:B,0))="","",INDEX(技能效果!I:I,MATCH(技能效果等级!B1200,技能效果!B:B,0)))</f>
        <v/>
      </c>
      <c r="O1200" s="100"/>
      <c r="P1200" s="100"/>
      <c r="Q1200" s="100"/>
      <c r="R1200" s="31" t="str">
        <f>IF(INDEX(技能效果!J:J,MATCH(技能效果等级!B1200,技能效果!B:B,0))="","",INDEX(技能效果!J:J,MATCH(技能效果等级!B1200,技能效果!B:B,0)))</f>
        <v/>
      </c>
      <c r="S1200" s="100"/>
      <c r="T1200" s="100"/>
      <c r="U1200" s="100"/>
      <c r="V1200" s="30" t="s">
        <v>1329</v>
      </c>
      <c r="W1200" s="31">
        <f t="shared" si="18"/>
        <v>120</v>
      </c>
    </row>
    <row r="1201" spans="1:23" ht="16.5" x14ac:dyDescent="0.2">
      <c r="A1201" s="31">
        <v>1198</v>
      </c>
      <c r="B1201" s="31">
        <f>INDEX(技能效果!B:B,MATCH(技能效果等级!W1201,技能效果!Y:Y,0))</f>
        <v>130201401</v>
      </c>
      <c r="C1201" s="31" t="str">
        <f>INDEX(技能效果!C:C,MATCH(技能效果等级!B1201,技能效果!B:B,0))</f>
        <v>吕仙宫技能2回复生命</v>
      </c>
      <c r="D1201" s="30" t="s">
        <v>1013</v>
      </c>
      <c r="E1201" s="31">
        <v>8</v>
      </c>
      <c r="F1201" s="31">
        <f>INDEX(技能效果!H:H,MATCH(技能效果等级!B1201,技能效果!B:B,0))</f>
        <v>2001</v>
      </c>
      <c r="G1201" s="31">
        <v>1</v>
      </c>
      <c r="H1201" s="100"/>
      <c r="I1201" s="100"/>
      <c r="J1201" s="100"/>
      <c r="K1201" s="100"/>
      <c r="L1201" s="100"/>
      <c r="M1201" s="100"/>
      <c r="N1201" s="30" t="str">
        <f>IF(INDEX(技能效果!I:I,MATCH(技能效果等级!B1201,技能效果!B:B,0))="","",INDEX(技能效果!I:I,MATCH(技能效果等级!B1201,技能效果!B:B,0)))</f>
        <v/>
      </c>
      <c r="O1201" s="100"/>
      <c r="P1201" s="100"/>
      <c r="Q1201" s="100"/>
      <c r="R1201" s="31" t="str">
        <f>IF(INDEX(技能效果!J:J,MATCH(技能效果等级!B1201,技能效果!B:B,0))="","",INDEX(技能效果!J:J,MATCH(技能效果等级!B1201,技能效果!B:B,0)))</f>
        <v/>
      </c>
      <c r="S1201" s="100"/>
      <c r="T1201" s="100"/>
      <c r="U1201" s="100"/>
      <c r="V1201" s="30" t="s">
        <v>1329</v>
      </c>
      <c r="W1201" s="31">
        <f t="shared" si="18"/>
        <v>120</v>
      </c>
    </row>
    <row r="1202" spans="1:23" ht="16.5" x14ac:dyDescent="0.2">
      <c r="A1202" s="31">
        <v>1199</v>
      </c>
      <c r="B1202" s="31">
        <f>INDEX(技能效果!B:B,MATCH(技能效果等级!W1202,技能效果!Y:Y,0))</f>
        <v>130201401</v>
      </c>
      <c r="C1202" s="31" t="str">
        <f>INDEX(技能效果!C:C,MATCH(技能效果等级!B1202,技能效果!B:B,0))</f>
        <v>吕仙宫技能2回复生命</v>
      </c>
      <c r="D1202" s="30" t="s">
        <v>1013</v>
      </c>
      <c r="E1202" s="31">
        <v>9</v>
      </c>
      <c r="F1202" s="31">
        <f>INDEX(技能效果!H:H,MATCH(技能效果等级!B1202,技能效果!B:B,0))</f>
        <v>2001</v>
      </c>
      <c r="G1202" s="31">
        <v>1</v>
      </c>
      <c r="H1202" s="100"/>
      <c r="I1202" s="100"/>
      <c r="J1202" s="100"/>
      <c r="K1202" s="100"/>
      <c r="L1202" s="100"/>
      <c r="M1202" s="100"/>
      <c r="N1202" s="30" t="str">
        <f>IF(INDEX(技能效果!I:I,MATCH(技能效果等级!B1202,技能效果!B:B,0))="","",INDEX(技能效果!I:I,MATCH(技能效果等级!B1202,技能效果!B:B,0)))</f>
        <v/>
      </c>
      <c r="O1202" s="100"/>
      <c r="P1202" s="100"/>
      <c r="Q1202" s="100"/>
      <c r="R1202" s="31" t="str">
        <f>IF(INDEX(技能效果!J:J,MATCH(技能效果等级!B1202,技能效果!B:B,0))="","",INDEX(技能效果!J:J,MATCH(技能效果等级!B1202,技能效果!B:B,0)))</f>
        <v/>
      </c>
      <c r="S1202" s="100"/>
      <c r="T1202" s="100"/>
      <c r="U1202" s="100"/>
      <c r="V1202" s="30" t="s">
        <v>1329</v>
      </c>
      <c r="W1202" s="31">
        <f t="shared" si="18"/>
        <v>120</v>
      </c>
    </row>
    <row r="1203" spans="1:23" ht="16.5" x14ac:dyDescent="0.2">
      <c r="A1203" s="31">
        <v>1200</v>
      </c>
      <c r="B1203" s="31">
        <f>INDEX(技能效果!B:B,MATCH(技能效果等级!W1203,技能效果!Y:Y,0))</f>
        <v>130201401</v>
      </c>
      <c r="C1203" s="31" t="str">
        <f>INDEX(技能效果!C:C,MATCH(技能效果等级!B1203,技能效果!B:B,0))</f>
        <v>吕仙宫技能2回复生命</v>
      </c>
      <c r="D1203" s="30" t="s">
        <v>1013</v>
      </c>
      <c r="E1203" s="31">
        <v>10</v>
      </c>
      <c r="F1203" s="31">
        <f>INDEX(技能效果!H:H,MATCH(技能效果等级!B1203,技能效果!B:B,0))</f>
        <v>2001</v>
      </c>
      <c r="G1203" s="31">
        <v>1</v>
      </c>
      <c r="H1203" s="100"/>
      <c r="I1203" s="100"/>
      <c r="J1203" s="100"/>
      <c r="K1203" s="100"/>
      <c r="L1203" s="100"/>
      <c r="M1203" s="100"/>
      <c r="N1203" s="30" t="str">
        <f>IF(INDEX(技能效果!I:I,MATCH(技能效果等级!B1203,技能效果!B:B,0))="","",INDEX(技能效果!I:I,MATCH(技能效果等级!B1203,技能效果!B:B,0)))</f>
        <v/>
      </c>
      <c r="O1203" s="100"/>
      <c r="P1203" s="100"/>
      <c r="Q1203" s="100"/>
      <c r="R1203" s="31" t="str">
        <f>IF(INDEX(技能效果!J:J,MATCH(技能效果等级!B1203,技能效果!B:B,0))="","",INDEX(技能效果!J:J,MATCH(技能效果等级!B1203,技能效果!B:B,0)))</f>
        <v/>
      </c>
      <c r="S1203" s="100"/>
      <c r="T1203" s="100"/>
      <c r="U1203" s="100"/>
      <c r="V1203" s="30" t="s">
        <v>1329</v>
      </c>
      <c r="W1203" s="31">
        <f t="shared" si="18"/>
        <v>120</v>
      </c>
    </row>
    <row r="1204" spans="1:23" ht="16.5" x14ac:dyDescent="0.2">
      <c r="A1204" s="31">
        <v>1201</v>
      </c>
      <c r="B1204" s="31">
        <f>INDEX(技能效果!B:B,MATCH(技能效果等级!W1204,技能效果!Y:Y,0))</f>
        <v>130101501</v>
      </c>
      <c r="C1204" s="31" t="str">
        <f>INDEX(技能效果!C:C,MATCH(技能效果等级!B1204,技能效果!B:B,0))</f>
        <v>阎巧巧技能1伤害</v>
      </c>
      <c r="D1204" s="30" t="s">
        <v>1013</v>
      </c>
      <c r="E1204" s="31">
        <v>1</v>
      </c>
      <c r="F1204" s="31">
        <f>INDEX(技能效果!H:H,MATCH(技能效果等级!B1204,技能效果!B:B,0))</f>
        <v>1001</v>
      </c>
      <c r="G1204" s="31">
        <v>2.5</v>
      </c>
      <c r="H1204" s="100"/>
      <c r="I1204" s="100"/>
      <c r="J1204" s="100"/>
      <c r="K1204" s="100"/>
      <c r="L1204" s="100"/>
      <c r="M1204" s="100"/>
      <c r="N1204" s="30" t="str">
        <f>IF(INDEX(技能效果!I:I,MATCH(技能效果等级!B1204,技能效果!B:B,0))="","",INDEX(技能效果!I:I,MATCH(技能效果等级!B1204,技能效果!B:B,0)))</f>
        <v/>
      </c>
      <c r="O1204" s="100"/>
      <c r="P1204" s="100"/>
      <c r="Q1204" s="100"/>
      <c r="R1204" s="31" t="str">
        <f>IF(INDEX(技能效果!J:J,MATCH(技能效果等级!B1204,技能效果!B:B,0))="","",INDEX(技能效果!J:J,MATCH(技能效果等级!B1204,技能效果!B:B,0)))</f>
        <v/>
      </c>
      <c r="S1204" s="100"/>
      <c r="T1204" s="100"/>
      <c r="U1204" s="100"/>
      <c r="V1204" s="30" t="s">
        <v>1329</v>
      </c>
      <c r="W1204" s="31">
        <f t="shared" si="18"/>
        <v>121</v>
      </c>
    </row>
    <row r="1205" spans="1:23" ht="16.5" x14ac:dyDescent="0.2">
      <c r="A1205" s="31">
        <v>1202</v>
      </c>
      <c r="B1205" s="31">
        <f>INDEX(技能效果!B:B,MATCH(技能效果等级!W1205,技能效果!Y:Y,0))</f>
        <v>130101501</v>
      </c>
      <c r="C1205" s="31" t="str">
        <f>INDEX(技能效果!C:C,MATCH(技能效果等级!B1205,技能效果!B:B,0))</f>
        <v>阎巧巧技能1伤害</v>
      </c>
      <c r="D1205" s="30" t="s">
        <v>1013</v>
      </c>
      <c r="E1205" s="31">
        <v>2</v>
      </c>
      <c r="F1205" s="31">
        <f>INDEX(技能效果!H:H,MATCH(技能效果等级!B1205,技能效果!B:B,0))</f>
        <v>1001</v>
      </c>
      <c r="G1205" s="31">
        <v>2.5</v>
      </c>
      <c r="H1205" s="100"/>
      <c r="I1205" s="100"/>
      <c r="J1205" s="100"/>
      <c r="K1205" s="100"/>
      <c r="L1205" s="100"/>
      <c r="M1205" s="100"/>
      <c r="N1205" s="30" t="str">
        <f>IF(INDEX(技能效果!I:I,MATCH(技能效果等级!B1205,技能效果!B:B,0))="","",INDEX(技能效果!I:I,MATCH(技能效果等级!B1205,技能效果!B:B,0)))</f>
        <v/>
      </c>
      <c r="O1205" s="100"/>
      <c r="P1205" s="100"/>
      <c r="Q1205" s="100"/>
      <c r="R1205" s="31" t="str">
        <f>IF(INDEX(技能效果!J:J,MATCH(技能效果等级!B1205,技能效果!B:B,0))="","",INDEX(技能效果!J:J,MATCH(技能效果等级!B1205,技能效果!B:B,0)))</f>
        <v/>
      </c>
      <c r="S1205" s="100"/>
      <c r="T1205" s="100"/>
      <c r="U1205" s="100"/>
      <c r="V1205" s="30" t="s">
        <v>1329</v>
      </c>
      <c r="W1205" s="31">
        <f t="shared" si="18"/>
        <v>121</v>
      </c>
    </row>
    <row r="1206" spans="1:23" ht="16.5" x14ac:dyDescent="0.2">
      <c r="A1206" s="31">
        <v>1203</v>
      </c>
      <c r="B1206" s="31">
        <f>INDEX(技能效果!B:B,MATCH(技能效果等级!W1206,技能效果!Y:Y,0))</f>
        <v>130101501</v>
      </c>
      <c r="C1206" s="31" t="str">
        <f>INDEX(技能效果!C:C,MATCH(技能效果等级!B1206,技能效果!B:B,0))</f>
        <v>阎巧巧技能1伤害</v>
      </c>
      <c r="D1206" s="30" t="s">
        <v>1013</v>
      </c>
      <c r="E1206" s="31">
        <v>3</v>
      </c>
      <c r="F1206" s="31">
        <f>INDEX(技能效果!H:H,MATCH(技能效果等级!B1206,技能效果!B:B,0))</f>
        <v>1001</v>
      </c>
      <c r="G1206" s="31">
        <v>2.5</v>
      </c>
      <c r="H1206" s="100"/>
      <c r="I1206" s="100"/>
      <c r="J1206" s="100"/>
      <c r="K1206" s="100"/>
      <c r="L1206" s="100"/>
      <c r="M1206" s="100"/>
      <c r="N1206" s="30" t="str">
        <f>IF(INDEX(技能效果!I:I,MATCH(技能效果等级!B1206,技能效果!B:B,0))="","",INDEX(技能效果!I:I,MATCH(技能效果等级!B1206,技能效果!B:B,0)))</f>
        <v/>
      </c>
      <c r="O1206" s="100"/>
      <c r="P1206" s="100"/>
      <c r="Q1206" s="100"/>
      <c r="R1206" s="31" t="str">
        <f>IF(INDEX(技能效果!J:J,MATCH(技能效果等级!B1206,技能效果!B:B,0))="","",INDEX(技能效果!J:J,MATCH(技能效果等级!B1206,技能效果!B:B,0)))</f>
        <v/>
      </c>
      <c r="S1206" s="100"/>
      <c r="T1206" s="100"/>
      <c r="U1206" s="100"/>
      <c r="V1206" s="30" t="s">
        <v>1329</v>
      </c>
      <c r="W1206" s="31">
        <f t="shared" si="18"/>
        <v>121</v>
      </c>
    </row>
    <row r="1207" spans="1:23" ht="16.5" x14ac:dyDescent="0.2">
      <c r="A1207" s="31">
        <v>1204</v>
      </c>
      <c r="B1207" s="31">
        <f>INDEX(技能效果!B:B,MATCH(技能效果等级!W1207,技能效果!Y:Y,0))</f>
        <v>130101501</v>
      </c>
      <c r="C1207" s="31" t="str">
        <f>INDEX(技能效果!C:C,MATCH(技能效果等级!B1207,技能效果!B:B,0))</f>
        <v>阎巧巧技能1伤害</v>
      </c>
      <c r="D1207" s="30" t="s">
        <v>1013</v>
      </c>
      <c r="E1207" s="31">
        <v>4</v>
      </c>
      <c r="F1207" s="31">
        <f>INDEX(技能效果!H:H,MATCH(技能效果等级!B1207,技能效果!B:B,0))</f>
        <v>1001</v>
      </c>
      <c r="G1207" s="31">
        <v>2.5</v>
      </c>
      <c r="H1207" s="100"/>
      <c r="I1207" s="100"/>
      <c r="J1207" s="100"/>
      <c r="K1207" s="100"/>
      <c r="L1207" s="100"/>
      <c r="M1207" s="100"/>
      <c r="N1207" s="30" t="str">
        <f>IF(INDEX(技能效果!I:I,MATCH(技能效果等级!B1207,技能效果!B:B,0))="","",INDEX(技能效果!I:I,MATCH(技能效果等级!B1207,技能效果!B:B,0)))</f>
        <v/>
      </c>
      <c r="O1207" s="100"/>
      <c r="P1207" s="100"/>
      <c r="Q1207" s="100"/>
      <c r="R1207" s="31" t="str">
        <f>IF(INDEX(技能效果!J:J,MATCH(技能效果等级!B1207,技能效果!B:B,0))="","",INDEX(技能效果!J:J,MATCH(技能效果等级!B1207,技能效果!B:B,0)))</f>
        <v/>
      </c>
      <c r="S1207" s="100"/>
      <c r="T1207" s="100"/>
      <c r="U1207" s="100"/>
      <c r="V1207" s="30" t="s">
        <v>1329</v>
      </c>
      <c r="W1207" s="31">
        <f t="shared" si="18"/>
        <v>121</v>
      </c>
    </row>
    <row r="1208" spans="1:23" ht="16.5" x14ac:dyDescent="0.2">
      <c r="A1208" s="31">
        <v>1205</v>
      </c>
      <c r="B1208" s="31">
        <f>INDEX(技能效果!B:B,MATCH(技能效果等级!W1208,技能效果!Y:Y,0))</f>
        <v>130101501</v>
      </c>
      <c r="C1208" s="31" t="str">
        <f>INDEX(技能效果!C:C,MATCH(技能效果等级!B1208,技能效果!B:B,0))</f>
        <v>阎巧巧技能1伤害</v>
      </c>
      <c r="D1208" s="30" t="s">
        <v>1013</v>
      </c>
      <c r="E1208" s="31">
        <v>5</v>
      </c>
      <c r="F1208" s="31">
        <f>INDEX(技能效果!H:H,MATCH(技能效果等级!B1208,技能效果!B:B,0))</f>
        <v>1001</v>
      </c>
      <c r="G1208" s="31">
        <v>2.5</v>
      </c>
      <c r="H1208" s="100"/>
      <c r="I1208" s="100"/>
      <c r="J1208" s="100"/>
      <c r="K1208" s="100"/>
      <c r="L1208" s="100"/>
      <c r="M1208" s="100"/>
      <c r="N1208" s="30" t="str">
        <f>IF(INDEX(技能效果!I:I,MATCH(技能效果等级!B1208,技能效果!B:B,0))="","",INDEX(技能效果!I:I,MATCH(技能效果等级!B1208,技能效果!B:B,0)))</f>
        <v/>
      </c>
      <c r="O1208" s="100"/>
      <c r="P1208" s="100"/>
      <c r="Q1208" s="100"/>
      <c r="R1208" s="31" t="str">
        <f>IF(INDEX(技能效果!J:J,MATCH(技能效果等级!B1208,技能效果!B:B,0))="","",INDEX(技能效果!J:J,MATCH(技能效果等级!B1208,技能效果!B:B,0)))</f>
        <v/>
      </c>
      <c r="S1208" s="100"/>
      <c r="T1208" s="100"/>
      <c r="U1208" s="100"/>
      <c r="V1208" s="30" t="s">
        <v>1329</v>
      </c>
      <c r="W1208" s="31">
        <f t="shared" si="18"/>
        <v>121</v>
      </c>
    </row>
    <row r="1209" spans="1:23" ht="16.5" x14ac:dyDescent="0.2">
      <c r="A1209" s="31">
        <v>1206</v>
      </c>
      <c r="B1209" s="31">
        <f>INDEX(技能效果!B:B,MATCH(技能效果等级!W1209,技能效果!Y:Y,0))</f>
        <v>130101501</v>
      </c>
      <c r="C1209" s="31" t="str">
        <f>INDEX(技能效果!C:C,MATCH(技能效果等级!B1209,技能效果!B:B,0))</f>
        <v>阎巧巧技能1伤害</v>
      </c>
      <c r="D1209" s="30" t="s">
        <v>1013</v>
      </c>
      <c r="E1209" s="31">
        <v>6</v>
      </c>
      <c r="F1209" s="31">
        <f>INDEX(技能效果!H:H,MATCH(技能效果等级!B1209,技能效果!B:B,0))</f>
        <v>1001</v>
      </c>
      <c r="G1209" s="31">
        <v>2.5</v>
      </c>
      <c r="H1209" s="100"/>
      <c r="I1209" s="100"/>
      <c r="J1209" s="100"/>
      <c r="K1209" s="100"/>
      <c r="L1209" s="100"/>
      <c r="M1209" s="100"/>
      <c r="N1209" s="30" t="str">
        <f>IF(INDEX(技能效果!I:I,MATCH(技能效果等级!B1209,技能效果!B:B,0))="","",INDEX(技能效果!I:I,MATCH(技能效果等级!B1209,技能效果!B:B,0)))</f>
        <v/>
      </c>
      <c r="O1209" s="100"/>
      <c r="P1209" s="100"/>
      <c r="Q1209" s="100"/>
      <c r="R1209" s="31" t="str">
        <f>IF(INDEX(技能效果!J:J,MATCH(技能效果等级!B1209,技能效果!B:B,0))="","",INDEX(技能效果!J:J,MATCH(技能效果等级!B1209,技能效果!B:B,0)))</f>
        <v/>
      </c>
      <c r="S1209" s="100"/>
      <c r="T1209" s="100"/>
      <c r="U1209" s="100"/>
      <c r="V1209" s="30" t="s">
        <v>1329</v>
      </c>
      <c r="W1209" s="31">
        <f t="shared" si="18"/>
        <v>121</v>
      </c>
    </row>
    <row r="1210" spans="1:23" ht="16.5" x14ac:dyDescent="0.2">
      <c r="A1210" s="31">
        <v>1207</v>
      </c>
      <c r="B1210" s="31">
        <f>INDEX(技能效果!B:B,MATCH(技能效果等级!W1210,技能效果!Y:Y,0))</f>
        <v>130101501</v>
      </c>
      <c r="C1210" s="31" t="str">
        <f>INDEX(技能效果!C:C,MATCH(技能效果等级!B1210,技能效果!B:B,0))</f>
        <v>阎巧巧技能1伤害</v>
      </c>
      <c r="D1210" s="30" t="s">
        <v>1013</v>
      </c>
      <c r="E1210" s="31">
        <v>7</v>
      </c>
      <c r="F1210" s="31">
        <f>INDEX(技能效果!H:H,MATCH(技能效果等级!B1210,技能效果!B:B,0))</f>
        <v>1001</v>
      </c>
      <c r="G1210" s="31">
        <v>2.5</v>
      </c>
      <c r="H1210" s="100"/>
      <c r="I1210" s="100"/>
      <c r="J1210" s="100"/>
      <c r="K1210" s="100"/>
      <c r="L1210" s="100"/>
      <c r="M1210" s="100"/>
      <c r="N1210" s="30" t="str">
        <f>IF(INDEX(技能效果!I:I,MATCH(技能效果等级!B1210,技能效果!B:B,0))="","",INDEX(技能效果!I:I,MATCH(技能效果等级!B1210,技能效果!B:B,0)))</f>
        <v/>
      </c>
      <c r="O1210" s="100"/>
      <c r="P1210" s="100"/>
      <c r="Q1210" s="100"/>
      <c r="R1210" s="31" t="str">
        <f>IF(INDEX(技能效果!J:J,MATCH(技能效果等级!B1210,技能效果!B:B,0))="","",INDEX(技能效果!J:J,MATCH(技能效果等级!B1210,技能效果!B:B,0)))</f>
        <v/>
      </c>
      <c r="S1210" s="100"/>
      <c r="T1210" s="100"/>
      <c r="U1210" s="100"/>
      <c r="V1210" s="30" t="s">
        <v>1329</v>
      </c>
      <c r="W1210" s="31">
        <f t="shared" si="18"/>
        <v>121</v>
      </c>
    </row>
    <row r="1211" spans="1:23" ht="16.5" x14ac:dyDescent="0.2">
      <c r="A1211" s="31">
        <v>1208</v>
      </c>
      <c r="B1211" s="31">
        <f>INDEX(技能效果!B:B,MATCH(技能效果等级!W1211,技能效果!Y:Y,0))</f>
        <v>130101501</v>
      </c>
      <c r="C1211" s="31" t="str">
        <f>INDEX(技能效果!C:C,MATCH(技能效果等级!B1211,技能效果!B:B,0))</f>
        <v>阎巧巧技能1伤害</v>
      </c>
      <c r="D1211" s="30" t="s">
        <v>1013</v>
      </c>
      <c r="E1211" s="31">
        <v>8</v>
      </c>
      <c r="F1211" s="31">
        <f>INDEX(技能效果!H:H,MATCH(技能效果等级!B1211,技能效果!B:B,0))</f>
        <v>1001</v>
      </c>
      <c r="G1211" s="31">
        <v>2.5</v>
      </c>
      <c r="H1211" s="100"/>
      <c r="I1211" s="100"/>
      <c r="J1211" s="100"/>
      <c r="K1211" s="100"/>
      <c r="L1211" s="100"/>
      <c r="M1211" s="100"/>
      <c r="N1211" s="30" t="str">
        <f>IF(INDEX(技能效果!I:I,MATCH(技能效果等级!B1211,技能效果!B:B,0))="","",INDEX(技能效果!I:I,MATCH(技能效果等级!B1211,技能效果!B:B,0)))</f>
        <v/>
      </c>
      <c r="O1211" s="100"/>
      <c r="P1211" s="100"/>
      <c r="Q1211" s="100"/>
      <c r="R1211" s="31" t="str">
        <f>IF(INDEX(技能效果!J:J,MATCH(技能效果等级!B1211,技能效果!B:B,0))="","",INDEX(技能效果!J:J,MATCH(技能效果等级!B1211,技能效果!B:B,0)))</f>
        <v/>
      </c>
      <c r="S1211" s="100"/>
      <c r="T1211" s="100"/>
      <c r="U1211" s="100"/>
      <c r="V1211" s="30" t="s">
        <v>1329</v>
      </c>
      <c r="W1211" s="31">
        <f t="shared" si="18"/>
        <v>121</v>
      </c>
    </row>
    <row r="1212" spans="1:23" ht="16.5" x14ac:dyDescent="0.2">
      <c r="A1212" s="31">
        <v>1209</v>
      </c>
      <c r="B1212" s="31">
        <f>INDEX(技能效果!B:B,MATCH(技能效果等级!W1212,技能效果!Y:Y,0))</f>
        <v>130101501</v>
      </c>
      <c r="C1212" s="31" t="str">
        <f>INDEX(技能效果!C:C,MATCH(技能效果等级!B1212,技能效果!B:B,0))</f>
        <v>阎巧巧技能1伤害</v>
      </c>
      <c r="D1212" s="30" t="s">
        <v>1013</v>
      </c>
      <c r="E1212" s="31">
        <v>9</v>
      </c>
      <c r="F1212" s="31">
        <f>INDEX(技能效果!H:H,MATCH(技能效果等级!B1212,技能效果!B:B,0))</f>
        <v>1001</v>
      </c>
      <c r="G1212" s="31">
        <v>2.5</v>
      </c>
      <c r="H1212" s="100"/>
      <c r="I1212" s="100"/>
      <c r="J1212" s="100"/>
      <c r="K1212" s="100"/>
      <c r="L1212" s="100"/>
      <c r="M1212" s="100"/>
      <c r="N1212" s="30" t="str">
        <f>IF(INDEX(技能效果!I:I,MATCH(技能效果等级!B1212,技能效果!B:B,0))="","",INDEX(技能效果!I:I,MATCH(技能效果等级!B1212,技能效果!B:B,0)))</f>
        <v/>
      </c>
      <c r="O1212" s="100"/>
      <c r="P1212" s="100"/>
      <c r="Q1212" s="100"/>
      <c r="R1212" s="31" t="str">
        <f>IF(INDEX(技能效果!J:J,MATCH(技能效果等级!B1212,技能效果!B:B,0))="","",INDEX(技能效果!J:J,MATCH(技能效果等级!B1212,技能效果!B:B,0)))</f>
        <v/>
      </c>
      <c r="S1212" s="100"/>
      <c r="T1212" s="100"/>
      <c r="U1212" s="100"/>
      <c r="V1212" s="30" t="s">
        <v>1329</v>
      </c>
      <c r="W1212" s="31">
        <f t="shared" si="18"/>
        <v>121</v>
      </c>
    </row>
    <row r="1213" spans="1:23" ht="16.5" x14ac:dyDescent="0.2">
      <c r="A1213" s="31">
        <v>1210</v>
      </c>
      <c r="B1213" s="31">
        <f>INDEX(技能效果!B:B,MATCH(技能效果等级!W1213,技能效果!Y:Y,0))</f>
        <v>130101501</v>
      </c>
      <c r="C1213" s="31" t="str">
        <f>INDEX(技能效果!C:C,MATCH(技能效果等级!B1213,技能效果!B:B,0))</f>
        <v>阎巧巧技能1伤害</v>
      </c>
      <c r="D1213" s="30" t="s">
        <v>1013</v>
      </c>
      <c r="E1213" s="31">
        <v>10</v>
      </c>
      <c r="F1213" s="31">
        <f>INDEX(技能效果!H:H,MATCH(技能效果等级!B1213,技能效果!B:B,0))</f>
        <v>1001</v>
      </c>
      <c r="G1213" s="31">
        <v>2.5</v>
      </c>
      <c r="H1213" s="100"/>
      <c r="I1213" s="100"/>
      <c r="J1213" s="100"/>
      <c r="K1213" s="100"/>
      <c r="L1213" s="100"/>
      <c r="M1213" s="100"/>
      <c r="N1213" s="30" t="str">
        <f>IF(INDEX(技能效果!I:I,MATCH(技能效果等级!B1213,技能效果!B:B,0))="","",INDEX(技能效果!I:I,MATCH(技能效果等级!B1213,技能效果!B:B,0)))</f>
        <v/>
      </c>
      <c r="O1213" s="100"/>
      <c r="P1213" s="100"/>
      <c r="Q1213" s="100"/>
      <c r="R1213" s="31" t="str">
        <f>IF(INDEX(技能效果!J:J,MATCH(技能效果等级!B1213,技能效果!B:B,0))="","",INDEX(技能效果!J:J,MATCH(技能效果等级!B1213,技能效果!B:B,0)))</f>
        <v/>
      </c>
      <c r="S1213" s="100"/>
      <c r="T1213" s="100"/>
      <c r="U1213" s="100"/>
      <c r="V1213" s="30" t="s">
        <v>1329</v>
      </c>
      <c r="W1213" s="31">
        <f t="shared" si="18"/>
        <v>121</v>
      </c>
    </row>
    <row r="1214" spans="1:23" ht="16.5" x14ac:dyDescent="0.2">
      <c r="A1214" s="31">
        <v>1211</v>
      </c>
      <c r="B1214" s="31">
        <f>INDEX(技能效果!B:B,MATCH(技能效果等级!W1214,技能效果!Y:Y,0))</f>
        <v>130101502</v>
      </c>
      <c r="C1214" s="31" t="str">
        <f>INDEX(技能效果!C:C,MATCH(技能效果等级!B1214,技能效果!B:B,0))</f>
        <v>阎巧巧技能1获得水晶</v>
      </c>
      <c r="D1214" s="30" t="s">
        <v>1013</v>
      </c>
      <c r="E1214" s="31">
        <v>1</v>
      </c>
      <c r="F1214" s="31">
        <f>INDEX(技能效果!H:H,MATCH(技能效果等级!B1214,技能效果!B:B,0))</f>
        <v>3001</v>
      </c>
      <c r="G1214" s="31">
        <v>1</v>
      </c>
      <c r="H1214" s="100"/>
      <c r="I1214" s="100"/>
      <c r="J1214" s="100"/>
      <c r="K1214" s="100"/>
      <c r="L1214" s="100"/>
      <c r="M1214" s="100"/>
      <c r="N1214" s="30" t="str">
        <f>IF(INDEX(技能效果!I:I,MATCH(技能效果等级!B1214,技能效果!B:B,0))="","",INDEX(技能效果!I:I,MATCH(技能效果等级!B1214,技能效果!B:B,0)))</f>
        <v/>
      </c>
      <c r="O1214" s="100"/>
      <c r="P1214" s="100"/>
      <c r="Q1214" s="100"/>
      <c r="R1214" s="31" t="str">
        <f>IF(INDEX(技能效果!J:J,MATCH(技能效果等级!B1214,技能效果!B:B,0))="","",INDEX(技能效果!J:J,MATCH(技能效果等级!B1214,技能效果!B:B,0)))</f>
        <v/>
      </c>
      <c r="S1214" s="100"/>
      <c r="T1214" s="100"/>
      <c r="U1214" s="100"/>
      <c r="V1214" s="30" t="s">
        <v>1329</v>
      </c>
      <c r="W1214" s="31">
        <f t="shared" si="18"/>
        <v>122</v>
      </c>
    </row>
    <row r="1215" spans="1:23" ht="16.5" x14ac:dyDescent="0.2">
      <c r="A1215" s="31">
        <v>1212</v>
      </c>
      <c r="B1215" s="31">
        <f>INDEX(技能效果!B:B,MATCH(技能效果等级!W1215,技能效果!Y:Y,0))</f>
        <v>130101502</v>
      </c>
      <c r="C1215" s="31" t="str">
        <f>INDEX(技能效果!C:C,MATCH(技能效果等级!B1215,技能效果!B:B,0))</f>
        <v>阎巧巧技能1获得水晶</v>
      </c>
      <c r="D1215" s="30" t="s">
        <v>1013</v>
      </c>
      <c r="E1215" s="31">
        <v>2</v>
      </c>
      <c r="F1215" s="31">
        <f>INDEX(技能效果!H:H,MATCH(技能效果等级!B1215,技能效果!B:B,0))</f>
        <v>3001</v>
      </c>
      <c r="G1215" s="31">
        <v>1</v>
      </c>
      <c r="H1215" s="100"/>
      <c r="I1215" s="100"/>
      <c r="J1215" s="100"/>
      <c r="K1215" s="100"/>
      <c r="L1215" s="100"/>
      <c r="M1215" s="100"/>
      <c r="N1215" s="30" t="str">
        <f>IF(INDEX(技能效果!I:I,MATCH(技能效果等级!B1215,技能效果!B:B,0))="","",INDEX(技能效果!I:I,MATCH(技能效果等级!B1215,技能效果!B:B,0)))</f>
        <v/>
      </c>
      <c r="O1215" s="100"/>
      <c r="P1215" s="100"/>
      <c r="Q1215" s="100"/>
      <c r="R1215" s="31" t="str">
        <f>IF(INDEX(技能效果!J:J,MATCH(技能效果等级!B1215,技能效果!B:B,0))="","",INDEX(技能效果!J:J,MATCH(技能效果等级!B1215,技能效果!B:B,0)))</f>
        <v/>
      </c>
      <c r="S1215" s="100"/>
      <c r="T1215" s="100"/>
      <c r="U1215" s="100"/>
      <c r="V1215" s="30" t="s">
        <v>1329</v>
      </c>
      <c r="W1215" s="31">
        <f t="shared" si="18"/>
        <v>122</v>
      </c>
    </row>
    <row r="1216" spans="1:23" ht="16.5" x14ac:dyDescent="0.2">
      <c r="A1216" s="31">
        <v>1213</v>
      </c>
      <c r="B1216" s="31">
        <f>INDEX(技能效果!B:B,MATCH(技能效果等级!W1216,技能效果!Y:Y,0))</f>
        <v>130101502</v>
      </c>
      <c r="C1216" s="31" t="str">
        <f>INDEX(技能效果!C:C,MATCH(技能效果等级!B1216,技能效果!B:B,0))</f>
        <v>阎巧巧技能1获得水晶</v>
      </c>
      <c r="D1216" s="30" t="s">
        <v>1013</v>
      </c>
      <c r="E1216" s="31">
        <v>3</v>
      </c>
      <c r="F1216" s="31">
        <f>INDEX(技能效果!H:H,MATCH(技能效果等级!B1216,技能效果!B:B,0))</f>
        <v>3001</v>
      </c>
      <c r="G1216" s="31">
        <v>1</v>
      </c>
      <c r="H1216" s="100"/>
      <c r="I1216" s="100"/>
      <c r="J1216" s="100"/>
      <c r="K1216" s="100"/>
      <c r="L1216" s="100"/>
      <c r="M1216" s="100"/>
      <c r="N1216" s="30" t="str">
        <f>IF(INDEX(技能效果!I:I,MATCH(技能效果等级!B1216,技能效果!B:B,0))="","",INDEX(技能效果!I:I,MATCH(技能效果等级!B1216,技能效果!B:B,0)))</f>
        <v/>
      </c>
      <c r="O1216" s="100"/>
      <c r="P1216" s="100"/>
      <c r="Q1216" s="100"/>
      <c r="R1216" s="31" t="str">
        <f>IF(INDEX(技能效果!J:J,MATCH(技能效果等级!B1216,技能效果!B:B,0))="","",INDEX(技能效果!J:J,MATCH(技能效果等级!B1216,技能效果!B:B,0)))</f>
        <v/>
      </c>
      <c r="S1216" s="100"/>
      <c r="T1216" s="100"/>
      <c r="U1216" s="100"/>
      <c r="V1216" s="30" t="s">
        <v>1329</v>
      </c>
      <c r="W1216" s="31">
        <f t="shared" si="18"/>
        <v>122</v>
      </c>
    </row>
    <row r="1217" spans="1:23" ht="16.5" x14ac:dyDescent="0.2">
      <c r="A1217" s="31">
        <v>1214</v>
      </c>
      <c r="B1217" s="31">
        <f>INDEX(技能效果!B:B,MATCH(技能效果等级!W1217,技能效果!Y:Y,0))</f>
        <v>130101502</v>
      </c>
      <c r="C1217" s="31" t="str">
        <f>INDEX(技能效果!C:C,MATCH(技能效果等级!B1217,技能效果!B:B,0))</f>
        <v>阎巧巧技能1获得水晶</v>
      </c>
      <c r="D1217" s="30" t="s">
        <v>1013</v>
      </c>
      <c r="E1217" s="31">
        <v>4</v>
      </c>
      <c r="F1217" s="31">
        <f>INDEX(技能效果!H:H,MATCH(技能效果等级!B1217,技能效果!B:B,0))</f>
        <v>3001</v>
      </c>
      <c r="G1217" s="31">
        <v>1</v>
      </c>
      <c r="H1217" s="100"/>
      <c r="I1217" s="100"/>
      <c r="J1217" s="100"/>
      <c r="K1217" s="100"/>
      <c r="L1217" s="100"/>
      <c r="M1217" s="100"/>
      <c r="N1217" s="30" t="str">
        <f>IF(INDEX(技能效果!I:I,MATCH(技能效果等级!B1217,技能效果!B:B,0))="","",INDEX(技能效果!I:I,MATCH(技能效果等级!B1217,技能效果!B:B,0)))</f>
        <v/>
      </c>
      <c r="O1217" s="100"/>
      <c r="P1217" s="100"/>
      <c r="Q1217" s="100"/>
      <c r="R1217" s="31" t="str">
        <f>IF(INDEX(技能效果!J:J,MATCH(技能效果等级!B1217,技能效果!B:B,0))="","",INDEX(技能效果!J:J,MATCH(技能效果等级!B1217,技能效果!B:B,0)))</f>
        <v/>
      </c>
      <c r="S1217" s="100"/>
      <c r="T1217" s="100"/>
      <c r="U1217" s="100"/>
      <c r="V1217" s="30" t="s">
        <v>1329</v>
      </c>
      <c r="W1217" s="31">
        <f t="shared" si="18"/>
        <v>122</v>
      </c>
    </row>
    <row r="1218" spans="1:23" ht="16.5" x14ac:dyDescent="0.2">
      <c r="A1218" s="31">
        <v>1215</v>
      </c>
      <c r="B1218" s="31">
        <f>INDEX(技能效果!B:B,MATCH(技能效果等级!W1218,技能效果!Y:Y,0))</f>
        <v>130101502</v>
      </c>
      <c r="C1218" s="31" t="str">
        <f>INDEX(技能效果!C:C,MATCH(技能效果等级!B1218,技能效果!B:B,0))</f>
        <v>阎巧巧技能1获得水晶</v>
      </c>
      <c r="D1218" s="30" t="s">
        <v>1013</v>
      </c>
      <c r="E1218" s="31">
        <v>5</v>
      </c>
      <c r="F1218" s="31">
        <f>INDEX(技能效果!H:H,MATCH(技能效果等级!B1218,技能效果!B:B,0))</f>
        <v>3001</v>
      </c>
      <c r="G1218" s="31">
        <v>1</v>
      </c>
      <c r="H1218" s="100"/>
      <c r="I1218" s="100"/>
      <c r="J1218" s="100"/>
      <c r="K1218" s="100"/>
      <c r="L1218" s="100"/>
      <c r="M1218" s="100"/>
      <c r="N1218" s="30" t="str">
        <f>IF(INDEX(技能效果!I:I,MATCH(技能效果等级!B1218,技能效果!B:B,0))="","",INDEX(技能效果!I:I,MATCH(技能效果等级!B1218,技能效果!B:B,0)))</f>
        <v/>
      </c>
      <c r="O1218" s="100"/>
      <c r="P1218" s="100"/>
      <c r="Q1218" s="100"/>
      <c r="R1218" s="31" t="str">
        <f>IF(INDEX(技能效果!J:J,MATCH(技能效果等级!B1218,技能效果!B:B,0))="","",INDEX(技能效果!J:J,MATCH(技能效果等级!B1218,技能效果!B:B,0)))</f>
        <v/>
      </c>
      <c r="S1218" s="100"/>
      <c r="T1218" s="100"/>
      <c r="U1218" s="100"/>
      <c r="V1218" s="30" t="s">
        <v>1329</v>
      </c>
      <c r="W1218" s="31">
        <f t="shared" si="18"/>
        <v>122</v>
      </c>
    </row>
    <row r="1219" spans="1:23" ht="16.5" x14ac:dyDescent="0.2">
      <c r="A1219" s="31">
        <v>1216</v>
      </c>
      <c r="B1219" s="31">
        <f>INDEX(技能效果!B:B,MATCH(技能效果等级!W1219,技能效果!Y:Y,0))</f>
        <v>130101502</v>
      </c>
      <c r="C1219" s="31" t="str">
        <f>INDEX(技能效果!C:C,MATCH(技能效果等级!B1219,技能效果!B:B,0))</f>
        <v>阎巧巧技能1获得水晶</v>
      </c>
      <c r="D1219" s="30" t="s">
        <v>1013</v>
      </c>
      <c r="E1219" s="31">
        <v>6</v>
      </c>
      <c r="F1219" s="31">
        <f>INDEX(技能效果!H:H,MATCH(技能效果等级!B1219,技能效果!B:B,0))</f>
        <v>3001</v>
      </c>
      <c r="G1219" s="31">
        <v>1</v>
      </c>
      <c r="H1219" s="100"/>
      <c r="I1219" s="100"/>
      <c r="J1219" s="100"/>
      <c r="K1219" s="100"/>
      <c r="L1219" s="100"/>
      <c r="M1219" s="100"/>
      <c r="N1219" s="30" t="str">
        <f>IF(INDEX(技能效果!I:I,MATCH(技能效果等级!B1219,技能效果!B:B,0))="","",INDEX(技能效果!I:I,MATCH(技能效果等级!B1219,技能效果!B:B,0)))</f>
        <v/>
      </c>
      <c r="O1219" s="100"/>
      <c r="P1219" s="100"/>
      <c r="Q1219" s="100"/>
      <c r="R1219" s="31" t="str">
        <f>IF(INDEX(技能效果!J:J,MATCH(技能效果等级!B1219,技能效果!B:B,0))="","",INDEX(技能效果!J:J,MATCH(技能效果等级!B1219,技能效果!B:B,0)))</f>
        <v/>
      </c>
      <c r="S1219" s="100"/>
      <c r="T1219" s="100"/>
      <c r="U1219" s="100"/>
      <c r="V1219" s="30" t="s">
        <v>1329</v>
      </c>
      <c r="W1219" s="31">
        <f t="shared" si="18"/>
        <v>122</v>
      </c>
    </row>
    <row r="1220" spans="1:23" ht="16.5" x14ac:dyDescent="0.2">
      <c r="A1220" s="31">
        <v>1217</v>
      </c>
      <c r="B1220" s="31">
        <f>INDEX(技能效果!B:B,MATCH(技能效果等级!W1220,技能效果!Y:Y,0))</f>
        <v>130101502</v>
      </c>
      <c r="C1220" s="31" t="str">
        <f>INDEX(技能效果!C:C,MATCH(技能效果等级!B1220,技能效果!B:B,0))</f>
        <v>阎巧巧技能1获得水晶</v>
      </c>
      <c r="D1220" s="30" t="s">
        <v>1013</v>
      </c>
      <c r="E1220" s="31">
        <v>7</v>
      </c>
      <c r="F1220" s="31">
        <f>INDEX(技能效果!H:H,MATCH(技能效果等级!B1220,技能效果!B:B,0))</f>
        <v>3001</v>
      </c>
      <c r="G1220" s="31">
        <v>1</v>
      </c>
      <c r="H1220" s="100"/>
      <c r="I1220" s="100"/>
      <c r="J1220" s="100"/>
      <c r="K1220" s="100"/>
      <c r="L1220" s="100"/>
      <c r="M1220" s="100"/>
      <c r="N1220" s="30" t="str">
        <f>IF(INDEX(技能效果!I:I,MATCH(技能效果等级!B1220,技能效果!B:B,0))="","",INDEX(技能效果!I:I,MATCH(技能效果等级!B1220,技能效果!B:B,0)))</f>
        <v/>
      </c>
      <c r="O1220" s="100"/>
      <c r="P1220" s="100"/>
      <c r="Q1220" s="100"/>
      <c r="R1220" s="31" t="str">
        <f>IF(INDEX(技能效果!J:J,MATCH(技能效果等级!B1220,技能效果!B:B,0))="","",INDEX(技能效果!J:J,MATCH(技能效果等级!B1220,技能效果!B:B,0)))</f>
        <v/>
      </c>
      <c r="S1220" s="100"/>
      <c r="T1220" s="100"/>
      <c r="U1220" s="100"/>
      <c r="V1220" s="30" t="s">
        <v>1329</v>
      </c>
      <c r="W1220" s="31">
        <f t="shared" si="18"/>
        <v>122</v>
      </c>
    </row>
    <row r="1221" spans="1:23" ht="16.5" x14ac:dyDescent="0.2">
      <c r="A1221" s="31">
        <v>1218</v>
      </c>
      <c r="B1221" s="31">
        <f>INDEX(技能效果!B:B,MATCH(技能效果等级!W1221,技能效果!Y:Y,0))</f>
        <v>130101502</v>
      </c>
      <c r="C1221" s="31" t="str">
        <f>INDEX(技能效果!C:C,MATCH(技能效果等级!B1221,技能效果!B:B,0))</f>
        <v>阎巧巧技能1获得水晶</v>
      </c>
      <c r="D1221" s="30" t="s">
        <v>1013</v>
      </c>
      <c r="E1221" s="31">
        <v>8</v>
      </c>
      <c r="F1221" s="31">
        <f>INDEX(技能效果!H:H,MATCH(技能效果等级!B1221,技能效果!B:B,0))</f>
        <v>3001</v>
      </c>
      <c r="G1221" s="31">
        <v>1</v>
      </c>
      <c r="H1221" s="100"/>
      <c r="I1221" s="100"/>
      <c r="J1221" s="100"/>
      <c r="K1221" s="100"/>
      <c r="L1221" s="100"/>
      <c r="M1221" s="100"/>
      <c r="N1221" s="30" t="str">
        <f>IF(INDEX(技能效果!I:I,MATCH(技能效果等级!B1221,技能效果!B:B,0))="","",INDEX(技能效果!I:I,MATCH(技能效果等级!B1221,技能效果!B:B,0)))</f>
        <v/>
      </c>
      <c r="O1221" s="100"/>
      <c r="P1221" s="100"/>
      <c r="Q1221" s="100"/>
      <c r="R1221" s="31" t="str">
        <f>IF(INDEX(技能效果!J:J,MATCH(技能效果等级!B1221,技能效果!B:B,0))="","",INDEX(技能效果!J:J,MATCH(技能效果等级!B1221,技能效果!B:B,0)))</f>
        <v/>
      </c>
      <c r="S1221" s="100"/>
      <c r="T1221" s="100"/>
      <c r="U1221" s="100"/>
      <c r="V1221" s="30" t="s">
        <v>1329</v>
      </c>
      <c r="W1221" s="31">
        <f t="shared" si="18"/>
        <v>122</v>
      </c>
    </row>
    <row r="1222" spans="1:23" ht="16.5" x14ac:dyDescent="0.2">
      <c r="A1222" s="31">
        <v>1219</v>
      </c>
      <c r="B1222" s="31">
        <f>INDEX(技能效果!B:B,MATCH(技能效果等级!W1222,技能效果!Y:Y,0))</f>
        <v>130101502</v>
      </c>
      <c r="C1222" s="31" t="str">
        <f>INDEX(技能效果!C:C,MATCH(技能效果等级!B1222,技能效果!B:B,0))</f>
        <v>阎巧巧技能1获得水晶</v>
      </c>
      <c r="D1222" s="30" t="s">
        <v>1013</v>
      </c>
      <c r="E1222" s="31">
        <v>9</v>
      </c>
      <c r="F1222" s="31">
        <f>INDEX(技能效果!H:H,MATCH(技能效果等级!B1222,技能效果!B:B,0))</f>
        <v>3001</v>
      </c>
      <c r="G1222" s="31">
        <v>1</v>
      </c>
      <c r="H1222" s="100"/>
      <c r="I1222" s="100"/>
      <c r="J1222" s="100"/>
      <c r="K1222" s="100"/>
      <c r="L1222" s="100"/>
      <c r="M1222" s="100"/>
      <c r="N1222" s="30" t="str">
        <f>IF(INDEX(技能效果!I:I,MATCH(技能效果等级!B1222,技能效果!B:B,0))="","",INDEX(技能效果!I:I,MATCH(技能效果等级!B1222,技能效果!B:B,0)))</f>
        <v/>
      </c>
      <c r="O1222" s="100"/>
      <c r="P1222" s="100"/>
      <c r="Q1222" s="100"/>
      <c r="R1222" s="31" t="str">
        <f>IF(INDEX(技能效果!J:J,MATCH(技能效果等级!B1222,技能效果!B:B,0))="","",INDEX(技能效果!J:J,MATCH(技能效果等级!B1222,技能效果!B:B,0)))</f>
        <v/>
      </c>
      <c r="S1222" s="100"/>
      <c r="T1222" s="100"/>
      <c r="U1222" s="100"/>
      <c r="V1222" s="30" t="s">
        <v>1329</v>
      </c>
      <c r="W1222" s="31">
        <f t="shared" si="18"/>
        <v>122</v>
      </c>
    </row>
    <row r="1223" spans="1:23" ht="16.5" x14ac:dyDescent="0.2">
      <c r="A1223" s="31">
        <v>1220</v>
      </c>
      <c r="B1223" s="31">
        <f>INDEX(技能效果!B:B,MATCH(技能效果等级!W1223,技能效果!Y:Y,0))</f>
        <v>130101502</v>
      </c>
      <c r="C1223" s="31" t="str">
        <f>INDEX(技能效果!C:C,MATCH(技能效果等级!B1223,技能效果!B:B,0))</f>
        <v>阎巧巧技能1获得水晶</v>
      </c>
      <c r="D1223" s="30" t="s">
        <v>1013</v>
      </c>
      <c r="E1223" s="31">
        <v>10</v>
      </c>
      <c r="F1223" s="31">
        <f>INDEX(技能效果!H:H,MATCH(技能效果等级!B1223,技能效果!B:B,0))</f>
        <v>3001</v>
      </c>
      <c r="G1223" s="31">
        <v>1</v>
      </c>
      <c r="H1223" s="100"/>
      <c r="I1223" s="100"/>
      <c r="J1223" s="100"/>
      <c r="K1223" s="100"/>
      <c r="L1223" s="100"/>
      <c r="M1223" s="100"/>
      <c r="N1223" s="30" t="str">
        <f>IF(INDEX(技能效果!I:I,MATCH(技能效果等级!B1223,技能效果!B:B,0))="","",INDEX(技能效果!I:I,MATCH(技能效果等级!B1223,技能效果!B:B,0)))</f>
        <v/>
      </c>
      <c r="O1223" s="100"/>
      <c r="P1223" s="100"/>
      <c r="Q1223" s="100"/>
      <c r="R1223" s="31" t="str">
        <f>IF(INDEX(技能效果!J:J,MATCH(技能效果等级!B1223,技能效果!B:B,0))="","",INDEX(技能效果!J:J,MATCH(技能效果等级!B1223,技能效果!B:B,0)))</f>
        <v/>
      </c>
      <c r="S1223" s="100"/>
      <c r="T1223" s="100"/>
      <c r="U1223" s="100"/>
      <c r="V1223" s="30" t="s">
        <v>1329</v>
      </c>
      <c r="W1223" s="31">
        <f t="shared" si="18"/>
        <v>122</v>
      </c>
    </row>
    <row r="1224" spans="1:23" ht="16.5" x14ac:dyDescent="0.2">
      <c r="A1224" s="31">
        <v>1221</v>
      </c>
      <c r="B1224" s="31">
        <f>INDEX(技能效果!B:B,MATCH(技能效果等级!W1224,技能效果!Y:Y,0))</f>
        <v>130201501</v>
      </c>
      <c r="C1224" s="31" t="str">
        <f>INDEX(技能效果!C:C,MATCH(技能效果等级!B1224,技能效果!B:B,0))</f>
        <v>阎巧巧技能2提高攻击</v>
      </c>
      <c r="D1224" s="30" t="s">
        <v>1013</v>
      </c>
      <c r="E1224" s="31">
        <v>1</v>
      </c>
      <c r="F1224" s="31">
        <f>INDEX(技能效果!H:H,MATCH(技能效果等级!B1224,技能效果!B:B,0))</f>
        <v>4007</v>
      </c>
      <c r="G1224" s="31">
        <v>1</v>
      </c>
      <c r="H1224" s="100"/>
      <c r="I1224" s="100"/>
      <c r="J1224" s="100"/>
      <c r="K1224" s="100"/>
      <c r="L1224" s="100"/>
      <c r="M1224" s="100"/>
      <c r="N1224" s="30" t="str">
        <f>IF(INDEX(技能效果!I:I,MATCH(技能效果等级!B1224,技能效果!B:B,0))="","",INDEX(技能效果!I:I,MATCH(技能效果等级!B1224,技能效果!B:B,0)))</f>
        <v/>
      </c>
      <c r="O1224" s="100"/>
      <c r="P1224" s="100"/>
      <c r="Q1224" s="100"/>
      <c r="R1224" s="31" t="str">
        <f>IF(INDEX(技能效果!J:J,MATCH(技能效果等级!B1224,技能效果!B:B,0))="","",INDEX(技能效果!J:J,MATCH(技能效果等级!B1224,技能效果!B:B,0)))</f>
        <v/>
      </c>
      <c r="S1224" s="100"/>
      <c r="T1224" s="100"/>
      <c r="U1224" s="100"/>
      <c r="V1224" s="30" t="s">
        <v>1329</v>
      </c>
      <c r="W1224" s="31">
        <f t="shared" si="18"/>
        <v>123</v>
      </c>
    </row>
    <row r="1225" spans="1:23" ht="16.5" x14ac:dyDescent="0.2">
      <c r="A1225" s="31">
        <v>1222</v>
      </c>
      <c r="B1225" s="31">
        <f>INDEX(技能效果!B:B,MATCH(技能效果等级!W1225,技能效果!Y:Y,0))</f>
        <v>130201501</v>
      </c>
      <c r="C1225" s="31" t="str">
        <f>INDEX(技能效果!C:C,MATCH(技能效果等级!B1225,技能效果!B:B,0))</f>
        <v>阎巧巧技能2提高攻击</v>
      </c>
      <c r="D1225" s="30" t="s">
        <v>1013</v>
      </c>
      <c r="E1225" s="31">
        <v>2</v>
      </c>
      <c r="F1225" s="31">
        <f>INDEX(技能效果!H:H,MATCH(技能效果等级!B1225,技能效果!B:B,0))</f>
        <v>4007</v>
      </c>
      <c r="G1225" s="31">
        <v>1</v>
      </c>
      <c r="H1225" s="100"/>
      <c r="I1225" s="100"/>
      <c r="J1225" s="100"/>
      <c r="K1225" s="100"/>
      <c r="L1225" s="100"/>
      <c r="M1225" s="100"/>
      <c r="N1225" s="30" t="str">
        <f>IF(INDEX(技能效果!I:I,MATCH(技能效果等级!B1225,技能效果!B:B,0))="","",INDEX(技能效果!I:I,MATCH(技能效果等级!B1225,技能效果!B:B,0)))</f>
        <v/>
      </c>
      <c r="O1225" s="100"/>
      <c r="P1225" s="100"/>
      <c r="Q1225" s="100"/>
      <c r="R1225" s="31" t="str">
        <f>IF(INDEX(技能效果!J:J,MATCH(技能效果等级!B1225,技能效果!B:B,0))="","",INDEX(技能效果!J:J,MATCH(技能效果等级!B1225,技能效果!B:B,0)))</f>
        <v/>
      </c>
      <c r="S1225" s="100"/>
      <c r="T1225" s="100"/>
      <c r="U1225" s="100"/>
      <c r="V1225" s="30" t="s">
        <v>1329</v>
      </c>
      <c r="W1225" s="31">
        <f t="shared" si="18"/>
        <v>123</v>
      </c>
    </row>
    <row r="1226" spans="1:23" ht="16.5" x14ac:dyDescent="0.2">
      <c r="A1226" s="31">
        <v>1223</v>
      </c>
      <c r="B1226" s="31">
        <f>INDEX(技能效果!B:B,MATCH(技能效果等级!W1226,技能效果!Y:Y,0))</f>
        <v>130201501</v>
      </c>
      <c r="C1226" s="31" t="str">
        <f>INDEX(技能效果!C:C,MATCH(技能效果等级!B1226,技能效果!B:B,0))</f>
        <v>阎巧巧技能2提高攻击</v>
      </c>
      <c r="D1226" s="30" t="s">
        <v>1013</v>
      </c>
      <c r="E1226" s="31">
        <v>3</v>
      </c>
      <c r="F1226" s="31">
        <f>INDEX(技能效果!H:H,MATCH(技能效果等级!B1226,技能效果!B:B,0))</f>
        <v>4007</v>
      </c>
      <c r="G1226" s="31">
        <v>1</v>
      </c>
      <c r="H1226" s="100"/>
      <c r="I1226" s="100"/>
      <c r="J1226" s="100"/>
      <c r="K1226" s="100"/>
      <c r="L1226" s="100"/>
      <c r="M1226" s="100"/>
      <c r="N1226" s="30" t="str">
        <f>IF(INDEX(技能效果!I:I,MATCH(技能效果等级!B1226,技能效果!B:B,0))="","",INDEX(技能效果!I:I,MATCH(技能效果等级!B1226,技能效果!B:B,0)))</f>
        <v/>
      </c>
      <c r="O1226" s="100"/>
      <c r="P1226" s="100"/>
      <c r="Q1226" s="100"/>
      <c r="R1226" s="31" t="str">
        <f>IF(INDEX(技能效果!J:J,MATCH(技能效果等级!B1226,技能效果!B:B,0))="","",INDEX(技能效果!J:J,MATCH(技能效果等级!B1226,技能效果!B:B,0)))</f>
        <v/>
      </c>
      <c r="S1226" s="100"/>
      <c r="T1226" s="100"/>
      <c r="U1226" s="100"/>
      <c r="V1226" s="30" t="s">
        <v>1329</v>
      </c>
      <c r="W1226" s="31">
        <f t="shared" si="18"/>
        <v>123</v>
      </c>
    </row>
    <row r="1227" spans="1:23" ht="16.5" x14ac:dyDescent="0.2">
      <c r="A1227" s="31">
        <v>1224</v>
      </c>
      <c r="B1227" s="31">
        <f>INDEX(技能效果!B:B,MATCH(技能效果等级!W1227,技能效果!Y:Y,0))</f>
        <v>130201501</v>
      </c>
      <c r="C1227" s="31" t="str">
        <f>INDEX(技能效果!C:C,MATCH(技能效果等级!B1227,技能效果!B:B,0))</f>
        <v>阎巧巧技能2提高攻击</v>
      </c>
      <c r="D1227" s="30" t="s">
        <v>1013</v>
      </c>
      <c r="E1227" s="31">
        <v>4</v>
      </c>
      <c r="F1227" s="31">
        <f>INDEX(技能效果!H:H,MATCH(技能效果等级!B1227,技能效果!B:B,0))</f>
        <v>4007</v>
      </c>
      <c r="G1227" s="31">
        <v>1</v>
      </c>
      <c r="H1227" s="100"/>
      <c r="I1227" s="100"/>
      <c r="J1227" s="100"/>
      <c r="K1227" s="100"/>
      <c r="L1227" s="100"/>
      <c r="M1227" s="100"/>
      <c r="N1227" s="30" t="str">
        <f>IF(INDEX(技能效果!I:I,MATCH(技能效果等级!B1227,技能效果!B:B,0))="","",INDEX(技能效果!I:I,MATCH(技能效果等级!B1227,技能效果!B:B,0)))</f>
        <v/>
      </c>
      <c r="O1227" s="100"/>
      <c r="P1227" s="100"/>
      <c r="Q1227" s="100"/>
      <c r="R1227" s="31" t="str">
        <f>IF(INDEX(技能效果!J:J,MATCH(技能效果等级!B1227,技能效果!B:B,0))="","",INDEX(技能效果!J:J,MATCH(技能效果等级!B1227,技能效果!B:B,0)))</f>
        <v/>
      </c>
      <c r="S1227" s="100"/>
      <c r="T1227" s="100"/>
      <c r="U1227" s="100"/>
      <c r="V1227" s="30" t="s">
        <v>1329</v>
      </c>
      <c r="W1227" s="31">
        <f t="shared" si="18"/>
        <v>123</v>
      </c>
    </row>
    <row r="1228" spans="1:23" ht="16.5" x14ac:dyDescent="0.2">
      <c r="A1228" s="31">
        <v>1225</v>
      </c>
      <c r="B1228" s="31">
        <f>INDEX(技能效果!B:B,MATCH(技能效果等级!W1228,技能效果!Y:Y,0))</f>
        <v>130201501</v>
      </c>
      <c r="C1228" s="31" t="str">
        <f>INDEX(技能效果!C:C,MATCH(技能效果等级!B1228,技能效果!B:B,0))</f>
        <v>阎巧巧技能2提高攻击</v>
      </c>
      <c r="D1228" s="30" t="s">
        <v>1013</v>
      </c>
      <c r="E1228" s="31">
        <v>5</v>
      </c>
      <c r="F1228" s="31">
        <f>INDEX(技能效果!H:H,MATCH(技能效果等级!B1228,技能效果!B:B,0))</f>
        <v>4007</v>
      </c>
      <c r="G1228" s="31">
        <v>1</v>
      </c>
      <c r="H1228" s="100"/>
      <c r="I1228" s="100"/>
      <c r="J1228" s="100"/>
      <c r="K1228" s="100"/>
      <c r="L1228" s="100"/>
      <c r="M1228" s="100"/>
      <c r="N1228" s="30" t="str">
        <f>IF(INDEX(技能效果!I:I,MATCH(技能效果等级!B1228,技能效果!B:B,0))="","",INDEX(技能效果!I:I,MATCH(技能效果等级!B1228,技能效果!B:B,0)))</f>
        <v/>
      </c>
      <c r="O1228" s="100"/>
      <c r="P1228" s="100"/>
      <c r="Q1228" s="100"/>
      <c r="R1228" s="31" t="str">
        <f>IF(INDEX(技能效果!J:J,MATCH(技能效果等级!B1228,技能效果!B:B,0))="","",INDEX(技能效果!J:J,MATCH(技能效果等级!B1228,技能效果!B:B,0)))</f>
        <v/>
      </c>
      <c r="S1228" s="100"/>
      <c r="T1228" s="100"/>
      <c r="U1228" s="100"/>
      <c r="V1228" s="30" t="s">
        <v>1329</v>
      </c>
      <c r="W1228" s="31">
        <f t="shared" si="18"/>
        <v>123</v>
      </c>
    </row>
    <row r="1229" spans="1:23" ht="16.5" x14ac:dyDescent="0.2">
      <c r="A1229" s="31">
        <v>1226</v>
      </c>
      <c r="B1229" s="31">
        <f>INDEX(技能效果!B:B,MATCH(技能效果等级!W1229,技能效果!Y:Y,0))</f>
        <v>130201501</v>
      </c>
      <c r="C1229" s="31" t="str">
        <f>INDEX(技能效果!C:C,MATCH(技能效果等级!B1229,技能效果!B:B,0))</f>
        <v>阎巧巧技能2提高攻击</v>
      </c>
      <c r="D1229" s="30" t="s">
        <v>1013</v>
      </c>
      <c r="E1229" s="31">
        <v>6</v>
      </c>
      <c r="F1229" s="31">
        <f>INDEX(技能效果!H:H,MATCH(技能效果等级!B1229,技能效果!B:B,0))</f>
        <v>4007</v>
      </c>
      <c r="G1229" s="31">
        <v>1</v>
      </c>
      <c r="H1229" s="100"/>
      <c r="I1229" s="100"/>
      <c r="J1229" s="100"/>
      <c r="K1229" s="100"/>
      <c r="L1229" s="100"/>
      <c r="M1229" s="100"/>
      <c r="N1229" s="30" t="str">
        <f>IF(INDEX(技能效果!I:I,MATCH(技能效果等级!B1229,技能效果!B:B,0))="","",INDEX(技能效果!I:I,MATCH(技能效果等级!B1229,技能效果!B:B,0)))</f>
        <v/>
      </c>
      <c r="O1229" s="100"/>
      <c r="P1229" s="100"/>
      <c r="Q1229" s="100"/>
      <c r="R1229" s="31" t="str">
        <f>IF(INDEX(技能效果!J:J,MATCH(技能效果等级!B1229,技能效果!B:B,0))="","",INDEX(技能效果!J:J,MATCH(技能效果等级!B1229,技能效果!B:B,0)))</f>
        <v/>
      </c>
      <c r="S1229" s="100"/>
      <c r="T1229" s="100"/>
      <c r="U1229" s="100"/>
      <c r="V1229" s="30" t="s">
        <v>1329</v>
      </c>
      <c r="W1229" s="31">
        <f t="shared" si="18"/>
        <v>123</v>
      </c>
    </row>
    <row r="1230" spans="1:23" ht="16.5" x14ac:dyDescent="0.2">
      <c r="A1230" s="31">
        <v>1227</v>
      </c>
      <c r="B1230" s="31">
        <f>INDEX(技能效果!B:B,MATCH(技能效果等级!W1230,技能效果!Y:Y,0))</f>
        <v>130201501</v>
      </c>
      <c r="C1230" s="31" t="str">
        <f>INDEX(技能效果!C:C,MATCH(技能效果等级!B1230,技能效果!B:B,0))</f>
        <v>阎巧巧技能2提高攻击</v>
      </c>
      <c r="D1230" s="30" t="s">
        <v>1013</v>
      </c>
      <c r="E1230" s="31">
        <v>7</v>
      </c>
      <c r="F1230" s="31">
        <f>INDEX(技能效果!H:H,MATCH(技能效果等级!B1230,技能效果!B:B,0))</f>
        <v>4007</v>
      </c>
      <c r="G1230" s="31">
        <v>1</v>
      </c>
      <c r="H1230" s="100"/>
      <c r="I1230" s="100"/>
      <c r="J1230" s="100"/>
      <c r="K1230" s="100"/>
      <c r="L1230" s="100"/>
      <c r="M1230" s="100"/>
      <c r="N1230" s="30" t="str">
        <f>IF(INDEX(技能效果!I:I,MATCH(技能效果等级!B1230,技能效果!B:B,0))="","",INDEX(技能效果!I:I,MATCH(技能效果等级!B1230,技能效果!B:B,0)))</f>
        <v/>
      </c>
      <c r="O1230" s="100"/>
      <c r="P1230" s="100"/>
      <c r="Q1230" s="100"/>
      <c r="R1230" s="31" t="str">
        <f>IF(INDEX(技能效果!J:J,MATCH(技能效果等级!B1230,技能效果!B:B,0))="","",INDEX(技能效果!J:J,MATCH(技能效果等级!B1230,技能效果!B:B,0)))</f>
        <v/>
      </c>
      <c r="S1230" s="100"/>
      <c r="T1230" s="100"/>
      <c r="U1230" s="100"/>
      <c r="V1230" s="30" t="s">
        <v>1329</v>
      </c>
      <c r="W1230" s="31">
        <f t="shared" si="18"/>
        <v>123</v>
      </c>
    </row>
    <row r="1231" spans="1:23" ht="16.5" x14ac:dyDescent="0.2">
      <c r="A1231" s="31">
        <v>1228</v>
      </c>
      <c r="B1231" s="31">
        <f>INDEX(技能效果!B:B,MATCH(技能效果等级!W1231,技能效果!Y:Y,0))</f>
        <v>130201501</v>
      </c>
      <c r="C1231" s="31" t="str">
        <f>INDEX(技能效果!C:C,MATCH(技能效果等级!B1231,技能效果!B:B,0))</f>
        <v>阎巧巧技能2提高攻击</v>
      </c>
      <c r="D1231" s="30" t="s">
        <v>1013</v>
      </c>
      <c r="E1231" s="31">
        <v>8</v>
      </c>
      <c r="F1231" s="31">
        <f>INDEX(技能效果!H:H,MATCH(技能效果等级!B1231,技能效果!B:B,0))</f>
        <v>4007</v>
      </c>
      <c r="G1231" s="31">
        <v>1</v>
      </c>
      <c r="H1231" s="100"/>
      <c r="I1231" s="100"/>
      <c r="J1231" s="100"/>
      <c r="K1231" s="100"/>
      <c r="L1231" s="100"/>
      <c r="M1231" s="100"/>
      <c r="N1231" s="30" t="str">
        <f>IF(INDEX(技能效果!I:I,MATCH(技能效果等级!B1231,技能效果!B:B,0))="","",INDEX(技能效果!I:I,MATCH(技能效果等级!B1231,技能效果!B:B,0)))</f>
        <v/>
      </c>
      <c r="O1231" s="100"/>
      <c r="P1231" s="100"/>
      <c r="Q1231" s="100"/>
      <c r="R1231" s="31" t="str">
        <f>IF(INDEX(技能效果!J:J,MATCH(技能效果等级!B1231,技能效果!B:B,0))="","",INDEX(技能效果!J:J,MATCH(技能效果等级!B1231,技能效果!B:B,0)))</f>
        <v/>
      </c>
      <c r="S1231" s="100"/>
      <c r="T1231" s="100"/>
      <c r="U1231" s="100"/>
      <c r="V1231" s="30" t="s">
        <v>1329</v>
      </c>
      <c r="W1231" s="31">
        <f t="shared" ref="W1231:W1294" si="19">W1221+1</f>
        <v>123</v>
      </c>
    </row>
    <row r="1232" spans="1:23" ht="16.5" x14ac:dyDescent="0.2">
      <c r="A1232" s="31">
        <v>1229</v>
      </c>
      <c r="B1232" s="31">
        <f>INDEX(技能效果!B:B,MATCH(技能效果等级!W1232,技能效果!Y:Y,0))</f>
        <v>130201501</v>
      </c>
      <c r="C1232" s="31" t="str">
        <f>INDEX(技能效果!C:C,MATCH(技能效果等级!B1232,技能效果!B:B,0))</f>
        <v>阎巧巧技能2提高攻击</v>
      </c>
      <c r="D1232" s="30" t="s">
        <v>1013</v>
      </c>
      <c r="E1232" s="31">
        <v>9</v>
      </c>
      <c r="F1232" s="31">
        <f>INDEX(技能效果!H:H,MATCH(技能效果等级!B1232,技能效果!B:B,0))</f>
        <v>4007</v>
      </c>
      <c r="G1232" s="31">
        <v>1</v>
      </c>
      <c r="H1232" s="100"/>
      <c r="I1232" s="100"/>
      <c r="J1232" s="100"/>
      <c r="K1232" s="100"/>
      <c r="L1232" s="100"/>
      <c r="M1232" s="100"/>
      <c r="N1232" s="30" t="str">
        <f>IF(INDEX(技能效果!I:I,MATCH(技能效果等级!B1232,技能效果!B:B,0))="","",INDEX(技能效果!I:I,MATCH(技能效果等级!B1232,技能效果!B:B,0)))</f>
        <v/>
      </c>
      <c r="O1232" s="100"/>
      <c r="P1232" s="100"/>
      <c r="Q1232" s="100"/>
      <c r="R1232" s="31" t="str">
        <f>IF(INDEX(技能效果!J:J,MATCH(技能效果等级!B1232,技能效果!B:B,0))="","",INDEX(技能效果!J:J,MATCH(技能效果等级!B1232,技能效果!B:B,0)))</f>
        <v/>
      </c>
      <c r="S1232" s="100"/>
      <c r="T1232" s="100"/>
      <c r="U1232" s="100"/>
      <c r="V1232" s="30" t="s">
        <v>1329</v>
      </c>
      <c r="W1232" s="31">
        <f t="shared" si="19"/>
        <v>123</v>
      </c>
    </row>
    <row r="1233" spans="1:23" ht="16.5" x14ac:dyDescent="0.2">
      <c r="A1233" s="31">
        <v>1230</v>
      </c>
      <c r="B1233" s="31">
        <f>INDEX(技能效果!B:B,MATCH(技能效果等级!W1233,技能效果!Y:Y,0))</f>
        <v>130201501</v>
      </c>
      <c r="C1233" s="31" t="str">
        <f>INDEX(技能效果!C:C,MATCH(技能效果等级!B1233,技能效果!B:B,0))</f>
        <v>阎巧巧技能2提高攻击</v>
      </c>
      <c r="D1233" s="30" t="s">
        <v>1013</v>
      </c>
      <c r="E1233" s="31">
        <v>10</v>
      </c>
      <c r="F1233" s="31">
        <f>INDEX(技能效果!H:H,MATCH(技能效果等级!B1233,技能效果!B:B,0))</f>
        <v>4007</v>
      </c>
      <c r="G1233" s="31">
        <v>1</v>
      </c>
      <c r="H1233" s="100"/>
      <c r="I1233" s="100"/>
      <c r="J1233" s="100"/>
      <c r="K1233" s="100"/>
      <c r="L1233" s="100"/>
      <c r="M1233" s="100"/>
      <c r="N1233" s="30" t="str">
        <f>IF(INDEX(技能效果!I:I,MATCH(技能效果等级!B1233,技能效果!B:B,0))="","",INDEX(技能效果!I:I,MATCH(技能效果等级!B1233,技能效果!B:B,0)))</f>
        <v/>
      </c>
      <c r="O1233" s="100"/>
      <c r="P1233" s="100"/>
      <c r="Q1233" s="100"/>
      <c r="R1233" s="31" t="str">
        <f>IF(INDEX(技能效果!J:J,MATCH(技能效果等级!B1233,技能效果!B:B,0))="","",INDEX(技能效果!J:J,MATCH(技能效果等级!B1233,技能效果!B:B,0)))</f>
        <v/>
      </c>
      <c r="S1233" s="100"/>
      <c r="T1233" s="100"/>
      <c r="U1233" s="100"/>
      <c r="V1233" s="30" t="s">
        <v>1329</v>
      </c>
      <c r="W1233" s="31">
        <f t="shared" si="19"/>
        <v>123</v>
      </c>
    </row>
    <row r="1234" spans="1:23" ht="16.5" x14ac:dyDescent="0.2">
      <c r="A1234" s="31">
        <v>1231</v>
      </c>
      <c r="B1234" s="31">
        <f>INDEX(技能效果!B:B,MATCH(技能效果等级!W1234,技能效果!Y:Y,0))</f>
        <v>130300101</v>
      </c>
      <c r="C1234" s="31" t="str">
        <f>INDEX(技能效果!C:C,MATCH(技能效果等级!B1234,技能效果!B:B,0))</f>
        <v>关羽技能伤害</v>
      </c>
      <c r="D1234" s="30" t="s">
        <v>1013</v>
      </c>
      <c r="E1234" s="31">
        <v>1</v>
      </c>
      <c r="F1234" s="31">
        <f>INDEX(技能效果!H:H,MATCH(技能效果等级!B1234,技能效果!B:B,0))</f>
        <v>1012</v>
      </c>
      <c r="G1234" s="31">
        <v>1</v>
      </c>
      <c r="H1234" s="100"/>
      <c r="I1234" s="100"/>
      <c r="J1234" s="100"/>
      <c r="K1234" s="100"/>
      <c r="L1234" s="100"/>
      <c r="M1234" s="100"/>
      <c r="N1234" s="30" t="str">
        <f>IF(INDEX(技能效果!I:I,MATCH(技能效果等级!B1234,技能效果!B:B,0))="","",INDEX(技能效果!I:I,MATCH(技能效果等级!B1234,技能效果!B:B,0)))</f>
        <v/>
      </c>
      <c r="O1234" s="100"/>
      <c r="P1234" s="100"/>
      <c r="Q1234" s="100"/>
      <c r="R1234" s="31" t="str">
        <f>IF(INDEX(技能效果!J:J,MATCH(技能效果等级!B1234,技能效果!B:B,0))="","",INDEX(技能效果!J:J,MATCH(技能效果等级!B1234,技能效果!B:B,0)))</f>
        <v/>
      </c>
      <c r="S1234" s="100"/>
      <c r="T1234" s="100"/>
      <c r="U1234" s="100"/>
      <c r="V1234" s="30" t="s">
        <v>1329</v>
      </c>
      <c r="W1234" s="31">
        <f t="shared" si="19"/>
        <v>124</v>
      </c>
    </row>
    <row r="1235" spans="1:23" ht="16.5" x14ac:dyDescent="0.2">
      <c r="A1235" s="31">
        <v>1232</v>
      </c>
      <c r="B1235" s="31">
        <f>INDEX(技能效果!B:B,MATCH(技能效果等级!W1235,技能效果!Y:Y,0))</f>
        <v>130300101</v>
      </c>
      <c r="C1235" s="31" t="str">
        <f>INDEX(技能效果!C:C,MATCH(技能效果等级!B1235,技能效果!B:B,0))</f>
        <v>关羽技能伤害</v>
      </c>
      <c r="D1235" s="30" t="s">
        <v>1013</v>
      </c>
      <c r="E1235" s="31">
        <v>2</v>
      </c>
      <c r="F1235" s="31">
        <f>INDEX(技能效果!H:H,MATCH(技能效果等级!B1235,技能效果!B:B,0))</f>
        <v>1012</v>
      </c>
      <c r="G1235" s="31">
        <v>1</v>
      </c>
      <c r="H1235" s="100"/>
      <c r="I1235" s="100"/>
      <c r="J1235" s="100"/>
      <c r="K1235" s="100"/>
      <c r="L1235" s="100"/>
      <c r="M1235" s="100"/>
      <c r="N1235" s="30" t="str">
        <f>IF(INDEX(技能效果!I:I,MATCH(技能效果等级!B1235,技能效果!B:B,0))="","",INDEX(技能效果!I:I,MATCH(技能效果等级!B1235,技能效果!B:B,0)))</f>
        <v/>
      </c>
      <c r="O1235" s="100"/>
      <c r="P1235" s="100"/>
      <c r="Q1235" s="100"/>
      <c r="R1235" s="31" t="str">
        <f>IF(INDEX(技能效果!J:J,MATCH(技能效果等级!B1235,技能效果!B:B,0))="","",INDEX(技能效果!J:J,MATCH(技能效果等级!B1235,技能效果!B:B,0)))</f>
        <v/>
      </c>
      <c r="S1235" s="100"/>
      <c r="T1235" s="100"/>
      <c r="U1235" s="100"/>
      <c r="V1235" s="30" t="s">
        <v>1329</v>
      </c>
      <c r="W1235" s="31">
        <f t="shared" si="19"/>
        <v>124</v>
      </c>
    </row>
    <row r="1236" spans="1:23" ht="16.5" x14ac:dyDescent="0.2">
      <c r="A1236" s="31">
        <v>1233</v>
      </c>
      <c r="B1236" s="31">
        <f>INDEX(技能效果!B:B,MATCH(技能效果等级!W1236,技能效果!Y:Y,0))</f>
        <v>130300101</v>
      </c>
      <c r="C1236" s="31" t="str">
        <f>INDEX(技能效果!C:C,MATCH(技能效果等级!B1236,技能效果!B:B,0))</f>
        <v>关羽技能伤害</v>
      </c>
      <c r="D1236" s="30" t="s">
        <v>1013</v>
      </c>
      <c r="E1236" s="31">
        <v>3</v>
      </c>
      <c r="F1236" s="31">
        <f>INDEX(技能效果!H:H,MATCH(技能效果等级!B1236,技能效果!B:B,0))</f>
        <v>1012</v>
      </c>
      <c r="G1236" s="31">
        <v>1</v>
      </c>
      <c r="H1236" s="100"/>
      <c r="I1236" s="100"/>
      <c r="J1236" s="100"/>
      <c r="K1236" s="100"/>
      <c r="L1236" s="100"/>
      <c r="M1236" s="100"/>
      <c r="N1236" s="30" t="str">
        <f>IF(INDEX(技能效果!I:I,MATCH(技能效果等级!B1236,技能效果!B:B,0))="","",INDEX(技能效果!I:I,MATCH(技能效果等级!B1236,技能效果!B:B,0)))</f>
        <v/>
      </c>
      <c r="O1236" s="100"/>
      <c r="P1236" s="100"/>
      <c r="Q1236" s="100"/>
      <c r="R1236" s="31" t="str">
        <f>IF(INDEX(技能效果!J:J,MATCH(技能效果等级!B1236,技能效果!B:B,0))="","",INDEX(技能效果!J:J,MATCH(技能效果等级!B1236,技能效果!B:B,0)))</f>
        <v/>
      </c>
      <c r="S1236" s="100"/>
      <c r="T1236" s="100"/>
      <c r="U1236" s="100"/>
      <c r="V1236" s="30" t="s">
        <v>1329</v>
      </c>
      <c r="W1236" s="31">
        <f t="shared" si="19"/>
        <v>124</v>
      </c>
    </row>
    <row r="1237" spans="1:23" ht="16.5" x14ac:dyDescent="0.2">
      <c r="A1237" s="31">
        <v>1234</v>
      </c>
      <c r="B1237" s="31">
        <f>INDEX(技能效果!B:B,MATCH(技能效果等级!W1237,技能效果!Y:Y,0))</f>
        <v>130300101</v>
      </c>
      <c r="C1237" s="31" t="str">
        <f>INDEX(技能效果!C:C,MATCH(技能效果等级!B1237,技能效果!B:B,0))</f>
        <v>关羽技能伤害</v>
      </c>
      <c r="D1237" s="30" t="s">
        <v>1013</v>
      </c>
      <c r="E1237" s="31">
        <v>4</v>
      </c>
      <c r="F1237" s="31">
        <f>INDEX(技能效果!H:H,MATCH(技能效果等级!B1237,技能效果!B:B,0))</f>
        <v>1012</v>
      </c>
      <c r="G1237" s="31">
        <v>1</v>
      </c>
      <c r="H1237" s="100"/>
      <c r="I1237" s="100"/>
      <c r="J1237" s="100"/>
      <c r="K1237" s="100"/>
      <c r="L1237" s="100"/>
      <c r="M1237" s="100"/>
      <c r="N1237" s="30" t="str">
        <f>IF(INDEX(技能效果!I:I,MATCH(技能效果等级!B1237,技能效果!B:B,0))="","",INDEX(技能效果!I:I,MATCH(技能效果等级!B1237,技能效果!B:B,0)))</f>
        <v/>
      </c>
      <c r="O1237" s="100"/>
      <c r="P1237" s="100"/>
      <c r="Q1237" s="100"/>
      <c r="R1237" s="31" t="str">
        <f>IF(INDEX(技能效果!J:J,MATCH(技能效果等级!B1237,技能效果!B:B,0))="","",INDEX(技能效果!J:J,MATCH(技能效果等级!B1237,技能效果!B:B,0)))</f>
        <v/>
      </c>
      <c r="S1237" s="100"/>
      <c r="T1237" s="100"/>
      <c r="U1237" s="100"/>
      <c r="V1237" s="30" t="s">
        <v>1329</v>
      </c>
      <c r="W1237" s="31">
        <f t="shared" si="19"/>
        <v>124</v>
      </c>
    </row>
    <row r="1238" spans="1:23" ht="16.5" x14ac:dyDescent="0.2">
      <c r="A1238" s="31">
        <v>1235</v>
      </c>
      <c r="B1238" s="31">
        <f>INDEX(技能效果!B:B,MATCH(技能效果等级!W1238,技能效果!Y:Y,0))</f>
        <v>130300101</v>
      </c>
      <c r="C1238" s="31" t="str">
        <f>INDEX(技能效果!C:C,MATCH(技能效果等级!B1238,技能效果!B:B,0))</f>
        <v>关羽技能伤害</v>
      </c>
      <c r="D1238" s="30" t="s">
        <v>1013</v>
      </c>
      <c r="E1238" s="31">
        <v>5</v>
      </c>
      <c r="F1238" s="31">
        <f>INDEX(技能效果!H:H,MATCH(技能效果等级!B1238,技能效果!B:B,0))</f>
        <v>1012</v>
      </c>
      <c r="G1238" s="31">
        <v>1</v>
      </c>
      <c r="H1238" s="100"/>
      <c r="I1238" s="100"/>
      <c r="J1238" s="100"/>
      <c r="K1238" s="100"/>
      <c r="L1238" s="100"/>
      <c r="M1238" s="100"/>
      <c r="N1238" s="30" t="str">
        <f>IF(INDEX(技能效果!I:I,MATCH(技能效果等级!B1238,技能效果!B:B,0))="","",INDEX(技能效果!I:I,MATCH(技能效果等级!B1238,技能效果!B:B,0)))</f>
        <v/>
      </c>
      <c r="O1238" s="100"/>
      <c r="P1238" s="100"/>
      <c r="Q1238" s="100"/>
      <c r="R1238" s="31" t="str">
        <f>IF(INDEX(技能效果!J:J,MATCH(技能效果等级!B1238,技能效果!B:B,0))="","",INDEX(技能效果!J:J,MATCH(技能效果等级!B1238,技能效果!B:B,0)))</f>
        <v/>
      </c>
      <c r="S1238" s="100"/>
      <c r="T1238" s="100"/>
      <c r="U1238" s="100"/>
      <c r="V1238" s="30" t="s">
        <v>1329</v>
      </c>
      <c r="W1238" s="31">
        <f t="shared" si="19"/>
        <v>124</v>
      </c>
    </row>
    <row r="1239" spans="1:23" ht="16.5" x14ac:dyDescent="0.2">
      <c r="A1239" s="31">
        <v>1236</v>
      </c>
      <c r="B1239" s="31">
        <f>INDEX(技能效果!B:B,MATCH(技能效果等级!W1239,技能效果!Y:Y,0))</f>
        <v>130300101</v>
      </c>
      <c r="C1239" s="31" t="str">
        <f>INDEX(技能效果!C:C,MATCH(技能效果等级!B1239,技能效果!B:B,0))</f>
        <v>关羽技能伤害</v>
      </c>
      <c r="D1239" s="30" t="s">
        <v>1013</v>
      </c>
      <c r="E1239" s="31">
        <v>6</v>
      </c>
      <c r="F1239" s="31">
        <f>INDEX(技能效果!H:H,MATCH(技能效果等级!B1239,技能效果!B:B,0))</f>
        <v>1012</v>
      </c>
      <c r="G1239" s="31">
        <v>1</v>
      </c>
      <c r="H1239" s="100"/>
      <c r="I1239" s="100"/>
      <c r="J1239" s="100"/>
      <c r="K1239" s="100"/>
      <c r="L1239" s="100"/>
      <c r="M1239" s="100"/>
      <c r="N1239" s="30" t="str">
        <f>IF(INDEX(技能效果!I:I,MATCH(技能效果等级!B1239,技能效果!B:B,0))="","",INDEX(技能效果!I:I,MATCH(技能效果等级!B1239,技能效果!B:B,0)))</f>
        <v/>
      </c>
      <c r="O1239" s="100"/>
      <c r="P1239" s="100"/>
      <c r="Q1239" s="100"/>
      <c r="R1239" s="31" t="str">
        <f>IF(INDEX(技能效果!J:J,MATCH(技能效果等级!B1239,技能效果!B:B,0))="","",INDEX(技能效果!J:J,MATCH(技能效果等级!B1239,技能效果!B:B,0)))</f>
        <v/>
      </c>
      <c r="S1239" s="100"/>
      <c r="T1239" s="100"/>
      <c r="U1239" s="100"/>
      <c r="V1239" s="30" t="s">
        <v>1329</v>
      </c>
      <c r="W1239" s="31">
        <f t="shared" si="19"/>
        <v>124</v>
      </c>
    </row>
    <row r="1240" spans="1:23" ht="16.5" x14ac:dyDescent="0.2">
      <c r="A1240" s="31">
        <v>1237</v>
      </c>
      <c r="B1240" s="31">
        <f>INDEX(技能效果!B:B,MATCH(技能效果等级!W1240,技能效果!Y:Y,0))</f>
        <v>130300101</v>
      </c>
      <c r="C1240" s="31" t="str">
        <f>INDEX(技能效果!C:C,MATCH(技能效果等级!B1240,技能效果!B:B,0))</f>
        <v>关羽技能伤害</v>
      </c>
      <c r="D1240" s="30" t="s">
        <v>1013</v>
      </c>
      <c r="E1240" s="31">
        <v>7</v>
      </c>
      <c r="F1240" s="31">
        <f>INDEX(技能效果!H:H,MATCH(技能效果等级!B1240,技能效果!B:B,0))</f>
        <v>1012</v>
      </c>
      <c r="G1240" s="31">
        <v>1</v>
      </c>
      <c r="H1240" s="100"/>
      <c r="I1240" s="100"/>
      <c r="J1240" s="100"/>
      <c r="K1240" s="100"/>
      <c r="L1240" s="100"/>
      <c r="M1240" s="100"/>
      <c r="N1240" s="30" t="str">
        <f>IF(INDEX(技能效果!I:I,MATCH(技能效果等级!B1240,技能效果!B:B,0))="","",INDEX(技能效果!I:I,MATCH(技能效果等级!B1240,技能效果!B:B,0)))</f>
        <v/>
      </c>
      <c r="O1240" s="100"/>
      <c r="P1240" s="100"/>
      <c r="Q1240" s="100"/>
      <c r="R1240" s="31" t="str">
        <f>IF(INDEX(技能效果!J:J,MATCH(技能效果等级!B1240,技能效果!B:B,0))="","",INDEX(技能效果!J:J,MATCH(技能效果等级!B1240,技能效果!B:B,0)))</f>
        <v/>
      </c>
      <c r="S1240" s="100"/>
      <c r="T1240" s="100"/>
      <c r="U1240" s="100"/>
      <c r="V1240" s="30" t="s">
        <v>1329</v>
      </c>
      <c r="W1240" s="31">
        <f t="shared" si="19"/>
        <v>124</v>
      </c>
    </row>
    <row r="1241" spans="1:23" ht="16.5" x14ac:dyDescent="0.2">
      <c r="A1241" s="31">
        <v>1238</v>
      </c>
      <c r="B1241" s="31">
        <f>INDEX(技能效果!B:B,MATCH(技能效果等级!W1241,技能效果!Y:Y,0))</f>
        <v>130300101</v>
      </c>
      <c r="C1241" s="31" t="str">
        <f>INDEX(技能效果!C:C,MATCH(技能效果等级!B1241,技能效果!B:B,0))</f>
        <v>关羽技能伤害</v>
      </c>
      <c r="D1241" s="30" t="s">
        <v>1013</v>
      </c>
      <c r="E1241" s="31">
        <v>8</v>
      </c>
      <c r="F1241" s="31">
        <f>INDEX(技能效果!H:H,MATCH(技能效果等级!B1241,技能效果!B:B,0))</f>
        <v>1012</v>
      </c>
      <c r="G1241" s="31">
        <v>1</v>
      </c>
      <c r="H1241" s="100"/>
      <c r="I1241" s="100"/>
      <c r="J1241" s="100"/>
      <c r="K1241" s="100"/>
      <c r="L1241" s="100"/>
      <c r="M1241" s="100"/>
      <c r="N1241" s="30" t="str">
        <f>IF(INDEX(技能效果!I:I,MATCH(技能效果等级!B1241,技能效果!B:B,0))="","",INDEX(技能效果!I:I,MATCH(技能效果等级!B1241,技能效果!B:B,0)))</f>
        <v/>
      </c>
      <c r="O1241" s="100"/>
      <c r="P1241" s="100"/>
      <c r="Q1241" s="100"/>
      <c r="R1241" s="31" t="str">
        <f>IF(INDEX(技能效果!J:J,MATCH(技能效果等级!B1241,技能效果!B:B,0))="","",INDEX(技能效果!J:J,MATCH(技能效果等级!B1241,技能效果!B:B,0)))</f>
        <v/>
      </c>
      <c r="S1241" s="100"/>
      <c r="T1241" s="100"/>
      <c r="U1241" s="100"/>
      <c r="V1241" s="30" t="s">
        <v>1329</v>
      </c>
      <c r="W1241" s="31">
        <f t="shared" si="19"/>
        <v>124</v>
      </c>
    </row>
    <row r="1242" spans="1:23" ht="16.5" x14ac:dyDescent="0.2">
      <c r="A1242" s="31">
        <v>1239</v>
      </c>
      <c r="B1242" s="31">
        <f>INDEX(技能效果!B:B,MATCH(技能效果等级!W1242,技能效果!Y:Y,0))</f>
        <v>130300101</v>
      </c>
      <c r="C1242" s="31" t="str">
        <f>INDEX(技能效果!C:C,MATCH(技能效果等级!B1242,技能效果!B:B,0))</f>
        <v>关羽技能伤害</v>
      </c>
      <c r="D1242" s="30" t="s">
        <v>1013</v>
      </c>
      <c r="E1242" s="31">
        <v>9</v>
      </c>
      <c r="F1242" s="31">
        <f>INDEX(技能效果!H:H,MATCH(技能效果等级!B1242,技能效果!B:B,0))</f>
        <v>1012</v>
      </c>
      <c r="G1242" s="31">
        <v>1</v>
      </c>
      <c r="H1242" s="100"/>
      <c r="I1242" s="100"/>
      <c r="J1242" s="100"/>
      <c r="K1242" s="100"/>
      <c r="L1242" s="100"/>
      <c r="M1242" s="100"/>
      <c r="N1242" s="30" t="str">
        <f>IF(INDEX(技能效果!I:I,MATCH(技能效果等级!B1242,技能效果!B:B,0))="","",INDEX(技能效果!I:I,MATCH(技能效果等级!B1242,技能效果!B:B,0)))</f>
        <v/>
      </c>
      <c r="O1242" s="100"/>
      <c r="P1242" s="100"/>
      <c r="Q1242" s="100"/>
      <c r="R1242" s="31" t="str">
        <f>IF(INDEX(技能效果!J:J,MATCH(技能效果等级!B1242,技能效果!B:B,0))="","",INDEX(技能效果!J:J,MATCH(技能效果等级!B1242,技能效果!B:B,0)))</f>
        <v/>
      </c>
      <c r="S1242" s="100"/>
      <c r="T1242" s="100"/>
      <c r="U1242" s="100"/>
      <c r="V1242" s="30" t="s">
        <v>1329</v>
      </c>
      <c r="W1242" s="31">
        <f t="shared" si="19"/>
        <v>124</v>
      </c>
    </row>
    <row r="1243" spans="1:23" ht="16.5" x14ac:dyDescent="0.2">
      <c r="A1243" s="31">
        <v>1240</v>
      </c>
      <c r="B1243" s="31">
        <f>INDEX(技能效果!B:B,MATCH(技能效果等级!W1243,技能效果!Y:Y,0))</f>
        <v>130300101</v>
      </c>
      <c r="C1243" s="31" t="str">
        <f>INDEX(技能效果!C:C,MATCH(技能效果等级!B1243,技能效果!B:B,0))</f>
        <v>关羽技能伤害</v>
      </c>
      <c r="D1243" s="30" t="s">
        <v>1013</v>
      </c>
      <c r="E1243" s="31">
        <v>10</v>
      </c>
      <c r="F1243" s="31">
        <f>INDEX(技能效果!H:H,MATCH(技能效果等级!B1243,技能效果!B:B,0))</f>
        <v>1012</v>
      </c>
      <c r="G1243" s="31">
        <v>1</v>
      </c>
      <c r="H1243" s="100"/>
      <c r="I1243" s="100"/>
      <c r="J1243" s="100"/>
      <c r="K1243" s="100"/>
      <c r="L1243" s="100"/>
      <c r="M1243" s="100"/>
      <c r="N1243" s="30" t="str">
        <f>IF(INDEX(技能效果!I:I,MATCH(技能效果等级!B1243,技能效果!B:B,0))="","",INDEX(技能效果!I:I,MATCH(技能效果等级!B1243,技能效果!B:B,0)))</f>
        <v/>
      </c>
      <c r="O1243" s="100"/>
      <c r="P1243" s="100"/>
      <c r="Q1243" s="100"/>
      <c r="R1243" s="31" t="str">
        <f>IF(INDEX(技能效果!J:J,MATCH(技能效果等级!B1243,技能效果!B:B,0))="","",INDEX(技能效果!J:J,MATCH(技能效果等级!B1243,技能效果!B:B,0)))</f>
        <v/>
      </c>
      <c r="S1243" s="100"/>
      <c r="T1243" s="100"/>
      <c r="U1243" s="100"/>
      <c r="V1243" s="30" t="s">
        <v>1329</v>
      </c>
      <c r="W1243" s="31">
        <f t="shared" si="19"/>
        <v>124</v>
      </c>
    </row>
    <row r="1244" spans="1:23" ht="16.5" x14ac:dyDescent="0.2">
      <c r="A1244" s="31">
        <v>1241</v>
      </c>
      <c r="B1244" s="31">
        <f>INDEX(技能效果!B:B,MATCH(技能效果等级!W1244,技能效果!Y:Y,0))</f>
        <v>130300111</v>
      </c>
      <c r="C1244" s="31" t="str">
        <f>INDEX(技能效果!C:C,MATCH(技能效果等级!B1244,技能效果!B:B,0))</f>
        <v>关羽专属武器效果</v>
      </c>
      <c r="D1244" s="30" t="s">
        <v>1013</v>
      </c>
      <c r="E1244" s="31">
        <v>1</v>
      </c>
      <c r="F1244" s="31">
        <f>INDEX(技能效果!H:H,MATCH(技能效果等级!B1244,技能效果!B:B,0))</f>
        <v>1015</v>
      </c>
      <c r="G1244" s="31">
        <v>1</v>
      </c>
      <c r="H1244" s="100"/>
      <c r="I1244" s="100"/>
      <c r="J1244" s="100"/>
      <c r="K1244" s="100"/>
      <c r="L1244" s="100"/>
      <c r="M1244" s="100"/>
      <c r="N1244" s="30" t="str">
        <f>IF(INDEX(技能效果!I:I,MATCH(技能效果等级!B1244,技能效果!B:B,0))="","",INDEX(技能效果!I:I,MATCH(技能效果等级!B1244,技能效果!B:B,0)))</f>
        <v/>
      </c>
      <c r="O1244" s="100"/>
      <c r="P1244" s="100"/>
      <c r="Q1244" s="100"/>
      <c r="R1244" s="31" t="str">
        <f>IF(INDEX(技能效果!J:J,MATCH(技能效果等级!B1244,技能效果!B:B,0))="","",INDEX(技能效果!J:J,MATCH(技能效果等级!B1244,技能效果!B:B,0)))</f>
        <v/>
      </c>
      <c r="S1244" s="100"/>
      <c r="T1244" s="100"/>
      <c r="U1244" s="100"/>
      <c r="V1244" s="30" t="s">
        <v>1329</v>
      </c>
      <c r="W1244" s="31">
        <f t="shared" si="19"/>
        <v>125</v>
      </c>
    </row>
    <row r="1245" spans="1:23" ht="16.5" x14ac:dyDescent="0.2">
      <c r="A1245" s="31">
        <v>1242</v>
      </c>
      <c r="B1245" s="31">
        <f>INDEX(技能效果!B:B,MATCH(技能效果等级!W1245,技能效果!Y:Y,0))</f>
        <v>130300111</v>
      </c>
      <c r="C1245" s="31" t="str">
        <f>INDEX(技能效果!C:C,MATCH(技能效果等级!B1245,技能效果!B:B,0))</f>
        <v>关羽专属武器效果</v>
      </c>
      <c r="D1245" s="30" t="s">
        <v>1013</v>
      </c>
      <c r="E1245" s="31">
        <v>2</v>
      </c>
      <c r="F1245" s="31">
        <f>INDEX(技能效果!H:H,MATCH(技能效果等级!B1245,技能效果!B:B,0))</f>
        <v>1015</v>
      </c>
      <c r="G1245" s="31">
        <v>1</v>
      </c>
      <c r="H1245" s="100"/>
      <c r="I1245" s="100"/>
      <c r="J1245" s="100"/>
      <c r="K1245" s="100"/>
      <c r="L1245" s="100"/>
      <c r="M1245" s="100"/>
      <c r="N1245" s="30" t="str">
        <f>IF(INDEX(技能效果!I:I,MATCH(技能效果等级!B1245,技能效果!B:B,0))="","",INDEX(技能效果!I:I,MATCH(技能效果等级!B1245,技能效果!B:B,0)))</f>
        <v/>
      </c>
      <c r="O1245" s="100"/>
      <c r="P1245" s="100"/>
      <c r="Q1245" s="100"/>
      <c r="R1245" s="31" t="str">
        <f>IF(INDEX(技能效果!J:J,MATCH(技能效果等级!B1245,技能效果!B:B,0))="","",INDEX(技能效果!J:J,MATCH(技能效果等级!B1245,技能效果!B:B,0)))</f>
        <v/>
      </c>
      <c r="S1245" s="100"/>
      <c r="T1245" s="100"/>
      <c r="U1245" s="100"/>
      <c r="V1245" s="30" t="s">
        <v>1329</v>
      </c>
      <c r="W1245" s="31">
        <f t="shared" si="19"/>
        <v>125</v>
      </c>
    </row>
    <row r="1246" spans="1:23" ht="16.5" x14ac:dyDescent="0.2">
      <c r="A1246" s="31">
        <v>1243</v>
      </c>
      <c r="B1246" s="31">
        <f>INDEX(技能效果!B:B,MATCH(技能效果等级!W1246,技能效果!Y:Y,0))</f>
        <v>130300111</v>
      </c>
      <c r="C1246" s="31" t="str">
        <f>INDEX(技能效果!C:C,MATCH(技能效果等级!B1246,技能效果!B:B,0))</f>
        <v>关羽专属武器效果</v>
      </c>
      <c r="D1246" s="30" t="s">
        <v>1013</v>
      </c>
      <c r="E1246" s="31">
        <v>3</v>
      </c>
      <c r="F1246" s="31">
        <f>INDEX(技能效果!H:H,MATCH(技能效果等级!B1246,技能效果!B:B,0))</f>
        <v>1015</v>
      </c>
      <c r="G1246" s="31">
        <v>1</v>
      </c>
      <c r="H1246" s="100"/>
      <c r="I1246" s="100"/>
      <c r="J1246" s="100"/>
      <c r="K1246" s="100"/>
      <c r="L1246" s="100"/>
      <c r="M1246" s="100"/>
      <c r="N1246" s="30" t="str">
        <f>IF(INDEX(技能效果!I:I,MATCH(技能效果等级!B1246,技能效果!B:B,0))="","",INDEX(技能效果!I:I,MATCH(技能效果等级!B1246,技能效果!B:B,0)))</f>
        <v/>
      </c>
      <c r="O1246" s="100"/>
      <c r="P1246" s="100"/>
      <c r="Q1246" s="100"/>
      <c r="R1246" s="31" t="str">
        <f>IF(INDEX(技能效果!J:J,MATCH(技能效果等级!B1246,技能效果!B:B,0))="","",INDEX(技能效果!J:J,MATCH(技能效果等级!B1246,技能效果!B:B,0)))</f>
        <v/>
      </c>
      <c r="S1246" s="100"/>
      <c r="T1246" s="100"/>
      <c r="U1246" s="100"/>
      <c r="V1246" s="30" t="s">
        <v>1329</v>
      </c>
      <c r="W1246" s="31">
        <f t="shared" si="19"/>
        <v>125</v>
      </c>
    </row>
    <row r="1247" spans="1:23" ht="16.5" x14ac:dyDescent="0.2">
      <c r="A1247" s="31">
        <v>1244</v>
      </c>
      <c r="B1247" s="31">
        <f>INDEX(技能效果!B:B,MATCH(技能效果等级!W1247,技能效果!Y:Y,0))</f>
        <v>130300111</v>
      </c>
      <c r="C1247" s="31" t="str">
        <f>INDEX(技能效果!C:C,MATCH(技能效果等级!B1247,技能效果!B:B,0))</f>
        <v>关羽专属武器效果</v>
      </c>
      <c r="D1247" s="30" t="s">
        <v>1013</v>
      </c>
      <c r="E1247" s="31">
        <v>4</v>
      </c>
      <c r="F1247" s="31">
        <f>INDEX(技能效果!H:H,MATCH(技能效果等级!B1247,技能效果!B:B,0))</f>
        <v>1015</v>
      </c>
      <c r="G1247" s="31">
        <v>1</v>
      </c>
      <c r="H1247" s="100"/>
      <c r="I1247" s="100"/>
      <c r="J1247" s="100"/>
      <c r="K1247" s="100"/>
      <c r="L1247" s="100"/>
      <c r="M1247" s="100"/>
      <c r="N1247" s="30" t="str">
        <f>IF(INDEX(技能效果!I:I,MATCH(技能效果等级!B1247,技能效果!B:B,0))="","",INDEX(技能效果!I:I,MATCH(技能效果等级!B1247,技能效果!B:B,0)))</f>
        <v/>
      </c>
      <c r="O1247" s="100"/>
      <c r="P1247" s="100"/>
      <c r="Q1247" s="100"/>
      <c r="R1247" s="31" t="str">
        <f>IF(INDEX(技能效果!J:J,MATCH(技能效果等级!B1247,技能效果!B:B,0))="","",INDEX(技能效果!J:J,MATCH(技能效果等级!B1247,技能效果!B:B,0)))</f>
        <v/>
      </c>
      <c r="S1247" s="100"/>
      <c r="T1247" s="100"/>
      <c r="U1247" s="100"/>
      <c r="V1247" s="30" t="s">
        <v>1329</v>
      </c>
      <c r="W1247" s="31">
        <f t="shared" si="19"/>
        <v>125</v>
      </c>
    </row>
    <row r="1248" spans="1:23" ht="16.5" x14ac:dyDescent="0.2">
      <c r="A1248" s="31">
        <v>1245</v>
      </c>
      <c r="B1248" s="31">
        <f>INDEX(技能效果!B:B,MATCH(技能效果等级!W1248,技能效果!Y:Y,0))</f>
        <v>130300111</v>
      </c>
      <c r="C1248" s="31" t="str">
        <f>INDEX(技能效果!C:C,MATCH(技能效果等级!B1248,技能效果!B:B,0))</f>
        <v>关羽专属武器效果</v>
      </c>
      <c r="D1248" s="30" t="s">
        <v>1013</v>
      </c>
      <c r="E1248" s="31">
        <v>5</v>
      </c>
      <c r="F1248" s="31">
        <f>INDEX(技能效果!H:H,MATCH(技能效果等级!B1248,技能效果!B:B,0))</f>
        <v>1015</v>
      </c>
      <c r="G1248" s="31">
        <v>1</v>
      </c>
      <c r="H1248" s="100"/>
      <c r="I1248" s="100"/>
      <c r="J1248" s="100"/>
      <c r="K1248" s="100"/>
      <c r="L1248" s="100"/>
      <c r="M1248" s="100"/>
      <c r="N1248" s="30" t="str">
        <f>IF(INDEX(技能效果!I:I,MATCH(技能效果等级!B1248,技能效果!B:B,0))="","",INDEX(技能效果!I:I,MATCH(技能效果等级!B1248,技能效果!B:B,0)))</f>
        <v/>
      </c>
      <c r="O1248" s="100"/>
      <c r="P1248" s="100"/>
      <c r="Q1248" s="100"/>
      <c r="R1248" s="31" t="str">
        <f>IF(INDEX(技能效果!J:J,MATCH(技能效果等级!B1248,技能效果!B:B,0))="","",INDEX(技能效果!J:J,MATCH(技能效果等级!B1248,技能效果!B:B,0)))</f>
        <v/>
      </c>
      <c r="S1248" s="100"/>
      <c r="T1248" s="100"/>
      <c r="U1248" s="100"/>
      <c r="V1248" s="30" t="s">
        <v>1329</v>
      </c>
      <c r="W1248" s="31">
        <f t="shared" si="19"/>
        <v>125</v>
      </c>
    </row>
    <row r="1249" spans="1:23" ht="16.5" x14ac:dyDescent="0.2">
      <c r="A1249" s="31">
        <v>1246</v>
      </c>
      <c r="B1249" s="31">
        <f>INDEX(技能效果!B:B,MATCH(技能效果等级!W1249,技能效果!Y:Y,0))</f>
        <v>130300111</v>
      </c>
      <c r="C1249" s="31" t="str">
        <f>INDEX(技能效果!C:C,MATCH(技能效果等级!B1249,技能效果!B:B,0))</f>
        <v>关羽专属武器效果</v>
      </c>
      <c r="D1249" s="30" t="s">
        <v>1013</v>
      </c>
      <c r="E1249" s="31">
        <v>6</v>
      </c>
      <c r="F1249" s="31">
        <f>INDEX(技能效果!H:H,MATCH(技能效果等级!B1249,技能效果!B:B,0))</f>
        <v>1015</v>
      </c>
      <c r="G1249" s="31">
        <v>1</v>
      </c>
      <c r="H1249" s="100"/>
      <c r="I1249" s="100"/>
      <c r="J1249" s="100"/>
      <c r="K1249" s="100"/>
      <c r="L1249" s="100"/>
      <c r="M1249" s="100"/>
      <c r="N1249" s="30" t="str">
        <f>IF(INDEX(技能效果!I:I,MATCH(技能效果等级!B1249,技能效果!B:B,0))="","",INDEX(技能效果!I:I,MATCH(技能效果等级!B1249,技能效果!B:B,0)))</f>
        <v/>
      </c>
      <c r="O1249" s="100"/>
      <c r="P1249" s="100"/>
      <c r="Q1249" s="100"/>
      <c r="R1249" s="31" t="str">
        <f>IF(INDEX(技能效果!J:J,MATCH(技能效果等级!B1249,技能效果!B:B,0))="","",INDEX(技能效果!J:J,MATCH(技能效果等级!B1249,技能效果!B:B,0)))</f>
        <v/>
      </c>
      <c r="S1249" s="100"/>
      <c r="T1249" s="100"/>
      <c r="U1249" s="100"/>
      <c r="V1249" s="30" t="s">
        <v>1329</v>
      </c>
      <c r="W1249" s="31">
        <f t="shared" si="19"/>
        <v>125</v>
      </c>
    </row>
    <row r="1250" spans="1:23" ht="16.5" x14ac:dyDescent="0.2">
      <c r="A1250" s="31">
        <v>1247</v>
      </c>
      <c r="B1250" s="31">
        <f>INDEX(技能效果!B:B,MATCH(技能效果等级!W1250,技能效果!Y:Y,0))</f>
        <v>130300111</v>
      </c>
      <c r="C1250" s="31" t="str">
        <f>INDEX(技能效果!C:C,MATCH(技能效果等级!B1250,技能效果!B:B,0))</f>
        <v>关羽专属武器效果</v>
      </c>
      <c r="D1250" s="30" t="s">
        <v>1013</v>
      </c>
      <c r="E1250" s="31">
        <v>7</v>
      </c>
      <c r="F1250" s="31">
        <f>INDEX(技能效果!H:H,MATCH(技能效果等级!B1250,技能效果!B:B,0))</f>
        <v>1015</v>
      </c>
      <c r="G1250" s="31">
        <v>1</v>
      </c>
      <c r="H1250" s="100"/>
      <c r="I1250" s="100"/>
      <c r="J1250" s="100"/>
      <c r="K1250" s="100"/>
      <c r="L1250" s="100"/>
      <c r="M1250" s="100"/>
      <c r="N1250" s="30" t="str">
        <f>IF(INDEX(技能效果!I:I,MATCH(技能效果等级!B1250,技能效果!B:B,0))="","",INDEX(技能效果!I:I,MATCH(技能效果等级!B1250,技能效果!B:B,0)))</f>
        <v/>
      </c>
      <c r="O1250" s="100"/>
      <c r="P1250" s="100"/>
      <c r="Q1250" s="100"/>
      <c r="R1250" s="31" t="str">
        <f>IF(INDEX(技能效果!J:J,MATCH(技能效果等级!B1250,技能效果!B:B,0))="","",INDEX(技能效果!J:J,MATCH(技能效果等级!B1250,技能效果!B:B,0)))</f>
        <v/>
      </c>
      <c r="S1250" s="100"/>
      <c r="T1250" s="100"/>
      <c r="U1250" s="100"/>
      <c r="V1250" s="30" t="s">
        <v>1329</v>
      </c>
      <c r="W1250" s="31">
        <f t="shared" si="19"/>
        <v>125</v>
      </c>
    </row>
    <row r="1251" spans="1:23" ht="16.5" x14ac:dyDescent="0.2">
      <c r="A1251" s="31">
        <v>1248</v>
      </c>
      <c r="B1251" s="31">
        <f>INDEX(技能效果!B:B,MATCH(技能效果等级!W1251,技能效果!Y:Y,0))</f>
        <v>130300111</v>
      </c>
      <c r="C1251" s="31" t="str">
        <f>INDEX(技能效果!C:C,MATCH(技能效果等级!B1251,技能效果!B:B,0))</f>
        <v>关羽专属武器效果</v>
      </c>
      <c r="D1251" s="30" t="s">
        <v>1013</v>
      </c>
      <c r="E1251" s="31">
        <v>8</v>
      </c>
      <c r="F1251" s="31">
        <f>INDEX(技能效果!H:H,MATCH(技能效果等级!B1251,技能效果!B:B,0))</f>
        <v>1015</v>
      </c>
      <c r="G1251" s="31">
        <v>1</v>
      </c>
      <c r="H1251" s="100"/>
      <c r="I1251" s="100"/>
      <c r="J1251" s="100"/>
      <c r="K1251" s="100"/>
      <c r="L1251" s="100"/>
      <c r="M1251" s="100"/>
      <c r="N1251" s="30" t="str">
        <f>IF(INDEX(技能效果!I:I,MATCH(技能效果等级!B1251,技能效果!B:B,0))="","",INDEX(技能效果!I:I,MATCH(技能效果等级!B1251,技能效果!B:B,0)))</f>
        <v/>
      </c>
      <c r="O1251" s="100"/>
      <c r="P1251" s="100"/>
      <c r="Q1251" s="100"/>
      <c r="R1251" s="31" t="str">
        <f>IF(INDEX(技能效果!J:J,MATCH(技能效果等级!B1251,技能效果!B:B,0))="","",INDEX(技能效果!J:J,MATCH(技能效果等级!B1251,技能效果!B:B,0)))</f>
        <v/>
      </c>
      <c r="S1251" s="100"/>
      <c r="T1251" s="100"/>
      <c r="U1251" s="100"/>
      <c r="V1251" s="30" t="s">
        <v>1329</v>
      </c>
      <c r="W1251" s="31">
        <f t="shared" si="19"/>
        <v>125</v>
      </c>
    </row>
    <row r="1252" spans="1:23" ht="16.5" x14ac:dyDescent="0.2">
      <c r="A1252" s="31">
        <v>1249</v>
      </c>
      <c r="B1252" s="31">
        <f>INDEX(技能效果!B:B,MATCH(技能效果等级!W1252,技能效果!Y:Y,0))</f>
        <v>130300111</v>
      </c>
      <c r="C1252" s="31" t="str">
        <f>INDEX(技能效果!C:C,MATCH(技能效果等级!B1252,技能效果!B:B,0))</f>
        <v>关羽专属武器效果</v>
      </c>
      <c r="D1252" s="30" t="s">
        <v>1013</v>
      </c>
      <c r="E1252" s="31">
        <v>9</v>
      </c>
      <c r="F1252" s="31">
        <f>INDEX(技能效果!H:H,MATCH(技能效果等级!B1252,技能效果!B:B,0))</f>
        <v>1015</v>
      </c>
      <c r="G1252" s="31">
        <v>1</v>
      </c>
      <c r="H1252" s="100"/>
      <c r="I1252" s="100"/>
      <c r="J1252" s="100"/>
      <c r="K1252" s="100"/>
      <c r="L1252" s="100"/>
      <c r="M1252" s="100"/>
      <c r="N1252" s="30" t="str">
        <f>IF(INDEX(技能效果!I:I,MATCH(技能效果等级!B1252,技能效果!B:B,0))="","",INDEX(技能效果!I:I,MATCH(技能效果等级!B1252,技能效果!B:B,0)))</f>
        <v/>
      </c>
      <c r="O1252" s="100"/>
      <c r="P1252" s="100"/>
      <c r="Q1252" s="100"/>
      <c r="R1252" s="31" t="str">
        <f>IF(INDEX(技能效果!J:J,MATCH(技能效果等级!B1252,技能效果!B:B,0))="","",INDEX(技能效果!J:J,MATCH(技能效果等级!B1252,技能效果!B:B,0)))</f>
        <v/>
      </c>
      <c r="S1252" s="100"/>
      <c r="T1252" s="100"/>
      <c r="U1252" s="100"/>
      <c r="V1252" s="30" t="s">
        <v>1329</v>
      </c>
      <c r="W1252" s="31">
        <f t="shared" si="19"/>
        <v>125</v>
      </c>
    </row>
    <row r="1253" spans="1:23" ht="16.5" x14ac:dyDescent="0.2">
      <c r="A1253" s="31">
        <v>1250</v>
      </c>
      <c r="B1253" s="31">
        <f>INDEX(技能效果!B:B,MATCH(技能效果等级!W1253,技能效果!Y:Y,0))</f>
        <v>130300111</v>
      </c>
      <c r="C1253" s="31" t="str">
        <f>INDEX(技能效果!C:C,MATCH(技能效果等级!B1253,技能效果!B:B,0))</f>
        <v>关羽专属武器效果</v>
      </c>
      <c r="D1253" s="30" t="s">
        <v>1013</v>
      </c>
      <c r="E1253" s="31">
        <v>10</v>
      </c>
      <c r="F1253" s="31">
        <f>INDEX(技能效果!H:H,MATCH(技能效果等级!B1253,技能效果!B:B,0))</f>
        <v>1015</v>
      </c>
      <c r="G1253" s="31">
        <v>1</v>
      </c>
      <c r="H1253" s="100"/>
      <c r="I1253" s="100"/>
      <c r="J1253" s="100"/>
      <c r="K1253" s="100"/>
      <c r="L1253" s="100"/>
      <c r="M1253" s="100"/>
      <c r="N1253" s="30" t="str">
        <f>IF(INDEX(技能效果!I:I,MATCH(技能效果等级!B1253,技能效果!B:B,0))="","",INDEX(技能效果!I:I,MATCH(技能效果等级!B1253,技能效果!B:B,0)))</f>
        <v/>
      </c>
      <c r="O1253" s="100"/>
      <c r="P1253" s="100"/>
      <c r="Q1253" s="100"/>
      <c r="R1253" s="31" t="str">
        <f>IF(INDEX(技能效果!J:J,MATCH(技能效果等级!B1253,技能效果!B:B,0))="","",INDEX(技能效果!J:J,MATCH(技能效果等级!B1253,技能效果!B:B,0)))</f>
        <v/>
      </c>
      <c r="S1253" s="100"/>
      <c r="T1253" s="100"/>
      <c r="U1253" s="100"/>
      <c r="V1253" s="30" t="s">
        <v>1329</v>
      </c>
      <c r="W1253" s="31">
        <f t="shared" si="19"/>
        <v>125</v>
      </c>
    </row>
    <row r="1254" spans="1:23" ht="16.5" x14ac:dyDescent="0.2">
      <c r="A1254" s="31">
        <v>1251</v>
      </c>
      <c r="B1254" s="31">
        <f>INDEX(技能效果!B:B,MATCH(技能效果等级!W1254,技能效果!Y:Y,0))</f>
        <v>130300121</v>
      </c>
      <c r="C1254" s="31" t="str">
        <f>INDEX(技能效果!C:C,MATCH(技能效果等级!B1254,技能效果!B:B,0))</f>
        <v>关羽满星效果</v>
      </c>
      <c r="D1254" s="30" t="s">
        <v>1013</v>
      </c>
      <c r="E1254" s="31">
        <v>1</v>
      </c>
      <c r="F1254" s="31">
        <f>INDEX(技能效果!H:H,MATCH(技能效果等级!B1254,技能效果!B:B,0))</f>
        <v>3006</v>
      </c>
      <c r="G1254" s="31">
        <v>1</v>
      </c>
      <c r="H1254" s="100">
        <v>0.3</v>
      </c>
      <c r="I1254" s="100"/>
      <c r="J1254" s="100"/>
      <c r="K1254" s="100"/>
      <c r="L1254" s="100"/>
      <c r="M1254" s="100"/>
      <c r="N1254" s="30" t="str">
        <f>IF(INDEX(技能效果!I:I,MATCH(技能效果等级!B1254,技能效果!B:B,0))="","",INDEX(技能效果!I:I,MATCH(技能效果等级!B1254,技能效果!B:B,0)))</f>
        <v/>
      </c>
      <c r="O1254" s="100"/>
      <c r="P1254" s="100"/>
      <c r="Q1254" s="100"/>
      <c r="R1254" s="31" t="str">
        <f>IF(INDEX(技能效果!J:J,MATCH(技能效果等级!B1254,技能效果!B:B,0))="","",INDEX(技能效果!J:J,MATCH(技能效果等级!B1254,技能效果!B:B,0)))</f>
        <v/>
      </c>
      <c r="S1254" s="100"/>
      <c r="T1254" s="100"/>
      <c r="U1254" s="100"/>
      <c r="V1254" s="30" t="s">
        <v>1329</v>
      </c>
      <c r="W1254" s="31">
        <f t="shared" si="19"/>
        <v>126</v>
      </c>
    </row>
    <row r="1255" spans="1:23" ht="16.5" x14ac:dyDescent="0.2">
      <c r="A1255" s="31">
        <v>1252</v>
      </c>
      <c r="B1255" s="31">
        <f>INDEX(技能效果!B:B,MATCH(技能效果等级!W1255,技能效果!Y:Y,0))</f>
        <v>130300121</v>
      </c>
      <c r="C1255" s="31" t="str">
        <f>INDEX(技能效果!C:C,MATCH(技能效果等级!B1255,技能效果!B:B,0))</f>
        <v>关羽满星效果</v>
      </c>
      <c r="D1255" s="30" t="s">
        <v>1013</v>
      </c>
      <c r="E1255" s="31">
        <v>2</v>
      </c>
      <c r="F1255" s="31">
        <f>INDEX(技能效果!H:H,MATCH(技能效果等级!B1255,技能效果!B:B,0))</f>
        <v>3006</v>
      </c>
      <c r="G1255" s="31">
        <v>1</v>
      </c>
      <c r="H1255" s="100">
        <v>0.3</v>
      </c>
      <c r="I1255" s="100"/>
      <c r="J1255" s="100"/>
      <c r="K1255" s="100"/>
      <c r="L1255" s="100"/>
      <c r="M1255" s="100"/>
      <c r="N1255" s="30" t="str">
        <f>IF(INDEX(技能效果!I:I,MATCH(技能效果等级!B1255,技能效果!B:B,0))="","",INDEX(技能效果!I:I,MATCH(技能效果等级!B1255,技能效果!B:B,0)))</f>
        <v/>
      </c>
      <c r="O1255" s="100"/>
      <c r="P1255" s="100"/>
      <c r="Q1255" s="100"/>
      <c r="R1255" s="31" t="str">
        <f>IF(INDEX(技能效果!J:J,MATCH(技能效果等级!B1255,技能效果!B:B,0))="","",INDEX(技能效果!J:J,MATCH(技能效果等级!B1255,技能效果!B:B,0)))</f>
        <v/>
      </c>
      <c r="S1255" s="100"/>
      <c r="T1255" s="100"/>
      <c r="U1255" s="100"/>
      <c r="V1255" s="30" t="s">
        <v>1329</v>
      </c>
      <c r="W1255" s="31">
        <f t="shared" si="19"/>
        <v>126</v>
      </c>
    </row>
    <row r="1256" spans="1:23" ht="16.5" x14ac:dyDescent="0.2">
      <c r="A1256" s="31">
        <v>1253</v>
      </c>
      <c r="B1256" s="31">
        <f>INDEX(技能效果!B:B,MATCH(技能效果等级!W1256,技能效果!Y:Y,0))</f>
        <v>130300121</v>
      </c>
      <c r="C1256" s="31" t="str">
        <f>INDEX(技能效果!C:C,MATCH(技能效果等级!B1256,技能效果!B:B,0))</f>
        <v>关羽满星效果</v>
      </c>
      <c r="D1256" s="30" t="s">
        <v>1013</v>
      </c>
      <c r="E1256" s="31">
        <v>3</v>
      </c>
      <c r="F1256" s="31">
        <f>INDEX(技能效果!H:H,MATCH(技能效果等级!B1256,技能效果!B:B,0))</f>
        <v>3006</v>
      </c>
      <c r="G1256" s="31">
        <v>1</v>
      </c>
      <c r="H1256" s="100">
        <v>0.3</v>
      </c>
      <c r="I1256" s="100"/>
      <c r="J1256" s="100"/>
      <c r="K1256" s="100"/>
      <c r="L1256" s="100"/>
      <c r="M1256" s="100"/>
      <c r="N1256" s="30" t="str">
        <f>IF(INDEX(技能效果!I:I,MATCH(技能效果等级!B1256,技能效果!B:B,0))="","",INDEX(技能效果!I:I,MATCH(技能效果等级!B1256,技能效果!B:B,0)))</f>
        <v/>
      </c>
      <c r="O1256" s="100"/>
      <c r="P1256" s="100"/>
      <c r="Q1256" s="100"/>
      <c r="R1256" s="31" t="str">
        <f>IF(INDEX(技能效果!J:J,MATCH(技能效果等级!B1256,技能效果!B:B,0))="","",INDEX(技能效果!J:J,MATCH(技能效果等级!B1256,技能效果!B:B,0)))</f>
        <v/>
      </c>
      <c r="S1256" s="100"/>
      <c r="T1256" s="100"/>
      <c r="U1256" s="100"/>
      <c r="V1256" s="30" t="s">
        <v>1329</v>
      </c>
      <c r="W1256" s="31">
        <f t="shared" si="19"/>
        <v>126</v>
      </c>
    </row>
    <row r="1257" spans="1:23" ht="16.5" x14ac:dyDescent="0.2">
      <c r="A1257" s="31">
        <v>1254</v>
      </c>
      <c r="B1257" s="31">
        <f>INDEX(技能效果!B:B,MATCH(技能效果等级!W1257,技能效果!Y:Y,0))</f>
        <v>130300121</v>
      </c>
      <c r="C1257" s="31" t="str">
        <f>INDEX(技能效果!C:C,MATCH(技能效果等级!B1257,技能效果!B:B,0))</f>
        <v>关羽满星效果</v>
      </c>
      <c r="D1257" s="30" t="s">
        <v>1013</v>
      </c>
      <c r="E1257" s="31">
        <v>4</v>
      </c>
      <c r="F1257" s="31">
        <f>INDEX(技能效果!H:H,MATCH(技能效果等级!B1257,技能效果!B:B,0))</f>
        <v>3006</v>
      </c>
      <c r="G1257" s="31">
        <v>1</v>
      </c>
      <c r="H1257" s="100">
        <v>0.3</v>
      </c>
      <c r="I1257" s="100"/>
      <c r="J1257" s="100"/>
      <c r="K1257" s="100"/>
      <c r="L1257" s="100"/>
      <c r="M1257" s="100"/>
      <c r="N1257" s="30" t="str">
        <f>IF(INDEX(技能效果!I:I,MATCH(技能效果等级!B1257,技能效果!B:B,0))="","",INDEX(技能效果!I:I,MATCH(技能效果等级!B1257,技能效果!B:B,0)))</f>
        <v/>
      </c>
      <c r="O1257" s="100"/>
      <c r="P1257" s="100"/>
      <c r="Q1257" s="100"/>
      <c r="R1257" s="31" t="str">
        <f>IF(INDEX(技能效果!J:J,MATCH(技能效果等级!B1257,技能效果!B:B,0))="","",INDEX(技能效果!J:J,MATCH(技能效果等级!B1257,技能效果!B:B,0)))</f>
        <v/>
      </c>
      <c r="S1257" s="100"/>
      <c r="T1257" s="100"/>
      <c r="U1257" s="100"/>
      <c r="V1257" s="30" t="s">
        <v>1329</v>
      </c>
      <c r="W1257" s="31">
        <f t="shared" si="19"/>
        <v>126</v>
      </c>
    </row>
    <row r="1258" spans="1:23" ht="16.5" x14ac:dyDescent="0.2">
      <c r="A1258" s="31">
        <v>1255</v>
      </c>
      <c r="B1258" s="31">
        <f>INDEX(技能效果!B:B,MATCH(技能效果等级!W1258,技能效果!Y:Y,0))</f>
        <v>130300121</v>
      </c>
      <c r="C1258" s="31" t="str">
        <f>INDEX(技能效果!C:C,MATCH(技能效果等级!B1258,技能效果!B:B,0))</f>
        <v>关羽满星效果</v>
      </c>
      <c r="D1258" s="30" t="s">
        <v>1013</v>
      </c>
      <c r="E1258" s="31">
        <v>5</v>
      </c>
      <c r="F1258" s="31">
        <f>INDEX(技能效果!H:H,MATCH(技能效果等级!B1258,技能效果!B:B,0))</f>
        <v>3006</v>
      </c>
      <c r="G1258" s="31">
        <v>1</v>
      </c>
      <c r="H1258" s="100">
        <v>0.3</v>
      </c>
      <c r="I1258" s="100"/>
      <c r="J1258" s="100"/>
      <c r="K1258" s="100"/>
      <c r="L1258" s="100"/>
      <c r="M1258" s="100"/>
      <c r="N1258" s="30" t="str">
        <f>IF(INDEX(技能效果!I:I,MATCH(技能效果等级!B1258,技能效果!B:B,0))="","",INDEX(技能效果!I:I,MATCH(技能效果等级!B1258,技能效果!B:B,0)))</f>
        <v/>
      </c>
      <c r="O1258" s="100"/>
      <c r="P1258" s="100"/>
      <c r="Q1258" s="100"/>
      <c r="R1258" s="31" t="str">
        <f>IF(INDEX(技能效果!J:J,MATCH(技能效果等级!B1258,技能效果!B:B,0))="","",INDEX(技能效果!J:J,MATCH(技能效果等级!B1258,技能效果!B:B,0)))</f>
        <v/>
      </c>
      <c r="S1258" s="100"/>
      <c r="T1258" s="100"/>
      <c r="U1258" s="100"/>
      <c r="V1258" s="30" t="s">
        <v>1329</v>
      </c>
      <c r="W1258" s="31">
        <f t="shared" si="19"/>
        <v>126</v>
      </c>
    </row>
    <row r="1259" spans="1:23" ht="16.5" x14ac:dyDescent="0.2">
      <c r="A1259" s="31">
        <v>1256</v>
      </c>
      <c r="B1259" s="31">
        <f>INDEX(技能效果!B:B,MATCH(技能效果等级!W1259,技能效果!Y:Y,0))</f>
        <v>130300121</v>
      </c>
      <c r="C1259" s="31" t="str">
        <f>INDEX(技能效果!C:C,MATCH(技能效果等级!B1259,技能效果!B:B,0))</f>
        <v>关羽满星效果</v>
      </c>
      <c r="D1259" s="30" t="s">
        <v>1013</v>
      </c>
      <c r="E1259" s="31">
        <v>6</v>
      </c>
      <c r="F1259" s="31">
        <f>INDEX(技能效果!H:H,MATCH(技能效果等级!B1259,技能效果!B:B,0))</f>
        <v>3006</v>
      </c>
      <c r="G1259" s="31">
        <v>1</v>
      </c>
      <c r="H1259" s="100">
        <v>0.3</v>
      </c>
      <c r="I1259" s="100"/>
      <c r="J1259" s="100"/>
      <c r="K1259" s="100"/>
      <c r="L1259" s="100"/>
      <c r="M1259" s="100"/>
      <c r="N1259" s="30" t="str">
        <f>IF(INDEX(技能效果!I:I,MATCH(技能效果等级!B1259,技能效果!B:B,0))="","",INDEX(技能效果!I:I,MATCH(技能效果等级!B1259,技能效果!B:B,0)))</f>
        <v/>
      </c>
      <c r="O1259" s="100"/>
      <c r="P1259" s="100"/>
      <c r="Q1259" s="100"/>
      <c r="R1259" s="31" t="str">
        <f>IF(INDEX(技能效果!J:J,MATCH(技能效果等级!B1259,技能效果!B:B,0))="","",INDEX(技能效果!J:J,MATCH(技能效果等级!B1259,技能效果!B:B,0)))</f>
        <v/>
      </c>
      <c r="S1259" s="100"/>
      <c r="T1259" s="100"/>
      <c r="U1259" s="100"/>
      <c r="V1259" s="30" t="s">
        <v>1329</v>
      </c>
      <c r="W1259" s="31">
        <f t="shared" si="19"/>
        <v>126</v>
      </c>
    </row>
    <row r="1260" spans="1:23" ht="16.5" x14ac:dyDescent="0.2">
      <c r="A1260" s="31">
        <v>1257</v>
      </c>
      <c r="B1260" s="31">
        <f>INDEX(技能效果!B:B,MATCH(技能效果等级!W1260,技能效果!Y:Y,0))</f>
        <v>130300121</v>
      </c>
      <c r="C1260" s="31" t="str">
        <f>INDEX(技能效果!C:C,MATCH(技能效果等级!B1260,技能效果!B:B,0))</f>
        <v>关羽满星效果</v>
      </c>
      <c r="D1260" s="30" t="s">
        <v>1013</v>
      </c>
      <c r="E1260" s="31">
        <v>7</v>
      </c>
      <c r="F1260" s="31">
        <f>INDEX(技能效果!H:H,MATCH(技能效果等级!B1260,技能效果!B:B,0))</f>
        <v>3006</v>
      </c>
      <c r="G1260" s="31">
        <v>1</v>
      </c>
      <c r="H1260" s="100">
        <v>0.3</v>
      </c>
      <c r="I1260" s="100"/>
      <c r="J1260" s="100"/>
      <c r="K1260" s="100"/>
      <c r="L1260" s="100"/>
      <c r="M1260" s="100"/>
      <c r="N1260" s="30" t="str">
        <f>IF(INDEX(技能效果!I:I,MATCH(技能效果等级!B1260,技能效果!B:B,0))="","",INDEX(技能效果!I:I,MATCH(技能效果等级!B1260,技能效果!B:B,0)))</f>
        <v/>
      </c>
      <c r="O1260" s="100"/>
      <c r="P1260" s="100"/>
      <c r="Q1260" s="100"/>
      <c r="R1260" s="31" t="str">
        <f>IF(INDEX(技能效果!J:J,MATCH(技能效果等级!B1260,技能效果!B:B,0))="","",INDEX(技能效果!J:J,MATCH(技能效果等级!B1260,技能效果!B:B,0)))</f>
        <v/>
      </c>
      <c r="S1260" s="100"/>
      <c r="T1260" s="100"/>
      <c r="U1260" s="100"/>
      <c r="V1260" s="30" t="s">
        <v>1329</v>
      </c>
      <c r="W1260" s="31">
        <f t="shared" si="19"/>
        <v>126</v>
      </c>
    </row>
    <row r="1261" spans="1:23" ht="16.5" x14ac:dyDescent="0.2">
      <c r="A1261" s="31">
        <v>1258</v>
      </c>
      <c r="B1261" s="31">
        <f>INDEX(技能效果!B:B,MATCH(技能效果等级!W1261,技能效果!Y:Y,0))</f>
        <v>130300121</v>
      </c>
      <c r="C1261" s="31" t="str">
        <f>INDEX(技能效果!C:C,MATCH(技能效果等级!B1261,技能效果!B:B,0))</f>
        <v>关羽满星效果</v>
      </c>
      <c r="D1261" s="30" t="s">
        <v>1013</v>
      </c>
      <c r="E1261" s="31">
        <v>8</v>
      </c>
      <c r="F1261" s="31">
        <f>INDEX(技能效果!H:H,MATCH(技能效果等级!B1261,技能效果!B:B,0))</f>
        <v>3006</v>
      </c>
      <c r="G1261" s="31">
        <v>1</v>
      </c>
      <c r="H1261" s="100">
        <v>0.3</v>
      </c>
      <c r="I1261" s="100"/>
      <c r="J1261" s="100"/>
      <c r="K1261" s="100"/>
      <c r="L1261" s="100"/>
      <c r="M1261" s="100"/>
      <c r="N1261" s="30" t="str">
        <f>IF(INDEX(技能效果!I:I,MATCH(技能效果等级!B1261,技能效果!B:B,0))="","",INDEX(技能效果!I:I,MATCH(技能效果等级!B1261,技能效果!B:B,0)))</f>
        <v/>
      </c>
      <c r="O1261" s="100"/>
      <c r="P1261" s="100"/>
      <c r="Q1261" s="100"/>
      <c r="R1261" s="31" t="str">
        <f>IF(INDEX(技能效果!J:J,MATCH(技能效果等级!B1261,技能效果!B:B,0))="","",INDEX(技能效果!J:J,MATCH(技能效果等级!B1261,技能效果!B:B,0)))</f>
        <v/>
      </c>
      <c r="S1261" s="100"/>
      <c r="T1261" s="100"/>
      <c r="U1261" s="100"/>
      <c r="V1261" s="30" t="s">
        <v>1329</v>
      </c>
      <c r="W1261" s="31">
        <f t="shared" si="19"/>
        <v>126</v>
      </c>
    </row>
    <row r="1262" spans="1:23" ht="16.5" x14ac:dyDescent="0.2">
      <c r="A1262" s="31">
        <v>1259</v>
      </c>
      <c r="B1262" s="31">
        <f>INDEX(技能效果!B:B,MATCH(技能效果等级!W1262,技能效果!Y:Y,0))</f>
        <v>130300121</v>
      </c>
      <c r="C1262" s="31" t="str">
        <f>INDEX(技能效果!C:C,MATCH(技能效果等级!B1262,技能效果!B:B,0))</f>
        <v>关羽满星效果</v>
      </c>
      <c r="D1262" s="30" t="s">
        <v>1013</v>
      </c>
      <c r="E1262" s="31">
        <v>9</v>
      </c>
      <c r="F1262" s="31">
        <f>INDEX(技能效果!H:H,MATCH(技能效果等级!B1262,技能效果!B:B,0))</f>
        <v>3006</v>
      </c>
      <c r="G1262" s="31">
        <v>1</v>
      </c>
      <c r="H1262" s="100">
        <v>0.3</v>
      </c>
      <c r="I1262" s="100"/>
      <c r="J1262" s="100"/>
      <c r="K1262" s="100"/>
      <c r="L1262" s="100"/>
      <c r="M1262" s="100"/>
      <c r="N1262" s="30" t="str">
        <f>IF(INDEX(技能效果!I:I,MATCH(技能效果等级!B1262,技能效果!B:B,0))="","",INDEX(技能效果!I:I,MATCH(技能效果等级!B1262,技能效果!B:B,0)))</f>
        <v/>
      </c>
      <c r="O1262" s="100"/>
      <c r="P1262" s="100"/>
      <c r="Q1262" s="100"/>
      <c r="R1262" s="31" t="str">
        <f>IF(INDEX(技能效果!J:J,MATCH(技能效果等级!B1262,技能效果!B:B,0))="","",INDEX(技能效果!J:J,MATCH(技能效果等级!B1262,技能效果!B:B,0)))</f>
        <v/>
      </c>
      <c r="S1262" s="100"/>
      <c r="T1262" s="100"/>
      <c r="U1262" s="100"/>
      <c r="V1262" s="30" t="s">
        <v>1329</v>
      </c>
      <c r="W1262" s="31">
        <f t="shared" si="19"/>
        <v>126</v>
      </c>
    </row>
    <row r="1263" spans="1:23" ht="16.5" x14ac:dyDescent="0.2">
      <c r="A1263" s="31">
        <v>1260</v>
      </c>
      <c r="B1263" s="31">
        <f>INDEX(技能效果!B:B,MATCH(技能效果等级!W1263,技能效果!Y:Y,0))</f>
        <v>130300121</v>
      </c>
      <c r="C1263" s="31" t="str">
        <f>INDEX(技能效果!C:C,MATCH(技能效果等级!B1263,技能效果!B:B,0))</f>
        <v>关羽满星效果</v>
      </c>
      <c r="D1263" s="30" t="s">
        <v>1013</v>
      </c>
      <c r="E1263" s="31">
        <v>10</v>
      </c>
      <c r="F1263" s="31">
        <f>INDEX(技能效果!H:H,MATCH(技能效果等级!B1263,技能效果!B:B,0))</f>
        <v>3006</v>
      </c>
      <c r="G1263" s="31">
        <v>1</v>
      </c>
      <c r="H1263" s="100">
        <v>0.3</v>
      </c>
      <c r="I1263" s="100"/>
      <c r="J1263" s="100"/>
      <c r="K1263" s="100"/>
      <c r="L1263" s="100"/>
      <c r="M1263" s="100"/>
      <c r="N1263" s="30" t="str">
        <f>IF(INDEX(技能效果!I:I,MATCH(技能效果等级!B1263,技能效果!B:B,0))="","",INDEX(技能效果!I:I,MATCH(技能效果等级!B1263,技能效果!B:B,0)))</f>
        <v/>
      </c>
      <c r="O1263" s="100"/>
      <c r="P1263" s="100"/>
      <c r="Q1263" s="100"/>
      <c r="R1263" s="31" t="str">
        <f>IF(INDEX(技能效果!J:J,MATCH(技能效果等级!B1263,技能效果!B:B,0))="","",INDEX(技能效果!J:J,MATCH(技能效果等级!B1263,技能效果!B:B,0)))</f>
        <v/>
      </c>
      <c r="S1263" s="100"/>
      <c r="T1263" s="100"/>
      <c r="U1263" s="100"/>
      <c r="V1263" s="30" t="s">
        <v>1329</v>
      </c>
      <c r="W1263" s="31">
        <f t="shared" si="19"/>
        <v>126</v>
      </c>
    </row>
    <row r="1264" spans="1:23" ht="16.5" x14ac:dyDescent="0.2">
      <c r="A1264" s="31">
        <v>1261</v>
      </c>
      <c r="B1264" s="31">
        <f>INDEX(技能效果!B:B,MATCH(技能效果等级!W1264,技能效果!Y:Y,0))</f>
        <v>130300201</v>
      </c>
      <c r="C1264" s="31" t="str">
        <f>INDEX(技能效果!C:C,MATCH(技能效果等级!B1264,技能效果!B:B,0))</f>
        <v>许褚技能伤害</v>
      </c>
      <c r="D1264" s="30" t="s">
        <v>1013</v>
      </c>
      <c r="E1264" s="31">
        <v>1</v>
      </c>
      <c r="F1264" s="31">
        <f>INDEX(技能效果!H:H,MATCH(技能效果等级!B1264,技能效果!B:B,0))</f>
        <v>1001</v>
      </c>
      <c r="G1264" s="31">
        <v>2.5</v>
      </c>
      <c r="H1264" s="100"/>
      <c r="I1264" s="100"/>
      <c r="J1264" s="100"/>
      <c r="K1264" s="100"/>
      <c r="L1264" s="100"/>
      <c r="M1264" s="100"/>
      <c r="N1264" s="30" t="str">
        <f>IF(INDEX(技能效果!I:I,MATCH(技能效果等级!B1264,技能效果!B:B,0))="","",INDEX(技能效果!I:I,MATCH(技能效果等级!B1264,技能效果!B:B,0)))</f>
        <v/>
      </c>
      <c r="O1264" s="100"/>
      <c r="P1264" s="100"/>
      <c r="Q1264" s="100"/>
      <c r="R1264" s="31" t="str">
        <f>IF(INDEX(技能效果!J:J,MATCH(技能效果等级!B1264,技能效果!B:B,0))="","",INDEX(技能效果!J:J,MATCH(技能效果等级!B1264,技能效果!B:B,0)))</f>
        <v/>
      </c>
      <c r="S1264" s="100"/>
      <c r="T1264" s="100"/>
      <c r="U1264" s="100"/>
      <c r="V1264" s="30" t="s">
        <v>1329</v>
      </c>
      <c r="W1264" s="31">
        <f t="shared" si="19"/>
        <v>127</v>
      </c>
    </row>
    <row r="1265" spans="1:23" ht="16.5" x14ac:dyDescent="0.2">
      <c r="A1265" s="31">
        <v>1262</v>
      </c>
      <c r="B1265" s="31">
        <f>INDEX(技能效果!B:B,MATCH(技能效果等级!W1265,技能效果!Y:Y,0))</f>
        <v>130300201</v>
      </c>
      <c r="C1265" s="31" t="str">
        <f>INDEX(技能效果!C:C,MATCH(技能效果等级!B1265,技能效果!B:B,0))</f>
        <v>许褚技能伤害</v>
      </c>
      <c r="D1265" s="30" t="s">
        <v>1013</v>
      </c>
      <c r="E1265" s="31">
        <v>2</v>
      </c>
      <c r="F1265" s="31">
        <f>INDEX(技能效果!H:H,MATCH(技能效果等级!B1265,技能效果!B:B,0))</f>
        <v>1001</v>
      </c>
      <c r="G1265" s="31">
        <v>2.5</v>
      </c>
      <c r="H1265" s="100"/>
      <c r="I1265" s="100"/>
      <c r="J1265" s="100"/>
      <c r="K1265" s="100"/>
      <c r="L1265" s="100"/>
      <c r="M1265" s="100"/>
      <c r="N1265" s="30" t="str">
        <f>IF(INDEX(技能效果!I:I,MATCH(技能效果等级!B1265,技能效果!B:B,0))="","",INDEX(技能效果!I:I,MATCH(技能效果等级!B1265,技能效果!B:B,0)))</f>
        <v/>
      </c>
      <c r="O1265" s="100"/>
      <c r="P1265" s="100"/>
      <c r="Q1265" s="100"/>
      <c r="R1265" s="31" t="str">
        <f>IF(INDEX(技能效果!J:J,MATCH(技能效果等级!B1265,技能效果!B:B,0))="","",INDEX(技能效果!J:J,MATCH(技能效果等级!B1265,技能效果!B:B,0)))</f>
        <v/>
      </c>
      <c r="S1265" s="100"/>
      <c r="T1265" s="100"/>
      <c r="U1265" s="100"/>
      <c r="V1265" s="30" t="s">
        <v>1329</v>
      </c>
      <c r="W1265" s="31">
        <f t="shared" si="19"/>
        <v>127</v>
      </c>
    </row>
    <row r="1266" spans="1:23" ht="16.5" x14ac:dyDescent="0.2">
      <c r="A1266" s="31">
        <v>1263</v>
      </c>
      <c r="B1266" s="31">
        <f>INDEX(技能效果!B:B,MATCH(技能效果等级!W1266,技能效果!Y:Y,0))</f>
        <v>130300201</v>
      </c>
      <c r="C1266" s="31" t="str">
        <f>INDEX(技能效果!C:C,MATCH(技能效果等级!B1266,技能效果!B:B,0))</f>
        <v>许褚技能伤害</v>
      </c>
      <c r="D1266" s="30" t="s">
        <v>1013</v>
      </c>
      <c r="E1266" s="31">
        <v>3</v>
      </c>
      <c r="F1266" s="31">
        <f>INDEX(技能效果!H:H,MATCH(技能效果等级!B1266,技能效果!B:B,0))</f>
        <v>1001</v>
      </c>
      <c r="G1266" s="31">
        <v>2.5</v>
      </c>
      <c r="H1266" s="100"/>
      <c r="I1266" s="100"/>
      <c r="J1266" s="100"/>
      <c r="K1266" s="100"/>
      <c r="L1266" s="100"/>
      <c r="M1266" s="100"/>
      <c r="N1266" s="30" t="str">
        <f>IF(INDEX(技能效果!I:I,MATCH(技能效果等级!B1266,技能效果!B:B,0))="","",INDEX(技能效果!I:I,MATCH(技能效果等级!B1266,技能效果!B:B,0)))</f>
        <v/>
      </c>
      <c r="O1266" s="100"/>
      <c r="P1266" s="100"/>
      <c r="Q1266" s="100"/>
      <c r="R1266" s="31" t="str">
        <f>IF(INDEX(技能效果!J:J,MATCH(技能效果等级!B1266,技能效果!B:B,0))="","",INDEX(技能效果!J:J,MATCH(技能效果等级!B1266,技能效果!B:B,0)))</f>
        <v/>
      </c>
      <c r="S1266" s="100"/>
      <c r="T1266" s="100"/>
      <c r="U1266" s="100"/>
      <c r="V1266" s="30" t="s">
        <v>1329</v>
      </c>
      <c r="W1266" s="31">
        <f t="shared" si="19"/>
        <v>127</v>
      </c>
    </row>
    <row r="1267" spans="1:23" ht="16.5" x14ac:dyDescent="0.2">
      <c r="A1267" s="31">
        <v>1264</v>
      </c>
      <c r="B1267" s="31">
        <f>INDEX(技能效果!B:B,MATCH(技能效果等级!W1267,技能效果!Y:Y,0))</f>
        <v>130300201</v>
      </c>
      <c r="C1267" s="31" t="str">
        <f>INDEX(技能效果!C:C,MATCH(技能效果等级!B1267,技能效果!B:B,0))</f>
        <v>许褚技能伤害</v>
      </c>
      <c r="D1267" s="30" t="s">
        <v>1013</v>
      </c>
      <c r="E1267" s="31">
        <v>4</v>
      </c>
      <c r="F1267" s="31">
        <f>INDEX(技能效果!H:H,MATCH(技能效果等级!B1267,技能效果!B:B,0))</f>
        <v>1001</v>
      </c>
      <c r="G1267" s="31">
        <v>2.5</v>
      </c>
      <c r="H1267" s="100"/>
      <c r="I1267" s="100"/>
      <c r="J1267" s="100"/>
      <c r="K1267" s="100"/>
      <c r="L1267" s="100"/>
      <c r="M1267" s="100"/>
      <c r="N1267" s="30" t="str">
        <f>IF(INDEX(技能效果!I:I,MATCH(技能效果等级!B1267,技能效果!B:B,0))="","",INDEX(技能效果!I:I,MATCH(技能效果等级!B1267,技能效果!B:B,0)))</f>
        <v/>
      </c>
      <c r="O1267" s="100"/>
      <c r="P1267" s="100"/>
      <c r="Q1267" s="100"/>
      <c r="R1267" s="31" t="str">
        <f>IF(INDEX(技能效果!J:J,MATCH(技能效果等级!B1267,技能效果!B:B,0))="","",INDEX(技能效果!J:J,MATCH(技能效果等级!B1267,技能效果!B:B,0)))</f>
        <v/>
      </c>
      <c r="S1267" s="100"/>
      <c r="T1267" s="100"/>
      <c r="U1267" s="100"/>
      <c r="V1267" s="30" t="s">
        <v>1329</v>
      </c>
      <c r="W1267" s="31">
        <f t="shared" si="19"/>
        <v>127</v>
      </c>
    </row>
    <row r="1268" spans="1:23" ht="16.5" x14ac:dyDescent="0.2">
      <c r="A1268" s="31">
        <v>1265</v>
      </c>
      <c r="B1268" s="31">
        <f>INDEX(技能效果!B:B,MATCH(技能效果等级!W1268,技能效果!Y:Y,0))</f>
        <v>130300201</v>
      </c>
      <c r="C1268" s="31" t="str">
        <f>INDEX(技能效果!C:C,MATCH(技能效果等级!B1268,技能效果!B:B,0))</f>
        <v>许褚技能伤害</v>
      </c>
      <c r="D1268" s="30" t="s">
        <v>1013</v>
      </c>
      <c r="E1268" s="31">
        <v>5</v>
      </c>
      <c r="F1268" s="31">
        <f>INDEX(技能效果!H:H,MATCH(技能效果等级!B1268,技能效果!B:B,0))</f>
        <v>1001</v>
      </c>
      <c r="G1268" s="31">
        <v>2.5</v>
      </c>
      <c r="H1268" s="100"/>
      <c r="I1268" s="100"/>
      <c r="J1268" s="100"/>
      <c r="K1268" s="100"/>
      <c r="L1268" s="100"/>
      <c r="M1268" s="100"/>
      <c r="N1268" s="30" t="str">
        <f>IF(INDEX(技能效果!I:I,MATCH(技能效果等级!B1268,技能效果!B:B,0))="","",INDEX(技能效果!I:I,MATCH(技能效果等级!B1268,技能效果!B:B,0)))</f>
        <v/>
      </c>
      <c r="O1268" s="100"/>
      <c r="P1268" s="100"/>
      <c r="Q1268" s="100"/>
      <c r="R1268" s="31" t="str">
        <f>IF(INDEX(技能效果!J:J,MATCH(技能效果等级!B1268,技能效果!B:B,0))="","",INDEX(技能效果!J:J,MATCH(技能效果等级!B1268,技能效果!B:B,0)))</f>
        <v/>
      </c>
      <c r="S1268" s="100"/>
      <c r="T1268" s="100"/>
      <c r="U1268" s="100"/>
      <c r="V1268" s="30" t="s">
        <v>1329</v>
      </c>
      <c r="W1268" s="31">
        <f t="shared" si="19"/>
        <v>127</v>
      </c>
    </row>
    <row r="1269" spans="1:23" ht="16.5" x14ac:dyDescent="0.2">
      <c r="A1269" s="31">
        <v>1266</v>
      </c>
      <c r="B1269" s="31">
        <f>INDEX(技能效果!B:B,MATCH(技能效果等级!W1269,技能效果!Y:Y,0))</f>
        <v>130300201</v>
      </c>
      <c r="C1269" s="31" t="str">
        <f>INDEX(技能效果!C:C,MATCH(技能效果等级!B1269,技能效果!B:B,0))</f>
        <v>许褚技能伤害</v>
      </c>
      <c r="D1269" s="30" t="s">
        <v>1013</v>
      </c>
      <c r="E1269" s="31">
        <v>6</v>
      </c>
      <c r="F1269" s="31">
        <f>INDEX(技能效果!H:H,MATCH(技能效果等级!B1269,技能效果!B:B,0))</f>
        <v>1001</v>
      </c>
      <c r="G1269" s="31">
        <v>2.5</v>
      </c>
      <c r="H1269" s="100"/>
      <c r="I1269" s="100"/>
      <c r="J1269" s="100"/>
      <c r="K1269" s="100"/>
      <c r="L1269" s="100"/>
      <c r="M1269" s="100"/>
      <c r="N1269" s="30" t="str">
        <f>IF(INDEX(技能效果!I:I,MATCH(技能效果等级!B1269,技能效果!B:B,0))="","",INDEX(技能效果!I:I,MATCH(技能效果等级!B1269,技能效果!B:B,0)))</f>
        <v/>
      </c>
      <c r="O1269" s="100"/>
      <c r="P1269" s="100"/>
      <c r="Q1269" s="100"/>
      <c r="R1269" s="31" t="str">
        <f>IF(INDEX(技能效果!J:J,MATCH(技能效果等级!B1269,技能效果!B:B,0))="","",INDEX(技能效果!J:J,MATCH(技能效果等级!B1269,技能效果!B:B,0)))</f>
        <v/>
      </c>
      <c r="S1269" s="100"/>
      <c r="T1269" s="100"/>
      <c r="U1269" s="100"/>
      <c r="V1269" s="30" t="s">
        <v>1329</v>
      </c>
      <c r="W1269" s="31">
        <f t="shared" si="19"/>
        <v>127</v>
      </c>
    </row>
    <row r="1270" spans="1:23" ht="16.5" x14ac:dyDescent="0.2">
      <c r="A1270" s="31">
        <v>1267</v>
      </c>
      <c r="B1270" s="31">
        <f>INDEX(技能效果!B:B,MATCH(技能效果等级!W1270,技能效果!Y:Y,0))</f>
        <v>130300201</v>
      </c>
      <c r="C1270" s="31" t="str">
        <f>INDEX(技能效果!C:C,MATCH(技能效果等级!B1270,技能效果!B:B,0))</f>
        <v>许褚技能伤害</v>
      </c>
      <c r="D1270" s="30" t="s">
        <v>1013</v>
      </c>
      <c r="E1270" s="31">
        <v>7</v>
      </c>
      <c r="F1270" s="31">
        <f>INDEX(技能效果!H:H,MATCH(技能效果等级!B1270,技能效果!B:B,0))</f>
        <v>1001</v>
      </c>
      <c r="G1270" s="31">
        <v>2.5</v>
      </c>
      <c r="H1270" s="100"/>
      <c r="I1270" s="100"/>
      <c r="J1270" s="100"/>
      <c r="K1270" s="100"/>
      <c r="L1270" s="100"/>
      <c r="M1270" s="100"/>
      <c r="N1270" s="30" t="str">
        <f>IF(INDEX(技能效果!I:I,MATCH(技能效果等级!B1270,技能效果!B:B,0))="","",INDEX(技能效果!I:I,MATCH(技能效果等级!B1270,技能效果!B:B,0)))</f>
        <v/>
      </c>
      <c r="O1270" s="100"/>
      <c r="P1270" s="100"/>
      <c r="Q1270" s="100"/>
      <c r="R1270" s="31" t="str">
        <f>IF(INDEX(技能效果!J:J,MATCH(技能效果等级!B1270,技能效果!B:B,0))="","",INDEX(技能效果!J:J,MATCH(技能效果等级!B1270,技能效果!B:B,0)))</f>
        <v/>
      </c>
      <c r="S1270" s="100"/>
      <c r="T1270" s="100"/>
      <c r="U1270" s="100"/>
      <c r="V1270" s="30" t="s">
        <v>1329</v>
      </c>
      <c r="W1270" s="31">
        <f t="shared" si="19"/>
        <v>127</v>
      </c>
    </row>
    <row r="1271" spans="1:23" ht="16.5" x14ac:dyDescent="0.2">
      <c r="A1271" s="31">
        <v>1268</v>
      </c>
      <c r="B1271" s="31">
        <f>INDEX(技能效果!B:B,MATCH(技能效果等级!W1271,技能效果!Y:Y,0))</f>
        <v>130300201</v>
      </c>
      <c r="C1271" s="31" t="str">
        <f>INDEX(技能效果!C:C,MATCH(技能效果等级!B1271,技能效果!B:B,0))</f>
        <v>许褚技能伤害</v>
      </c>
      <c r="D1271" s="30" t="s">
        <v>1013</v>
      </c>
      <c r="E1271" s="31">
        <v>8</v>
      </c>
      <c r="F1271" s="31">
        <f>INDEX(技能效果!H:H,MATCH(技能效果等级!B1271,技能效果!B:B,0))</f>
        <v>1001</v>
      </c>
      <c r="G1271" s="31">
        <v>2.5</v>
      </c>
      <c r="H1271" s="100"/>
      <c r="I1271" s="100"/>
      <c r="J1271" s="100"/>
      <c r="K1271" s="100"/>
      <c r="L1271" s="100"/>
      <c r="M1271" s="100"/>
      <c r="N1271" s="30" t="str">
        <f>IF(INDEX(技能效果!I:I,MATCH(技能效果等级!B1271,技能效果!B:B,0))="","",INDEX(技能效果!I:I,MATCH(技能效果等级!B1271,技能效果!B:B,0)))</f>
        <v/>
      </c>
      <c r="O1271" s="100"/>
      <c r="P1271" s="100"/>
      <c r="Q1271" s="100"/>
      <c r="R1271" s="31" t="str">
        <f>IF(INDEX(技能效果!J:J,MATCH(技能效果等级!B1271,技能效果!B:B,0))="","",INDEX(技能效果!J:J,MATCH(技能效果等级!B1271,技能效果!B:B,0)))</f>
        <v/>
      </c>
      <c r="S1271" s="100"/>
      <c r="T1271" s="100"/>
      <c r="U1271" s="100"/>
      <c r="V1271" s="30" t="s">
        <v>1329</v>
      </c>
      <c r="W1271" s="31">
        <f t="shared" si="19"/>
        <v>127</v>
      </c>
    </row>
    <row r="1272" spans="1:23" ht="16.5" x14ac:dyDescent="0.2">
      <c r="A1272" s="31">
        <v>1269</v>
      </c>
      <c r="B1272" s="31">
        <f>INDEX(技能效果!B:B,MATCH(技能效果等级!W1272,技能效果!Y:Y,0))</f>
        <v>130300201</v>
      </c>
      <c r="C1272" s="31" t="str">
        <f>INDEX(技能效果!C:C,MATCH(技能效果等级!B1272,技能效果!B:B,0))</f>
        <v>许褚技能伤害</v>
      </c>
      <c r="D1272" s="30" t="s">
        <v>1013</v>
      </c>
      <c r="E1272" s="31">
        <v>9</v>
      </c>
      <c r="F1272" s="31">
        <f>INDEX(技能效果!H:H,MATCH(技能效果等级!B1272,技能效果!B:B,0))</f>
        <v>1001</v>
      </c>
      <c r="G1272" s="31">
        <v>2.5</v>
      </c>
      <c r="H1272" s="100"/>
      <c r="I1272" s="100"/>
      <c r="J1272" s="100"/>
      <c r="K1272" s="100"/>
      <c r="L1272" s="100"/>
      <c r="M1272" s="100"/>
      <c r="N1272" s="30" t="str">
        <f>IF(INDEX(技能效果!I:I,MATCH(技能效果等级!B1272,技能效果!B:B,0))="","",INDEX(技能效果!I:I,MATCH(技能效果等级!B1272,技能效果!B:B,0)))</f>
        <v/>
      </c>
      <c r="O1272" s="100"/>
      <c r="P1272" s="100"/>
      <c r="Q1272" s="100"/>
      <c r="R1272" s="31" t="str">
        <f>IF(INDEX(技能效果!J:J,MATCH(技能效果等级!B1272,技能效果!B:B,0))="","",INDEX(技能效果!J:J,MATCH(技能效果等级!B1272,技能效果!B:B,0)))</f>
        <v/>
      </c>
      <c r="S1272" s="100"/>
      <c r="T1272" s="100"/>
      <c r="U1272" s="100"/>
      <c r="V1272" s="30" t="s">
        <v>1329</v>
      </c>
      <c r="W1272" s="31">
        <f t="shared" si="19"/>
        <v>127</v>
      </c>
    </row>
    <row r="1273" spans="1:23" ht="16.5" x14ac:dyDescent="0.2">
      <c r="A1273" s="31">
        <v>1270</v>
      </c>
      <c r="B1273" s="31">
        <f>INDEX(技能效果!B:B,MATCH(技能效果等级!W1273,技能效果!Y:Y,0))</f>
        <v>130300201</v>
      </c>
      <c r="C1273" s="31" t="str">
        <f>INDEX(技能效果!C:C,MATCH(技能效果等级!B1273,技能效果!B:B,0))</f>
        <v>许褚技能伤害</v>
      </c>
      <c r="D1273" s="30" t="s">
        <v>1013</v>
      </c>
      <c r="E1273" s="31">
        <v>10</v>
      </c>
      <c r="F1273" s="31">
        <f>INDEX(技能效果!H:H,MATCH(技能效果等级!B1273,技能效果!B:B,0))</f>
        <v>1001</v>
      </c>
      <c r="G1273" s="31">
        <v>2.5</v>
      </c>
      <c r="H1273" s="100"/>
      <c r="I1273" s="100"/>
      <c r="J1273" s="100"/>
      <c r="K1273" s="100"/>
      <c r="L1273" s="100"/>
      <c r="M1273" s="100"/>
      <c r="N1273" s="30" t="str">
        <f>IF(INDEX(技能效果!I:I,MATCH(技能效果等级!B1273,技能效果!B:B,0))="","",INDEX(技能效果!I:I,MATCH(技能效果等级!B1273,技能效果!B:B,0)))</f>
        <v/>
      </c>
      <c r="O1273" s="100"/>
      <c r="P1273" s="100"/>
      <c r="Q1273" s="100"/>
      <c r="R1273" s="31" t="str">
        <f>IF(INDEX(技能效果!J:J,MATCH(技能效果等级!B1273,技能效果!B:B,0))="","",INDEX(技能效果!J:J,MATCH(技能效果等级!B1273,技能效果!B:B,0)))</f>
        <v/>
      </c>
      <c r="S1273" s="100"/>
      <c r="T1273" s="100"/>
      <c r="U1273" s="100"/>
      <c r="V1273" s="30" t="s">
        <v>1329</v>
      </c>
      <c r="W1273" s="31">
        <f t="shared" si="19"/>
        <v>127</v>
      </c>
    </row>
    <row r="1274" spans="1:23" ht="16.5" x14ac:dyDescent="0.2">
      <c r="A1274" s="31">
        <v>1271</v>
      </c>
      <c r="B1274" s="31">
        <f>INDEX(技能效果!B:B,MATCH(技能效果等级!W1274,技能效果!Y:Y,0))</f>
        <v>130300202</v>
      </c>
      <c r="C1274" s="31" t="str">
        <f>INDEX(技能效果!C:C,MATCH(技能效果等级!B1274,技能效果!B:B,0))</f>
        <v>许褚技能额外伤害</v>
      </c>
      <c r="D1274" s="30" t="s">
        <v>1013</v>
      </c>
      <c r="E1274" s="31">
        <v>1</v>
      </c>
      <c r="F1274" s="31">
        <f>INDEX(技能效果!H:H,MATCH(技能效果等级!B1274,技能效果!B:B,0))</f>
        <v>1016</v>
      </c>
      <c r="G1274" s="31">
        <v>1</v>
      </c>
      <c r="H1274" s="100"/>
      <c r="I1274" s="100"/>
      <c r="J1274" s="100"/>
      <c r="K1274" s="100"/>
      <c r="L1274" s="100"/>
      <c r="M1274" s="100"/>
      <c r="N1274" s="30" t="str">
        <f>IF(INDEX(技能效果!I:I,MATCH(技能效果等级!B1274,技能效果!B:B,0))="","",INDEX(技能效果!I:I,MATCH(技能效果等级!B1274,技能效果!B:B,0)))</f>
        <v/>
      </c>
      <c r="O1274" s="100"/>
      <c r="P1274" s="100"/>
      <c r="Q1274" s="100"/>
      <c r="R1274" s="31" t="str">
        <f>IF(INDEX(技能效果!J:J,MATCH(技能效果等级!B1274,技能效果!B:B,0))="","",INDEX(技能效果!J:J,MATCH(技能效果等级!B1274,技能效果!B:B,0)))</f>
        <v/>
      </c>
      <c r="S1274" s="100"/>
      <c r="T1274" s="100"/>
      <c r="U1274" s="100"/>
      <c r="V1274" s="30" t="s">
        <v>1329</v>
      </c>
      <c r="W1274" s="31">
        <f t="shared" si="19"/>
        <v>128</v>
      </c>
    </row>
    <row r="1275" spans="1:23" ht="16.5" x14ac:dyDescent="0.2">
      <c r="A1275" s="31">
        <v>1272</v>
      </c>
      <c r="B1275" s="31">
        <f>INDEX(技能效果!B:B,MATCH(技能效果等级!W1275,技能效果!Y:Y,0))</f>
        <v>130300202</v>
      </c>
      <c r="C1275" s="31" t="str">
        <f>INDEX(技能效果!C:C,MATCH(技能效果等级!B1275,技能效果!B:B,0))</f>
        <v>许褚技能额外伤害</v>
      </c>
      <c r="D1275" s="30" t="s">
        <v>1013</v>
      </c>
      <c r="E1275" s="31">
        <v>2</v>
      </c>
      <c r="F1275" s="31">
        <f>INDEX(技能效果!H:H,MATCH(技能效果等级!B1275,技能效果!B:B,0))</f>
        <v>1016</v>
      </c>
      <c r="G1275" s="31">
        <v>1</v>
      </c>
      <c r="H1275" s="100"/>
      <c r="I1275" s="100"/>
      <c r="J1275" s="100"/>
      <c r="K1275" s="100"/>
      <c r="L1275" s="100"/>
      <c r="M1275" s="100"/>
      <c r="N1275" s="30" t="str">
        <f>IF(INDEX(技能效果!I:I,MATCH(技能效果等级!B1275,技能效果!B:B,0))="","",INDEX(技能效果!I:I,MATCH(技能效果等级!B1275,技能效果!B:B,0)))</f>
        <v/>
      </c>
      <c r="O1275" s="100"/>
      <c r="P1275" s="100"/>
      <c r="Q1275" s="100"/>
      <c r="R1275" s="31" t="str">
        <f>IF(INDEX(技能效果!J:J,MATCH(技能效果等级!B1275,技能效果!B:B,0))="","",INDEX(技能效果!J:J,MATCH(技能效果等级!B1275,技能效果!B:B,0)))</f>
        <v/>
      </c>
      <c r="S1275" s="100"/>
      <c r="T1275" s="100"/>
      <c r="U1275" s="100"/>
      <c r="V1275" s="30" t="s">
        <v>1329</v>
      </c>
      <c r="W1275" s="31">
        <f t="shared" si="19"/>
        <v>128</v>
      </c>
    </row>
    <row r="1276" spans="1:23" ht="16.5" x14ac:dyDescent="0.2">
      <c r="A1276" s="31">
        <v>1273</v>
      </c>
      <c r="B1276" s="31">
        <f>INDEX(技能效果!B:B,MATCH(技能效果等级!W1276,技能效果!Y:Y,0))</f>
        <v>130300202</v>
      </c>
      <c r="C1276" s="31" t="str">
        <f>INDEX(技能效果!C:C,MATCH(技能效果等级!B1276,技能效果!B:B,0))</f>
        <v>许褚技能额外伤害</v>
      </c>
      <c r="D1276" s="30" t="s">
        <v>1013</v>
      </c>
      <c r="E1276" s="31">
        <v>3</v>
      </c>
      <c r="F1276" s="31">
        <f>INDEX(技能效果!H:H,MATCH(技能效果等级!B1276,技能效果!B:B,0))</f>
        <v>1016</v>
      </c>
      <c r="G1276" s="31">
        <v>1</v>
      </c>
      <c r="H1276" s="100"/>
      <c r="I1276" s="100"/>
      <c r="J1276" s="100"/>
      <c r="K1276" s="100"/>
      <c r="L1276" s="100"/>
      <c r="M1276" s="100"/>
      <c r="N1276" s="30" t="str">
        <f>IF(INDEX(技能效果!I:I,MATCH(技能效果等级!B1276,技能效果!B:B,0))="","",INDEX(技能效果!I:I,MATCH(技能效果等级!B1276,技能效果!B:B,0)))</f>
        <v/>
      </c>
      <c r="O1276" s="100"/>
      <c r="P1276" s="100"/>
      <c r="Q1276" s="100"/>
      <c r="R1276" s="31" t="str">
        <f>IF(INDEX(技能效果!J:J,MATCH(技能效果等级!B1276,技能效果!B:B,0))="","",INDEX(技能效果!J:J,MATCH(技能效果等级!B1276,技能效果!B:B,0)))</f>
        <v/>
      </c>
      <c r="S1276" s="100"/>
      <c r="T1276" s="100"/>
      <c r="U1276" s="100"/>
      <c r="V1276" s="30" t="s">
        <v>1329</v>
      </c>
      <c r="W1276" s="31">
        <f t="shared" si="19"/>
        <v>128</v>
      </c>
    </row>
    <row r="1277" spans="1:23" ht="16.5" x14ac:dyDescent="0.2">
      <c r="A1277" s="31">
        <v>1274</v>
      </c>
      <c r="B1277" s="31">
        <f>INDEX(技能效果!B:B,MATCH(技能效果等级!W1277,技能效果!Y:Y,0))</f>
        <v>130300202</v>
      </c>
      <c r="C1277" s="31" t="str">
        <f>INDEX(技能效果!C:C,MATCH(技能效果等级!B1277,技能效果!B:B,0))</f>
        <v>许褚技能额外伤害</v>
      </c>
      <c r="D1277" s="30" t="s">
        <v>1013</v>
      </c>
      <c r="E1277" s="31">
        <v>4</v>
      </c>
      <c r="F1277" s="31">
        <f>INDEX(技能效果!H:H,MATCH(技能效果等级!B1277,技能效果!B:B,0))</f>
        <v>1016</v>
      </c>
      <c r="G1277" s="31">
        <v>1</v>
      </c>
      <c r="H1277" s="100"/>
      <c r="I1277" s="100"/>
      <c r="J1277" s="100"/>
      <c r="K1277" s="100"/>
      <c r="L1277" s="100"/>
      <c r="M1277" s="100"/>
      <c r="N1277" s="30" t="str">
        <f>IF(INDEX(技能效果!I:I,MATCH(技能效果等级!B1277,技能效果!B:B,0))="","",INDEX(技能效果!I:I,MATCH(技能效果等级!B1277,技能效果!B:B,0)))</f>
        <v/>
      </c>
      <c r="O1277" s="100"/>
      <c r="P1277" s="100"/>
      <c r="Q1277" s="100"/>
      <c r="R1277" s="31" t="str">
        <f>IF(INDEX(技能效果!J:J,MATCH(技能效果等级!B1277,技能效果!B:B,0))="","",INDEX(技能效果!J:J,MATCH(技能效果等级!B1277,技能效果!B:B,0)))</f>
        <v/>
      </c>
      <c r="S1277" s="100"/>
      <c r="T1277" s="100"/>
      <c r="U1277" s="100"/>
      <c r="V1277" s="30" t="s">
        <v>1329</v>
      </c>
      <c r="W1277" s="31">
        <f t="shared" si="19"/>
        <v>128</v>
      </c>
    </row>
    <row r="1278" spans="1:23" ht="16.5" x14ac:dyDescent="0.2">
      <c r="A1278" s="31">
        <v>1275</v>
      </c>
      <c r="B1278" s="31">
        <f>INDEX(技能效果!B:B,MATCH(技能效果等级!W1278,技能效果!Y:Y,0))</f>
        <v>130300202</v>
      </c>
      <c r="C1278" s="31" t="str">
        <f>INDEX(技能效果!C:C,MATCH(技能效果等级!B1278,技能效果!B:B,0))</f>
        <v>许褚技能额外伤害</v>
      </c>
      <c r="D1278" s="30" t="s">
        <v>1013</v>
      </c>
      <c r="E1278" s="31">
        <v>5</v>
      </c>
      <c r="F1278" s="31">
        <f>INDEX(技能效果!H:H,MATCH(技能效果等级!B1278,技能效果!B:B,0))</f>
        <v>1016</v>
      </c>
      <c r="G1278" s="31">
        <v>1</v>
      </c>
      <c r="H1278" s="100"/>
      <c r="I1278" s="100"/>
      <c r="J1278" s="100"/>
      <c r="K1278" s="100"/>
      <c r="L1278" s="100"/>
      <c r="M1278" s="100"/>
      <c r="N1278" s="30" t="str">
        <f>IF(INDEX(技能效果!I:I,MATCH(技能效果等级!B1278,技能效果!B:B,0))="","",INDEX(技能效果!I:I,MATCH(技能效果等级!B1278,技能效果!B:B,0)))</f>
        <v/>
      </c>
      <c r="O1278" s="100"/>
      <c r="P1278" s="100"/>
      <c r="Q1278" s="100"/>
      <c r="R1278" s="31" t="str">
        <f>IF(INDEX(技能效果!J:J,MATCH(技能效果等级!B1278,技能效果!B:B,0))="","",INDEX(技能效果!J:J,MATCH(技能效果等级!B1278,技能效果!B:B,0)))</f>
        <v/>
      </c>
      <c r="S1278" s="100"/>
      <c r="T1278" s="100"/>
      <c r="U1278" s="100"/>
      <c r="V1278" s="30" t="s">
        <v>1329</v>
      </c>
      <c r="W1278" s="31">
        <f t="shared" si="19"/>
        <v>128</v>
      </c>
    </row>
    <row r="1279" spans="1:23" ht="16.5" x14ac:dyDescent="0.2">
      <c r="A1279" s="31">
        <v>1276</v>
      </c>
      <c r="B1279" s="31">
        <f>INDEX(技能效果!B:B,MATCH(技能效果等级!W1279,技能效果!Y:Y,0))</f>
        <v>130300202</v>
      </c>
      <c r="C1279" s="31" t="str">
        <f>INDEX(技能效果!C:C,MATCH(技能效果等级!B1279,技能效果!B:B,0))</f>
        <v>许褚技能额外伤害</v>
      </c>
      <c r="D1279" s="30" t="s">
        <v>1013</v>
      </c>
      <c r="E1279" s="31">
        <v>6</v>
      </c>
      <c r="F1279" s="31">
        <f>INDEX(技能效果!H:H,MATCH(技能效果等级!B1279,技能效果!B:B,0))</f>
        <v>1016</v>
      </c>
      <c r="G1279" s="31">
        <v>1</v>
      </c>
      <c r="H1279" s="100"/>
      <c r="I1279" s="100"/>
      <c r="J1279" s="100"/>
      <c r="K1279" s="100"/>
      <c r="L1279" s="100"/>
      <c r="M1279" s="100"/>
      <c r="N1279" s="30" t="str">
        <f>IF(INDEX(技能效果!I:I,MATCH(技能效果等级!B1279,技能效果!B:B,0))="","",INDEX(技能效果!I:I,MATCH(技能效果等级!B1279,技能效果!B:B,0)))</f>
        <v/>
      </c>
      <c r="O1279" s="100"/>
      <c r="P1279" s="100"/>
      <c r="Q1279" s="100"/>
      <c r="R1279" s="31" t="str">
        <f>IF(INDEX(技能效果!J:J,MATCH(技能效果等级!B1279,技能效果!B:B,0))="","",INDEX(技能效果!J:J,MATCH(技能效果等级!B1279,技能效果!B:B,0)))</f>
        <v/>
      </c>
      <c r="S1279" s="100"/>
      <c r="T1279" s="100"/>
      <c r="U1279" s="100"/>
      <c r="V1279" s="30" t="s">
        <v>1329</v>
      </c>
      <c r="W1279" s="31">
        <f t="shared" si="19"/>
        <v>128</v>
      </c>
    </row>
    <row r="1280" spans="1:23" ht="16.5" x14ac:dyDescent="0.2">
      <c r="A1280" s="31">
        <v>1277</v>
      </c>
      <c r="B1280" s="31">
        <f>INDEX(技能效果!B:B,MATCH(技能效果等级!W1280,技能效果!Y:Y,0))</f>
        <v>130300202</v>
      </c>
      <c r="C1280" s="31" t="str">
        <f>INDEX(技能效果!C:C,MATCH(技能效果等级!B1280,技能效果!B:B,0))</f>
        <v>许褚技能额外伤害</v>
      </c>
      <c r="D1280" s="30" t="s">
        <v>1013</v>
      </c>
      <c r="E1280" s="31">
        <v>7</v>
      </c>
      <c r="F1280" s="31">
        <f>INDEX(技能效果!H:H,MATCH(技能效果等级!B1280,技能效果!B:B,0))</f>
        <v>1016</v>
      </c>
      <c r="G1280" s="31">
        <v>1</v>
      </c>
      <c r="H1280" s="100"/>
      <c r="I1280" s="100"/>
      <c r="J1280" s="100"/>
      <c r="K1280" s="100"/>
      <c r="L1280" s="100"/>
      <c r="M1280" s="100"/>
      <c r="N1280" s="30" t="str">
        <f>IF(INDEX(技能效果!I:I,MATCH(技能效果等级!B1280,技能效果!B:B,0))="","",INDEX(技能效果!I:I,MATCH(技能效果等级!B1280,技能效果!B:B,0)))</f>
        <v/>
      </c>
      <c r="O1280" s="100"/>
      <c r="P1280" s="100"/>
      <c r="Q1280" s="100"/>
      <c r="R1280" s="31" t="str">
        <f>IF(INDEX(技能效果!J:J,MATCH(技能效果等级!B1280,技能效果!B:B,0))="","",INDEX(技能效果!J:J,MATCH(技能效果等级!B1280,技能效果!B:B,0)))</f>
        <v/>
      </c>
      <c r="S1280" s="100"/>
      <c r="T1280" s="100"/>
      <c r="U1280" s="100"/>
      <c r="V1280" s="30" t="s">
        <v>1329</v>
      </c>
      <c r="W1280" s="31">
        <f t="shared" si="19"/>
        <v>128</v>
      </c>
    </row>
    <row r="1281" spans="1:23" ht="16.5" x14ac:dyDescent="0.2">
      <c r="A1281" s="31">
        <v>1278</v>
      </c>
      <c r="B1281" s="31">
        <f>INDEX(技能效果!B:B,MATCH(技能效果等级!W1281,技能效果!Y:Y,0))</f>
        <v>130300202</v>
      </c>
      <c r="C1281" s="31" t="str">
        <f>INDEX(技能效果!C:C,MATCH(技能效果等级!B1281,技能效果!B:B,0))</f>
        <v>许褚技能额外伤害</v>
      </c>
      <c r="D1281" s="30" t="s">
        <v>1013</v>
      </c>
      <c r="E1281" s="31">
        <v>8</v>
      </c>
      <c r="F1281" s="31">
        <f>INDEX(技能效果!H:H,MATCH(技能效果等级!B1281,技能效果!B:B,0))</f>
        <v>1016</v>
      </c>
      <c r="G1281" s="31">
        <v>1</v>
      </c>
      <c r="H1281" s="100"/>
      <c r="I1281" s="100"/>
      <c r="J1281" s="100"/>
      <c r="K1281" s="100"/>
      <c r="L1281" s="100"/>
      <c r="M1281" s="100"/>
      <c r="N1281" s="30" t="str">
        <f>IF(INDEX(技能效果!I:I,MATCH(技能效果等级!B1281,技能效果!B:B,0))="","",INDEX(技能效果!I:I,MATCH(技能效果等级!B1281,技能效果!B:B,0)))</f>
        <v/>
      </c>
      <c r="O1281" s="100"/>
      <c r="P1281" s="100"/>
      <c r="Q1281" s="100"/>
      <c r="R1281" s="31" t="str">
        <f>IF(INDEX(技能效果!J:J,MATCH(技能效果等级!B1281,技能效果!B:B,0))="","",INDEX(技能效果!J:J,MATCH(技能效果等级!B1281,技能效果!B:B,0)))</f>
        <v/>
      </c>
      <c r="S1281" s="100"/>
      <c r="T1281" s="100"/>
      <c r="U1281" s="100"/>
      <c r="V1281" s="30" t="s">
        <v>1329</v>
      </c>
      <c r="W1281" s="31">
        <f t="shared" si="19"/>
        <v>128</v>
      </c>
    </row>
    <row r="1282" spans="1:23" ht="16.5" x14ac:dyDescent="0.2">
      <c r="A1282" s="31">
        <v>1279</v>
      </c>
      <c r="B1282" s="31">
        <f>INDEX(技能效果!B:B,MATCH(技能效果等级!W1282,技能效果!Y:Y,0))</f>
        <v>130300202</v>
      </c>
      <c r="C1282" s="31" t="str">
        <f>INDEX(技能效果!C:C,MATCH(技能效果等级!B1282,技能效果!B:B,0))</f>
        <v>许褚技能额外伤害</v>
      </c>
      <c r="D1282" s="30" t="s">
        <v>1013</v>
      </c>
      <c r="E1282" s="31">
        <v>9</v>
      </c>
      <c r="F1282" s="31">
        <f>INDEX(技能效果!H:H,MATCH(技能效果等级!B1282,技能效果!B:B,0))</f>
        <v>1016</v>
      </c>
      <c r="G1282" s="31">
        <v>1</v>
      </c>
      <c r="H1282" s="100"/>
      <c r="I1282" s="100"/>
      <c r="J1282" s="100"/>
      <c r="K1282" s="100"/>
      <c r="L1282" s="100"/>
      <c r="M1282" s="100"/>
      <c r="N1282" s="30" t="str">
        <f>IF(INDEX(技能效果!I:I,MATCH(技能效果等级!B1282,技能效果!B:B,0))="","",INDEX(技能效果!I:I,MATCH(技能效果等级!B1282,技能效果!B:B,0)))</f>
        <v/>
      </c>
      <c r="O1282" s="100"/>
      <c r="P1282" s="100"/>
      <c r="Q1282" s="100"/>
      <c r="R1282" s="31" t="str">
        <f>IF(INDEX(技能效果!J:J,MATCH(技能效果等级!B1282,技能效果!B:B,0))="","",INDEX(技能效果!J:J,MATCH(技能效果等级!B1282,技能效果!B:B,0)))</f>
        <v/>
      </c>
      <c r="S1282" s="100"/>
      <c r="T1282" s="100"/>
      <c r="U1282" s="100"/>
      <c r="V1282" s="30" t="s">
        <v>1329</v>
      </c>
      <c r="W1282" s="31">
        <f t="shared" si="19"/>
        <v>128</v>
      </c>
    </row>
    <row r="1283" spans="1:23" ht="16.5" x14ac:dyDescent="0.2">
      <c r="A1283" s="31">
        <v>1280</v>
      </c>
      <c r="B1283" s="31">
        <f>INDEX(技能效果!B:B,MATCH(技能效果等级!W1283,技能效果!Y:Y,0))</f>
        <v>130300202</v>
      </c>
      <c r="C1283" s="31" t="str">
        <f>INDEX(技能效果!C:C,MATCH(技能效果等级!B1283,技能效果!B:B,0))</f>
        <v>许褚技能额外伤害</v>
      </c>
      <c r="D1283" s="30" t="s">
        <v>1013</v>
      </c>
      <c r="E1283" s="31">
        <v>10</v>
      </c>
      <c r="F1283" s="31">
        <f>INDEX(技能效果!H:H,MATCH(技能效果等级!B1283,技能效果!B:B,0))</f>
        <v>1016</v>
      </c>
      <c r="G1283" s="31">
        <v>1</v>
      </c>
      <c r="H1283" s="100"/>
      <c r="I1283" s="100"/>
      <c r="J1283" s="100"/>
      <c r="K1283" s="100"/>
      <c r="L1283" s="100"/>
      <c r="M1283" s="100"/>
      <c r="N1283" s="30" t="str">
        <f>IF(INDEX(技能效果!I:I,MATCH(技能效果等级!B1283,技能效果!B:B,0))="","",INDEX(技能效果!I:I,MATCH(技能效果等级!B1283,技能效果!B:B,0)))</f>
        <v/>
      </c>
      <c r="O1283" s="100"/>
      <c r="P1283" s="100"/>
      <c r="Q1283" s="100"/>
      <c r="R1283" s="31" t="str">
        <f>IF(INDEX(技能效果!J:J,MATCH(技能效果等级!B1283,技能效果!B:B,0))="","",INDEX(技能效果!J:J,MATCH(技能效果等级!B1283,技能效果!B:B,0)))</f>
        <v/>
      </c>
      <c r="S1283" s="100"/>
      <c r="T1283" s="100"/>
      <c r="U1283" s="100"/>
      <c r="V1283" s="30" t="s">
        <v>1329</v>
      </c>
      <c r="W1283" s="31">
        <f t="shared" si="19"/>
        <v>128</v>
      </c>
    </row>
    <row r="1284" spans="1:23" ht="16.5" x14ac:dyDescent="0.2">
      <c r="A1284" s="31">
        <v>1281</v>
      </c>
      <c r="B1284" s="31">
        <f>INDEX(技能效果!B:B,MATCH(技能效果等级!W1284,技能效果!Y:Y,0))</f>
        <v>130300211</v>
      </c>
      <c r="C1284" s="31" t="str">
        <f>INDEX(技能效果!C:C,MATCH(技能效果等级!B1284,技能效果!B:B,0))</f>
        <v>许褚专属武器效果</v>
      </c>
      <c r="D1284" s="30" t="s">
        <v>1013</v>
      </c>
      <c r="E1284" s="31">
        <v>1</v>
      </c>
      <c r="F1284" s="31">
        <f>INDEX(技能效果!H:H,MATCH(技能效果等级!B1284,技能效果!B:B,0))</f>
        <v>4007</v>
      </c>
      <c r="G1284" s="31">
        <v>1</v>
      </c>
      <c r="H1284" s="100"/>
      <c r="I1284" s="100"/>
      <c r="J1284" s="100"/>
      <c r="K1284" s="100"/>
      <c r="L1284" s="100"/>
      <c r="M1284" s="100"/>
      <c r="N1284" s="30">
        <f>IF(INDEX(技能效果!I:I,MATCH(技能效果等级!B1284,技能效果!B:B,0))="","",INDEX(技能效果!I:I,MATCH(技能效果等级!B1284,技能效果!B:B,0)))</f>
        <v>113</v>
      </c>
      <c r="O1284" s="100">
        <v>0.01</v>
      </c>
      <c r="P1284" s="100"/>
      <c r="Q1284" s="100"/>
      <c r="R1284" s="31" t="str">
        <f>IF(INDEX(技能效果!J:J,MATCH(技能效果等级!B1284,技能效果!B:B,0))="","",INDEX(技能效果!J:J,MATCH(技能效果等级!B1284,技能效果!B:B,0)))</f>
        <v/>
      </c>
      <c r="S1284" s="100"/>
      <c r="T1284" s="100"/>
      <c r="U1284" s="100"/>
      <c r="V1284" s="30" t="s">
        <v>1329</v>
      </c>
      <c r="W1284" s="31">
        <f t="shared" si="19"/>
        <v>129</v>
      </c>
    </row>
    <row r="1285" spans="1:23" ht="16.5" x14ac:dyDescent="0.2">
      <c r="A1285" s="31">
        <v>1282</v>
      </c>
      <c r="B1285" s="31">
        <f>INDEX(技能效果!B:B,MATCH(技能效果等级!W1285,技能效果!Y:Y,0))</f>
        <v>130300211</v>
      </c>
      <c r="C1285" s="31" t="str">
        <f>INDEX(技能效果!C:C,MATCH(技能效果等级!B1285,技能效果!B:B,0))</f>
        <v>许褚专属武器效果</v>
      </c>
      <c r="D1285" s="30" t="s">
        <v>1013</v>
      </c>
      <c r="E1285" s="31">
        <v>2</v>
      </c>
      <c r="F1285" s="31">
        <f>INDEX(技能效果!H:H,MATCH(技能效果等级!B1285,技能效果!B:B,0))</f>
        <v>4007</v>
      </c>
      <c r="G1285" s="31">
        <v>1</v>
      </c>
      <c r="H1285" s="100"/>
      <c r="I1285" s="100"/>
      <c r="J1285" s="100"/>
      <c r="K1285" s="100"/>
      <c r="L1285" s="100"/>
      <c r="M1285" s="100"/>
      <c r="N1285" s="30">
        <f>IF(INDEX(技能效果!I:I,MATCH(技能效果等级!B1285,技能效果!B:B,0))="","",INDEX(技能效果!I:I,MATCH(技能效果等级!B1285,技能效果!B:B,0)))</f>
        <v>113</v>
      </c>
      <c r="O1285" s="100">
        <v>0.01</v>
      </c>
      <c r="P1285" s="100"/>
      <c r="Q1285" s="100"/>
      <c r="R1285" s="31" t="str">
        <f>IF(INDEX(技能效果!J:J,MATCH(技能效果等级!B1285,技能效果!B:B,0))="","",INDEX(技能效果!J:J,MATCH(技能效果等级!B1285,技能效果!B:B,0)))</f>
        <v/>
      </c>
      <c r="S1285" s="100"/>
      <c r="T1285" s="100"/>
      <c r="U1285" s="100"/>
      <c r="V1285" s="30" t="s">
        <v>1329</v>
      </c>
      <c r="W1285" s="31">
        <f t="shared" si="19"/>
        <v>129</v>
      </c>
    </row>
    <row r="1286" spans="1:23" ht="16.5" x14ac:dyDescent="0.2">
      <c r="A1286" s="31">
        <v>1283</v>
      </c>
      <c r="B1286" s="31">
        <f>INDEX(技能效果!B:B,MATCH(技能效果等级!W1286,技能效果!Y:Y,0))</f>
        <v>130300211</v>
      </c>
      <c r="C1286" s="31" t="str">
        <f>INDEX(技能效果!C:C,MATCH(技能效果等级!B1286,技能效果!B:B,0))</f>
        <v>许褚专属武器效果</v>
      </c>
      <c r="D1286" s="30" t="s">
        <v>1013</v>
      </c>
      <c r="E1286" s="31">
        <v>3</v>
      </c>
      <c r="F1286" s="31">
        <f>INDEX(技能效果!H:H,MATCH(技能效果等级!B1286,技能效果!B:B,0))</f>
        <v>4007</v>
      </c>
      <c r="G1286" s="31">
        <v>1</v>
      </c>
      <c r="H1286" s="100"/>
      <c r="I1286" s="100"/>
      <c r="J1286" s="100"/>
      <c r="K1286" s="100"/>
      <c r="L1286" s="100"/>
      <c r="M1286" s="100"/>
      <c r="N1286" s="30">
        <f>IF(INDEX(技能效果!I:I,MATCH(技能效果等级!B1286,技能效果!B:B,0))="","",INDEX(技能效果!I:I,MATCH(技能效果等级!B1286,技能效果!B:B,0)))</f>
        <v>113</v>
      </c>
      <c r="O1286" s="100">
        <v>0.01</v>
      </c>
      <c r="P1286" s="100"/>
      <c r="Q1286" s="100"/>
      <c r="R1286" s="31" t="str">
        <f>IF(INDEX(技能效果!J:J,MATCH(技能效果等级!B1286,技能效果!B:B,0))="","",INDEX(技能效果!J:J,MATCH(技能效果等级!B1286,技能效果!B:B,0)))</f>
        <v/>
      </c>
      <c r="S1286" s="100"/>
      <c r="T1286" s="100"/>
      <c r="U1286" s="100"/>
      <c r="V1286" s="30" t="s">
        <v>1329</v>
      </c>
      <c r="W1286" s="31">
        <f t="shared" si="19"/>
        <v>129</v>
      </c>
    </row>
    <row r="1287" spans="1:23" ht="16.5" x14ac:dyDescent="0.2">
      <c r="A1287" s="31">
        <v>1284</v>
      </c>
      <c r="B1287" s="31">
        <f>INDEX(技能效果!B:B,MATCH(技能效果等级!W1287,技能效果!Y:Y,0))</f>
        <v>130300211</v>
      </c>
      <c r="C1287" s="31" t="str">
        <f>INDEX(技能效果!C:C,MATCH(技能效果等级!B1287,技能效果!B:B,0))</f>
        <v>许褚专属武器效果</v>
      </c>
      <c r="D1287" s="30" t="s">
        <v>1013</v>
      </c>
      <c r="E1287" s="31">
        <v>4</v>
      </c>
      <c r="F1287" s="31">
        <f>INDEX(技能效果!H:H,MATCH(技能效果等级!B1287,技能效果!B:B,0))</f>
        <v>4007</v>
      </c>
      <c r="G1287" s="31">
        <v>1</v>
      </c>
      <c r="H1287" s="100"/>
      <c r="I1287" s="100"/>
      <c r="J1287" s="100"/>
      <c r="K1287" s="100"/>
      <c r="L1287" s="100"/>
      <c r="M1287" s="100"/>
      <c r="N1287" s="30">
        <f>IF(INDEX(技能效果!I:I,MATCH(技能效果等级!B1287,技能效果!B:B,0))="","",INDEX(技能效果!I:I,MATCH(技能效果等级!B1287,技能效果!B:B,0)))</f>
        <v>113</v>
      </c>
      <c r="O1287" s="100">
        <v>0.01</v>
      </c>
      <c r="P1287" s="100"/>
      <c r="Q1287" s="100"/>
      <c r="R1287" s="31" t="str">
        <f>IF(INDEX(技能效果!J:J,MATCH(技能效果等级!B1287,技能效果!B:B,0))="","",INDEX(技能效果!J:J,MATCH(技能效果等级!B1287,技能效果!B:B,0)))</f>
        <v/>
      </c>
      <c r="S1287" s="100"/>
      <c r="T1287" s="100"/>
      <c r="U1287" s="100"/>
      <c r="V1287" s="30" t="s">
        <v>1329</v>
      </c>
      <c r="W1287" s="31">
        <f t="shared" si="19"/>
        <v>129</v>
      </c>
    </row>
    <row r="1288" spans="1:23" ht="16.5" x14ac:dyDescent="0.2">
      <c r="A1288" s="31">
        <v>1285</v>
      </c>
      <c r="B1288" s="31">
        <f>INDEX(技能效果!B:B,MATCH(技能效果等级!W1288,技能效果!Y:Y,0))</f>
        <v>130300211</v>
      </c>
      <c r="C1288" s="31" t="str">
        <f>INDEX(技能效果!C:C,MATCH(技能效果等级!B1288,技能效果!B:B,0))</f>
        <v>许褚专属武器效果</v>
      </c>
      <c r="D1288" s="30" t="s">
        <v>1013</v>
      </c>
      <c r="E1288" s="31">
        <v>5</v>
      </c>
      <c r="F1288" s="31">
        <f>INDEX(技能效果!H:H,MATCH(技能效果等级!B1288,技能效果!B:B,0))</f>
        <v>4007</v>
      </c>
      <c r="G1288" s="31">
        <v>1</v>
      </c>
      <c r="H1288" s="100"/>
      <c r="I1288" s="100"/>
      <c r="J1288" s="100"/>
      <c r="K1288" s="100"/>
      <c r="L1288" s="100"/>
      <c r="M1288" s="100"/>
      <c r="N1288" s="30">
        <f>IF(INDEX(技能效果!I:I,MATCH(技能效果等级!B1288,技能效果!B:B,0))="","",INDEX(技能效果!I:I,MATCH(技能效果等级!B1288,技能效果!B:B,0)))</f>
        <v>113</v>
      </c>
      <c r="O1288" s="100">
        <v>0.01</v>
      </c>
      <c r="P1288" s="100"/>
      <c r="Q1288" s="100"/>
      <c r="R1288" s="31" t="str">
        <f>IF(INDEX(技能效果!J:J,MATCH(技能效果等级!B1288,技能效果!B:B,0))="","",INDEX(技能效果!J:J,MATCH(技能效果等级!B1288,技能效果!B:B,0)))</f>
        <v/>
      </c>
      <c r="S1288" s="100"/>
      <c r="T1288" s="100"/>
      <c r="U1288" s="100"/>
      <c r="V1288" s="30" t="s">
        <v>1329</v>
      </c>
      <c r="W1288" s="31">
        <f t="shared" si="19"/>
        <v>129</v>
      </c>
    </row>
    <row r="1289" spans="1:23" ht="16.5" x14ac:dyDescent="0.2">
      <c r="A1289" s="31">
        <v>1286</v>
      </c>
      <c r="B1289" s="31">
        <f>INDEX(技能效果!B:B,MATCH(技能效果等级!W1289,技能效果!Y:Y,0))</f>
        <v>130300211</v>
      </c>
      <c r="C1289" s="31" t="str">
        <f>INDEX(技能效果!C:C,MATCH(技能效果等级!B1289,技能效果!B:B,0))</f>
        <v>许褚专属武器效果</v>
      </c>
      <c r="D1289" s="30" t="s">
        <v>1013</v>
      </c>
      <c r="E1289" s="31">
        <v>6</v>
      </c>
      <c r="F1289" s="31">
        <f>INDEX(技能效果!H:H,MATCH(技能效果等级!B1289,技能效果!B:B,0))</f>
        <v>4007</v>
      </c>
      <c r="G1289" s="31">
        <v>1</v>
      </c>
      <c r="H1289" s="100"/>
      <c r="I1289" s="100"/>
      <c r="J1289" s="100"/>
      <c r="K1289" s="100"/>
      <c r="L1289" s="100"/>
      <c r="M1289" s="100"/>
      <c r="N1289" s="30">
        <f>IF(INDEX(技能效果!I:I,MATCH(技能效果等级!B1289,技能效果!B:B,0))="","",INDEX(技能效果!I:I,MATCH(技能效果等级!B1289,技能效果!B:B,0)))</f>
        <v>113</v>
      </c>
      <c r="O1289" s="100">
        <v>0.01</v>
      </c>
      <c r="P1289" s="100"/>
      <c r="Q1289" s="100"/>
      <c r="R1289" s="31" t="str">
        <f>IF(INDEX(技能效果!J:J,MATCH(技能效果等级!B1289,技能效果!B:B,0))="","",INDEX(技能效果!J:J,MATCH(技能效果等级!B1289,技能效果!B:B,0)))</f>
        <v/>
      </c>
      <c r="S1289" s="100"/>
      <c r="T1289" s="100"/>
      <c r="U1289" s="100"/>
      <c r="V1289" s="30" t="s">
        <v>1329</v>
      </c>
      <c r="W1289" s="31">
        <f t="shared" si="19"/>
        <v>129</v>
      </c>
    </row>
    <row r="1290" spans="1:23" ht="16.5" x14ac:dyDescent="0.2">
      <c r="A1290" s="31">
        <v>1287</v>
      </c>
      <c r="B1290" s="31">
        <f>INDEX(技能效果!B:B,MATCH(技能效果等级!W1290,技能效果!Y:Y,0))</f>
        <v>130300211</v>
      </c>
      <c r="C1290" s="31" t="str">
        <f>INDEX(技能效果!C:C,MATCH(技能效果等级!B1290,技能效果!B:B,0))</f>
        <v>许褚专属武器效果</v>
      </c>
      <c r="D1290" s="30" t="s">
        <v>1013</v>
      </c>
      <c r="E1290" s="31">
        <v>7</v>
      </c>
      <c r="F1290" s="31">
        <f>INDEX(技能效果!H:H,MATCH(技能效果等级!B1290,技能效果!B:B,0))</f>
        <v>4007</v>
      </c>
      <c r="G1290" s="31">
        <v>1</v>
      </c>
      <c r="H1290" s="100"/>
      <c r="I1290" s="100"/>
      <c r="J1290" s="100"/>
      <c r="K1290" s="100"/>
      <c r="L1290" s="100"/>
      <c r="M1290" s="100"/>
      <c r="N1290" s="30">
        <f>IF(INDEX(技能效果!I:I,MATCH(技能效果等级!B1290,技能效果!B:B,0))="","",INDEX(技能效果!I:I,MATCH(技能效果等级!B1290,技能效果!B:B,0)))</f>
        <v>113</v>
      </c>
      <c r="O1290" s="100">
        <v>0.01</v>
      </c>
      <c r="P1290" s="100"/>
      <c r="Q1290" s="100"/>
      <c r="R1290" s="31" t="str">
        <f>IF(INDEX(技能效果!J:J,MATCH(技能效果等级!B1290,技能效果!B:B,0))="","",INDEX(技能效果!J:J,MATCH(技能效果等级!B1290,技能效果!B:B,0)))</f>
        <v/>
      </c>
      <c r="S1290" s="100"/>
      <c r="T1290" s="100"/>
      <c r="U1290" s="100"/>
      <c r="V1290" s="30" t="s">
        <v>1329</v>
      </c>
      <c r="W1290" s="31">
        <f t="shared" si="19"/>
        <v>129</v>
      </c>
    </row>
    <row r="1291" spans="1:23" ht="16.5" x14ac:dyDescent="0.2">
      <c r="A1291" s="31">
        <v>1288</v>
      </c>
      <c r="B1291" s="31">
        <f>INDEX(技能效果!B:B,MATCH(技能效果等级!W1291,技能效果!Y:Y,0))</f>
        <v>130300211</v>
      </c>
      <c r="C1291" s="31" t="str">
        <f>INDEX(技能效果!C:C,MATCH(技能效果等级!B1291,技能效果!B:B,0))</f>
        <v>许褚专属武器效果</v>
      </c>
      <c r="D1291" s="30" t="s">
        <v>1013</v>
      </c>
      <c r="E1291" s="31">
        <v>8</v>
      </c>
      <c r="F1291" s="31">
        <f>INDEX(技能效果!H:H,MATCH(技能效果等级!B1291,技能效果!B:B,0))</f>
        <v>4007</v>
      </c>
      <c r="G1291" s="31">
        <v>1</v>
      </c>
      <c r="H1291" s="100"/>
      <c r="I1291" s="100"/>
      <c r="J1291" s="100"/>
      <c r="K1291" s="100"/>
      <c r="L1291" s="100"/>
      <c r="M1291" s="100"/>
      <c r="N1291" s="30">
        <f>IF(INDEX(技能效果!I:I,MATCH(技能效果等级!B1291,技能效果!B:B,0))="","",INDEX(技能效果!I:I,MATCH(技能效果等级!B1291,技能效果!B:B,0)))</f>
        <v>113</v>
      </c>
      <c r="O1291" s="100">
        <v>0.01</v>
      </c>
      <c r="P1291" s="100"/>
      <c r="Q1291" s="100"/>
      <c r="R1291" s="31" t="str">
        <f>IF(INDEX(技能效果!J:J,MATCH(技能效果等级!B1291,技能效果!B:B,0))="","",INDEX(技能效果!J:J,MATCH(技能效果等级!B1291,技能效果!B:B,0)))</f>
        <v/>
      </c>
      <c r="S1291" s="100"/>
      <c r="T1291" s="100"/>
      <c r="U1291" s="100"/>
      <c r="V1291" s="30" t="s">
        <v>1329</v>
      </c>
      <c r="W1291" s="31">
        <f t="shared" si="19"/>
        <v>129</v>
      </c>
    </row>
    <row r="1292" spans="1:23" ht="16.5" x14ac:dyDescent="0.2">
      <c r="A1292" s="31">
        <v>1289</v>
      </c>
      <c r="B1292" s="31">
        <f>INDEX(技能效果!B:B,MATCH(技能效果等级!W1292,技能效果!Y:Y,0))</f>
        <v>130300211</v>
      </c>
      <c r="C1292" s="31" t="str">
        <f>INDEX(技能效果!C:C,MATCH(技能效果等级!B1292,技能效果!B:B,0))</f>
        <v>许褚专属武器效果</v>
      </c>
      <c r="D1292" s="30" t="s">
        <v>1013</v>
      </c>
      <c r="E1292" s="31">
        <v>9</v>
      </c>
      <c r="F1292" s="31">
        <f>INDEX(技能效果!H:H,MATCH(技能效果等级!B1292,技能效果!B:B,0))</f>
        <v>4007</v>
      </c>
      <c r="G1292" s="31">
        <v>1</v>
      </c>
      <c r="H1292" s="100"/>
      <c r="I1292" s="100"/>
      <c r="J1292" s="100"/>
      <c r="K1292" s="100"/>
      <c r="L1292" s="100"/>
      <c r="M1292" s="100"/>
      <c r="N1292" s="30">
        <f>IF(INDEX(技能效果!I:I,MATCH(技能效果等级!B1292,技能效果!B:B,0))="","",INDEX(技能效果!I:I,MATCH(技能效果等级!B1292,技能效果!B:B,0)))</f>
        <v>113</v>
      </c>
      <c r="O1292" s="100">
        <v>0.01</v>
      </c>
      <c r="P1292" s="100"/>
      <c r="Q1292" s="100"/>
      <c r="R1292" s="31" t="str">
        <f>IF(INDEX(技能效果!J:J,MATCH(技能效果等级!B1292,技能效果!B:B,0))="","",INDEX(技能效果!J:J,MATCH(技能效果等级!B1292,技能效果!B:B,0)))</f>
        <v/>
      </c>
      <c r="S1292" s="100"/>
      <c r="T1292" s="100"/>
      <c r="U1292" s="100"/>
      <c r="V1292" s="30" t="s">
        <v>1329</v>
      </c>
      <c r="W1292" s="31">
        <f t="shared" si="19"/>
        <v>129</v>
      </c>
    </row>
    <row r="1293" spans="1:23" ht="16.5" x14ac:dyDescent="0.2">
      <c r="A1293" s="31">
        <v>1290</v>
      </c>
      <c r="B1293" s="31">
        <f>INDEX(技能效果!B:B,MATCH(技能效果等级!W1293,技能效果!Y:Y,0))</f>
        <v>130300211</v>
      </c>
      <c r="C1293" s="31" t="str">
        <f>INDEX(技能效果!C:C,MATCH(技能效果等级!B1293,技能效果!B:B,0))</f>
        <v>许褚专属武器效果</v>
      </c>
      <c r="D1293" s="30" t="s">
        <v>1013</v>
      </c>
      <c r="E1293" s="31">
        <v>10</v>
      </c>
      <c r="F1293" s="31">
        <f>INDEX(技能效果!H:H,MATCH(技能效果等级!B1293,技能效果!B:B,0))</f>
        <v>4007</v>
      </c>
      <c r="G1293" s="31">
        <v>1</v>
      </c>
      <c r="H1293" s="100"/>
      <c r="I1293" s="100"/>
      <c r="J1293" s="100"/>
      <c r="K1293" s="100"/>
      <c r="L1293" s="100"/>
      <c r="M1293" s="100"/>
      <c r="N1293" s="30">
        <f>IF(INDEX(技能效果!I:I,MATCH(技能效果等级!B1293,技能效果!B:B,0))="","",INDEX(技能效果!I:I,MATCH(技能效果等级!B1293,技能效果!B:B,0)))</f>
        <v>113</v>
      </c>
      <c r="O1293" s="100">
        <v>0.01</v>
      </c>
      <c r="P1293" s="100"/>
      <c r="Q1293" s="100"/>
      <c r="R1293" s="31" t="str">
        <f>IF(INDEX(技能效果!J:J,MATCH(技能效果等级!B1293,技能效果!B:B,0))="","",INDEX(技能效果!J:J,MATCH(技能效果等级!B1293,技能效果!B:B,0)))</f>
        <v/>
      </c>
      <c r="S1293" s="100"/>
      <c r="T1293" s="100"/>
      <c r="U1293" s="100"/>
      <c r="V1293" s="30" t="s">
        <v>1329</v>
      </c>
      <c r="W1293" s="31">
        <f t="shared" si="19"/>
        <v>129</v>
      </c>
    </row>
    <row r="1294" spans="1:23" ht="16.5" x14ac:dyDescent="0.2">
      <c r="A1294" s="31">
        <v>1291</v>
      </c>
      <c r="B1294" s="31">
        <f>INDEX(技能效果!B:B,MATCH(技能效果等级!W1294,技能效果!Y:Y,0))</f>
        <v>130300221</v>
      </c>
      <c r="C1294" s="31" t="str">
        <f>INDEX(技能效果!C:C,MATCH(技能效果等级!B1294,技能效果!B:B,0))</f>
        <v>许褚满星效果</v>
      </c>
      <c r="D1294" s="30" t="s">
        <v>1013</v>
      </c>
      <c r="E1294" s="31">
        <v>1</v>
      </c>
      <c r="F1294" s="31">
        <f>INDEX(技能效果!H:H,MATCH(技能效果等级!B1294,技能效果!B:B,0))</f>
        <v>4019</v>
      </c>
      <c r="G1294" s="31">
        <v>1</v>
      </c>
      <c r="H1294" s="100"/>
      <c r="I1294" s="100"/>
      <c r="J1294" s="100"/>
      <c r="K1294" s="100"/>
      <c r="L1294" s="100"/>
      <c r="M1294" s="100"/>
      <c r="N1294" s="30" t="str">
        <f>IF(INDEX(技能效果!I:I,MATCH(技能效果等级!B1294,技能效果!B:B,0))="","",INDEX(技能效果!I:I,MATCH(技能效果等级!B1294,技能效果!B:B,0)))</f>
        <v/>
      </c>
      <c r="O1294" s="100"/>
      <c r="P1294" s="100"/>
      <c r="Q1294" s="100"/>
      <c r="R1294" s="31" t="str">
        <f>IF(INDEX(技能效果!J:J,MATCH(技能效果等级!B1294,技能效果!B:B,0))="","",INDEX(技能效果!J:J,MATCH(技能效果等级!B1294,技能效果!B:B,0)))</f>
        <v/>
      </c>
      <c r="S1294" s="100"/>
      <c r="T1294" s="100"/>
      <c r="U1294" s="100"/>
      <c r="V1294" s="30" t="s">
        <v>1329</v>
      </c>
      <c r="W1294" s="31">
        <f t="shared" si="19"/>
        <v>130</v>
      </c>
    </row>
    <row r="1295" spans="1:23" ht="16.5" x14ac:dyDescent="0.2">
      <c r="A1295" s="31">
        <v>1292</v>
      </c>
      <c r="B1295" s="31">
        <f>INDEX(技能效果!B:B,MATCH(技能效果等级!W1295,技能效果!Y:Y,0))</f>
        <v>130300221</v>
      </c>
      <c r="C1295" s="31" t="str">
        <f>INDEX(技能效果!C:C,MATCH(技能效果等级!B1295,技能效果!B:B,0))</f>
        <v>许褚满星效果</v>
      </c>
      <c r="D1295" s="30" t="s">
        <v>1013</v>
      </c>
      <c r="E1295" s="31">
        <v>2</v>
      </c>
      <c r="F1295" s="31">
        <f>INDEX(技能效果!H:H,MATCH(技能效果等级!B1295,技能效果!B:B,0))</f>
        <v>4019</v>
      </c>
      <c r="G1295" s="31">
        <v>1</v>
      </c>
      <c r="H1295" s="100"/>
      <c r="I1295" s="100"/>
      <c r="J1295" s="100"/>
      <c r="K1295" s="100"/>
      <c r="L1295" s="100"/>
      <c r="M1295" s="100"/>
      <c r="N1295" s="30" t="str">
        <f>IF(INDEX(技能效果!I:I,MATCH(技能效果等级!B1295,技能效果!B:B,0))="","",INDEX(技能效果!I:I,MATCH(技能效果等级!B1295,技能效果!B:B,0)))</f>
        <v/>
      </c>
      <c r="O1295" s="100"/>
      <c r="P1295" s="100"/>
      <c r="Q1295" s="100"/>
      <c r="R1295" s="31" t="str">
        <f>IF(INDEX(技能效果!J:J,MATCH(技能效果等级!B1295,技能效果!B:B,0))="","",INDEX(技能效果!J:J,MATCH(技能效果等级!B1295,技能效果!B:B,0)))</f>
        <v/>
      </c>
      <c r="S1295" s="100"/>
      <c r="T1295" s="100"/>
      <c r="U1295" s="100"/>
      <c r="V1295" s="30" t="s">
        <v>1329</v>
      </c>
      <c r="W1295" s="31">
        <f t="shared" ref="W1295:W1358" si="20">W1285+1</f>
        <v>130</v>
      </c>
    </row>
    <row r="1296" spans="1:23" ht="16.5" x14ac:dyDescent="0.2">
      <c r="A1296" s="31">
        <v>1293</v>
      </c>
      <c r="B1296" s="31">
        <f>INDEX(技能效果!B:B,MATCH(技能效果等级!W1296,技能效果!Y:Y,0))</f>
        <v>130300221</v>
      </c>
      <c r="C1296" s="31" t="str">
        <f>INDEX(技能效果!C:C,MATCH(技能效果等级!B1296,技能效果!B:B,0))</f>
        <v>许褚满星效果</v>
      </c>
      <c r="D1296" s="30" t="s">
        <v>1013</v>
      </c>
      <c r="E1296" s="31">
        <v>3</v>
      </c>
      <c r="F1296" s="31">
        <f>INDEX(技能效果!H:H,MATCH(技能效果等级!B1296,技能效果!B:B,0))</f>
        <v>4019</v>
      </c>
      <c r="G1296" s="31">
        <v>1</v>
      </c>
      <c r="H1296" s="100"/>
      <c r="I1296" s="100"/>
      <c r="J1296" s="100"/>
      <c r="K1296" s="100"/>
      <c r="L1296" s="100"/>
      <c r="M1296" s="100"/>
      <c r="N1296" s="30" t="str">
        <f>IF(INDEX(技能效果!I:I,MATCH(技能效果等级!B1296,技能效果!B:B,0))="","",INDEX(技能效果!I:I,MATCH(技能效果等级!B1296,技能效果!B:B,0)))</f>
        <v/>
      </c>
      <c r="O1296" s="100"/>
      <c r="P1296" s="100"/>
      <c r="Q1296" s="100"/>
      <c r="R1296" s="31" t="str">
        <f>IF(INDEX(技能效果!J:J,MATCH(技能效果等级!B1296,技能效果!B:B,0))="","",INDEX(技能效果!J:J,MATCH(技能效果等级!B1296,技能效果!B:B,0)))</f>
        <v/>
      </c>
      <c r="S1296" s="100"/>
      <c r="T1296" s="100"/>
      <c r="U1296" s="100"/>
      <c r="V1296" s="30" t="s">
        <v>1329</v>
      </c>
      <c r="W1296" s="31">
        <f t="shared" si="20"/>
        <v>130</v>
      </c>
    </row>
    <row r="1297" spans="1:23" ht="16.5" x14ac:dyDescent="0.2">
      <c r="A1297" s="31">
        <v>1294</v>
      </c>
      <c r="B1297" s="31">
        <f>INDEX(技能效果!B:B,MATCH(技能效果等级!W1297,技能效果!Y:Y,0))</f>
        <v>130300221</v>
      </c>
      <c r="C1297" s="31" t="str">
        <f>INDEX(技能效果!C:C,MATCH(技能效果等级!B1297,技能效果!B:B,0))</f>
        <v>许褚满星效果</v>
      </c>
      <c r="D1297" s="30" t="s">
        <v>1013</v>
      </c>
      <c r="E1297" s="31">
        <v>4</v>
      </c>
      <c r="F1297" s="31">
        <f>INDEX(技能效果!H:H,MATCH(技能效果等级!B1297,技能效果!B:B,0))</f>
        <v>4019</v>
      </c>
      <c r="G1297" s="31">
        <v>1</v>
      </c>
      <c r="H1297" s="100"/>
      <c r="I1297" s="100"/>
      <c r="J1297" s="100"/>
      <c r="K1297" s="100"/>
      <c r="L1297" s="100"/>
      <c r="M1297" s="100"/>
      <c r="N1297" s="30" t="str">
        <f>IF(INDEX(技能效果!I:I,MATCH(技能效果等级!B1297,技能效果!B:B,0))="","",INDEX(技能效果!I:I,MATCH(技能效果等级!B1297,技能效果!B:B,0)))</f>
        <v/>
      </c>
      <c r="O1297" s="100"/>
      <c r="P1297" s="100"/>
      <c r="Q1297" s="100"/>
      <c r="R1297" s="31" t="str">
        <f>IF(INDEX(技能效果!J:J,MATCH(技能效果等级!B1297,技能效果!B:B,0))="","",INDEX(技能效果!J:J,MATCH(技能效果等级!B1297,技能效果!B:B,0)))</f>
        <v/>
      </c>
      <c r="S1297" s="100"/>
      <c r="T1297" s="100"/>
      <c r="U1297" s="100"/>
      <c r="V1297" s="30" t="s">
        <v>1329</v>
      </c>
      <c r="W1297" s="31">
        <f t="shared" si="20"/>
        <v>130</v>
      </c>
    </row>
    <row r="1298" spans="1:23" ht="16.5" x14ac:dyDescent="0.2">
      <c r="A1298" s="31">
        <v>1295</v>
      </c>
      <c r="B1298" s="31">
        <f>INDEX(技能效果!B:B,MATCH(技能效果等级!W1298,技能效果!Y:Y,0))</f>
        <v>130300221</v>
      </c>
      <c r="C1298" s="31" t="str">
        <f>INDEX(技能效果!C:C,MATCH(技能效果等级!B1298,技能效果!B:B,0))</f>
        <v>许褚满星效果</v>
      </c>
      <c r="D1298" s="30" t="s">
        <v>1013</v>
      </c>
      <c r="E1298" s="31">
        <v>5</v>
      </c>
      <c r="F1298" s="31">
        <f>INDEX(技能效果!H:H,MATCH(技能效果等级!B1298,技能效果!B:B,0))</f>
        <v>4019</v>
      </c>
      <c r="G1298" s="31">
        <v>1</v>
      </c>
      <c r="H1298" s="100"/>
      <c r="I1298" s="100"/>
      <c r="J1298" s="100"/>
      <c r="K1298" s="100"/>
      <c r="L1298" s="100"/>
      <c r="M1298" s="100"/>
      <c r="N1298" s="30" t="str">
        <f>IF(INDEX(技能效果!I:I,MATCH(技能效果等级!B1298,技能效果!B:B,0))="","",INDEX(技能效果!I:I,MATCH(技能效果等级!B1298,技能效果!B:B,0)))</f>
        <v/>
      </c>
      <c r="O1298" s="100"/>
      <c r="P1298" s="100"/>
      <c r="Q1298" s="100"/>
      <c r="R1298" s="31" t="str">
        <f>IF(INDEX(技能效果!J:J,MATCH(技能效果等级!B1298,技能效果!B:B,0))="","",INDEX(技能效果!J:J,MATCH(技能效果等级!B1298,技能效果!B:B,0)))</f>
        <v/>
      </c>
      <c r="S1298" s="100"/>
      <c r="T1298" s="100"/>
      <c r="U1298" s="100"/>
      <c r="V1298" s="30" t="s">
        <v>1329</v>
      </c>
      <c r="W1298" s="31">
        <f t="shared" si="20"/>
        <v>130</v>
      </c>
    </row>
    <row r="1299" spans="1:23" ht="16.5" x14ac:dyDescent="0.2">
      <c r="A1299" s="31">
        <v>1296</v>
      </c>
      <c r="B1299" s="31">
        <f>INDEX(技能效果!B:B,MATCH(技能效果等级!W1299,技能效果!Y:Y,0))</f>
        <v>130300221</v>
      </c>
      <c r="C1299" s="31" t="str">
        <f>INDEX(技能效果!C:C,MATCH(技能效果等级!B1299,技能效果!B:B,0))</f>
        <v>许褚满星效果</v>
      </c>
      <c r="D1299" s="30" t="s">
        <v>1013</v>
      </c>
      <c r="E1299" s="31">
        <v>6</v>
      </c>
      <c r="F1299" s="31">
        <f>INDEX(技能效果!H:H,MATCH(技能效果等级!B1299,技能效果!B:B,0))</f>
        <v>4019</v>
      </c>
      <c r="G1299" s="31">
        <v>1</v>
      </c>
      <c r="H1299" s="100"/>
      <c r="I1299" s="100"/>
      <c r="J1299" s="100"/>
      <c r="K1299" s="100"/>
      <c r="L1299" s="100"/>
      <c r="M1299" s="100"/>
      <c r="N1299" s="30" t="str">
        <f>IF(INDEX(技能效果!I:I,MATCH(技能效果等级!B1299,技能效果!B:B,0))="","",INDEX(技能效果!I:I,MATCH(技能效果等级!B1299,技能效果!B:B,0)))</f>
        <v/>
      </c>
      <c r="O1299" s="100"/>
      <c r="P1299" s="100"/>
      <c r="Q1299" s="100"/>
      <c r="R1299" s="31" t="str">
        <f>IF(INDEX(技能效果!J:J,MATCH(技能效果等级!B1299,技能效果!B:B,0))="","",INDEX(技能效果!J:J,MATCH(技能效果等级!B1299,技能效果!B:B,0)))</f>
        <v/>
      </c>
      <c r="S1299" s="100"/>
      <c r="T1299" s="100"/>
      <c r="U1299" s="100"/>
      <c r="V1299" s="30" t="s">
        <v>1329</v>
      </c>
      <c r="W1299" s="31">
        <f t="shared" si="20"/>
        <v>130</v>
      </c>
    </row>
    <row r="1300" spans="1:23" ht="16.5" x14ac:dyDescent="0.2">
      <c r="A1300" s="31">
        <v>1297</v>
      </c>
      <c r="B1300" s="31">
        <f>INDEX(技能效果!B:B,MATCH(技能效果等级!W1300,技能效果!Y:Y,0))</f>
        <v>130300221</v>
      </c>
      <c r="C1300" s="31" t="str">
        <f>INDEX(技能效果!C:C,MATCH(技能效果等级!B1300,技能效果!B:B,0))</f>
        <v>许褚满星效果</v>
      </c>
      <c r="D1300" s="30" t="s">
        <v>1013</v>
      </c>
      <c r="E1300" s="31">
        <v>7</v>
      </c>
      <c r="F1300" s="31">
        <f>INDEX(技能效果!H:H,MATCH(技能效果等级!B1300,技能效果!B:B,0))</f>
        <v>4019</v>
      </c>
      <c r="G1300" s="31">
        <v>1</v>
      </c>
      <c r="H1300" s="100"/>
      <c r="I1300" s="100"/>
      <c r="J1300" s="100"/>
      <c r="K1300" s="100"/>
      <c r="L1300" s="100"/>
      <c r="M1300" s="100"/>
      <c r="N1300" s="30" t="str">
        <f>IF(INDEX(技能效果!I:I,MATCH(技能效果等级!B1300,技能效果!B:B,0))="","",INDEX(技能效果!I:I,MATCH(技能效果等级!B1300,技能效果!B:B,0)))</f>
        <v/>
      </c>
      <c r="O1300" s="100"/>
      <c r="P1300" s="100"/>
      <c r="Q1300" s="100"/>
      <c r="R1300" s="31" t="str">
        <f>IF(INDEX(技能效果!J:J,MATCH(技能效果等级!B1300,技能效果!B:B,0))="","",INDEX(技能效果!J:J,MATCH(技能效果等级!B1300,技能效果!B:B,0)))</f>
        <v/>
      </c>
      <c r="S1300" s="100"/>
      <c r="T1300" s="100"/>
      <c r="U1300" s="100"/>
      <c r="V1300" s="30" t="s">
        <v>1329</v>
      </c>
      <c r="W1300" s="31">
        <f t="shared" si="20"/>
        <v>130</v>
      </c>
    </row>
    <row r="1301" spans="1:23" ht="16.5" x14ac:dyDescent="0.2">
      <c r="A1301" s="31">
        <v>1298</v>
      </c>
      <c r="B1301" s="31">
        <f>INDEX(技能效果!B:B,MATCH(技能效果等级!W1301,技能效果!Y:Y,0))</f>
        <v>130300221</v>
      </c>
      <c r="C1301" s="31" t="str">
        <f>INDEX(技能效果!C:C,MATCH(技能效果等级!B1301,技能效果!B:B,0))</f>
        <v>许褚满星效果</v>
      </c>
      <c r="D1301" s="30" t="s">
        <v>1013</v>
      </c>
      <c r="E1301" s="31">
        <v>8</v>
      </c>
      <c r="F1301" s="31">
        <f>INDEX(技能效果!H:H,MATCH(技能效果等级!B1301,技能效果!B:B,0))</f>
        <v>4019</v>
      </c>
      <c r="G1301" s="31">
        <v>1</v>
      </c>
      <c r="H1301" s="100"/>
      <c r="I1301" s="100"/>
      <c r="J1301" s="100"/>
      <c r="K1301" s="100"/>
      <c r="L1301" s="100"/>
      <c r="M1301" s="100"/>
      <c r="N1301" s="30" t="str">
        <f>IF(INDEX(技能效果!I:I,MATCH(技能效果等级!B1301,技能效果!B:B,0))="","",INDEX(技能效果!I:I,MATCH(技能效果等级!B1301,技能效果!B:B,0)))</f>
        <v/>
      </c>
      <c r="O1301" s="100"/>
      <c r="P1301" s="100"/>
      <c r="Q1301" s="100"/>
      <c r="R1301" s="31" t="str">
        <f>IF(INDEX(技能效果!J:J,MATCH(技能效果等级!B1301,技能效果!B:B,0))="","",INDEX(技能效果!J:J,MATCH(技能效果等级!B1301,技能效果!B:B,0)))</f>
        <v/>
      </c>
      <c r="S1301" s="100"/>
      <c r="T1301" s="100"/>
      <c r="U1301" s="100"/>
      <c r="V1301" s="30" t="s">
        <v>1329</v>
      </c>
      <c r="W1301" s="31">
        <f t="shared" si="20"/>
        <v>130</v>
      </c>
    </row>
    <row r="1302" spans="1:23" ht="16.5" x14ac:dyDescent="0.2">
      <c r="A1302" s="31">
        <v>1299</v>
      </c>
      <c r="B1302" s="31">
        <f>INDEX(技能效果!B:B,MATCH(技能效果等级!W1302,技能效果!Y:Y,0))</f>
        <v>130300221</v>
      </c>
      <c r="C1302" s="31" t="str">
        <f>INDEX(技能效果!C:C,MATCH(技能效果等级!B1302,技能效果!B:B,0))</f>
        <v>许褚满星效果</v>
      </c>
      <c r="D1302" s="30" t="s">
        <v>1013</v>
      </c>
      <c r="E1302" s="31">
        <v>9</v>
      </c>
      <c r="F1302" s="31">
        <f>INDEX(技能效果!H:H,MATCH(技能效果等级!B1302,技能效果!B:B,0))</f>
        <v>4019</v>
      </c>
      <c r="G1302" s="31">
        <v>1</v>
      </c>
      <c r="H1302" s="100"/>
      <c r="I1302" s="100"/>
      <c r="J1302" s="100"/>
      <c r="K1302" s="100"/>
      <c r="L1302" s="100"/>
      <c r="M1302" s="100"/>
      <c r="N1302" s="30" t="str">
        <f>IF(INDEX(技能效果!I:I,MATCH(技能效果等级!B1302,技能效果!B:B,0))="","",INDEX(技能效果!I:I,MATCH(技能效果等级!B1302,技能效果!B:B,0)))</f>
        <v/>
      </c>
      <c r="O1302" s="100"/>
      <c r="P1302" s="100"/>
      <c r="Q1302" s="100"/>
      <c r="R1302" s="31" t="str">
        <f>IF(INDEX(技能效果!J:J,MATCH(技能效果等级!B1302,技能效果!B:B,0))="","",INDEX(技能效果!J:J,MATCH(技能效果等级!B1302,技能效果!B:B,0)))</f>
        <v/>
      </c>
      <c r="S1302" s="100"/>
      <c r="T1302" s="100"/>
      <c r="U1302" s="100"/>
      <c r="V1302" s="30" t="s">
        <v>1329</v>
      </c>
      <c r="W1302" s="31">
        <f t="shared" si="20"/>
        <v>130</v>
      </c>
    </row>
    <row r="1303" spans="1:23" ht="16.5" x14ac:dyDescent="0.2">
      <c r="A1303" s="31">
        <v>1300</v>
      </c>
      <c r="B1303" s="31">
        <f>INDEX(技能效果!B:B,MATCH(技能效果等级!W1303,技能效果!Y:Y,0))</f>
        <v>130300221</v>
      </c>
      <c r="C1303" s="31" t="str">
        <f>INDEX(技能效果!C:C,MATCH(技能效果等级!B1303,技能效果!B:B,0))</f>
        <v>许褚满星效果</v>
      </c>
      <c r="D1303" s="30" t="s">
        <v>1013</v>
      </c>
      <c r="E1303" s="31">
        <v>10</v>
      </c>
      <c r="F1303" s="31">
        <f>INDEX(技能效果!H:H,MATCH(技能效果等级!B1303,技能效果!B:B,0))</f>
        <v>4019</v>
      </c>
      <c r="G1303" s="31">
        <v>1</v>
      </c>
      <c r="H1303" s="100"/>
      <c r="I1303" s="100"/>
      <c r="J1303" s="100"/>
      <c r="K1303" s="100"/>
      <c r="L1303" s="100"/>
      <c r="M1303" s="100"/>
      <c r="N1303" s="30" t="str">
        <f>IF(INDEX(技能效果!I:I,MATCH(技能效果等级!B1303,技能效果!B:B,0))="","",INDEX(技能效果!I:I,MATCH(技能效果等级!B1303,技能效果!B:B,0)))</f>
        <v/>
      </c>
      <c r="O1303" s="100"/>
      <c r="P1303" s="100"/>
      <c r="Q1303" s="100"/>
      <c r="R1303" s="31" t="str">
        <f>IF(INDEX(技能效果!J:J,MATCH(技能效果等级!B1303,技能效果!B:B,0))="","",INDEX(技能效果!J:J,MATCH(技能效果等级!B1303,技能效果!B:B,0)))</f>
        <v/>
      </c>
      <c r="S1303" s="100"/>
      <c r="T1303" s="100"/>
      <c r="U1303" s="100"/>
      <c r="V1303" s="30" t="s">
        <v>1329</v>
      </c>
      <c r="W1303" s="31">
        <f t="shared" si="20"/>
        <v>130</v>
      </c>
    </row>
    <row r="1304" spans="1:23" ht="16.5" x14ac:dyDescent="0.2">
      <c r="A1304" s="31">
        <v>1301</v>
      </c>
      <c r="B1304" s="31">
        <f>INDEX(技能效果!B:B,MATCH(技能效果等级!W1304,技能效果!Y:Y,0))</f>
        <v>130300301</v>
      </c>
      <c r="C1304" s="31" t="str">
        <f>INDEX(技能效果!C:C,MATCH(技能效果等级!B1304,技能效果!B:B,0))</f>
        <v>典韦技能伤害</v>
      </c>
      <c r="D1304" s="30" t="s">
        <v>1013</v>
      </c>
      <c r="E1304" s="31">
        <v>1</v>
      </c>
      <c r="F1304" s="31">
        <f>INDEX(技能效果!H:H,MATCH(技能效果等级!B1304,技能效果!B:B,0))</f>
        <v>1001</v>
      </c>
      <c r="G1304" s="31">
        <v>1</v>
      </c>
      <c r="H1304" s="100"/>
      <c r="I1304" s="100"/>
      <c r="J1304" s="100"/>
      <c r="K1304" s="100"/>
      <c r="L1304" s="100"/>
      <c r="M1304" s="100"/>
      <c r="N1304" s="30" t="str">
        <f>IF(INDEX(技能效果!I:I,MATCH(技能效果等级!B1304,技能效果!B:B,0))="","",INDEX(技能效果!I:I,MATCH(技能效果等级!B1304,技能效果!B:B,0)))</f>
        <v/>
      </c>
      <c r="O1304" s="100"/>
      <c r="P1304" s="100"/>
      <c r="Q1304" s="100"/>
      <c r="R1304" s="31" t="str">
        <f>IF(INDEX(技能效果!J:J,MATCH(技能效果等级!B1304,技能效果!B:B,0))="","",INDEX(技能效果!J:J,MATCH(技能效果等级!B1304,技能效果!B:B,0)))</f>
        <v/>
      </c>
      <c r="S1304" s="100"/>
      <c r="T1304" s="100"/>
      <c r="U1304" s="100"/>
      <c r="V1304" s="30" t="s">
        <v>1329</v>
      </c>
      <c r="W1304" s="31">
        <f t="shared" si="20"/>
        <v>131</v>
      </c>
    </row>
    <row r="1305" spans="1:23" ht="16.5" x14ac:dyDescent="0.2">
      <c r="A1305" s="31">
        <v>1302</v>
      </c>
      <c r="B1305" s="31">
        <f>INDEX(技能效果!B:B,MATCH(技能效果等级!W1305,技能效果!Y:Y,0))</f>
        <v>130300301</v>
      </c>
      <c r="C1305" s="31" t="str">
        <f>INDEX(技能效果!C:C,MATCH(技能效果等级!B1305,技能效果!B:B,0))</f>
        <v>典韦技能伤害</v>
      </c>
      <c r="D1305" s="30" t="s">
        <v>1013</v>
      </c>
      <c r="E1305" s="31">
        <v>2</v>
      </c>
      <c r="F1305" s="31">
        <f>INDEX(技能效果!H:H,MATCH(技能效果等级!B1305,技能效果!B:B,0))</f>
        <v>1001</v>
      </c>
      <c r="G1305" s="31">
        <v>1</v>
      </c>
      <c r="H1305" s="100"/>
      <c r="I1305" s="100"/>
      <c r="J1305" s="100"/>
      <c r="K1305" s="100"/>
      <c r="L1305" s="100"/>
      <c r="M1305" s="100"/>
      <c r="N1305" s="30" t="str">
        <f>IF(INDEX(技能效果!I:I,MATCH(技能效果等级!B1305,技能效果!B:B,0))="","",INDEX(技能效果!I:I,MATCH(技能效果等级!B1305,技能效果!B:B,0)))</f>
        <v/>
      </c>
      <c r="O1305" s="100"/>
      <c r="P1305" s="100"/>
      <c r="Q1305" s="100"/>
      <c r="R1305" s="31" t="str">
        <f>IF(INDEX(技能效果!J:J,MATCH(技能效果等级!B1305,技能效果!B:B,0))="","",INDEX(技能效果!J:J,MATCH(技能效果等级!B1305,技能效果!B:B,0)))</f>
        <v/>
      </c>
      <c r="S1305" s="100"/>
      <c r="T1305" s="100"/>
      <c r="U1305" s="100"/>
      <c r="V1305" s="30" t="s">
        <v>1329</v>
      </c>
      <c r="W1305" s="31">
        <f t="shared" si="20"/>
        <v>131</v>
      </c>
    </row>
    <row r="1306" spans="1:23" ht="16.5" x14ac:dyDescent="0.2">
      <c r="A1306" s="31">
        <v>1303</v>
      </c>
      <c r="B1306" s="31">
        <f>INDEX(技能效果!B:B,MATCH(技能效果等级!W1306,技能效果!Y:Y,0))</f>
        <v>130300301</v>
      </c>
      <c r="C1306" s="31" t="str">
        <f>INDEX(技能效果!C:C,MATCH(技能效果等级!B1306,技能效果!B:B,0))</f>
        <v>典韦技能伤害</v>
      </c>
      <c r="D1306" s="30" t="s">
        <v>1013</v>
      </c>
      <c r="E1306" s="31">
        <v>3</v>
      </c>
      <c r="F1306" s="31">
        <f>INDEX(技能效果!H:H,MATCH(技能效果等级!B1306,技能效果!B:B,0))</f>
        <v>1001</v>
      </c>
      <c r="G1306" s="31">
        <v>1</v>
      </c>
      <c r="H1306" s="100"/>
      <c r="I1306" s="100"/>
      <c r="J1306" s="100"/>
      <c r="K1306" s="100"/>
      <c r="L1306" s="100"/>
      <c r="M1306" s="100"/>
      <c r="N1306" s="30" t="str">
        <f>IF(INDEX(技能效果!I:I,MATCH(技能效果等级!B1306,技能效果!B:B,0))="","",INDEX(技能效果!I:I,MATCH(技能效果等级!B1306,技能效果!B:B,0)))</f>
        <v/>
      </c>
      <c r="O1306" s="100"/>
      <c r="P1306" s="100"/>
      <c r="Q1306" s="100"/>
      <c r="R1306" s="31" t="str">
        <f>IF(INDEX(技能效果!J:J,MATCH(技能效果等级!B1306,技能效果!B:B,0))="","",INDEX(技能效果!J:J,MATCH(技能效果等级!B1306,技能效果!B:B,0)))</f>
        <v/>
      </c>
      <c r="S1306" s="100"/>
      <c r="T1306" s="100"/>
      <c r="U1306" s="100"/>
      <c r="V1306" s="30" t="s">
        <v>1329</v>
      </c>
      <c r="W1306" s="31">
        <f t="shared" si="20"/>
        <v>131</v>
      </c>
    </row>
    <row r="1307" spans="1:23" ht="16.5" x14ac:dyDescent="0.2">
      <c r="A1307" s="31">
        <v>1304</v>
      </c>
      <c r="B1307" s="31">
        <f>INDEX(技能效果!B:B,MATCH(技能效果等级!W1307,技能效果!Y:Y,0))</f>
        <v>130300301</v>
      </c>
      <c r="C1307" s="31" t="str">
        <f>INDEX(技能效果!C:C,MATCH(技能效果等级!B1307,技能效果!B:B,0))</f>
        <v>典韦技能伤害</v>
      </c>
      <c r="D1307" s="30" t="s">
        <v>1013</v>
      </c>
      <c r="E1307" s="31">
        <v>4</v>
      </c>
      <c r="F1307" s="31">
        <f>INDEX(技能效果!H:H,MATCH(技能效果等级!B1307,技能效果!B:B,0))</f>
        <v>1001</v>
      </c>
      <c r="G1307" s="31">
        <v>1</v>
      </c>
      <c r="H1307" s="100"/>
      <c r="I1307" s="100"/>
      <c r="J1307" s="100"/>
      <c r="K1307" s="100"/>
      <c r="L1307" s="100"/>
      <c r="M1307" s="100"/>
      <c r="N1307" s="30" t="str">
        <f>IF(INDEX(技能效果!I:I,MATCH(技能效果等级!B1307,技能效果!B:B,0))="","",INDEX(技能效果!I:I,MATCH(技能效果等级!B1307,技能效果!B:B,0)))</f>
        <v/>
      </c>
      <c r="O1307" s="100"/>
      <c r="P1307" s="100"/>
      <c r="Q1307" s="100"/>
      <c r="R1307" s="31" t="str">
        <f>IF(INDEX(技能效果!J:J,MATCH(技能效果等级!B1307,技能效果!B:B,0))="","",INDEX(技能效果!J:J,MATCH(技能效果等级!B1307,技能效果!B:B,0)))</f>
        <v/>
      </c>
      <c r="S1307" s="100"/>
      <c r="T1307" s="100"/>
      <c r="U1307" s="100"/>
      <c r="V1307" s="30" t="s">
        <v>1329</v>
      </c>
      <c r="W1307" s="31">
        <f t="shared" si="20"/>
        <v>131</v>
      </c>
    </row>
    <row r="1308" spans="1:23" ht="16.5" x14ac:dyDescent="0.2">
      <c r="A1308" s="31">
        <v>1305</v>
      </c>
      <c r="B1308" s="31">
        <f>INDEX(技能效果!B:B,MATCH(技能效果等级!W1308,技能效果!Y:Y,0))</f>
        <v>130300301</v>
      </c>
      <c r="C1308" s="31" t="str">
        <f>INDEX(技能效果!C:C,MATCH(技能效果等级!B1308,技能效果!B:B,0))</f>
        <v>典韦技能伤害</v>
      </c>
      <c r="D1308" s="30" t="s">
        <v>1013</v>
      </c>
      <c r="E1308" s="31">
        <v>5</v>
      </c>
      <c r="F1308" s="31">
        <f>INDEX(技能效果!H:H,MATCH(技能效果等级!B1308,技能效果!B:B,0))</f>
        <v>1001</v>
      </c>
      <c r="G1308" s="31">
        <v>1</v>
      </c>
      <c r="H1308" s="100"/>
      <c r="I1308" s="100"/>
      <c r="J1308" s="100"/>
      <c r="K1308" s="100"/>
      <c r="L1308" s="100"/>
      <c r="M1308" s="100"/>
      <c r="N1308" s="30" t="str">
        <f>IF(INDEX(技能效果!I:I,MATCH(技能效果等级!B1308,技能效果!B:B,0))="","",INDEX(技能效果!I:I,MATCH(技能效果等级!B1308,技能效果!B:B,0)))</f>
        <v/>
      </c>
      <c r="O1308" s="100"/>
      <c r="P1308" s="100"/>
      <c r="Q1308" s="100"/>
      <c r="R1308" s="31" t="str">
        <f>IF(INDEX(技能效果!J:J,MATCH(技能效果等级!B1308,技能效果!B:B,0))="","",INDEX(技能效果!J:J,MATCH(技能效果等级!B1308,技能效果!B:B,0)))</f>
        <v/>
      </c>
      <c r="S1308" s="100"/>
      <c r="T1308" s="100"/>
      <c r="U1308" s="100"/>
      <c r="V1308" s="30" t="s">
        <v>1329</v>
      </c>
      <c r="W1308" s="31">
        <f t="shared" si="20"/>
        <v>131</v>
      </c>
    </row>
    <row r="1309" spans="1:23" ht="16.5" x14ac:dyDescent="0.2">
      <c r="A1309" s="31">
        <v>1306</v>
      </c>
      <c r="B1309" s="31">
        <f>INDEX(技能效果!B:B,MATCH(技能效果等级!W1309,技能效果!Y:Y,0))</f>
        <v>130300301</v>
      </c>
      <c r="C1309" s="31" t="str">
        <f>INDEX(技能效果!C:C,MATCH(技能效果等级!B1309,技能效果!B:B,0))</f>
        <v>典韦技能伤害</v>
      </c>
      <c r="D1309" s="30" t="s">
        <v>1013</v>
      </c>
      <c r="E1309" s="31">
        <v>6</v>
      </c>
      <c r="F1309" s="31">
        <f>INDEX(技能效果!H:H,MATCH(技能效果等级!B1309,技能效果!B:B,0))</f>
        <v>1001</v>
      </c>
      <c r="G1309" s="31">
        <v>1</v>
      </c>
      <c r="H1309" s="100"/>
      <c r="I1309" s="100"/>
      <c r="J1309" s="100"/>
      <c r="K1309" s="100"/>
      <c r="L1309" s="100"/>
      <c r="M1309" s="100"/>
      <c r="N1309" s="30" t="str">
        <f>IF(INDEX(技能效果!I:I,MATCH(技能效果等级!B1309,技能效果!B:B,0))="","",INDEX(技能效果!I:I,MATCH(技能效果等级!B1309,技能效果!B:B,0)))</f>
        <v/>
      </c>
      <c r="O1309" s="100"/>
      <c r="P1309" s="100"/>
      <c r="Q1309" s="100"/>
      <c r="R1309" s="31" t="str">
        <f>IF(INDEX(技能效果!J:J,MATCH(技能效果等级!B1309,技能效果!B:B,0))="","",INDEX(技能效果!J:J,MATCH(技能效果等级!B1309,技能效果!B:B,0)))</f>
        <v/>
      </c>
      <c r="S1309" s="100"/>
      <c r="T1309" s="100"/>
      <c r="U1309" s="100"/>
      <c r="V1309" s="30" t="s">
        <v>1329</v>
      </c>
      <c r="W1309" s="31">
        <f t="shared" si="20"/>
        <v>131</v>
      </c>
    </row>
    <row r="1310" spans="1:23" ht="16.5" x14ac:dyDescent="0.2">
      <c r="A1310" s="31">
        <v>1307</v>
      </c>
      <c r="B1310" s="31">
        <f>INDEX(技能效果!B:B,MATCH(技能效果等级!W1310,技能效果!Y:Y,0))</f>
        <v>130300301</v>
      </c>
      <c r="C1310" s="31" t="str">
        <f>INDEX(技能效果!C:C,MATCH(技能效果等级!B1310,技能效果!B:B,0))</f>
        <v>典韦技能伤害</v>
      </c>
      <c r="D1310" s="30" t="s">
        <v>1013</v>
      </c>
      <c r="E1310" s="31">
        <v>7</v>
      </c>
      <c r="F1310" s="31">
        <f>INDEX(技能效果!H:H,MATCH(技能效果等级!B1310,技能效果!B:B,0))</f>
        <v>1001</v>
      </c>
      <c r="G1310" s="31">
        <v>1</v>
      </c>
      <c r="H1310" s="100"/>
      <c r="I1310" s="100"/>
      <c r="J1310" s="100"/>
      <c r="K1310" s="100"/>
      <c r="L1310" s="100"/>
      <c r="M1310" s="100"/>
      <c r="N1310" s="30" t="str">
        <f>IF(INDEX(技能效果!I:I,MATCH(技能效果等级!B1310,技能效果!B:B,0))="","",INDEX(技能效果!I:I,MATCH(技能效果等级!B1310,技能效果!B:B,0)))</f>
        <v/>
      </c>
      <c r="O1310" s="100"/>
      <c r="P1310" s="100"/>
      <c r="Q1310" s="100"/>
      <c r="R1310" s="31" t="str">
        <f>IF(INDEX(技能效果!J:J,MATCH(技能效果等级!B1310,技能效果!B:B,0))="","",INDEX(技能效果!J:J,MATCH(技能效果等级!B1310,技能效果!B:B,0)))</f>
        <v/>
      </c>
      <c r="S1310" s="100"/>
      <c r="T1310" s="100"/>
      <c r="U1310" s="100"/>
      <c r="V1310" s="30" t="s">
        <v>1329</v>
      </c>
      <c r="W1310" s="31">
        <f t="shared" si="20"/>
        <v>131</v>
      </c>
    </row>
    <row r="1311" spans="1:23" ht="16.5" x14ac:dyDescent="0.2">
      <c r="A1311" s="31">
        <v>1308</v>
      </c>
      <c r="B1311" s="31">
        <f>INDEX(技能效果!B:B,MATCH(技能效果等级!W1311,技能效果!Y:Y,0))</f>
        <v>130300301</v>
      </c>
      <c r="C1311" s="31" t="str">
        <f>INDEX(技能效果!C:C,MATCH(技能效果等级!B1311,技能效果!B:B,0))</f>
        <v>典韦技能伤害</v>
      </c>
      <c r="D1311" s="30" t="s">
        <v>1013</v>
      </c>
      <c r="E1311" s="31">
        <v>8</v>
      </c>
      <c r="F1311" s="31">
        <f>INDEX(技能效果!H:H,MATCH(技能效果等级!B1311,技能效果!B:B,0))</f>
        <v>1001</v>
      </c>
      <c r="G1311" s="31">
        <v>1</v>
      </c>
      <c r="H1311" s="100"/>
      <c r="I1311" s="100"/>
      <c r="J1311" s="100"/>
      <c r="K1311" s="100"/>
      <c r="L1311" s="100"/>
      <c r="M1311" s="100"/>
      <c r="N1311" s="30" t="str">
        <f>IF(INDEX(技能效果!I:I,MATCH(技能效果等级!B1311,技能效果!B:B,0))="","",INDEX(技能效果!I:I,MATCH(技能效果等级!B1311,技能效果!B:B,0)))</f>
        <v/>
      </c>
      <c r="O1311" s="100"/>
      <c r="P1311" s="100"/>
      <c r="Q1311" s="100"/>
      <c r="R1311" s="31" t="str">
        <f>IF(INDEX(技能效果!J:J,MATCH(技能效果等级!B1311,技能效果!B:B,0))="","",INDEX(技能效果!J:J,MATCH(技能效果等级!B1311,技能效果!B:B,0)))</f>
        <v/>
      </c>
      <c r="S1311" s="100"/>
      <c r="T1311" s="100"/>
      <c r="U1311" s="100"/>
      <c r="V1311" s="30" t="s">
        <v>1329</v>
      </c>
      <c r="W1311" s="31">
        <f t="shared" si="20"/>
        <v>131</v>
      </c>
    </row>
    <row r="1312" spans="1:23" ht="16.5" x14ac:dyDescent="0.2">
      <c r="A1312" s="31">
        <v>1309</v>
      </c>
      <c r="B1312" s="31">
        <f>INDEX(技能效果!B:B,MATCH(技能效果等级!W1312,技能效果!Y:Y,0))</f>
        <v>130300301</v>
      </c>
      <c r="C1312" s="31" t="str">
        <f>INDEX(技能效果!C:C,MATCH(技能效果等级!B1312,技能效果!B:B,0))</f>
        <v>典韦技能伤害</v>
      </c>
      <c r="D1312" s="30" t="s">
        <v>1013</v>
      </c>
      <c r="E1312" s="31">
        <v>9</v>
      </c>
      <c r="F1312" s="31">
        <f>INDEX(技能效果!H:H,MATCH(技能效果等级!B1312,技能效果!B:B,0))</f>
        <v>1001</v>
      </c>
      <c r="G1312" s="31">
        <v>1</v>
      </c>
      <c r="H1312" s="100"/>
      <c r="I1312" s="100"/>
      <c r="J1312" s="100"/>
      <c r="K1312" s="100"/>
      <c r="L1312" s="100"/>
      <c r="M1312" s="100"/>
      <c r="N1312" s="30" t="str">
        <f>IF(INDEX(技能效果!I:I,MATCH(技能效果等级!B1312,技能效果!B:B,0))="","",INDEX(技能效果!I:I,MATCH(技能效果等级!B1312,技能效果!B:B,0)))</f>
        <v/>
      </c>
      <c r="O1312" s="100"/>
      <c r="P1312" s="100"/>
      <c r="Q1312" s="100"/>
      <c r="R1312" s="31" t="str">
        <f>IF(INDEX(技能效果!J:J,MATCH(技能效果等级!B1312,技能效果!B:B,0))="","",INDEX(技能效果!J:J,MATCH(技能效果等级!B1312,技能效果!B:B,0)))</f>
        <v/>
      </c>
      <c r="S1312" s="100"/>
      <c r="T1312" s="100"/>
      <c r="U1312" s="100"/>
      <c r="V1312" s="30" t="s">
        <v>1329</v>
      </c>
      <c r="W1312" s="31">
        <f t="shared" si="20"/>
        <v>131</v>
      </c>
    </row>
    <row r="1313" spans="1:23" ht="16.5" x14ac:dyDescent="0.2">
      <c r="A1313" s="31">
        <v>1310</v>
      </c>
      <c r="B1313" s="31">
        <f>INDEX(技能效果!B:B,MATCH(技能效果等级!W1313,技能效果!Y:Y,0))</f>
        <v>130300301</v>
      </c>
      <c r="C1313" s="31" t="str">
        <f>INDEX(技能效果!C:C,MATCH(技能效果等级!B1313,技能效果!B:B,0))</f>
        <v>典韦技能伤害</v>
      </c>
      <c r="D1313" s="30" t="s">
        <v>1013</v>
      </c>
      <c r="E1313" s="31">
        <v>10</v>
      </c>
      <c r="F1313" s="31">
        <f>INDEX(技能效果!H:H,MATCH(技能效果等级!B1313,技能效果!B:B,0))</f>
        <v>1001</v>
      </c>
      <c r="G1313" s="31">
        <v>1</v>
      </c>
      <c r="H1313" s="100"/>
      <c r="I1313" s="100"/>
      <c r="J1313" s="100"/>
      <c r="K1313" s="100"/>
      <c r="L1313" s="100"/>
      <c r="M1313" s="100"/>
      <c r="N1313" s="30" t="str">
        <f>IF(INDEX(技能效果!I:I,MATCH(技能效果等级!B1313,技能效果!B:B,0))="","",INDEX(技能效果!I:I,MATCH(技能效果等级!B1313,技能效果!B:B,0)))</f>
        <v/>
      </c>
      <c r="O1313" s="100"/>
      <c r="P1313" s="100"/>
      <c r="Q1313" s="100"/>
      <c r="R1313" s="31" t="str">
        <f>IF(INDEX(技能效果!J:J,MATCH(技能效果等级!B1313,技能效果!B:B,0))="","",INDEX(技能效果!J:J,MATCH(技能效果等级!B1313,技能效果!B:B,0)))</f>
        <v/>
      </c>
      <c r="S1313" s="100"/>
      <c r="T1313" s="100"/>
      <c r="U1313" s="100"/>
      <c r="V1313" s="30" t="s">
        <v>1329</v>
      </c>
      <c r="W1313" s="31">
        <f t="shared" si="20"/>
        <v>131</v>
      </c>
    </row>
    <row r="1314" spans="1:23" ht="16.5" x14ac:dyDescent="0.2">
      <c r="A1314" s="31">
        <v>1311</v>
      </c>
      <c r="B1314" s="31">
        <f>INDEX(技能效果!B:B,MATCH(技能效果等级!W1314,技能效果!Y:Y,0))</f>
        <v>130300302</v>
      </c>
      <c r="C1314" s="31" t="str">
        <f>INDEX(技能效果!C:C,MATCH(技能效果等级!B1314,技能效果!B:B,0))</f>
        <v>典韦技能额外伤害</v>
      </c>
      <c r="D1314" s="30" t="s">
        <v>1013</v>
      </c>
      <c r="E1314" s="31">
        <v>1</v>
      </c>
      <c r="F1314" s="31">
        <f>INDEX(技能效果!H:H,MATCH(技能效果等级!B1314,技能效果!B:B,0))</f>
        <v>1014</v>
      </c>
      <c r="G1314" s="31">
        <v>1</v>
      </c>
      <c r="H1314" s="100"/>
      <c r="I1314" s="100"/>
      <c r="J1314" s="100"/>
      <c r="K1314" s="100"/>
      <c r="L1314" s="100"/>
      <c r="M1314" s="100"/>
      <c r="N1314" s="30" t="str">
        <f>IF(INDEX(技能效果!I:I,MATCH(技能效果等级!B1314,技能效果!B:B,0))="","",INDEX(技能效果!I:I,MATCH(技能效果等级!B1314,技能效果!B:B,0)))</f>
        <v/>
      </c>
      <c r="O1314" s="100"/>
      <c r="P1314" s="100"/>
      <c r="Q1314" s="100"/>
      <c r="R1314" s="31" t="str">
        <f>IF(INDEX(技能效果!J:J,MATCH(技能效果等级!B1314,技能效果!B:B,0))="","",INDEX(技能效果!J:J,MATCH(技能效果等级!B1314,技能效果!B:B,0)))</f>
        <v/>
      </c>
      <c r="S1314" s="100"/>
      <c r="T1314" s="100"/>
      <c r="U1314" s="100"/>
      <c r="V1314" s="30" t="s">
        <v>1329</v>
      </c>
      <c r="W1314" s="31">
        <f t="shared" si="20"/>
        <v>132</v>
      </c>
    </row>
    <row r="1315" spans="1:23" ht="16.5" x14ac:dyDescent="0.2">
      <c r="A1315" s="31">
        <v>1312</v>
      </c>
      <c r="B1315" s="31">
        <f>INDEX(技能效果!B:B,MATCH(技能效果等级!W1315,技能效果!Y:Y,0))</f>
        <v>130300302</v>
      </c>
      <c r="C1315" s="31" t="str">
        <f>INDEX(技能效果!C:C,MATCH(技能效果等级!B1315,技能效果!B:B,0))</f>
        <v>典韦技能额外伤害</v>
      </c>
      <c r="D1315" s="30" t="s">
        <v>1013</v>
      </c>
      <c r="E1315" s="31">
        <v>2</v>
      </c>
      <c r="F1315" s="31">
        <f>INDEX(技能效果!H:H,MATCH(技能效果等级!B1315,技能效果!B:B,0))</f>
        <v>1014</v>
      </c>
      <c r="G1315" s="31">
        <v>1</v>
      </c>
      <c r="H1315" s="100"/>
      <c r="I1315" s="100"/>
      <c r="J1315" s="100"/>
      <c r="K1315" s="100"/>
      <c r="L1315" s="100"/>
      <c r="M1315" s="100"/>
      <c r="N1315" s="30" t="str">
        <f>IF(INDEX(技能效果!I:I,MATCH(技能效果等级!B1315,技能效果!B:B,0))="","",INDEX(技能效果!I:I,MATCH(技能效果等级!B1315,技能效果!B:B,0)))</f>
        <v/>
      </c>
      <c r="O1315" s="100"/>
      <c r="P1315" s="100"/>
      <c r="Q1315" s="100"/>
      <c r="R1315" s="31" t="str">
        <f>IF(INDEX(技能效果!J:J,MATCH(技能效果等级!B1315,技能效果!B:B,0))="","",INDEX(技能效果!J:J,MATCH(技能效果等级!B1315,技能效果!B:B,0)))</f>
        <v/>
      </c>
      <c r="S1315" s="100"/>
      <c r="T1315" s="100"/>
      <c r="U1315" s="100"/>
      <c r="V1315" s="30" t="s">
        <v>1329</v>
      </c>
      <c r="W1315" s="31">
        <f t="shared" si="20"/>
        <v>132</v>
      </c>
    </row>
    <row r="1316" spans="1:23" ht="16.5" x14ac:dyDescent="0.2">
      <c r="A1316" s="31">
        <v>1313</v>
      </c>
      <c r="B1316" s="31">
        <f>INDEX(技能效果!B:B,MATCH(技能效果等级!W1316,技能效果!Y:Y,0))</f>
        <v>130300302</v>
      </c>
      <c r="C1316" s="31" t="str">
        <f>INDEX(技能效果!C:C,MATCH(技能效果等级!B1316,技能效果!B:B,0))</f>
        <v>典韦技能额外伤害</v>
      </c>
      <c r="D1316" s="30" t="s">
        <v>1013</v>
      </c>
      <c r="E1316" s="31">
        <v>3</v>
      </c>
      <c r="F1316" s="31">
        <f>INDEX(技能效果!H:H,MATCH(技能效果等级!B1316,技能效果!B:B,0))</f>
        <v>1014</v>
      </c>
      <c r="G1316" s="31">
        <v>1</v>
      </c>
      <c r="H1316" s="100"/>
      <c r="I1316" s="100"/>
      <c r="J1316" s="100"/>
      <c r="K1316" s="100"/>
      <c r="L1316" s="100"/>
      <c r="M1316" s="100"/>
      <c r="N1316" s="30" t="str">
        <f>IF(INDEX(技能效果!I:I,MATCH(技能效果等级!B1316,技能效果!B:B,0))="","",INDEX(技能效果!I:I,MATCH(技能效果等级!B1316,技能效果!B:B,0)))</f>
        <v/>
      </c>
      <c r="O1316" s="100"/>
      <c r="P1316" s="100"/>
      <c r="Q1316" s="100"/>
      <c r="R1316" s="31" t="str">
        <f>IF(INDEX(技能效果!J:J,MATCH(技能效果等级!B1316,技能效果!B:B,0))="","",INDEX(技能效果!J:J,MATCH(技能效果等级!B1316,技能效果!B:B,0)))</f>
        <v/>
      </c>
      <c r="S1316" s="100"/>
      <c r="T1316" s="100"/>
      <c r="U1316" s="100"/>
      <c r="V1316" s="30" t="s">
        <v>1329</v>
      </c>
      <c r="W1316" s="31">
        <f t="shared" si="20"/>
        <v>132</v>
      </c>
    </row>
    <row r="1317" spans="1:23" ht="16.5" x14ac:dyDescent="0.2">
      <c r="A1317" s="31">
        <v>1314</v>
      </c>
      <c r="B1317" s="31">
        <f>INDEX(技能效果!B:B,MATCH(技能效果等级!W1317,技能效果!Y:Y,0))</f>
        <v>130300302</v>
      </c>
      <c r="C1317" s="31" t="str">
        <f>INDEX(技能效果!C:C,MATCH(技能效果等级!B1317,技能效果!B:B,0))</f>
        <v>典韦技能额外伤害</v>
      </c>
      <c r="D1317" s="30" t="s">
        <v>1013</v>
      </c>
      <c r="E1317" s="31">
        <v>4</v>
      </c>
      <c r="F1317" s="31">
        <f>INDEX(技能效果!H:H,MATCH(技能效果等级!B1317,技能效果!B:B,0))</f>
        <v>1014</v>
      </c>
      <c r="G1317" s="31">
        <v>1</v>
      </c>
      <c r="H1317" s="100"/>
      <c r="I1317" s="100"/>
      <c r="J1317" s="100"/>
      <c r="K1317" s="100"/>
      <c r="L1317" s="100"/>
      <c r="M1317" s="100"/>
      <c r="N1317" s="30" t="str">
        <f>IF(INDEX(技能效果!I:I,MATCH(技能效果等级!B1317,技能效果!B:B,0))="","",INDEX(技能效果!I:I,MATCH(技能效果等级!B1317,技能效果!B:B,0)))</f>
        <v/>
      </c>
      <c r="O1317" s="100"/>
      <c r="P1317" s="100"/>
      <c r="Q1317" s="100"/>
      <c r="R1317" s="31" t="str">
        <f>IF(INDEX(技能效果!J:J,MATCH(技能效果等级!B1317,技能效果!B:B,0))="","",INDEX(技能效果!J:J,MATCH(技能效果等级!B1317,技能效果!B:B,0)))</f>
        <v/>
      </c>
      <c r="S1317" s="100"/>
      <c r="T1317" s="100"/>
      <c r="U1317" s="100"/>
      <c r="V1317" s="30" t="s">
        <v>1329</v>
      </c>
      <c r="W1317" s="31">
        <f t="shared" si="20"/>
        <v>132</v>
      </c>
    </row>
    <row r="1318" spans="1:23" ht="16.5" x14ac:dyDescent="0.2">
      <c r="A1318" s="31">
        <v>1315</v>
      </c>
      <c r="B1318" s="31">
        <f>INDEX(技能效果!B:B,MATCH(技能效果等级!W1318,技能效果!Y:Y,0))</f>
        <v>130300302</v>
      </c>
      <c r="C1318" s="31" t="str">
        <f>INDEX(技能效果!C:C,MATCH(技能效果等级!B1318,技能效果!B:B,0))</f>
        <v>典韦技能额外伤害</v>
      </c>
      <c r="D1318" s="30" t="s">
        <v>1013</v>
      </c>
      <c r="E1318" s="31">
        <v>5</v>
      </c>
      <c r="F1318" s="31">
        <f>INDEX(技能效果!H:H,MATCH(技能效果等级!B1318,技能效果!B:B,0))</f>
        <v>1014</v>
      </c>
      <c r="G1318" s="31">
        <v>1</v>
      </c>
      <c r="H1318" s="100"/>
      <c r="I1318" s="100"/>
      <c r="J1318" s="100"/>
      <c r="K1318" s="100"/>
      <c r="L1318" s="100"/>
      <c r="M1318" s="100"/>
      <c r="N1318" s="30" t="str">
        <f>IF(INDEX(技能效果!I:I,MATCH(技能效果等级!B1318,技能效果!B:B,0))="","",INDEX(技能效果!I:I,MATCH(技能效果等级!B1318,技能效果!B:B,0)))</f>
        <v/>
      </c>
      <c r="O1318" s="100"/>
      <c r="P1318" s="100"/>
      <c r="Q1318" s="100"/>
      <c r="R1318" s="31" t="str">
        <f>IF(INDEX(技能效果!J:J,MATCH(技能效果等级!B1318,技能效果!B:B,0))="","",INDEX(技能效果!J:J,MATCH(技能效果等级!B1318,技能效果!B:B,0)))</f>
        <v/>
      </c>
      <c r="S1318" s="100"/>
      <c r="T1318" s="100"/>
      <c r="U1318" s="100"/>
      <c r="V1318" s="30" t="s">
        <v>1329</v>
      </c>
      <c r="W1318" s="31">
        <f t="shared" si="20"/>
        <v>132</v>
      </c>
    </row>
    <row r="1319" spans="1:23" ht="16.5" x14ac:dyDescent="0.2">
      <c r="A1319" s="31">
        <v>1316</v>
      </c>
      <c r="B1319" s="31">
        <f>INDEX(技能效果!B:B,MATCH(技能效果等级!W1319,技能效果!Y:Y,0))</f>
        <v>130300302</v>
      </c>
      <c r="C1319" s="31" t="str">
        <f>INDEX(技能效果!C:C,MATCH(技能效果等级!B1319,技能效果!B:B,0))</f>
        <v>典韦技能额外伤害</v>
      </c>
      <c r="D1319" s="30" t="s">
        <v>1013</v>
      </c>
      <c r="E1319" s="31">
        <v>6</v>
      </c>
      <c r="F1319" s="31">
        <f>INDEX(技能效果!H:H,MATCH(技能效果等级!B1319,技能效果!B:B,0))</f>
        <v>1014</v>
      </c>
      <c r="G1319" s="31">
        <v>1</v>
      </c>
      <c r="H1319" s="100"/>
      <c r="I1319" s="100"/>
      <c r="J1319" s="100"/>
      <c r="K1319" s="100"/>
      <c r="L1319" s="100"/>
      <c r="M1319" s="100"/>
      <c r="N1319" s="30" t="str">
        <f>IF(INDEX(技能效果!I:I,MATCH(技能效果等级!B1319,技能效果!B:B,0))="","",INDEX(技能效果!I:I,MATCH(技能效果等级!B1319,技能效果!B:B,0)))</f>
        <v/>
      </c>
      <c r="O1319" s="100"/>
      <c r="P1319" s="100"/>
      <c r="Q1319" s="100"/>
      <c r="R1319" s="31" t="str">
        <f>IF(INDEX(技能效果!J:J,MATCH(技能效果等级!B1319,技能效果!B:B,0))="","",INDEX(技能效果!J:J,MATCH(技能效果等级!B1319,技能效果!B:B,0)))</f>
        <v/>
      </c>
      <c r="S1319" s="100"/>
      <c r="T1319" s="100"/>
      <c r="U1319" s="100"/>
      <c r="V1319" s="30" t="s">
        <v>1329</v>
      </c>
      <c r="W1319" s="31">
        <f t="shared" si="20"/>
        <v>132</v>
      </c>
    </row>
    <row r="1320" spans="1:23" ht="16.5" x14ac:dyDescent="0.2">
      <c r="A1320" s="31">
        <v>1317</v>
      </c>
      <c r="B1320" s="31">
        <f>INDEX(技能效果!B:B,MATCH(技能效果等级!W1320,技能效果!Y:Y,0))</f>
        <v>130300302</v>
      </c>
      <c r="C1320" s="31" t="str">
        <f>INDEX(技能效果!C:C,MATCH(技能效果等级!B1320,技能效果!B:B,0))</f>
        <v>典韦技能额外伤害</v>
      </c>
      <c r="D1320" s="30" t="s">
        <v>1013</v>
      </c>
      <c r="E1320" s="31">
        <v>7</v>
      </c>
      <c r="F1320" s="31">
        <f>INDEX(技能效果!H:H,MATCH(技能效果等级!B1320,技能效果!B:B,0))</f>
        <v>1014</v>
      </c>
      <c r="G1320" s="31">
        <v>1</v>
      </c>
      <c r="H1320" s="100"/>
      <c r="I1320" s="100"/>
      <c r="J1320" s="100"/>
      <c r="K1320" s="100"/>
      <c r="L1320" s="100"/>
      <c r="M1320" s="100"/>
      <c r="N1320" s="30" t="str">
        <f>IF(INDEX(技能效果!I:I,MATCH(技能效果等级!B1320,技能效果!B:B,0))="","",INDEX(技能效果!I:I,MATCH(技能效果等级!B1320,技能效果!B:B,0)))</f>
        <v/>
      </c>
      <c r="O1320" s="100"/>
      <c r="P1320" s="100"/>
      <c r="Q1320" s="100"/>
      <c r="R1320" s="31" t="str">
        <f>IF(INDEX(技能效果!J:J,MATCH(技能效果等级!B1320,技能效果!B:B,0))="","",INDEX(技能效果!J:J,MATCH(技能效果等级!B1320,技能效果!B:B,0)))</f>
        <v/>
      </c>
      <c r="S1320" s="100"/>
      <c r="T1320" s="100"/>
      <c r="U1320" s="100"/>
      <c r="V1320" s="30" t="s">
        <v>1329</v>
      </c>
      <c r="W1320" s="31">
        <f t="shared" si="20"/>
        <v>132</v>
      </c>
    </row>
    <row r="1321" spans="1:23" ht="16.5" x14ac:dyDescent="0.2">
      <c r="A1321" s="31">
        <v>1318</v>
      </c>
      <c r="B1321" s="31">
        <f>INDEX(技能效果!B:B,MATCH(技能效果等级!W1321,技能效果!Y:Y,0))</f>
        <v>130300302</v>
      </c>
      <c r="C1321" s="31" t="str">
        <f>INDEX(技能效果!C:C,MATCH(技能效果等级!B1321,技能效果!B:B,0))</f>
        <v>典韦技能额外伤害</v>
      </c>
      <c r="D1321" s="30" t="s">
        <v>1013</v>
      </c>
      <c r="E1321" s="31">
        <v>8</v>
      </c>
      <c r="F1321" s="31">
        <f>INDEX(技能效果!H:H,MATCH(技能效果等级!B1321,技能效果!B:B,0))</f>
        <v>1014</v>
      </c>
      <c r="G1321" s="31">
        <v>1</v>
      </c>
      <c r="H1321" s="100"/>
      <c r="I1321" s="100"/>
      <c r="J1321" s="100"/>
      <c r="K1321" s="100"/>
      <c r="L1321" s="100"/>
      <c r="M1321" s="100"/>
      <c r="N1321" s="30" t="str">
        <f>IF(INDEX(技能效果!I:I,MATCH(技能效果等级!B1321,技能效果!B:B,0))="","",INDEX(技能效果!I:I,MATCH(技能效果等级!B1321,技能效果!B:B,0)))</f>
        <v/>
      </c>
      <c r="O1321" s="100"/>
      <c r="P1321" s="100"/>
      <c r="Q1321" s="100"/>
      <c r="R1321" s="31" t="str">
        <f>IF(INDEX(技能效果!J:J,MATCH(技能效果等级!B1321,技能效果!B:B,0))="","",INDEX(技能效果!J:J,MATCH(技能效果等级!B1321,技能效果!B:B,0)))</f>
        <v/>
      </c>
      <c r="S1321" s="100"/>
      <c r="T1321" s="100"/>
      <c r="U1321" s="100"/>
      <c r="V1321" s="30" t="s">
        <v>1329</v>
      </c>
      <c r="W1321" s="31">
        <f t="shared" si="20"/>
        <v>132</v>
      </c>
    </row>
    <row r="1322" spans="1:23" ht="16.5" x14ac:dyDescent="0.2">
      <c r="A1322" s="31">
        <v>1319</v>
      </c>
      <c r="B1322" s="31">
        <f>INDEX(技能效果!B:B,MATCH(技能效果等级!W1322,技能效果!Y:Y,0))</f>
        <v>130300302</v>
      </c>
      <c r="C1322" s="31" t="str">
        <f>INDEX(技能效果!C:C,MATCH(技能效果等级!B1322,技能效果!B:B,0))</f>
        <v>典韦技能额外伤害</v>
      </c>
      <c r="D1322" s="30" t="s">
        <v>1013</v>
      </c>
      <c r="E1322" s="31">
        <v>9</v>
      </c>
      <c r="F1322" s="31">
        <f>INDEX(技能效果!H:H,MATCH(技能效果等级!B1322,技能效果!B:B,0))</f>
        <v>1014</v>
      </c>
      <c r="G1322" s="31">
        <v>1</v>
      </c>
      <c r="H1322" s="100"/>
      <c r="I1322" s="100"/>
      <c r="J1322" s="100"/>
      <c r="K1322" s="100"/>
      <c r="L1322" s="100"/>
      <c r="M1322" s="100"/>
      <c r="N1322" s="30" t="str">
        <f>IF(INDEX(技能效果!I:I,MATCH(技能效果等级!B1322,技能效果!B:B,0))="","",INDEX(技能效果!I:I,MATCH(技能效果等级!B1322,技能效果!B:B,0)))</f>
        <v/>
      </c>
      <c r="O1322" s="100"/>
      <c r="P1322" s="100"/>
      <c r="Q1322" s="100"/>
      <c r="R1322" s="31" t="str">
        <f>IF(INDEX(技能效果!J:J,MATCH(技能效果等级!B1322,技能效果!B:B,0))="","",INDEX(技能效果!J:J,MATCH(技能效果等级!B1322,技能效果!B:B,0)))</f>
        <v/>
      </c>
      <c r="S1322" s="100"/>
      <c r="T1322" s="100"/>
      <c r="U1322" s="100"/>
      <c r="V1322" s="30" t="s">
        <v>1329</v>
      </c>
      <c r="W1322" s="31">
        <f t="shared" si="20"/>
        <v>132</v>
      </c>
    </row>
    <row r="1323" spans="1:23" ht="16.5" x14ac:dyDescent="0.2">
      <c r="A1323" s="31">
        <v>1320</v>
      </c>
      <c r="B1323" s="31">
        <f>INDEX(技能效果!B:B,MATCH(技能效果等级!W1323,技能效果!Y:Y,0))</f>
        <v>130300302</v>
      </c>
      <c r="C1323" s="31" t="str">
        <f>INDEX(技能效果!C:C,MATCH(技能效果等级!B1323,技能效果!B:B,0))</f>
        <v>典韦技能额外伤害</v>
      </c>
      <c r="D1323" s="30" t="s">
        <v>1013</v>
      </c>
      <c r="E1323" s="31">
        <v>10</v>
      </c>
      <c r="F1323" s="31">
        <f>INDEX(技能效果!H:H,MATCH(技能效果等级!B1323,技能效果!B:B,0))</f>
        <v>1014</v>
      </c>
      <c r="G1323" s="31">
        <v>1</v>
      </c>
      <c r="H1323" s="100"/>
      <c r="I1323" s="100"/>
      <c r="J1323" s="100"/>
      <c r="K1323" s="100"/>
      <c r="L1323" s="100"/>
      <c r="M1323" s="100"/>
      <c r="N1323" s="30" t="str">
        <f>IF(INDEX(技能效果!I:I,MATCH(技能效果等级!B1323,技能效果!B:B,0))="","",INDEX(技能效果!I:I,MATCH(技能效果等级!B1323,技能效果!B:B,0)))</f>
        <v/>
      </c>
      <c r="O1323" s="100"/>
      <c r="P1323" s="100"/>
      <c r="Q1323" s="100"/>
      <c r="R1323" s="31" t="str">
        <f>IF(INDEX(技能效果!J:J,MATCH(技能效果等级!B1323,技能效果!B:B,0))="","",INDEX(技能效果!J:J,MATCH(技能效果等级!B1323,技能效果!B:B,0)))</f>
        <v/>
      </c>
      <c r="S1323" s="100"/>
      <c r="T1323" s="100"/>
      <c r="U1323" s="100"/>
      <c r="V1323" s="30" t="s">
        <v>1329</v>
      </c>
      <c r="W1323" s="31">
        <f t="shared" si="20"/>
        <v>132</v>
      </c>
    </row>
    <row r="1324" spans="1:23" ht="16.5" x14ac:dyDescent="0.2">
      <c r="A1324" s="31">
        <v>1321</v>
      </c>
      <c r="B1324" s="31">
        <f>INDEX(技能效果!B:B,MATCH(技能效果等级!W1324,技能效果!Y:Y,0))</f>
        <v>130300311</v>
      </c>
      <c r="C1324" s="31" t="str">
        <f>INDEX(技能效果!C:C,MATCH(技能效果等级!B1324,技能效果!B:B,0))</f>
        <v>典韦专属武器效果</v>
      </c>
      <c r="D1324" s="30" t="s">
        <v>1013</v>
      </c>
      <c r="E1324" s="31">
        <v>1</v>
      </c>
      <c r="F1324" s="31">
        <f>INDEX(技能效果!H:H,MATCH(技能效果等级!B1324,技能效果!B:B,0))</f>
        <v>4016</v>
      </c>
      <c r="G1324" s="31">
        <v>2.5</v>
      </c>
      <c r="H1324" s="100"/>
      <c r="I1324" s="100"/>
      <c r="J1324" s="100"/>
      <c r="K1324" s="100"/>
      <c r="L1324" s="100"/>
      <c r="M1324" s="100"/>
      <c r="N1324" s="30" t="str">
        <f>IF(INDEX(技能效果!I:I,MATCH(技能效果等级!B1324,技能效果!B:B,0))="","",INDEX(技能效果!I:I,MATCH(技能效果等级!B1324,技能效果!B:B,0)))</f>
        <v/>
      </c>
      <c r="O1324" s="100"/>
      <c r="P1324" s="100"/>
      <c r="Q1324" s="100"/>
      <c r="R1324" s="31" t="str">
        <f>IF(INDEX(技能效果!J:J,MATCH(技能效果等级!B1324,技能效果!B:B,0))="","",INDEX(技能效果!J:J,MATCH(技能效果等级!B1324,技能效果!B:B,0)))</f>
        <v/>
      </c>
      <c r="S1324" s="100"/>
      <c r="T1324" s="100"/>
      <c r="U1324" s="100"/>
      <c r="V1324" s="30" t="s">
        <v>1329</v>
      </c>
      <c r="W1324" s="31">
        <f t="shared" si="20"/>
        <v>133</v>
      </c>
    </row>
    <row r="1325" spans="1:23" ht="16.5" x14ac:dyDescent="0.2">
      <c r="A1325" s="31">
        <v>1322</v>
      </c>
      <c r="B1325" s="31">
        <f>INDEX(技能效果!B:B,MATCH(技能效果等级!W1325,技能效果!Y:Y,0))</f>
        <v>130300311</v>
      </c>
      <c r="C1325" s="31" t="str">
        <f>INDEX(技能效果!C:C,MATCH(技能效果等级!B1325,技能效果!B:B,0))</f>
        <v>典韦专属武器效果</v>
      </c>
      <c r="D1325" s="30" t="s">
        <v>1013</v>
      </c>
      <c r="E1325" s="31">
        <v>2</v>
      </c>
      <c r="F1325" s="31">
        <f>INDEX(技能效果!H:H,MATCH(技能效果等级!B1325,技能效果!B:B,0))</f>
        <v>4016</v>
      </c>
      <c r="G1325" s="31">
        <v>2.5</v>
      </c>
      <c r="H1325" s="100"/>
      <c r="I1325" s="100"/>
      <c r="J1325" s="100"/>
      <c r="K1325" s="100"/>
      <c r="L1325" s="100"/>
      <c r="M1325" s="100"/>
      <c r="N1325" s="30" t="str">
        <f>IF(INDEX(技能效果!I:I,MATCH(技能效果等级!B1325,技能效果!B:B,0))="","",INDEX(技能效果!I:I,MATCH(技能效果等级!B1325,技能效果!B:B,0)))</f>
        <v/>
      </c>
      <c r="O1325" s="100"/>
      <c r="P1325" s="100"/>
      <c r="Q1325" s="100"/>
      <c r="R1325" s="31" t="str">
        <f>IF(INDEX(技能效果!J:J,MATCH(技能效果等级!B1325,技能效果!B:B,0))="","",INDEX(技能效果!J:J,MATCH(技能效果等级!B1325,技能效果!B:B,0)))</f>
        <v/>
      </c>
      <c r="S1325" s="100"/>
      <c r="T1325" s="100"/>
      <c r="U1325" s="100"/>
      <c r="V1325" s="30" t="s">
        <v>1329</v>
      </c>
      <c r="W1325" s="31">
        <f t="shared" si="20"/>
        <v>133</v>
      </c>
    </row>
    <row r="1326" spans="1:23" ht="16.5" x14ac:dyDescent="0.2">
      <c r="A1326" s="31">
        <v>1323</v>
      </c>
      <c r="B1326" s="31">
        <f>INDEX(技能效果!B:B,MATCH(技能效果等级!W1326,技能效果!Y:Y,0))</f>
        <v>130300311</v>
      </c>
      <c r="C1326" s="31" t="str">
        <f>INDEX(技能效果!C:C,MATCH(技能效果等级!B1326,技能效果!B:B,0))</f>
        <v>典韦专属武器效果</v>
      </c>
      <c r="D1326" s="30" t="s">
        <v>1013</v>
      </c>
      <c r="E1326" s="31">
        <v>3</v>
      </c>
      <c r="F1326" s="31">
        <f>INDEX(技能效果!H:H,MATCH(技能效果等级!B1326,技能效果!B:B,0))</f>
        <v>4016</v>
      </c>
      <c r="G1326" s="31">
        <v>2.5</v>
      </c>
      <c r="H1326" s="100"/>
      <c r="I1326" s="100"/>
      <c r="J1326" s="100"/>
      <c r="K1326" s="100"/>
      <c r="L1326" s="100"/>
      <c r="M1326" s="100"/>
      <c r="N1326" s="30" t="str">
        <f>IF(INDEX(技能效果!I:I,MATCH(技能效果等级!B1326,技能效果!B:B,0))="","",INDEX(技能效果!I:I,MATCH(技能效果等级!B1326,技能效果!B:B,0)))</f>
        <v/>
      </c>
      <c r="O1326" s="100"/>
      <c r="P1326" s="100"/>
      <c r="Q1326" s="100"/>
      <c r="R1326" s="31" t="str">
        <f>IF(INDEX(技能效果!J:J,MATCH(技能效果等级!B1326,技能效果!B:B,0))="","",INDEX(技能效果!J:J,MATCH(技能效果等级!B1326,技能效果!B:B,0)))</f>
        <v/>
      </c>
      <c r="S1326" s="100"/>
      <c r="T1326" s="100"/>
      <c r="U1326" s="100"/>
      <c r="V1326" s="30" t="s">
        <v>1329</v>
      </c>
      <c r="W1326" s="31">
        <f t="shared" si="20"/>
        <v>133</v>
      </c>
    </row>
    <row r="1327" spans="1:23" ht="16.5" x14ac:dyDescent="0.2">
      <c r="A1327" s="31">
        <v>1324</v>
      </c>
      <c r="B1327" s="31">
        <f>INDEX(技能效果!B:B,MATCH(技能效果等级!W1327,技能效果!Y:Y,0))</f>
        <v>130300311</v>
      </c>
      <c r="C1327" s="31" t="str">
        <f>INDEX(技能效果!C:C,MATCH(技能效果等级!B1327,技能效果!B:B,0))</f>
        <v>典韦专属武器效果</v>
      </c>
      <c r="D1327" s="30" t="s">
        <v>1013</v>
      </c>
      <c r="E1327" s="31">
        <v>4</v>
      </c>
      <c r="F1327" s="31">
        <f>INDEX(技能效果!H:H,MATCH(技能效果等级!B1327,技能效果!B:B,0))</f>
        <v>4016</v>
      </c>
      <c r="G1327" s="31">
        <v>2.5</v>
      </c>
      <c r="H1327" s="100"/>
      <c r="I1327" s="100"/>
      <c r="J1327" s="100"/>
      <c r="K1327" s="100"/>
      <c r="L1327" s="100"/>
      <c r="M1327" s="100"/>
      <c r="N1327" s="30" t="str">
        <f>IF(INDEX(技能效果!I:I,MATCH(技能效果等级!B1327,技能效果!B:B,0))="","",INDEX(技能效果!I:I,MATCH(技能效果等级!B1327,技能效果!B:B,0)))</f>
        <v/>
      </c>
      <c r="O1327" s="100"/>
      <c r="P1327" s="100"/>
      <c r="Q1327" s="100"/>
      <c r="R1327" s="31" t="str">
        <f>IF(INDEX(技能效果!J:J,MATCH(技能效果等级!B1327,技能效果!B:B,0))="","",INDEX(技能效果!J:J,MATCH(技能效果等级!B1327,技能效果!B:B,0)))</f>
        <v/>
      </c>
      <c r="S1327" s="100"/>
      <c r="T1327" s="100"/>
      <c r="U1327" s="100"/>
      <c r="V1327" s="30" t="s">
        <v>1329</v>
      </c>
      <c r="W1327" s="31">
        <f t="shared" si="20"/>
        <v>133</v>
      </c>
    </row>
    <row r="1328" spans="1:23" ht="16.5" x14ac:dyDescent="0.2">
      <c r="A1328" s="31">
        <v>1325</v>
      </c>
      <c r="B1328" s="31">
        <f>INDEX(技能效果!B:B,MATCH(技能效果等级!W1328,技能效果!Y:Y,0))</f>
        <v>130300311</v>
      </c>
      <c r="C1328" s="31" t="str">
        <f>INDEX(技能效果!C:C,MATCH(技能效果等级!B1328,技能效果!B:B,0))</f>
        <v>典韦专属武器效果</v>
      </c>
      <c r="D1328" s="30" t="s">
        <v>1013</v>
      </c>
      <c r="E1328" s="31">
        <v>5</v>
      </c>
      <c r="F1328" s="31">
        <f>INDEX(技能效果!H:H,MATCH(技能效果等级!B1328,技能效果!B:B,0))</f>
        <v>4016</v>
      </c>
      <c r="G1328" s="31">
        <v>2.5</v>
      </c>
      <c r="H1328" s="100"/>
      <c r="I1328" s="100"/>
      <c r="J1328" s="100"/>
      <c r="K1328" s="100"/>
      <c r="L1328" s="100"/>
      <c r="M1328" s="100"/>
      <c r="N1328" s="30" t="str">
        <f>IF(INDEX(技能效果!I:I,MATCH(技能效果等级!B1328,技能效果!B:B,0))="","",INDEX(技能效果!I:I,MATCH(技能效果等级!B1328,技能效果!B:B,0)))</f>
        <v/>
      </c>
      <c r="O1328" s="100"/>
      <c r="P1328" s="100"/>
      <c r="Q1328" s="100"/>
      <c r="R1328" s="31" t="str">
        <f>IF(INDEX(技能效果!J:J,MATCH(技能效果等级!B1328,技能效果!B:B,0))="","",INDEX(技能效果!J:J,MATCH(技能效果等级!B1328,技能效果!B:B,0)))</f>
        <v/>
      </c>
      <c r="S1328" s="100"/>
      <c r="T1328" s="100"/>
      <c r="U1328" s="100"/>
      <c r="V1328" s="30" t="s">
        <v>1329</v>
      </c>
      <c r="W1328" s="31">
        <f t="shared" si="20"/>
        <v>133</v>
      </c>
    </row>
    <row r="1329" spans="1:23" ht="16.5" x14ac:dyDescent="0.2">
      <c r="A1329" s="31">
        <v>1326</v>
      </c>
      <c r="B1329" s="31">
        <f>INDEX(技能效果!B:B,MATCH(技能效果等级!W1329,技能效果!Y:Y,0))</f>
        <v>130300311</v>
      </c>
      <c r="C1329" s="31" t="str">
        <f>INDEX(技能效果!C:C,MATCH(技能效果等级!B1329,技能效果!B:B,0))</f>
        <v>典韦专属武器效果</v>
      </c>
      <c r="D1329" s="30" t="s">
        <v>1013</v>
      </c>
      <c r="E1329" s="31">
        <v>6</v>
      </c>
      <c r="F1329" s="31">
        <f>INDEX(技能效果!H:H,MATCH(技能效果等级!B1329,技能效果!B:B,0))</f>
        <v>4016</v>
      </c>
      <c r="G1329" s="31">
        <v>2.5</v>
      </c>
      <c r="H1329" s="100"/>
      <c r="I1329" s="100"/>
      <c r="J1329" s="100"/>
      <c r="K1329" s="100"/>
      <c r="L1329" s="100"/>
      <c r="M1329" s="100"/>
      <c r="N1329" s="30" t="str">
        <f>IF(INDEX(技能效果!I:I,MATCH(技能效果等级!B1329,技能效果!B:B,0))="","",INDEX(技能效果!I:I,MATCH(技能效果等级!B1329,技能效果!B:B,0)))</f>
        <v/>
      </c>
      <c r="O1329" s="100"/>
      <c r="P1329" s="100"/>
      <c r="Q1329" s="100"/>
      <c r="R1329" s="31" t="str">
        <f>IF(INDEX(技能效果!J:J,MATCH(技能效果等级!B1329,技能效果!B:B,0))="","",INDEX(技能效果!J:J,MATCH(技能效果等级!B1329,技能效果!B:B,0)))</f>
        <v/>
      </c>
      <c r="S1329" s="100"/>
      <c r="T1329" s="100"/>
      <c r="U1329" s="100"/>
      <c r="V1329" s="30" t="s">
        <v>1329</v>
      </c>
      <c r="W1329" s="31">
        <f t="shared" si="20"/>
        <v>133</v>
      </c>
    </row>
    <row r="1330" spans="1:23" ht="16.5" x14ac:dyDescent="0.2">
      <c r="A1330" s="31">
        <v>1327</v>
      </c>
      <c r="B1330" s="31">
        <f>INDEX(技能效果!B:B,MATCH(技能效果等级!W1330,技能效果!Y:Y,0))</f>
        <v>130300311</v>
      </c>
      <c r="C1330" s="31" t="str">
        <f>INDEX(技能效果!C:C,MATCH(技能效果等级!B1330,技能效果!B:B,0))</f>
        <v>典韦专属武器效果</v>
      </c>
      <c r="D1330" s="30" t="s">
        <v>1013</v>
      </c>
      <c r="E1330" s="31">
        <v>7</v>
      </c>
      <c r="F1330" s="31">
        <f>INDEX(技能效果!H:H,MATCH(技能效果等级!B1330,技能效果!B:B,0))</f>
        <v>4016</v>
      </c>
      <c r="G1330" s="31">
        <v>2.5</v>
      </c>
      <c r="H1330" s="100"/>
      <c r="I1330" s="100"/>
      <c r="J1330" s="100"/>
      <c r="K1330" s="100"/>
      <c r="L1330" s="100"/>
      <c r="M1330" s="100"/>
      <c r="N1330" s="30" t="str">
        <f>IF(INDEX(技能效果!I:I,MATCH(技能效果等级!B1330,技能效果!B:B,0))="","",INDEX(技能效果!I:I,MATCH(技能效果等级!B1330,技能效果!B:B,0)))</f>
        <v/>
      </c>
      <c r="O1330" s="100"/>
      <c r="P1330" s="100"/>
      <c r="Q1330" s="100"/>
      <c r="R1330" s="31" t="str">
        <f>IF(INDEX(技能效果!J:J,MATCH(技能效果等级!B1330,技能效果!B:B,0))="","",INDEX(技能效果!J:J,MATCH(技能效果等级!B1330,技能效果!B:B,0)))</f>
        <v/>
      </c>
      <c r="S1330" s="100"/>
      <c r="T1330" s="100"/>
      <c r="U1330" s="100"/>
      <c r="V1330" s="30" t="s">
        <v>1329</v>
      </c>
      <c r="W1330" s="31">
        <f t="shared" si="20"/>
        <v>133</v>
      </c>
    </row>
    <row r="1331" spans="1:23" ht="16.5" x14ac:dyDescent="0.2">
      <c r="A1331" s="31">
        <v>1328</v>
      </c>
      <c r="B1331" s="31">
        <f>INDEX(技能效果!B:B,MATCH(技能效果等级!W1331,技能效果!Y:Y,0))</f>
        <v>130300311</v>
      </c>
      <c r="C1331" s="31" t="str">
        <f>INDEX(技能效果!C:C,MATCH(技能效果等级!B1331,技能效果!B:B,0))</f>
        <v>典韦专属武器效果</v>
      </c>
      <c r="D1331" s="30" t="s">
        <v>1013</v>
      </c>
      <c r="E1331" s="31">
        <v>8</v>
      </c>
      <c r="F1331" s="31">
        <f>INDEX(技能效果!H:H,MATCH(技能效果等级!B1331,技能效果!B:B,0))</f>
        <v>4016</v>
      </c>
      <c r="G1331" s="31">
        <v>2.5</v>
      </c>
      <c r="H1331" s="100"/>
      <c r="I1331" s="100"/>
      <c r="J1331" s="100"/>
      <c r="K1331" s="100"/>
      <c r="L1331" s="100"/>
      <c r="M1331" s="100"/>
      <c r="N1331" s="30" t="str">
        <f>IF(INDEX(技能效果!I:I,MATCH(技能效果等级!B1331,技能效果!B:B,0))="","",INDEX(技能效果!I:I,MATCH(技能效果等级!B1331,技能效果!B:B,0)))</f>
        <v/>
      </c>
      <c r="O1331" s="100"/>
      <c r="P1331" s="100"/>
      <c r="Q1331" s="100"/>
      <c r="R1331" s="31" t="str">
        <f>IF(INDEX(技能效果!J:J,MATCH(技能效果等级!B1331,技能效果!B:B,0))="","",INDEX(技能效果!J:J,MATCH(技能效果等级!B1331,技能效果!B:B,0)))</f>
        <v/>
      </c>
      <c r="S1331" s="100"/>
      <c r="T1331" s="100"/>
      <c r="U1331" s="100"/>
      <c r="V1331" s="30" t="s">
        <v>1329</v>
      </c>
      <c r="W1331" s="31">
        <f t="shared" si="20"/>
        <v>133</v>
      </c>
    </row>
    <row r="1332" spans="1:23" ht="16.5" x14ac:dyDescent="0.2">
      <c r="A1332" s="31">
        <v>1329</v>
      </c>
      <c r="B1332" s="31">
        <f>INDEX(技能效果!B:B,MATCH(技能效果等级!W1332,技能效果!Y:Y,0))</f>
        <v>130300311</v>
      </c>
      <c r="C1332" s="31" t="str">
        <f>INDEX(技能效果!C:C,MATCH(技能效果等级!B1332,技能效果!B:B,0))</f>
        <v>典韦专属武器效果</v>
      </c>
      <c r="D1332" s="30" t="s">
        <v>1013</v>
      </c>
      <c r="E1332" s="31">
        <v>9</v>
      </c>
      <c r="F1332" s="31">
        <f>INDEX(技能效果!H:H,MATCH(技能效果等级!B1332,技能效果!B:B,0))</f>
        <v>4016</v>
      </c>
      <c r="G1332" s="31">
        <v>2.5</v>
      </c>
      <c r="H1332" s="100"/>
      <c r="I1332" s="100"/>
      <c r="J1332" s="100"/>
      <c r="K1332" s="100"/>
      <c r="L1332" s="100"/>
      <c r="M1332" s="100"/>
      <c r="N1332" s="30" t="str">
        <f>IF(INDEX(技能效果!I:I,MATCH(技能效果等级!B1332,技能效果!B:B,0))="","",INDEX(技能效果!I:I,MATCH(技能效果等级!B1332,技能效果!B:B,0)))</f>
        <v/>
      </c>
      <c r="O1332" s="100"/>
      <c r="P1332" s="100"/>
      <c r="Q1332" s="100"/>
      <c r="R1332" s="31" t="str">
        <f>IF(INDEX(技能效果!J:J,MATCH(技能效果等级!B1332,技能效果!B:B,0))="","",INDEX(技能效果!J:J,MATCH(技能效果等级!B1332,技能效果!B:B,0)))</f>
        <v/>
      </c>
      <c r="S1332" s="100"/>
      <c r="T1332" s="100"/>
      <c r="U1332" s="100"/>
      <c r="V1332" s="30" t="s">
        <v>1329</v>
      </c>
      <c r="W1332" s="31">
        <f t="shared" si="20"/>
        <v>133</v>
      </c>
    </row>
    <row r="1333" spans="1:23" ht="16.5" x14ac:dyDescent="0.2">
      <c r="A1333" s="31">
        <v>1330</v>
      </c>
      <c r="B1333" s="31">
        <f>INDEX(技能效果!B:B,MATCH(技能效果等级!W1333,技能效果!Y:Y,0))</f>
        <v>130300311</v>
      </c>
      <c r="C1333" s="31" t="str">
        <f>INDEX(技能效果!C:C,MATCH(技能效果等级!B1333,技能效果!B:B,0))</f>
        <v>典韦专属武器效果</v>
      </c>
      <c r="D1333" s="30" t="s">
        <v>1013</v>
      </c>
      <c r="E1333" s="31">
        <v>10</v>
      </c>
      <c r="F1333" s="31">
        <f>INDEX(技能效果!H:H,MATCH(技能效果等级!B1333,技能效果!B:B,0))</f>
        <v>4016</v>
      </c>
      <c r="G1333" s="31">
        <v>2.5</v>
      </c>
      <c r="H1333" s="100"/>
      <c r="I1333" s="100"/>
      <c r="J1333" s="100"/>
      <c r="K1333" s="100"/>
      <c r="L1333" s="100"/>
      <c r="M1333" s="100"/>
      <c r="N1333" s="30" t="str">
        <f>IF(INDEX(技能效果!I:I,MATCH(技能效果等级!B1333,技能效果!B:B,0))="","",INDEX(技能效果!I:I,MATCH(技能效果等级!B1333,技能效果!B:B,0)))</f>
        <v/>
      </c>
      <c r="O1333" s="100"/>
      <c r="P1333" s="100"/>
      <c r="Q1333" s="100"/>
      <c r="R1333" s="31" t="str">
        <f>IF(INDEX(技能效果!J:J,MATCH(技能效果等级!B1333,技能效果!B:B,0))="","",INDEX(技能效果!J:J,MATCH(技能效果等级!B1333,技能效果!B:B,0)))</f>
        <v/>
      </c>
      <c r="S1333" s="100"/>
      <c r="T1333" s="100"/>
      <c r="U1333" s="100"/>
      <c r="V1333" s="30" t="s">
        <v>1329</v>
      </c>
      <c r="W1333" s="31">
        <f t="shared" si="20"/>
        <v>133</v>
      </c>
    </row>
    <row r="1334" spans="1:23" ht="16.5" x14ac:dyDescent="0.2">
      <c r="A1334" s="31">
        <v>1331</v>
      </c>
      <c r="B1334" s="31">
        <f>INDEX(技能效果!B:B,MATCH(技能效果等级!W1334,技能效果!Y:Y,0))</f>
        <v>130300321</v>
      </c>
      <c r="C1334" s="31" t="str">
        <f>INDEX(技能效果!C:C,MATCH(技能效果等级!B1334,技能效果!B:B,0))</f>
        <v>典韦满星效果</v>
      </c>
      <c r="D1334" s="30" t="s">
        <v>1013</v>
      </c>
      <c r="E1334" s="31">
        <v>1</v>
      </c>
      <c r="F1334" s="31">
        <f>INDEX(技能效果!H:H,MATCH(技能效果等级!B1334,技能效果!B:B,0))</f>
        <v>4019</v>
      </c>
      <c r="G1334" s="31">
        <v>1</v>
      </c>
      <c r="H1334" s="100"/>
      <c r="I1334" s="100"/>
      <c r="J1334" s="100"/>
      <c r="K1334" s="100"/>
      <c r="L1334" s="100"/>
      <c r="M1334" s="100"/>
      <c r="N1334" s="30">
        <f>IF(INDEX(技能效果!I:I,MATCH(技能效果等级!B1334,技能效果!B:B,0))="","",INDEX(技能效果!I:I,MATCH(技能效果等级!B1334,技能效果!B:B,0)))</f>
        <v>116</v>
      </c>
      <c r="O1334" s="100"/>
      <c r="P1334" s="100"/>
      <c r="Q1334" s="100"/>
      <c r="R1334" s="31" t="str">
        <f>IF(INDEX(技能效果!J:J,MATCH(技能效果等级!B1334,技能效果!B:B,0))="","",INDEX(技能效果!J:J,MATCH(技能效果等级!B1334,技能效果!B:B,0)))</f>
        <v/>
      </c>
      <c r="S1334" s="100"/>
      <c r="T1334" s="100"/>
      <c r="U1334" s="100"/>
      <c r="V1334" s="30" t="s">
        <v>1329</v>
      </c>
      <c r="W1334" s="31">
        <f t="shared" si="20"/>
        <v>134</v>
      </c>
    </row>
    <row r="1335" spans="1:23" ht="16.5" x14ac:dyDescent="0.2">
      <c r="A1335" s="31">
        <v>1332</v>
      </c>
      <c r="B1335" s="31">
        <f>INDEX(技能效果!B:B,MATCH(技能效果等级!W1335,技能效果!Y:Y,0))</f>
        <v>130300321</v>
      </c>
      <c r="C1335" s="31" t="str">
        <f>INDEX(技能效果!C:C,MATCH(技能效果等级!B1335,技能效果!B:B,0))</f>
        <v>典韦满星效果</v>
      </c>
      <c r="D1335" s="30" t="s">
        <v>1013</v>
      </c>
      <c r="E1335" s="31">
        <v>2</v>
      </c>
      <c r="F1335" s="31">
        <f>INDEX(技能效果!H:H,MATCH(技能效果等级!B1335,技能效果!B:B,0))</f>
        <v>4019</v>
      </c>
      <c r="G1335" s="31">
        <v>1</v>
      </c>
      <c r="H1335" s="100"/>
      <c r="I1335" s="100"/>
      <c r="J1335" s="100"/>
      <c r="K1335" s="100"/>
      <c r="L1335" s="100"/>
      <c r="M1335" s="100"/>
      <c r="N1335" s="30">
        <f>IF(INDEX(技能效果!I:I,MATCH(技能效果等级!B1335,技能效果!B:B,0))="","",INDEX(技能效果!I:I,MATCH(技能效果等级!B1335,技能效果!B:B,0)))</f>
        <v>116</v>
      </c>
      <c r="O1335" s="100"/>
      <c r="P1335" s="100"/>
      <c r="Q1335" s="100"/>
      <c r="R1335" s="31" t="str">
        <f>IF(INDEX(技能效果!J:J,MATCH(技能效果等级!B1335,技能效果!B:B,0))="","",INDEX(技能效果!J:J,MATCH(技能效果等级!B1335,技能效果!B:B,0)))</f>
        <v/>
      </c>
      <c r="S1335" s="100"/>
      <c r="T1335" s="100"/>
      <c r="U1335" s="100"/>
      <c r="V1335" s="30" t="s">
        <v>1329</v>
      </c>
      <c r="W1335" s="31">
        <f t="shared" si="20"/>
        <v>134</v>
      </c>
    </row>
    <row r="1336" spans="1:23" ht="16.5" x14ac:dyDescent="0.2">
      <c r="A1336" s="31">
        <v>1333</v>
      </c>
      <c r="B1336" s="31">
        <f>INDEX(技能效果!B:B,MATCH(技能效果等级!W1336,技能效果!Y:Y,0))</f>
        <v>130300321</v>
      </c>
      <c r="C1336" s="31" t="str">
        <f>INDEX(技能效果!C:C,MATCH(技能效果等级!B1336,技能效果!B:B,0))</f>
        <v>典韦满星效果</v>
      </c>
      <c r="D1336" s="30" t="s">
        <v>1013</v>
      </c>
      <c r="E1336" s="31">
        <v>3</v>
      </c>
      <c r="F1336" s="31">
        <f>INDEX(技能效果!H:H,MATCH(技能效果等级!B1336,技能效果!B:B,0))</f>
        <v>4019</v>
      </c>
      <c r="G1336" s="31">
        <v>1</v>
      </c>
      <c r="H1336" s="100"/>
      <c r="I1336" s="100"/>
      <c r="J1336" s="100"/>
      <c r="K1336" s="100"/>
      <c r="L1336" s="100"/>
      <c r="M1336" s="100"/>
      <c r="N1336" s="30">
        <f>IF(INDEX(技能效果!I:I,MATCH(技能效果等级!B1336,技能效果!B:B,0))="","",INDEX(技能效果!I:I,MATCH(技能效果等级!B1336,技能效果!B:B,0)))</f>
        <v>116</v>
      </c>
      <c r="O1336" s="100"/>
      <c r="P1336" s="100"/>
      <c r="Q1336" s="100"/>
      <c r="R1336" s="31" t="str">
        <f>IF(INDEX(技能效果!J:J,MATCH(技能效果等级!B1336,技能效果!B:B,0))="","",INDEX(技能效果!J:J,MATCH(技能效果等级!B1336,技能效果!B:B,0)))</f>
        <v/>
      </c>
      <c r="S1336" s="100"/>
      <c r="T1336" s="100"/>
      <c r="U1336" s="100"/>
      <c r="V1336" s="30" t="s">
        <v>1329</v>
      </c>
      <c r="W1336" s="31">
        <f t="shared" si="20"/>
        <v>134</v>
      </c>
    </row>
    <row r="1337" spans="1:23" ht="16.5" x14ac:dyDescent="0.2">
      <c r="A1337" s="31">
        <v>1334</v>
      </c>
      <c r="B1337" s="31">
        <f>INDEX(技能效果!B:B,MATCH(技能效果等级!W1337,技能效果!Y:Y,0))</f>
        <v>130300321</v>
      </c>
      <c r="C1337" s="31" t="str">
        <f>INDEX(技能效果!C:C,MATCH(技能效果等级!B1337,技能效果!B:B,0))</f>
        <v>典韦满星效果</v>
      </c>
      <c r="D1337" s="30" t="s">
        <v>1013</v>
      </c>
      <c r="E1337" s="31">
        <v>4</v>
      </c>
      <c r="F1337" s="31">
        <f>INDEX(技能效果!H:H,MATCH(技能效果等级!B1337,技能效果!B:B,0))</f>
        <v>4019</v>
      </c>
      <c r="G1337" s="31">
        <v>1</v>
      </c>
      <c r="H1337" s="100"/>
      <c r="I1337" s="100"/>
      <c r="J1337" s="100"/>
      <c r="K1337" s="100"/>
      <c r="L1337" s="100"/>
      <c r="M1337" s="100"/>
      <c r="N1337" s="30">
        <f>IF(INDEX(技能效果!I:I,MATCH(技能效果等级!B1337,技能效果!B:B,0))="","",INDEX(技能效果!I:I,MATCH(技能效果等级!B1337,技能效果!B:B,0)))</f>
        <v>116</v>
      </c>
      <c r="O1337" s="100"/>
      <c r="P1337" s="100"/>
      <c r="Q1337" s="100"/>
      <c r="R1337" s="31" t="str">
        <f>IF(INDEX(技能效果!J:J,MATCH(技能效果等级!B1337,技能效果!B:B,0))="","",INDEX(技能效果!J:J,MATCH(技能效果等级!B1337,技能效果!B:B,0)))</f>
        <v/>
      </c>
      <c r="S1337" s="100"/>
      <c r="T1337" s="100"/>
      <c r="U1337" s="100"/>
      <c r="V1337" s="30" t="s">
        <v>1329</v>
      </c>
      <c r="W1337" s="31">
        <f t="shared" si="20"/>
        <v>134</v>
      </c>
    </row>
    <row r="1338" spans="1:23" ht="16.5" x14ac:dyDescent="0.2">
      <c r="A1338" s="31">
        <v>1335</v>
      </c>
      <c r="B1338" s="31">
        <f>INDEX(技能效果!B:B,MATCH(技能效果等级!W1338,技能效果!Y:Y,0))</f>
        <v>130300321</v>
      </c>
      <c r="C1338" s="31" t="str">
        <f>INDEX(技能效果!C:C,MATCH(技能效果等级!B1338,技能效果!B:B,0))</f>
        <v>典韦满星效果</v>
      </c>
      <c r="D1338" s="30" t="s">
        <v>1013</v>
      </c>
      <c r="E1338" s="31">
        <v>5</v>
      </c>
      <c r="F1338" s="31">
        <f>INDEX(技能效果!H:H,MATCH(技能效果等级!B1338,技能效果!B:B,0))</f>
        <v>4019</v>
      </c>
      <c r="G1338" s="31">
        <v>1</v>
      </c>
      <c r="H1338" s="100"/>
      <c r="I1338" s="100"/>
      <c r="J1338" s="100"/>
      <c r="K1338" s="100"/>
      <c r="L1338" s="100"/>
      <c r="M1338" s="100"/>
      <c r="N1338" s="30">
        <f>IF(INDEX(技能效果!I:I,MATCH(技能效果等级!B1338,技能效果!B:B,0))="","",INDEX(技能效果!I:I,MATCH(技能效果等级!B1338,技能效果!B:B,0)))</f>
        <v>116</v>
      </c>
      <c r="O1338" s="100"/>
      <c r="P1338" s="100"/>
      <c r="Q1338" s="100"/>
      <c r="R1338" s="31" t="str">
        <f>IF(INDEX(技能效果!J:J,MATCH(技能效果等级!B1338,技能效果!B:B,0))="","",INDEX(技能效果!J:J,MATCH(技能效果等级!B1338,技能效果!B:B,0)))</f>
        <v/>
      </c>
      <c r="S1338" s="100"/>
      <c r="T1338" s="100"/>
      <c r="U1338" s="100"/>
      <c r="V1338" s="30" t="s">
        <v>1329</v>
      </c>
      <c r="W1338" s="31">
        <f t="shared" si="20"/>
        <v>134</v>
      </c>
    </row>
    <row r="1339" spans="1:23" ht="16.5" x14ac:dyDescent="0.2">
      <c r="A1339" s="31">
        <v>1336</v>
      </c>
      <c r="B1339" s="31">
        <f>INDEX(技能效果!B:B,MATCH(技能效果等级!W1339,技能效果!Y:Y,0))</f>
        <v>130300321</v>
      </c>
      <c r="C1339" s="31" t="str">
        <f>INDEX(技能效果!C:C,MATCH(技能效果等级!B1339,技能效果!B:B,0))</f>
        <v>典韦满星效果</v>
      </c>
      <c r="D1339" s="30" t="s">
        <v>1013</v>
      </c>
      <c r="E1339" s="31">
        <v>6</v>
      </c>
      <c r="F1339" s="31">
        <f>INDEX(技能效果!H:H,MATCH(技能效果等级!B1339,技能效果!B:B,0))</f>
        <v>4019</v>
      </c>
      <c r="G1339" s="31">
        <v>1</v>
      </c>
      <c r="H1339" s="100"/>
      <c r="I1339" s="100"/>
      <c r="J1339" s="100"/>
      <c r="K1339" s="100"/>
      <c r="L1339" s="100"/>
      <c r="M1339" s="100"/>
      <c r="N1339" s="30">
        <f>IF(INDEX(技能效果!I:I,MATCH(技能效果等级!B1339,技能效果!B:B,0))="","",INDEX(技能效果!I:I,MATCH(技能效果等级!B1339,技能效果!B:B,0)))</f>
        <v>116</v>
      </c>
      <c r="O1339" s="100"/>
      <c r="P1339" s="100"/>
      <c r="Q1339" s="100"/>
      <c r="R1339" s="31" t="str">
        <f>IF(INDEX(技能效果!J:J,MATCH(技能效果等级!B1339,技能效果!B:B,0))="","",INDEX(技能效果!J:J,MATCH(技能效果等级!B1339,技能效果!B:B,0)))</f>
        <v/>
      </c>
      <c r="S1339" s="100"/>
      <c r="T1339" s="100"/>
      <c r="U1339" s="100"/>
      <c r="V1339" s="30" t="s">
        <v>1329</v>
      </c>
      <c r="W1339" s="31">
        <f t="shared" si="20"/>
        <v>134</v>
      </c>
    </row>
    <row r="1340" spans="1:23" ht="16.5" x14ac:dyDescent="0.2">
      <c r="A1340" s="31">
        <v>1337</v>
      </c>
      <c r="B1340" s="31">
        <f>INDEX(技能效果!B:B,MATCH(技能效果等级!W1340,技能效果!Y:Y,0))</f>
        <v>130300321</v>
      </c>
      <c r="C1340" s="31" t="str">
        <f>INDEX(技能效果!C:C,MATCH(技能效果等级!B1340,技能效果!B:B,0))</f>
        <v>典韦满星效果</v>
      </c>
      <c r="D1340" s="30" t="s">
        <v>1013</v>
      </c>
      <c r="E1340" s="31">
        <v>7</v>
      </c>
      <c r="F1340" s="31">
        <f>INDEX(技能效果!H:H,MATCH(技能效果等级!B1340,技能效果!B:B,0))</f>
        <v>4019</v>
      </c>
      <c r="G1340" s="31">
        <v>1</v>
      </c>
      <c r="H1340" s="100"/>
      <c r="I1340" s="100"/>
      <c r="J1340" s="100"/>
      <c r="K1340" s="100"/>
      <c r="L1340" s="100"/>
      <c r="M1340" s="100"/>
      <c r="N1340" s="30">
        <f>IF(INDEX(技能效果!I:I,MATCH(技能效果等级!B1340,技能效果!B:B,0))="","",INDEX(技能效果!I:I,MATCH(技能效果等级!B1340,技能效果!B:B,0)))</f>
        <v>116</v>
      </c>
      <c r="O1340" s="100"/>
      <c r="P1340" s="100"/>
      <c r="Q1340" s="100"/>
      <c r="R1340" s="31" t="str">
        <f>IF(INDEX(技能效果!J:J,MATCH(技能效果等级!B1340,技能效果!B:B,0))="","",INDEX(技能效果!J:J,MATCH(技能效果等级!B1340,技能效果!B:B,0)))</f>
        <v/>
      </c>
      <c r="S1340" s="100"/>
      <c r="T1340" s="100"/>
      <c r="U1340" s="100"/>
      <c r="V1340" s="30" t="s">
        <v>1329</v>
      </c>
      <c r="W1340" s="31">
        <f t="shared" si="20"/>
        <v>134</v>
      </c>
    </row>
    <row r="1341" spans="1:23" ht="16.5" x14ac:dyDescent="0.2">
      <c r="A1341" s="31">
        <v>1338</v>
      </c>
      <c r="B1341" s="31">
        <f>INDEX(技能效果!B:B,MATCH(技能效果等级!W1341,技能效果!Y:Y,0))</f>
        <v>130300321</v>
      </c>
      <c r="C1341" s="31" t="str">
        <f>INDEX(技能效果!C:C,MATCH(技能效果等级!B1341,技能效果!B:B,0))</f>
        <v>典韦满星效果</v>
      </c>
      <c r="D1341" s="30" t="s">
        <v>1013</v>
      </c>
      <c r="E1341" s="31">
        <v>8</v>
      </c>
      <c r="F1341" s="31">
        <f>INDEX(技能效果!H:H,MATCH(技能效果等级!B1341,技能效果!B:B,0))</f>
        <v>4019</v>
      </c>
      <c r="G1341" s="31">
        <v>1</v>
      </c>
      <c r="H1341" s="100"/>
      <c r="I1341" s="100"/>
      <c r="J1341" s="100"/>
      <c r="K1341" s="100"/>
      <c r="L1341" s="100"/>
      <c r="M1341" s="100"/>
      <c r="N1341" s="30">
        <f>IF(INDEX(技能效果!I:I,MATCH(技能效果等级!B1341,技能效果!B:B,0))="","",INDEX(技能效果!I:I,MATCH(技能效果等级!B1341,技能效果!B:B,0)))</f>
        <v>116</v>
      </c>
      <c r="O1341" s="100"/>
      <c r="P1341" s="100"/>
      <c r="Q1341" s="100"/>
      <c r="R1341" s="31" t="str">
        <f>IF(INDEX(技能效果!J:J,MATCH(技能效果等级!B1341,技能效果!B:B,0))="","",INDEX(技能效果!J:J,MATCH(技能效果等级!B1341,技能效果!B:B,0)))</f>
        <v/>
      </c>
      <c r="S1341" s="100"/>
      <c r="T1341" s="100"/>
      <c r="U1341" s="100"/>
      <c r="V1341" s="30" t="s">
        <v>1329</v>
      </c>
      <c r="W1341" s="31">
        <f t="shared" si="20"/>
        <v>134</v>
      </c>
    </row>
    <row r="1342" spans="1:23" ht="16.5" x14ac:dyDescent="0.2">
      <c r="A1342" s="31">
        <v>1339</v>
      </c>
      <c r="B1342" s="31">
        <f>INDEX(技能效果!B:B,MATCH(技能效果等级!W1342,技能效果!Y:Y,0))</f>
        <v>130300321</v>
      </c>
      <c r="C1342" s="31" t="str">
        <f>INDEX(技能效果!C:C,MATCH(技能效果等级!B1342,技能效果!B:B,0))</f>
        <v>典韦满星效果</v>
      </c>
      <c r="D1342" s="30" t="s">
        <v>1013</v>
      </c>
      <c r="E1342" s="31">
        <v>9</v>
      </c>
      <c r="F1342" s="31">
        <f>INDEX(技能效果!H:H,MATCH(技能效果等级!B1342,技能效果!B:B,0))</f>
        <v>4019</v>
      </c>
      <c r="G1342" s="31">
        <v>1</v>
      </c>
      <c r="H1342" s="100"/>
      <c r="I1342" s="100"/>
      <c r="J1342" s="100"/>
      <c r="K1342" s="100"/>
      <c r="L1342" s="100"/>
      <c r="M1342" s="100"/>
      <c r="N1342" s="30">
        <f>IF(INDEX(技能效果!I:I,MATCH(技能效果等级!B1342,技能效果!B:B,0))="","",INDEX(技能效果!I:I,MATCH(技能效果等级!B1342,技能效果!B:B,0)))</f>
        <v>116</v>
      </c>
      <c r="O1342" s="100"/>
      <c r="P1342" s="100"/>
      <c r="Q1342" s="100"/>
      <c r="R1342" s="31" t="str">
        <f>IF(INDEX(技能效果!J:J,MATCH(技能效果等级!B1342,技能效果!B:B,0))="","",INDEX(技能效果!J:J,MATCH(技能效果等级!B1342,技能效果!B:B,0)))</f>
        <v/>
      </c>
      <c r="S1342" s="100"/>
      <c r="T1342" s="100"/>
      <c r="U1342" s="100"/>
      <c r="V1342" s="30" t="s">
        <v>1329</v>
      </c>
      <c r="W1342" s="31">
        <f t="shared" si="20"/>
        <v>134</v>
      </c>
    </row>
    <row r="1343" spans="1:23" ht="16.5" x14ac:dyDescent="0.2">
      <c r="A1343" s="31">
        <v>1340</v>
      </c>
      <c r="B1343" s="31">
        <f>INDEX(技能效果!B:B,MATCH(技能效果等级!W1343,技能效果!Y:Y,0))</f>
        <v>130300321</v>
      </c>
      <c r="C1343" s="31" t="str">
        <f>INDEX(技能效果!C:C,MATCH(技能效果等级!B1343,技能效果!B:B,0))</f>
        <v>典韦满星效果</v>
      </c>
      <c r="D1343" s="30" t="s">
        <v>1013</v>
      </c>
      <c r="E1343" s="31">
        <v>10</v>
      </c>
      <c r="F1343" s="31">
        <f>INDEX(技能效果!H:H,MATCH(技能效果等级!B1343,技能效果!B:B,0))</f>
        <v>4019</v>
      </c>
      <c r="G1343" s="31">
        <v>1</v>
      </c>
      <c r="H1343" s="100"/>
      <c r="I1343" s="100"/>
      <c r="J1343" s="100"/>
      <c r="K1343" s="100"/>
      <c r="L1343" s="100"/>
      <c r="M1343" s="100"/>
      <c r="N1343" s="30">
        <f>IF(INDEX(技能效果!I:I,MATCH(技能效果等级!B1343,技能效果!B:B,0))="","",INDEX(技能效果!I:I,MATCH(技能效果等级!B1343,技能效果!B:B,0)))</f>
        <v>116</v>
      </c>
      <c r="O1343" s="100"/>
      <c r="P1343" s="100"/>
      <c r="Q1343" s="100"/>
      <c r="R1343" s="31" t="str">
        <f>IF(INDEX(技能效果!J:J,MATCH(技能效果等级!B1343,技能效果!B:B,0))="","",INDEX(技能效果!J:J,MATCH(技能效果等级!B1343,技能效果!B:B,0)))</f>
        <v/>
      </c>
      <c r="S1343" s="100"/>
      <c r="T1343" s="100"/>
      <c r="U1343" s="100"/>
      <c r="V1343" s="30" t="s">
        <v>1329</v>
      </c>
      <c r="W1343" s="31">
        <f t="shared" si="20"/>
        <v>134</v>
      </c>
    </row>
    <row r="1344" spans="1:23" ht="16.5" x14ac:dyDescent="0.2">
      <c r="A1344" s="31">
        <v>1341</v>
      </c>
      <c r="B1344" s="31">
        <f>INDEX(技能效果!B:B,MATCH(技能效果等级!W1344,技能效果!Y:Y,0))</f>
        <v>130300401</v>
      </c>
      <c r="C1344" s="31" t="str">
        <f>INDEX(技能效果!C:C,MATCH(技能效果等级!B1344,技能效果!B:B,0))</f>
        <v>唐流雨技能伤害</v>
      </c>
      <c r="D1344" s="30" t="s">
        <v>1013</v>
      </c>
      <c r="E1344" s="31">
        <v>1</v>
      </c>
      <c r="F1344" s="31">
        <f>INDEX(技能效果!H:H,MATCH(技能效果等级!B1344,技能效果!B:B,0))</f>
        <v>1001</v>
      </c>
      <c r="G1344" s="31">
        <v>2.5</v>
      </c>
      <c r="H1344" s="100"/>
      <c r="I1344" s="100"/>
      <c r="J1344" s="100"/>
      <c r="K1344" s="100"/>
      <c r="L1344" s="100"/>
      <c r="M1344" s="100"/>
      <c r="N1344" s="30" t="str">
        <f>IF(INDEX(技能效果!I:I,MATCH(技能效果等级!B1344,技能效果!B:B,0))="","",INDEX(技能效果!I:I,MATCH(技能效果等级!B1344,技能效果!B:B,0)))</f>
        <v/>
      </c>
      <c r="O1344" s="100"/>
      <c r="P1344" s="100"/>
      <c r="Q1344" s="100"/>
      <c r="R1344" s="31" t="str">
        <f>IF(INDEX(技能效果!J:J,MATCH(技能效果等级!B1344,技能效果!B:B,0))="","",INDEX(技能效果!J:J,MATCH(技能效果等级!B1344,技能效果!B:B,0)))</f>
        <v/>
      </c>
      <c r="S1344" s="100"/>
      <c r="T1344" s="100"/>
      <c r="U1344" s="100"/>
      <c r="V1344" s="30" t="s">
        <v>1329</v>
      </c>
      <c r="W1344" s="31">
        <f t="shared" si="20"/>
        <v>135</v>
      </c>
    </row>
    <row r="1345" spans="1:23" ht="16.5" x14ac:dyDescent="0.2">
      <c r="A1345" s="31">
        <v>1342</v>
      </c>
      <c r="B1345" s="31">
        <f>INDEX(技能效果!B:B,MATCH(技能效果等级!W1345,技能效果!Y:Y,0))</f>
        <v>130300401</v>
      </c>
      <c r="C1345" s="31" t="str">
        <f>INDEX(技能效果!C:C,MATCH(技能效果等级!B1345,技能效果!B:B,0))</f>
        <v>唐流雨技能伤害</v>
      </c>
      <c r="D1345" s="30" t="s">
        <v>1013</v>
      </c>
      <c r="E1345" s="31">
        <v>2</v>
      </c>
      <c r="F1345" s="31">
        <f>INDEX(技能效果!H:H,MATCH(技能效果等级!B1345,技能效果!B:B,0))</f>
        <v>1001</v>
      </c>
      <c r="G1345" s="31">
        <v>2.5</v>
      </c>
      <c r="H1345" s="100"/>
      <c r="I1345" s="100"/>
      <c r="J1345" s="100"/>
      <c r="K1345" s="100"/>
      <c r="L1345" s="100"/>
      <c r="M1345" s="100"/>
      <c r="N1345" s="30" t="str">
        <f>IF(INDEX(技能效果!I:I,MATCH(技能效果等级!B1345,技能效果!B:B,0))="","",INDEX(技能效果!I:I,MATCH(技能效果等级!B1345,技能效果!B:B,0)))</f>
        <v/>
      </c>
      <c r="O1345" s="100"/>
      <c r="P1345" s="100"/>
      <c r="Q1345" s="100"/>
      <c r="R1345" s="31" t="str">
        <f>IF(INDEX(技能效果!J:J,MATCH(技能效果等级!B1345,技能效果!B:B,0))="","",INDEX(技能效果!J:J,MATCH(技能效果等级!B1345,技能效果!B:B,0)))</f>
        <v/>
      </c>
      <c r="S1345" s="100"/>
      <c r="T1345" s="100"/>
      <c r="U1345" s="100"/>
      <c r="V1345" s="30" t="s">
        <v>1329</v>
      </c>
      <c r="W1345" s="31">
        <f t="shared" si="20"/>
        <v>135</v>
      </c>
    </row>
    <row r="1346" spans="1:23" ht="16.5" x14ac:dyDescent="0.2">
      <c r="A1346" s="31">
        <v>1343</v>
      </c>
      <c r="B1346" s="31">
        <f>INDEX(技能效果!B:B,MATCH(技能效果等级!W1346,技能效果!Y:Y,0))</f>
        <v>130300401</v>
      </c>
      <c r="C1346" s="31" t="str">
        <f>INDEX(技能效果!C:C,MATCH(技能效果等级!B1346,技能效果!B:B,0))</f>
        <v>唐流雨技能伤害</v>
      </c>
      <c r="D1346" s="30" t="s">
        <v>1013</v>
      </c>
      <c r="E1346" s="31">
        <v>3</v>
      </c>
      <c r="F1346" s="31">
        <f>INDEX(技能效果!H:H,MATCH(技能效果等级!B1346,技能效果!B:B,0))</f>
        <v>1001</v>
      </c>
      <c r="G1346" s="31">
        <v>2.5</v>
      </c>
      <c r="H1346" s="100"/>
      <c r="I1346" s="100"/>
      <c r="J1346" s="100"/>
      <c r="K1346" s="100"/>
      <c r="L1346" s="100"/>
      <c r="M1346" s="100"/>
      <c r="N1346" s="30" t="str">
        <f>IF(INDEX(技能效果!I:I,MATCH(技能效果等级!B1346,技能效果!B:B,0))="","",INDEX(技能效果!I:I,MATCH(技能效果等级!B1346,技能效果!B:B,0)))</f>
        <v/>
      </c>
      <c r="O1346" s="100"/>
      <c r="P1346" s="100"/>
      <c r="Q1346" s="100"/>
      <c r="R1346" s="31" t="str">
        <f>IF(INDEX(技能效果!J:J,MATCH(技能效果等级!B1346,技能效果!B:B,0))="","",INDEX(技能效果!J:J,MATCH(技能效果等级!B1346,技能效果!B:B,0)))</f>
        <v/>
      </c>
      <c r="S1346" s="100"/>
      <c r="T1346" s="100"/>
      <c r="U1346" s="100"/>
      <c r="V1346" s="30" t="s">
        <v>1329</v>
      </c>
      <c r="W1346" s="31">
        <f t="shared" si="20"/>
        <v>135</v>
      </c>
    </row>
    <row r="1347" spans="1:23" ht="16.5" x14ac:dyDescent="0.2">
      <c r="A1347" s="31">
        <v>1344</v>
      </c>
      <c r="B1347" s="31">
        <f>INDEX(技能效果!B:B,MATCH(技能效果等级!W1347,技能效果!Y:Y,0))</f>
        <v>130300401</v>
      </c>
      <c r="C1347" s="31" t="str">
        <f>INDEX(技能效果!C:C,MATCH(技能效果等级!B1347,技能效果!B:B,0))</f>
        <v>唐流雨技能伤害</v>
      </c>
      <c r="D1347" s="30" t="s">
        <v>1013</v>
      </c>
      <c r="E1347" s="31">
        <v>4</v>
      </c>
      <c r="F1347" s="31">
        <f>INDEX(技能效果!H:H,MATCH(技能效果等级!B1347,技能效果!B:B,0))</f>
        <v>1001</v>
      </c>
      <c r="G1347" s="31">
        <v>2.5</v>
      </c>
      <c r="H1347" s="100"/>
      <c r="I1347" s="100"/>
      <c r="J1347" s="100"/>
      <c r="K1347" s="100"/>
      <c r="L1347" s="100"/>
      <c r="M1347" s="100"/>
      <c r="N1347" s="30" t="str">
        <f>IF(INDEX(技能效果!I:I,MATCH(技能效果等级!B1347,技能效果!B:B,0))="","",INDEX(技能效果!I:I,MATCH(技能效果等级!B1347,技能效果!B:B,0)))</f>
        <v/>
      </c>
      <c r="O1347" s="100"/>
      <c r="P1347" s="100"/>
      <c r="Q1347" s="100"/>
      <c r="R1347" s="31" t="str">
        <f>IF(INDEX(技能效果!J:J,MATCH(技能效果等级!B1347,技能效果!B:B,0))="","",INDEX(技能效果!J:J,MATCH(技能效果等级!B1347,技能效果!B:B,0)))</f>
        <v/>
      </c>
      <c r="S1347" s="100"/>
      <c r="T1347" s="100"/>
      <c r="U1347" s="100"/>
      <c r="V1347" s="30" t="s">
        <v>1329</v>
      </c>
      <c r="W1347" s="31">
        <f t="shared" si="20"/>
        <v>135</v>
      </c>
    </row>
    <row r="1348" spans="1:23" ht="16.5" x14ac:dyDescent="0.2">
      <c r="A1348" s="31">
        <v>1345</v>
      </c>
      <c r="B1348" s="31">
        <f>INDEX(技能效果!B:B,MATCH(技能效果等级!W1348,技能效果!Y:Y,0))</f>
        <v>130300401</v>
      </c>
      <c r="C1348" s="31" t="str">
        <f>INDEX(技能效果!C:C,MATCH(技能效果等级!B1348,技能效果!B:B,0))</f>
        <v>唐流雨技能伤害</v>
      </c>
      <c r="D1348" s="30" t="s">
        <v>1013</v>
      </c>
      <c r="E1348" s="31">
        <v>5</v>
      </c>
      <c r="F1348" s="31">
        <f>INDEX(技能效果!H:H,MATCH(技能效果等级!B1348,技能效果!B:B,0))</f>
        <v>1001</v>
      </c>
      <c r="G1348" s="31">
        <v>2.5</v>
      </c>
      <c r="H1348" s="100"/>
      <c r="I1348" s="100"/>
      <c r="J1348" s="100"/>
      <c r="K1348" s="100"/>
      <c r="L1348" s="100"/>
      <c r="M1348" s="100"/>
      <c r="N1348" s="30" t="str">
        <f>IF(INDEX(技能效果!I:I,MATCH(技能效果等级!B1348,技能效果!B:B,0))="","",INDEX(技能效果!I:I,MATCH(技能效果等级!B1348,技能效果!B:B,0)))</f>
        <v/>
      </c>
      <c r="O1348" s="100"/>
      <c r="P1348" s="100"/>
      <c r="Q1348" s="100"/>
      <c r="R1348" s="31" t="str">
        <f>IF(INDEX(技能效果!J:J,MATCH(技能效果等级!B1348,技能效果!B:B,0))="","",INDEX(技能效果!J:J,MATCH(技能效果等级!B1348,技能效果!B:B,0)))</f>
        <v/>
      </c>
      <c r="S1348" s="100"/>
      <c r="T1348" s="100"/>
      <c r="U1348" s="100"/>
      <c r="V1348" s="30" t="s">
        <v>1329</v>
      </c>
      <c r="W1348" s="31">
        <f t="shared" si="20"/>
        <v>135</v>
      </c>
    </row>
    <row r="1349" spans="1:23" ht="16.5" x14ac:dyDescent="0.2">
      <c r="A1349" s="31">
        <v>1346</v>
      </c>
      <c r="B1349" s="31">
        <f>INDEX(技能效果!B:B,MATCH(技能效果等级!W1349,技能效果!Y:Y,0))</f>
        <v>130300401</v>
      </c>
      <c r="C1349" s="31" t="str">
        <f>INDEX(技能效果!C:C,MATCH(技能效果等级!B1349,技能效果!B:B,0))</f>
        <v>唐流雨技能伤害</v>
      </c>
      <c r="D1349" s="30" t="s">
        <v>1013</v>
      </c>
      <c r="E1349" s="31">
        <v>6</v>
      </c>
      <c r="F1349" s="31">
        <f>INDEX(技能效果!H:H,MATCH(技能效果等级!B1349,技能效果!B:B,0))</f>
        <v>1001</v>
      </c>
      <c r="G1349" s="31">
        <v>2.5</v>
      </c>
      <c r="H1349" s="100"/>
      <c r="I1349" s="100"/>
      <c r="J1349" s="100"/>
      <c r="K1349" s="100"/>
      <c r="L1349" s="100"/>
      <c r="M1349" s="100"/>
      <c r="N1349" s="30" t="str">
        <f>IF(INDEX(技能效果!I:I,MATCH(技能效果等级!B1349,技能效果!B:B,0))="","",INDEX(技能效果!I:I,MATCH(技能效果等级!B1349,技能效果!B:B,0)))</f>
        <v/>
      </c>
      <c r="O1349" s="100"/>
      <c r="P1349" s="100"/>
      <c r="Q1349" s="100"/>
      <c r="R1349" s="31" t="str">
        <f>IF(INDEX(技能效果!J:J,MATCH(技能效果等级!B1349,技能效果!B:B,0))="","",INDEX(技能效果!J:J,MATCH(技能效果等级!B1349,技能效果!B:B,0)))</f>
        <v/>
      </c>
      <c r="S1349" s="100"/>
      <c r="T1349" s="100"/>
      <c r="U1349" s="100"/>
      <c r="V1349" s="30" t="s">
        <v>1329</v>
      </c>
      <c r="W1349" s="31">
        <f t="shared" si="20"/>
        <v>135</v>
      </c>
    </row>
    <row r="1350" spans="1:23" ht="16.5" x14ac:dyDescent="0.2">
      <c r="A1350" s="31">
        <v>1347</v>
      </c>
      <c r="B1350" s="31">
        <f>INDEX(技能效果!B:B,MATCH(技能效果等级!W1350,技能效果!Y:Y,0))</f>
        <v>130300401</v>
      </c>
      <c r="C1350" s="31" t="str">
        <f>INDEX(技能效果!C:C,MATCH(技能效果等级!B1350,技能效果!B:B,0))</f>
        <v>唐流雨技能伤害</v>
      </c>
      <c r="D1350" s="30" t="s">
        <v>1013</v>
      </c>
      <c r="E1350" s="31">
        <v>7</v>
      </c>
      <c r="F1350" s="31">
        <f>INDEX(技能效果!H:H,MATCH(技能效果等级!B1350,技能效果!B:B,0))</f>
        <v>1001</v>
      </c>
      <c r="G1350" s="31">
        <v>2.5</v>
      </c>
      <c r="H1350" s="100"/>
      <c r="I1350" s="100"/>
      <c r="J1350" s="100"/>
      <c r="K1350" s="100"/>
      <c r="L1350" s="100"/>
      <c r="M1350" s="100"/>
      <c r="N1350" s="30" t="str">
        <f>IF(INDEX(技能效果!I:I,MATCH(技能效果等级!B1350,技能效果!B:B,0))="","",INDEX(技能效果!I:I,MATCH(技能效果等级!B1350,技能效果!B:B,0)))</f>
        <v/>
      </c>
      <c r="O1350" s="100"/>
      <c r="P1350" s="100"/>
      <c r="Q1350" s="100"/>
      <c r="R1350" s="31" t="str">
        <f>IF(INDEX(技能效果!J:J,MATCH(技能效果等级!B1350,技能效果!B:B,0))="","",INDEX(技能效果!J:J,MATCH(技能效果等级!B1350,技能效果!B:B,0)))</f>
        <v/>
      </c>
      <c r="S1350" s="100"/>
      <c r="T1350" s="100"/>
      <c r="U1350" s="100"/>
      <c r="V1350" s="30" t="s">
        <v>1329</v>
      </c>
      <c r="W1350" s="31">
        <f t="shared" si="20"/>
        <v>135</v>
      </c>
    </row>
    <row r="1351" spans="1:23" ht="16.5" x14ac:dyDescent="0.2">
      <c r="A1351" s="31">
        <v>1348</v>
      </c>
      <c r="B1351" s="31">
        <f>INDEX(技能效果!B:B,MATCH(技能效果等级!W1351,技能效果!Y:Y,0))</f>
        <v>130300401</v>
      </c>
      <c r="C1351" s="31" t="str">
        <f>INDEX(技能效果!C:C,MATCH(技能效果等级!B1351,技能效果!B:B,0))</f>
        <v>唐流雨技能伤害</v>
      </c>
      <c r="D1351" s="30" t="s">
        <v>1013</v>
      </c>
      <c r="E1351" s="31">
        <v>8</v>
      </c>
      <c r="F1351" s="31">
        <f>INDEX(技能效果!H:H,MATCH(技能效果等级!B1351,技能效果!B:B,0))</f>
        <v>1001</v>
      </c>
      <c r="G1351" s="31">
        <v>2.5</v>
      </c>
      <c r="H1351" s="100"/>
      <c r="I1351" s="100"/>
      <c r="J1351" s="100"/>
      <c r="K1351" s="100"/>
      <c r="L1351" s="100"/>
      <c r="M1351" s="100"/>
      <c r="N1351" s="30" t="str">
        <f>IF(INDEX(技能效果!I:I,MATCH(技能效果等级!B1351,技能效果!B:B,0))="","",INDEX(技能效果!I:I,MATCH(技能效果等级!B1351,技能效果!B:B,0)))</f>
        <v/>
      </c>
      <c r="O1351" s="100"/>
      <c r="P1351" s="100"/>
      <c r="Q1351" s="100"/>
      <c r="R1351" s="31" t="str">
        <f>IF(INDEX(技能效果!J:J,MATCH(技能效果等级!B1351,技能效果!B:B,0))="","",INDEX(技能效果!J:J,MATCH(技能效果等级!B1351,技能效果!B:B,0)))</f>
        <v/>
      </c>
      <c r="S1351" s="100"/>
      <c r="T1351" s="100"/>
      <c r="U1351" s="100"/>
      <c r="V1351" s="30" t="s">
        <v>1329</v>
      </c>
      <c r="W1351" s="31">
        <f t="shared" si="20"/>
        <v>135</v>
      </c>
    </row>
    <row r="1352" spans="1:23" ht="16.5" x14ac:dyDescent="0.2">
      <c r="A1352" s="31">
        <v>1349</v>
      </c>
      <c r="B1352" s="31">
        <f>INDEX(技能效果!B:B,MATCH(技能效果等级!W1352,技能效果!Y:Y,0))</f>
        <v>130300401</v>
      </c>
      <c r="C1352" s="31" t="str">
        <f>INDEX(技能效果!C:C,MATCH(技能效果等级!B1352,技能效果!B:B,0))</f>
        <v>唐流雨技能伤害</v>
      </c>
      <c r="D1352" s="30" t="s">
        <v>1013</v>
      </c>
      <c r="E1352" s="31">
        <v>9</v>
      </c>
      <c r="F1352" s="31">
        <f>INDEX(技能效果!H:H,MATCH(技能效果等级!B1352,技能效果!B:B,0))</f>
        <v>1001</v>
      </c>
      <c r="G1352" s="31">
        <v>2.5</v>
      </c>
      <c r="H1352" s="100"/>
      <c r="I1352" s="100"/>
      <c r="J1352" s="100"/>
      <c r="K1352" s="100"/>
      <c r="L1352" s="100"/>
      <c r="M1352" s="100"/>
      <c r="N1352" s="30" t="str">
        <f>IF(INDEX(技能效果!I:I,MATCH(技能效果等级!B1352,技能效果!B:B,0))="","",INDEX(技能效果!I:I,MATCH(技能效果等级!B1352,技能效果!B:B,0)))</f>
        <v/>
      </c>
      <c r="O1352" s="100"/>
      <c r="P1352" s="100"/>
      <c r="Q1352" s="100"/>
      <c r="R1352" s="31" t="str">
        <f>IF(INDEX(技能效果!J:J,MATCH(技能效果等级!B1352,技能效果!B:B,0))="","",INDEX(技能效果!J:J,MATCH(技能效果等级!B1352,技能效果!B:B,0)))</f>
        <v/>
      </c>
      <c r="S1352" s="100"/>
      <c r="T1352" s="100"/>
      <c r="U1352" s="100"/>
      <c r="V1352" s="30" t="s">
        <v>1329</v>
      </c>
      <c r="W1352" s="31">
        <f t="shared" si="20"/>
        <v>135</v>
      </c>
    </row>
    <row r="1353" spans="1:23" ht="16.5" x14ac:dyDescent="0.2">
      <c r="A1353" s="31">
        <v>1350</v>
      </c>
      <c r="B1353" s="31">
        <f>INDEX(技能效果!B:B,MATCH(技能效果等级!W1353,技能效果!Y:Y,0))</f>
        <v>130300401</v>
      </c>
      <c r="C1353" s="31" t="str">
        <f>INDEX(技能效果!C:C,MATCH(技能效果等级!B1353,技能效果!B:B,0))</f>
        <v>唐流雨技能伤害</v>
      </c>
      <c r="D1353" s="30" t="s">
        <v>1013</v>
      </c>
      <c r="E1353" s="31">
        <v>10</v>
      </c>
      <c r="F1353" s="31">
        <f>INDEX(技能效果!H:H,MATCH(技能效果等级!B1353,技能效果!B:B,0))</f>
        <v>1001</v>
      </c>
      <c r="G1353" s="31">
        <v>2.5</v>
      </c>
      <c r="H1353" s="100"/>
      <c r="I1353" s="100"/>
      <c r="J1353" s="100"/>
      <c r="K1353" s="100"/>
      <c r="L1353" s="100"/>
      <c r="M1353" s="100"/>
      <c r="N1353" s="30" t="str">
        <f>IF(INDEX(技能效果!I:I,MATCH(技能效果等级!B1353,技能效果!B:B,0))="","",INDEX(技能效果!I:I,MATCH(技能效果等级!B1353,技能效果!B:B,0)))</f>
        <v/>
      </c>
      <c r="O1353" s="100"/>
      <c r="P1353" s="100"/>
      <c r="Q1353" s="100"/>
      <c r="R1353" s="31" t="str">
        <f>IF(INDEX(技能效果!J:J,MATCH(技能效果等级!B1353,技能效果!B:B,0))="","",INDEX(技能效果!J:J,MATCH(技能效果等级!B1353,技能效果!B:B,0)))</f>
        <v/>
      </c>
      <c r="S1353" s="100"/>
      <c r="T1353" s="100"/>
      <c r="U1353" s="100"/>
      <c r="V1353" s="30" t="s">
        <v>1329</v>
      </c>
      <c r="W1353" s="31">
        <f t="shared" si="20"/>
        <v>135</v>
      </c>
    </row>
    <row r="1354" spans="1:23" ht="16.5" x14ac:dyDescent="0.2">
      <c r="A1354" s="31">
        <v>1351</v>
      </c>
      <c r="B1354" s="31">
        <f>INDEX(技能效果!B:B,MATCH(技能效果等级!W1354,技能效果!Y:Y,0))</f>
        <v>130300411</v>
      </c>
      <c r="C1354" s="31" t="str">
        <f>INDEX(技能效果!C:C,MATCH(技能效果等级!B1354,技能效果!B:B,0))</f>
        <v>唐流雨专属武器效果</v>
      </c>
      <c r="D1354" s="30" t="s">
        <v>1013</v>
      </c>
      <c r="E1354" s="31">
        <v>1</v>
      </c>
      <c r="F1354" s="31">
        <f>INDEX(技能效果!H:H,MATCH(技能效果等级!B1354,技能效果!B:B,0))</f>
        <v>4001</v>
      </c>
      <c r="G1354" s="31">
        <v>1</v>
      </c>
      <c r="H1354" s="100"/>
      <c r="I1354" s="100"/>
      <c r="J1354" s="100"/>
      <c r="K1354" s="100"/>
      <c r="L1354" s="100"/>
      <c r="M1354" s="100"/>
      <c r="N1354" s="30" t="str">
        <f>IF(INDEX(技能效果!I:I,MATCH(技能效果等级!B1354,技能效果!B:B,0))="","",INDEX(技能效果!I:I,MATCH(技能效果等级!B1354,技能效果!B:B,0)))</f>
        <v/>
      </c>
      <c r="O1354" s="100"/>
      <c r="P1354" s="100"/>
      <c r="Q1354" s="100"/>
      <c r="R1354" s="31" t="str">
        <f>IF(INDEX(技能效果!J:J,MATCH(技能效果等级!B1354,技能效果!B:B,0))="","",INDEX(技能效果!J:J,MATCH(技能效果等级!B1354,技能效果!B:B,0)))</f>
        <v/>
      </c>
      <c r="S1354" s="100"/>
      <c r="T1354" s="100"/>
      <c r="U1354" s="100"/>
      <c r="V1354" s="30" t="s">
        <v>1329</v>
      </c>
      <c r="W1354" s="31">
        <f t="shared" si="20"/>
        <v>136</v>
      </c>
    </row>
    <row r="1355" spans="1:23" ht="16.5" x14ac:dyDescent="0.2">
      <c r="A1355" s="31">
        <v>1352</v>
      </c>
      <c r="B1355" s="31">
        <f>INDEX(技能效果!B:B,MATCH(技能效果等级!W1355,技能效果!Y:Y,0))</f>
        <v>130300411</v>
      </c>
      <c r="C1355" s="31" t="str">
        <f>INDEX(技能效果!C:C,MATCH(技能效果等级!B1355,技能效果!B:B,0))</f>
        <v>唐流雨专属武器效果</v>
      </c>
      <c r="D1355" s="30" t="s">
        <v>1013</v>
      </c>
      <c r="E1355" s="31">
        <v>2</v>
      </c>
      <c r="F1355" s="31">
        <f>INDEX(技能效果!H:H,MATCH(技能效果等级!B1355,技能效果!B:B,0))</f>
        <v>4001</v>
      </c>
      <c r="G1355" s="31">
        <v>1</v>
      </c>
      <c r="H1355" s="100"/>
      <c r="I1355" s="100"/>
      <c r="J1355" s="100"/>
      <c r="K1355" s="100"/>
      <c r="L1355" s="100"/>
      <c r="M1355" s="100"/>
      <c r="N1355" s="30" t="str">
        <f>IF(INDEX(技能效果!I:I,MATCH(技能效果等级!B1355,技能效果!B:B,0))="","",INDEX(技能效果!I:I,MATCH(技能效果等级!B1355,技能效果!B:B,0)))</f>
        <v/>
      </c>
      <c r="O1355" s="100"/>
      <c r="P1355" s="100"/>
      <c r="Q1355" s="100"/>
      <c r="R1355" s="31" t="str">
        <f>IF(INDEX(技能效果!J:J,MATCH(技能效果等级!B1355,技能效果!B:B,0))="","",INDEX(技能效果!J:J,MATCH(技能效果等级!B1355,技能效果!B:B,0)))</f>
        <v/>
      </c>
      <c r="S1355" s="100"/>
      <c r="T1355" s="100"/>
      <c r="U1355" s="100"/>
      <c r="V1355" s="30" t="s">
        <v>1329</v>
      </c>
      <c r="W1355" s="31">
        <f t="shared" si="20"/>
        <v>136</v>
      </c>
    </row>
    <row r="1356" spans="1:23" ht="16.5" x14ac:dyDescent="0.2">
      <c r="A1356" s="31">
        <v>1353</v>
      </c>
      <c r="B1356" s="31">
        <f>INDEX(技能效果!B:B,MATCH(技能效果等级!W1356,技能效果!Y:Y,0))</f>
        <v>130300411</v>
      </c>
      <c r="C1356" s="31" t="str">
        <f>INDEX(技能效果!C:C,MATCH(技能效果等级!B1356,技能效果!B:B,0))</f>
        <v>唐流雨专属武器效果</v>
      </c>
      <c r="D1356" s="30" t="s">
        <v>1013</v>
      </c>
      <c r="E1356" s="31">
        <v>3</v>
      </c>
      <c r="F1356" s="31">
        <f>INDEX(技能效果!H:H,MATCH(技能效果等级!B1356,技能效果!B:B,0))</f>
        <v>4001</v>
      </c>
      <c r="G1356" s="31">
        <v>1</v>
      </c>
      <c r="H1356" s="100"/>
      <c r="I1356" s="100"/>
      <c r="J1356" s="100"/>
      <c r="K1356" s="100"/>
      <c r="L1356" s="100"/>
      <c r="M1356" s="100"/>
      <c r="N1356" s="30" t="str">
        <f>IF(INDEX(技能效果!I:I,MATCH(技能效果等级!B1356,技能效果!B:B,0))="","",INDEX(技能效果!I:I,MATCH(技能效果等级!B1356,技能效果!B:B,0)))</f>
        <v/>
      </c>
      <c r="O1356" s="100"/>
      <c r="P1356" s="100"/>
      <c r="Q1356" s="100"/>
      <c r="R1356" s="31" t="str">
        <f>IF(INDEX(技能效果!J:J,MATCH(技能效果等级!B1356,技能效果!B:B,0))="","",INDEX(技能效果!J:J,MATCH(技能效果等级!B1356,技能效果!B:B,0)))</f>
        <v/>
      </c>
      <c r="S1356" s="100"/>
      <c r="T1356" s="100"/>
      <c r="U1356" s="100"/>
      <c r="V1356" s="30" t="s">
        <v>1329</v>
      </c>
      <c r="W1356" s="31">
        <f t="shared" si="20"/>
        <v>136</v>
      </c>
    </row>
    <row r="1357" spans="1:23" ht="16.5" x14ac:dyDescent="0.2">
      <c r="A1357" s="31">
        <v>1354</v>
      </c>
      <c r="B1357" s="31">
        <f>INDEX(技能效果!B:B,MATCH(技能效果等级!W1357,技能效果!Y:Y,0))</f>
        <v>130300411</v>
      </c>
      <c r="C1357" s="31" t="str">
        <f>INDEX(技能效果!C:C,MATCH(技能效果等级!B1357,技能效果!B:B,0))</f>
        <v>唐流雨专属武器效果</v>
      </c>
      <c r="D1357" s="30" t="s">
        <v>1013</v>
      </c>
      <c r="E1357" s="31">
        <v>4</v>
      </c>
      <c r="F1357" s="31">
        <f>INDEX(技能效果!H:H,MATCH(技能效果等级!B1357,技能效果!B:B,0))</f>
        <v>4001</v>
      </c>
      <c r="G1357" s="31">
        <v>1</v>
      </c>
      <c r="H1357" s="100"/>
      <c r="I1357" s="100"/>
      <c r="J1357" s="100"/>
      <c r="K1357" s="100"/>
      <c r="L1357" s="100"/>
      <c r="M1357" s="100"/>
      <c r="N1357" s="30" t="str">
        <f>IF(INDEX(技能效果!I:I,MATCH(技能效果等级!B1357,技能效果!B:B,0))="","",INDEX(技能效果!I:I,MATCH(技能效果等级!B1357,技能效果!B:B,0)))</f>
        <v/>
      </c>
      <c r="O1357" s="100"/>
      <c r="P1357" s="100"/>
      <c r="Q1357" s="100"/>
      <c r="R1357" s="31" t="str">
        <f>IF(INDEX(技能效果!J:J,MATCH(技能效果等级!B1357,技能效果!B:B,0))="","",INDEX(技能效果!J:J,MATCH(技能效果等级!B1357,技能效果!B:B,0)))</f>
        <v/>
      </c>
      <c r="S1357" s="100"/>
      <c r="T1357" s="100"/>
      <c r="U1357" s="100"/>
      <c r="V1357" s="30" t="s">
        <v>1329</v>
      </c>
      <c r="W1357" s="31">
        <f t="shared" si="20"/>
        <v>136</v>
      </c>
    </row>
    <row r="1358" spans="1:23" ht="16.5" x14ac:dyDescent="0.2">
      <c r="A1358" s="31">
        <v>1355</v>
      </c>
      <c r="B1358" s="31">
        <f>INDEX(技能效果!B:B,MATCH(技能效果等级!W1358,技能效果!Y:Y,0))</f>
        <v>130300411</v>
      </c>
      <c r="C1358" s="31" t="str">
        <f>INDEX(技能效果!C:C,MATCH(技能效果等级!B1358,技能效果!B:B,0))</f>
        <v>唐流雨专属武器效果</v>
      </c>
      <c r="D1358" s="30" t="s">
        <v>1013</v>
      </c>
      <c r="E1358" s="31">
        <v>5</v>
      </c>
      <c r="F1358" s="31">
        <f>INDEX(技能效果!H:H,MATCH(技能效果等级!B1358,技能效果!B:B,0))</f>
        <v>4001</v>
      </c>
      <c r="G1358" s="31">
        <v>1</v>
      </c>
      <c r="H1358" s="100"/>
      <c r="I1358" s="100"/>
      <c r="J1358" s="100"/>
      <c r="K1358" s="100"/>
      <c r="L1358" s="100"/>
      <c r="M1358" s="100"/>
      <c r="N1358" s="30" t="str">
        <f>IF(INDEX(技能效果!I:I,MATCH(技能效果等级!B1358,技能效果!B:B,0))="","",INDEX(技能效果!I:I,MATCH(技能效果等级!B1358,技能效果!B:B,0)))</f>
        <v/>
      </c>
      <c r="O1358" s="100"/>
      <c r="P1358" s="100"/>
      <c r="Q1358" s="100"/>
      <c r="R1358" s="31" t="str">
        <f>IF(INDEX(技能效果!J:J,MATCH(技能效果等级!B1358,技能效果!B:B,0))="","",INDEX(技能效果!J:J,MATCH(技能效果等级!B1358,技能效果!B:B,0)))</f>
        <v/>
      </c>
      <c r="S1358" s="100"/>
      <c r="T1358" s="100"/>
      <c r="U1358" s="100"/>
      <c r="V1358" s="30" t="s">
        <v>1329</v>
      </c>
      <c r="W1358" s="31">
        <f t="shared" si="20"/>
        <v>136</v>
      </c>
    </row>
    <row r="1359" spans="1:23" ht="16.5" x14ac:dyDescent="0.2">
      <c r="A1359" s="31">
        <v>1356</v>
      </c>
      <c r="B1359" s="31">
        <f>INDEX(技能效果!B:B,MATCH(技能效果等级!W1359,技能效果!Y:Y,0))</f>
        <v>130300411</v>
      </c>
      <c r="C1359" s="31" t="str">
        <f>INDEX(技能效果!C:C,MATCH(技能效果等级!B1359,技能效果!B:B,0))</f>
        <v>唐流雨专属武器效果</v>
      </c>
      <c r="D1359" s="30" t="s">
        <v>1013</v>
      </c>
      <c r="E1359" s="31">
        <v>6</v>
      </c>
      <c r="F1359" s="31">
        <f>INDEX(技能效果!H:H,MATCH(技能效果等级!B1359,技能效果!B:B,0))</f>
        <v>4001</v>
      </c>
      <c r="G1359" s="31">
        <v>1</v>
      </c>
      <c r="H1359" s="100"/>
      <c r="I1359" s="100"/>
      <c r="J1359" s="100"/>
      <c r="K1359" s="100"/>
      <c r="L1359" s="100"/>
      <c r="M1359" s="100"/>
      <c r="N1359" s="30" t="str">
        <f>IF(INDEX(技能效果!I:I,MATCH(技能效果等级!B1359,技能效果!B:B,0))="","",INDEX(技能效果!I:I,MATCH(技能效果等级!B1359,技能效果!B:B,0)))</f>
        <v/>
      </c>
      <c r="O1359" s="100"/>
      <c r="P1359" s="100"/>
      <c r="Q1359" s="100"/>
      <c r="R1359" s="31" t="str">
        <f>IF(INDEX(技能效果!J:J,MATCH(技能效果等级!B1359,技能效果!B:B,0))="","",INDEX(技能效果!J:J,MATCH(技能效果等级!B1359,技能效果!B:B,0)))</f>
        <v/>
      </c>
      <c r="S1359" s="100"/>
      <c r="T1359" s="100"/>
      <c r="U1359" s="100"/>
      <c r="V1359" s="30" t="s">
        <v>1329</v>
      </c>
      <c r="W1359" s="31">
        <f t="shared" ref="W1359:W1422" si="21">W1349+1</f>
        <v>136</v>
      </c>
    </row>
    <row r="1360" spans="1:23" ht="16.5" x14ac:dyDescent="0.2">
      <c r="A1360" s="31">
        <v>1357</v>
      </c>
      <c r="B1360" s="31">
        <f>INDEX(技能效果!B:B,MATCH(技能效果等级!W1360,技能效果!Y:Y,0))</f>
        <v>130300411</v>
      </c>
      <c r="C1360" s="31" t="str">
        <f>INDEX(技能效果!C:C,MATCH(技能效果等级!B1360,技能效果!B:B,0))</f>
        <v>唐流雨专属武器效果</v>
      </c>
      <c r="D1360" s="30" t="s">
        <v>1013</v>
      </c>
      <c r="E1360" s="31">
        <v>7</v>
      </c>
      <c r="F1360" s="31">
        <f>INDEX(技能效果!H:H,MATCH(技能效果等级!B1360,技能效果!B:B,0))</f>
        <v>4001</v>
      </c>
      <c r="G1360" s="31">
        <v>1</v>
      </c>
      <c r="H1360" s="100"/>
      <c r="I1360" s="100"/>
      <c r="J1360" s="100"/>
      <c r="K1360" s="100"/>
      <c r="L1360" s="100"/>
      <c r="M1360" s="100"/>
      <c r="N1360" s="30" t="str">
        <f>IF(INDEX(技能效果!I:I,MATCH(技能效果等级!B1360,技能效果!B:B,0))="","",INDEX(技能效果!I:I,MATCH(技能效果等级!B1360,技能效果!B:B,0)))</f>
        <v/>
      </c>
      <c r="O1360" s="100"/>
      <c r="P1360" s="100"/>
      <c r="Q1360" s="100"/>
      <c r="R1360" s="31" t="str">
        <f>IF(INDEX(技能效果!J:J,MATCH(技能效果等级!B1360,技能效果!B:B,0))="","",INDEX(技能效果!J:J,MATCH(技能效果等级!B1360,技能效果!B:B,0)))</f>
        <v/>
      </c>
      <c r="S1360" s="100"/>
      <c r="T1360" s="100"/>
      <c r="U1360" s="100"/>
      <c r="V1360" s="30" t="s">
        <v>1329</v>
      </c>
      <c r="W1360" s="31">
        <f t="shared" si="21"/>
        <v>136</v>
      </c>
    </row>
    <row r="1361" spans="1:23" ht="16.5" x14ac:dyDescent="0.2">
      <c r="A1361" s="31">
        <v>1358</v>
      </c>
      <c r="B1361" s="31">
        <f>INDEX(技能效果!B:B,MATCH(技能效果等级!W1361,技能效果!Y:Y,0))</f>
        <v>130300411</v>
      </c>
      <c r="C1361" s="31" t="str">
        <f>INDEX(技能效果!C:C,MATCH(技能效果等级!B1361,技能效果!B:B,0))</f>
        <v>唐流雨专属武器效果</v>
      </c>
      <c r="D1361" s="30" t="s">
        <v>1013</v>
      </c>
      <c r="E1361" s="31">
        <v>8</v>
      </c>
      <c r="F1361" s="31">
        <f>INDEX(技能效果!H:H,MATCH(技能效果等级!B1361,技能效果!B:B,0))</f>
        <v>4001</v>
      </c>
      <c r="G1361" s="31">
        <v>1</v>
      </c>
      <c r="H1361" s="100"/>
      <c r="I1361" s="100"/>
      <c r="J1361" s="100"/>
      <c r="K1361" s="100"/>
      <c r="L1361" s="100"/>
      <c r="M1361" s="100"/>
      <c r="N1361" s="30" t="str">
        <f>IF(INDEX(技能效果!I:I,MATCH(技能效果等级!B1361,技能效果!B:B,0))="","",INDEX(技能效果!I:I,MATCH(技能效果等级!B1361,技能效果!B:B,0)))</f>
        <v/>
      </c>
      <c r="O1361" s="100"/>
      <c r="P1361" s="100"/>
      <c r="Q1361" s="100"/>
      <c r="R1361" s="31" t="str">
        <f>IF(INDEX(技能效果!J:J,MATCH(技能效果等级!B1361,技能效果!B:B,0))="","",INDEX(技能效果!J:J,MATCH(技能效果等级!B1361,技能效果!B:B,0)))</f>
        <v/>
      </c>
      <c r="S1361" s="100"/>
      <c r="T1361" s="100"/>
      <c r="U1361" s="100"/>
      <c r="V1361" s="30" t="s">
        <v>1329</v>
      </c>
      <c r="W1361" s="31">
        <f t="shared" si="21"/>
        <v>136</v>
      </c>
    </row>
    <row r="1362" spans="1:23" ht="16.5" x14ac:dyDescent="0.2">
      <c r="A1362" s="31">
        <v>1359</v>
      </c>
      <c r="B1362" s="31">
        <f>INDEX(技能效果!B:B,MATCH(技能效果等级!W1362,技能效果!Y:Y,0))</f>
        <v>130300411</v>
      </c>
      <c r="C1362" s="31" t="str">
        <f>INDEX(技能效果!C:C,MATCH(技能效果等级!B1362,技能效果!B:B,0))</f>
        <v>唐流雨专属武器效果</v>
      </c>
      <c r="D1362" s="30" t="s">
        <v>1013</v>
      </c>
      <c r="E1362" s="31">
        <v>9</v>
      </c>
      <c r="F1362" s="31">
        <f>INDEX(技能效果!H:H,MATCH(技能效果等级!B1362,技能效果!B:B,0))</f>
        <v>4001</v>
      </c>
      <c r="G1362" s="31">
        <v>1</v>
      </c>
      <c r="H1362" s="100"/>
      <c r="I1362" s="100"/>
      <c r="J1362" s="100"/>
      <c r="K1362" s="100"/>
      <c r="L1362" s="100"/>
      <c r="M1362" s="100"/>
      <c r="N1362" s="30" t="str">
        <f>IF(INDEX(技能效果!I:I,MATCH(技能效果等级!B1362,技能效果!B:B,0))="","",INDEX(技能效果!I:I,MATCH(技能效果等级!B1362,技能效果!B:B,0)))</f>
        <v/>
      </c>
      <c r="O1362" s="100"/>
      <c r="P1362" s="100"/>
      <c r="Q1362" s="100"/>
      <c r="R1362" s="31" t="str">
        <f>IF(INDEX(技能效果!J:J,MATCH(技能效果等级!B1362,技能效果!B:B,0))="","",INDEX(技能效果!J:J,MATCH(技能效果等级!B1362,技能效果!B:B,0)))</f>
        <v/>
      </c>
      <c r="S1362" s="100"/>
      <c r="T1362" s="100"/>
      <c r="U1362" s="100"/>
      <c r="V1362" s="30" t="s">
        <v>1329</v>
      </c>
      <c r="W1362" s="31">
        <f t="shared" si="21"/>
        <v>136</v>
      </c>
    </row>
    <row r="1363" spans="1:23" ht="16.5" x14ac:dyDescent="0.2">
      <c r="A1363" s="31">
        <v>1360</v>
      </c>
      <c r="B1363" s="31">
        <f>INDEX(技能效果!B:B,MATCH(技能效果等级!W1363,技能效果!Y:Y,0))</f>
        <v>130300411</v>
      </c>
      <c r="C1363" s="31" t="str">
        <f>INDEX(技能效果!C:C,MATCH(技能效果等级!B1363,技能效果!B:B,0))</f>
        <v>唐流雨专属武器效果</v>
      </c>
      <c r="D1363" s="30" t="s">
        <v>1013</v>
      </c>
      <c r="E1363" s="31">
        <v>10</v>
      </c>
      <c r="F1363" s="31">
        <f>INDEX(技能效果!H:H,MATCH(技能效果等级!B1363,技能效果!B:B,0))</f>
        <v>4001</v>
      </c>
      <c r="G1363" s="31">
        <v>1</v>
      </c>
      <c r="H1363" s="100"/>
      <c r="I1363" s="100"/>
      <c r="J1363" s="100"/>
      <c r="K1363" s="100"/>
      <c r="L1363" s="100"/>
      <c r="M1363" s="100"/>
      <c r="N1363" s="30" t="str">
        <f>IF(INDEX(技能效果!I:I,MATCH(技能效果等级!B1363,技能效果!B:B,0))="","",INDEX(技能效果!I:I,MATCH(技能效果等级!B1363,技能效果!B:B,0)))</f>
        <v/>
      </c>
      <c r="O1363" s="100"/>
      <c r="P1363" s="100"/>
      <c r="Q1363" s="100"/>
      <c r="R1363" s="31" t="str">
        <f>IF(INDEX(技能效果!J:J,MATCH(技能效果等级!B1363,技能效果!B:B,0))="","",INDEX(技能效果!J:J,MATCH(技能效果等级!B1363,技能效果!B:B,0)))</f>
        <v/>
      </c>
      <c r="S1363" s="100"/>
      <c r="T1363" s="100"/>
      <c r="U1363" s="100"/>
      <c r="V1363" s="30" t="s">
        <v>1329</v>
      </c>
      <c r="W1363" s="31">
        <f t="shared" si="21"/>
        <v>136</v>
      </c>
    </row>
    <row r="1364" spans="1:23" ht="16.5" x14ac:dyDescent="0.2">
      <c r="A1364" s="31">
        <v>1361</v>
      </c>
      <c r="B1364" s="31">
        <f>INDEX(技能效果!B:B,MATCH(技能效果等级!W1364,技能效果!Y:Y,0))</f>
        <v>130300421</v>
      </c>
      <c r="C1364" s="31" t="str">
        <f>INDEX(技能效果!C:C,MATCH(技能效果等级!B1364,技能效果!B:B,0))</f>
        <v>唐流雨满星效果</v>
      </c>
      <c r="D1364" s="30" t="s">
        <v>1013</v>
      </c>
      <c r="E1364" s="31">
        <v>1</v>
      </c>
      <c r="F1364" s="31">
        <f>INDEX(技能效果!H:H,MATCH(技能效果等级!B1364,技能效果!B:B,0))</f>
        <v>1001</v>
      </c>
      <c r="G1364" s="31">
        <v>2.5</v>
      </c>
      <c r="H1364" s="100"/>
      <c r="I1364" s="100"/>
      <c r="J1364" s="100"/>
      <c r="K1364" s="100"/>
      <c r="L1364" s="100"/>
      <c r="M1364" s="100"/>
      <c r="N1364" s="30" t="str">
        <f>IF(INDEX(技能效果!I:I,MATCH(技能效果等级!B1364,技能效果!B:B,0))="","",INDEX(技能效果!I:I,MATCH(技能效果等级!B1364,技能效果!B:B,0)))</f>
        <v/>
      </c>
      <c r="O1364" s="100"/>
      <c r="P1364" s="100"/>
      <c r="Q1364" s="100"/>
      <c r="R1364" s="31" t="str">
        <f>IF(INDEX(技能效果!J:J,MATCH(技能效果等级!B1364,技能效果!B:B,0))="","",INDEX(技能效果!J:J,MATCH(技能效果等级!B1364,技能效果!B:B,0)))</f>
        <v/>
      </c>
      <c r="S1364" s="100"/>
      <c r="T1364" s="100"/>
      <c r="U1364" s="100"/>
      <c r="V1364" s="30" t="s">
        <v>1329</v>
      </c>
      <c r="W1364" s="31">
        <f t="shared" si="21"/>
        <v>137</v>
      </c>
    </row>
    <row r="1365" spans="1:23" ht="16.5" x14ac:dyDescent="0.2">
      <c r="A1365" s="31">
        <v>1362</v>
      </c>
      <c r="B1365" s="31">
        <f>INDEX(技能效果!B:B,MATCH(技能效果等级!W1365,技能效果!Y:Y,0))</f>
        <v>130300421</v>
      </c>
      <c r="C1365" s="31" t="str">
        <f>INDEX(技能效果!C:C,MATCH(技能效果等级!B1365,技能效果!B:B,0))</f>
        <v>唐流雨满星效果</v>
      </c>
      <c r="D1365" s="30" t="s">
        <v>1013</v>
      </c>
      <c r="E1365" s="31">
        <v>2</v>
      </c>
      <c r="F1365" s="31">
        <f>INDEX(技能效果!H:H,MATCH(技能效果等级!B1365,技能效果!B:B,0))</f>
        <v>1001</v>
      </c>
      <c r="G1365" s="31">
        <v>2.5</v>
      </c>
      <c r="H1365" s="100"/>
      <c r="I1365" s="100"/>
      <c r="J1365" s="100"/>
      <c r="K1365" s="100"/>
      <c r="L1365" s="100"/>
      <c r="M1365" s="100"/>
      <c r="N1365" s="30" t="str">
        <f>IF(INDEX(技能效果!I:I,MATCH(技能效果等级!B1365,技能效果!B:B,0))="","",INDEX(技能效果!I:I,MATCH(技能效果等级!B1365,技能效果!B:B,0)))</f>
        <v/>
      </c>
      <c r="O1365" s="100"/>
      <c r="P1365" s="100"/>
      <c r="Q1365" s="100"/>
      <c r="R1365" s="31" t="str">
        <f>IF(INDEX(技能效果!J:J,MATCH(技能效果等级!B1365,技能效果!B:B,0))="","",INDEX(技能效果!J:J,MATCH(技能效果等级!B1365,技能效果!B:B,0)))</f>
        <v/>
      </c>
      <c r="S1365" s="100"/>
      <c r="T1365" s="100"/>
      <c r="U1365" s="100"/>
      <c r="V1365" s="30" t="s">
        <v>1329</v>
      </c>
      <c r="W1365" s="31">
        <f t="shared" si="21"/>
        <v>137</v>
      </c>
    </row>
    <row r="1366" spans="1:23" ht="16.5" x14ac:dyDescent="0.2">
      <c r="A1366" s="31">
        <v>1363</v>
      </c>
      <c r="B1366" s="31">
        <f>INDEX(技能效果!B:B,MATCH(技能效果等级!W1366,技能效果!Y:Y,0))</f>
        <v>130300421</v>
      </c>
      <c r="C1366" s="31" t="str">
        <f>INDEX(技能效果!C:C,MATCH(技能效果等级!B1366,技能效果!B:B,0))</f>
        <v>唐流雨满星效果</v>
      </c>
      <c r="D1366" s="30" t="s">
        <v>1013</v>
      </c>
      <c r="E1366" s="31">
        <v>3</v>
      </c>
      <c r="F1366" s="31">
        <f>INDEX(技能效果!H:H,MATCH(技能效果等级!B1366,技能效果!B:B,0))</f>
        <v>1001</v>
      </c>
      <c r="G1366" s="31">
        <v>2.5</v>
      </c>
      <c r="H1366" s="100"/>
      <c r="I1366" s="100"/>
      <c r="J1366" s="100"/>
      <c r="K1366" s="100"/>
      <c r="L1366" s="100"/>
      <c r="M1366" s="100"/>
      <c r="N1366" s="30" t="str">
        <f>IF(INDEX(技能效果!I:I,MATCH(技能效果等级!B1366,技能效果!B:B,0))="","",INDEX(技能效果!I:I,MATCH(技能效果等级!B1366,技能效果!B:B,0)))</f>
        <v/>
      </c>
      <c r="O1366" s="100"/>
      <c r="P1366" s="100"/>
      <c r="Q1366" s="100"/>
      <c r="R1366" s="31" t="str">
        <f>IF(INDEX(技能效果!J:J,MATCH(技能效果等级!B1366,技能效果!B:B,0))="","",INDEX(技能效果!J:J,MATCH(技能效果等级!B1366,技能效果!B:B,0)))</f>
        <v/>
      </c>
      <c r="S1366" s="100"/>
      <c r="T1366" s="100"/>
      <c r="U1366" s="100"/>
      <c r="V1366" s="30" t="s">
        <v>1329</v>
      </c>
      <c r="W1366" s="31">
        <f t="shared" si="21"/>
        <v>137</v>
      </c>
    </row>
    <row r="1367" spans="1:23" ht="16.5" x14ac:dyDescent="0.2">
      <c r="A1367" s="31">
        <v>1364</v>
      </c>
      <c r="B1367" s="31">
        <f>INDEX(技能效果!B:B,MATCH(技能效果等级!W1367,技能效果!Y:Y,0))</f>
        <v>130300421</v>
      </c>
      <c r="C1367" s="31" t="str">
        <f>INDEX(技能效果!C:C,MATCH(技能效果等级!B1367,技能效果!B:B,0))</f>
        <v>唐流雨满星效果</v>
      </c>
      <c r="D1367" s="30" t="s">
        <v>1013</v>
      </c>
      <c r="E1367" s="31">
        <v>4</v>
      </c>
      <c r="F1367" s="31">
        <f>INDEX(技能效果!H:H,MATCH(技能效果等级!B1367,技能效果!B:B,0))</f>
        <v>1001</v>
      </c>
      <c r="G1367" s="31">
        <v>2.5</v>
      </c>
      <c r="H1367" s="100"/>
      <c r="I1367" s="100"/>
      <c r="J1367" s="100"/>
      <c r="K1367" s="100"/>
      <c r="L1367" s="100"/>
      <c r="M1367" s="100"/>
      <c r="N1367" s="30" t="str">
        <f>IF(INDEX(技能效果!I:I,MATCH(技能效果等级!B1367,技能效果!B:B,0))="","",INDEX(技能效果!I:I,MATCH(技能效果等级!B1367,技能效果!B:B,0)))</f>
        <v/>
      </c>
      <c r="O1367" s="100"/>
      <c r="P1367" s="100"/>
      <c r="Q1367" s="100"/>
      <c r="R1367" s="31" t="str">
        <f>IF(INDEX(技能效果!J:J,MATCH(技能效果等级!B1367,技能效果!B:B,0))="","",INDEX(技能效果!J:J,MATCH(技能效果等级!B1367,技能效果!B:B,0)))</f>
        <v/>
      </c>
      <c r="S1367" s="100"/>
      <c r="T1367" s="100"/>
      <c r="U1367" s="100"/>
      <c r="V1367" s="30" t="s">
        <v>1329</v>
      </c>
      <c r="W1367" s="31">
        <f t="shared" si="21"/>
        <v>137</v>
      </c>
    </row>
    <row r="1368" spans="1:23" ht="16.5" x14ac:dyDescent="0.2">
      <c r="A1368" s="31">
        <v>1365</v>
      </c>
      <c r="B1368" s="31">
        <f>INDEX(技能效果!B:B,MATCH(技能效果等级!W1368,技能效果!Y:Y,0))</f>
        <v>130300421</v>
      </c>
      <c r="C1368" s="31" t="str">
        <f>INDEX(技能效果!C:C,MATCH(技能效果等级!B1368,技能效果!B:B,0))</f>
        <v>唐流雨满星效果</v>
      </c>
      <c r="D1368" s="30" t="s">
        <v>1013</v>
      </c>
      <c r="E1368" s="31">
        <v>5</v>
      </c>
      <c r="F1368" s="31">
        <f>INDEX(技能效果!H:H,MATCH(技能效果等级!B1368,技能效果!B:B,0))</f>
        <v>1001</v>
      </c>
      <c r="G1368" s="31">
        <v>2.5</v>
      </c>
      <c r="H1368" s="100"/>
      <c r="I1368" s="100"/>
      <c r="J1368" s="100"/>
      <c r="K1368" s="100"/>
      <c r="L1368" s="100"/>
      <c r="M1368" s="100"/>
      <c r="N1368" s="30" t="str">
        <f>IF(INDEX(技能效果!I:I,MATCH(技能效果等级!B1368,技能效果!B:B,0))="","",INDEX(技能效果!I:I,MATCH(技能效果等级!B1368,技能效果!B:B,0)))</f>
        <v/>
      </c>
      <c r="O1368" s="100"/>
      <c r="P1368" s="100"/>
      <c r="Q1368" s="100"/>
      <c r="R1368" s="31" t="str">
        <f>IF(INDEX(技能效果!J:J,MATCH(技能效果等级!B1368,技能效果!B:B,0))="","",INDEX(技能效果!J:J,MATCH(技能效果等级!B1368,技能效果!B:B,0)))</f>
        <v/>
      </c>
      <c r="S1368" s="100"/>
      <c r="T1368" s="100"/>
      <c r="U1368" s="100"/>
      <c r="V1368" s="30" t="s">
        <v>1329</v>
      </c>
      <c r="W1368" s="31">
        <f t="shared" si="21"/>
        <v>137</v>
      </c>
    </row>
    <row r="1369" spans="1:23" ht="16.5" x14ac:dyDescent="0.2">
      <c r="A1369" s="31">
        <v>1366</v>
      </c>
      <c r="B1369" s="31">
        <f>INDEX(技能效果!B:B,MATCH(技能效果等级!W1369,技能效果!Y:Y,0))</f>
        <v>130300421</v>
      </c>
      <c r="C1369" s="31" t="str">
        <f>INDEX(技能效果!C:C,MATCH(技能效果等级!B1369,技能效果!B:B,0))</f>
        <v>唐流雨满星效果</v>
      </c>
      <c r="D1369" s="30" t="s">
        <v>1013</v>
      </c>
      <c r="E1369" s="31">
        <v>6</v>
      </c>
      <c r="F1369" s="31">
        <f>INDEX(技能效果!H:H,MATCH(技能效果等级!B1369,技能效果!B:B,0))</f>
        <v>1001</v>
      </c>
      <c r="G1369" s="31">
        <v>2.5</v>
      </c>
      <c r="H1369" s="100"/>
      <c r="I1369" s="100"/>
      <c r="J1369" s="100"/>
      <c r="K1369" s="100"/>
      <c r="L1369" s="100"/>
      <c r="M1369" s="100"/>
      <c r="N1369" s="30" t="str">
        <f>IF(INDEX(技能效果!I:I,MATCH(技能效果等级!B1369,技能效果!B:B,0))="","",INDEX(技能效果!I:I,MATCH(技能效果等级!B1369,技能效果!B:B,0)))</f>
        <v/>
      </c>
      <c r="O1369" s="100"/>
      <c r="P1369" s="100"/>
      <c r="Q1369" s="100"/>
      <c r="R1369" s="31" t="str">
        <f>IF(INDEX(技能效果!J:J,MATCH(技能效果等级!B1369,技能效果!B:B,0))="","",INDEX(技能效果!J:J,MATCH(技能效果等级!B1369,技能效果!B:B,0)))</f>
        <v/>
      </c>
      <c r="S1369" s="100"/>
      <c r="T1369" s="100"/>
      <c r="U1369" s="100"/>
      <c r="V1369" s="30" t="s">
        <v>1329</v>
      </c>
      <c r="W1369" s="31">
        <f t="shared" si="21"/>
        <v>137</v>
      </c>
    </row>
    <row r="1370" spans="1:23" ht="16.5" x14ac:dyDescent="0.2">
      <c r="A1370" s="31">
        <v>1367</v>
      </c>
      <c r="B1370" s="31">
        <f>INDEX(技能效果!B:B,MATCH(技能效果等级!W1370,技能效果!Y:Y,0))</f>
        <v>130300421</v>
      </c>
      <c r="C1370" s="31" t="str">
        <f>INDEX(技能效果!C:C,MATCH(技能效果等级!B1370,技能效果!B:B,0))</f>
        <v>唐流雨满星效果</v>
      </c>
      <c r="D1370" s="30" t="s">
        <v>1013</v>
      </c>
      <c r="E1370" s="31">
        <v>7</v>
      </c>
      <c r="F1370" s="31">
        <f>INDEX(技能效果!H:H,MATCH(技能效果等级!B1370,技能效果!B:B,0))</f>
        <v>1001</v>
      </c>
      <c r="G1370" s="31">
        <v>2.5</v>
      </c>
      <c r="H1370" s="100"/>
      <c r="I1370" s="100"/>
      <c r="J1370" s="100"/>
      <c r="K1370" s="100"/>
      <c r="L1370" s="100"/>
      <c r="M1370" s="100"/>
      <c r="N1370" s="30" t="str">
        <f>IF(INDEX(技能效果!I:I,MATCH(技能效果等级!B1370,技能效果!B:B,0))="","",INDEX(技能效果!I:I,MATCH(技能效果等级!B1370,技能效果!B:B,0)))</f>
        <v/>
      </c>
      <c r="O1370" s="100"/>
      <c r="P1370" s="100"/>
      <c r="Q1370" s="100"/>
      <c r="R1370" s="31" t="str">
        <f>IF(INDEX(技能效果!J:J,MATCH(技能效果等级!B1370,技能效果!B:B,0))="","",INDEX(技能效果!J:J,MATCH(技能效果等级!B1370,技能效果!B:B,0)))</f>
        <v/>
      </c>
      <c r="S1370" s="100"/>
      <c r="T1370" s="100"/>
      <c r="U1370" s="100"/>
      <c r="V1370" s="30" t="s">
        <v>1329</v>
      </c>
      <c r="W1370" s="31">
        <f t="shared" si="21"/>
        <v>137</v>
      </c>
    </row>
    <row r="1371" spans="1:23" ht="16.5" x14ac:dyDescent="0.2">
      <c r="A1371" s="31">
        <v>1368</v>
      </c>
      <c r="B1371" s="31">
        <f>INDEX(技能效果!B:B,MATCH(技能效果等级!W1371,技能效果!Y:Y,0))</f>
        <v>130300421</v>
      </c>
      <c r="C1371" s="31" t="str">
        <f>INDEX(技能效果!C:C,MATCH(技能效果等级!B1371,技能效果!B:B,0))</f>
        <v>唐流雨满星效果</v>
      </c>
      <c r="D1371" s="30" t="s">
        <v>1013</v>
      </c>
      <c r="E1371" s="31">
        <v>8</v>
      </c>
      <c r="F1371" s="31">
        <f>INDEX(技能效果!H:H,MATCH(技能效果等级!B1371,技能效果!B:B,0))</f>
        <v>1001</v>
      </c>
      <c r="G1371" s="31">
        <v>2.5</v>
      </c>
      <c r="H1371" s="100"/>
      <c r="I1371" s="100"/>
      <c r="J1371" s="100"/>
      <c r="K1371" s="100"/>
      <c r="L1371" s="100"/>
      <c r="M1371" s="100"/>
      <c r="N1371" s="30" t="str">
        <f>IF(INDEX(技能效果!I:I,MATCH(技能效果等级!B1371,技能效果!B:B,0))="","",INDEX(技能效果!I:I,MATCH(技能效果等级!B1371,技能效果!B:B,0)))</f>
        <v/>
      </c>
      <c r="O1371" s="100"/>
      <c r="P1371" s="100"/>
      <c r="Q1371" s="100"/>
      <c r="R1371" s="31" t="str">
        <f>IF(INDEX(技能效果!J:J,MATCH(技能效果等级!B1371,技能效果!B:B,0))="","",INDEX(技能效果!J:J,MATCH(技能效果等级!B1371,技能效果!B:B,0)))</f>
        <v/>
      </c>
      <c r="S1371" s="100"/>
      <c r="T1371" s="100"/>
      <c r="U1371" s="100"/>
      <c r="V1371" s="30" t="s">
        <v>1329</v>
      </c>
      <c r="W1371" s="31">
        <f t="shared" si="21"/>
        <v>137</v>
      </c>
    </row>
    <row r="1372" spans="1:23" ht="16.5" x14ac:dyDescent="0.2">
      <c r="A1372" s="31">
        <v>1369</v>
      </c>
      <c r="B1372" s="31">
        <f>INDEX(技能效果!B:B,MATCH(技能效果等级!W1372,技能效果!Y:Y,0))</f>
        <v>130300421</v>
      </c>
      <c r="C1372" s="31" t="str">
        <f>INDEX(技能效果!C:C,MATCH(技能效果等级!B1372,技能效果!B:B,0))</f>
        <v>唐流雨满星效果</v>
      </c>
      <c r="D1372" s="30" t="s">
        <v>1013</v>
      </c>
      <c r="E1372" s="31">
        <v>9</v>
      </c>
      <c r="F1372" s="31">
        <f>INDEX(技能效果!H:H,MATCH(技能效果等级!B1372,技能效果!B:B,0))</f>
        <v>1001</v>
      </c>
      <c r="G1372" s="31">
        <v>2.5</v>
      </c>
      <c r="H1372" s="100"/>
      <c r="I1372" s="100"/>
      <c r="J1372" s="100"/>
      <c r="K1372" s="100"/>
      <c r="L1372" s="100"/>
      <c r="M1372" s="100"/>
      <c r="N1372" s="30" t="str">
        <f>IF(INDEX(技能效果!I:I,MATCH(技能效果等级!B1372,技能效果!B:B,0))="","",INDEX(技能效果!I:I,MATCH(技能效果等级!B1372,技能效果!B:B,0)))</f>
        <v/>
      </c>
      <c r="O1372" s="100"/>
      <c r="P1372" s="100"/>
      <c r="Q1372" s="100"/>
      <c r="R1372" s="31" t="str">
        <f>IF(INDEX(技能效果!J:J,MATCH(技能效果等级!B1372,技能效果!B:B,0))="","",INDEX(技能效果!J:J,MATCH(技能效果等级!B1372,技能效果!B:B,0)))</f>
        <v/>
      </c>
      <c r="S1372" s="100"/>
      <c r="T1372" s="100"/>
      <c r="U1372" s="100"/>
      <c r="V1372" s="30" t="s">
        <v>1329</v>
      </c>
      <c r="W1372" s="31">
        <f t="shared" si="21"/>
        <v>137</v>
      </c>
    </row>
    <row r="1373" spans="1:23" ht="16.5" x14ac:dyDescent="0.2">
      <c r="A1373" s="31">
        <v>1370</v>
      </c>
      <c r="B1373" s="31">
        <f>INDEX(技能效果!B:B,MATCH(技能效果等级!W1373,技能效果!Y:Y,0))</f>
        <v>130300421</v>
      </c>
      <c r="C1373" s="31" t="str">
        <f>INDEX(技能效果!C:C,MATCH(技能效果等级!B1373,技能效果!B:B,0))</f>
        <v>唐流雨满星效果</v>
      </c>
      <c r="D1373" s="30" t="s">
        <v>1013</v>
      </c>
      <c r="E1373" s="31">
        <v>10</v>
      </c>
      <c r="F1373" s="31">
        <f>INDEX(技能效果!H:H,MATCH(技能效果等级!B1373,技能效果!B:B,0))</f>
        <v>1001</v>
      </c>
      <c r="G1373" s="31">
        <v>2.5</v>
      </c>
      <c r="H1373" s="100"/>
      <c r="I1373" s="100"/>
      <c r="J1373" s="100"/>
      <c r="K1373" s="100"/>
      <c r="L1373" s="100"/>
      <c r="M1373" s="100"/>
      <c r="N1373" s="30" t="str">
        <f>IF(INDEX(技能效果!I:I,MATCH(技能效果等级!B1373,技能效果!B:B,0))="","",INDEX(技能效果!I:I,MATCH(技能效果等级!B1373,技能效果!B:B,0)))</f>
        <v/>
      </c>
      <c r="O1373" s="100"/>
      <c r="P1373" s="100"/>
      <c r="Q1373" s="100"/>
      <c r="R1373" s="31" t="str">
        <f>IF(INDEX(技能效果!J:J,MATCH(技能效果等级!B1373,技能效果!B:B,0))="","",INDEX(技能效果!J:J,MATCH(技能效果等级!B1373,技能效果!B:B,0)))</f>
        <v/>
      </c>
      <c r="S1373" s="100"/>
      <c r="T1373" s="100"/>
      <c r="U1373" s="100"/>
      <c r="V1373" s="30" t="s">
        <v>1329</v>
      </c>
      <c r="W1373" s="31">
        <f t="shared" si="21"/>
        <v>137</v>
      </c>
    </row>
    <row r="1374" spans="1:23" ht="16.5" x14ac:dyDescent="0.2">
      <c r="A1374" s="31">
        <v>1371</v>
      </c>
      <c r="B1374" s="31">
        <f>INDEX(技能效果!B:B,MATCH(技能效果等级!W1374,技能效果!Y:Y,0))</f>
        <v>130300501</v>
      </c>
      <c r="C1374" s="31" t="str">
        <f>INDEX(技能效果!C:C,MATCH(技能效果等级!B1374,技能效果!B:B,0))</f>
        <v>李轩辕技能伤害</v>
      </c>
      <c r="D1374" s="30" t="s">
        <v>1013</v>
      </c>
      <c r="E1374" s="31">
        <v>1</v>
      </c>
      <c r="F1374" s="31">
        <f>INDEX(技能效果!H:H,MATCH(技能效果等级!B1374,技能效果!B:B,0))</f>
        <v>1001</v>
      </c>
      <c r="G1374" s="31">
        <v>1</v>
      </c>
      <c r="H1374" s="100"/>
      <c r="I1374" s="100"/>
      <c r="J1374" s="100"/>
      <c r="K1374" s="100"/>
      <c r="L1374" s="100"/>
      <c r="M1374" s="100"/>
      <c r="N1374" s="30" t="str">
        <f>IF(INDEX(技能效果!I:I,MATCH(技能效果等级!B1374,技能效果!B:B,0))="","",INDEX(技能效果!I:I,MATCH(技能效果等级!B1374,技能效果!B:B,0)))</f>
        <v/>
      </c>
      <c r="O1374" s="100"/>
      <c r="P1374" s="100"/>
      <c r="Q1374" s="100"/>
      <c r="R1374" s="31" t="str">
        <f>IF(INDEX(技能效果!J:J,MATCH(技能效果等级!B1374,技能效果!B:B,0))="","",INDEX(技能效果!J:J,MATCH(技能效果等级!B1374,技能效果!B:B,0)))</f>
        <v/>
      </c>
      <c r="S1374" s="100"/>
      <c r="T1374" s="100"/>
      <c r="U1374" s="100"/>
      <c r="V1374" s="30" t="s">
        <v>1329</v>
      </c>
      <c r="W1374" s="31">
        <f t="shared" si="21"/>
        <v>138</v>
      </c>
    </row>
    <row r="1375" spans="1:23" ht="16.5" x14ac:dyDescent="0.2">
      <c r="A1375" s="31">
        <v>1372</v>
      </c>
      <c r="B1375" s="31">
        <f>INDEX(技能效果!B:B,MATCH(技能效果等级!W1375,技能效果!Y:Y,0))</f>
        <v>130300501</v>
      </c>
      <c r="C1375" s="31" t="str">
        <f>INDEX(技能效果!C:C,MATCH(技能效果等级!B1375,技能效果!B:B,0))</f>
        <v>李轩辕技能伤害</v>
      </c>
      <c r="D1375" s="30" t="s">
        <v>1013</v>
      </c>
      <c r="E1375" s="31">
        <v>2</v>
      </c>
      <c r="F1375" s="31">
        <f>INDEX(技能效果!H:H,MATCH(技能效果等级!B1375,技能效果!B:B,0))</f>
        <v>1001</v>
      </c>
      <c r="G1375" s="31">
        <v>1</v>
      </c>
      <c r="H1375" s="100"/>
      <c r="I1375" s="100"/>
      <c r="J1375" s="100"/>
      <c r="K1375" s="100"/>
      <c r="L1375" s="100"/>
      <c r="M1375" s="100"/>
      <c r="N1375" s="30" t="str">
        <f>IF(INDEX(技能效果!I:I,MATCH(技能效果等级!B1375,技能效果!B:B,0))="","",INDEX(技能效果!I:I,MATCH(技能效果等级!B1375,技能效果!B:B,0)))</f>
        <v/>
      </c>
      <c r="O1375" s="100"/>
      <c r="P1375" s="100"/>
      <c r="Q1375" s="100"/>
      <c r="R1375" s="31" t="str">
        <f>IF(INDEX(技能效果!J:J,MATCH(技能效果等级!B1375,技能效果!B:B,0))="","",INDEX(技能效果!J:J,MATCH(技能效果等级!B1375,技能效果!B:B,0)))</f>
        <v/>
      </c>
      <c r="S1375" s="100"/>
      <c r="T1375" s="100"/>
      <c r="U1375" s="100"/>
      <c r="V1375" s="30" t="s">
        <v>1329</v>
      </c>
      <c r="W1375" s="31">
        <f t="shared" si="21"/>
        <v>138</v>
      </c>
    </row>
    <row r="1376" spans="1:23" ht="16.5" x14ac:dyDescent="0.2">
      <c r="A1376" s="31">
        <v>1373</v>
      </c>
      <c r="B1376" s="31">
        <f>INDEX(技能效果!B:B,MATCH(技能效果等级!W1376,技能效果!Y:Y,0))</f>
        <v>130300501</v>
      </c>
      <c r="C1376" s="31" t="str">
        <f>INDEX(技能效果!C:C,MATCH(技能效果等级!B1376,技能效果!B:B,0))</f>
        <v>李轩辕技能伤害</v>
      </c>
      <c r="D1376" s="30" t="s">
        <v>1013</v>
      </c>
      <c r="E1376" s="31">
        <v>3</v>
      </c>
      <c r="F1376" s="31">
        <f>INDEX(技能效果!H:H,MATCH(技能效果等级!B1376,技能效果!B:B,0))</f>
        <v>1001</v>
      </c>
      <c r="G1376" s="31">
        <v>1</v>
      </c>
      <c r="H1376" s="100"/>
      <c r="I1376" s="100"/>
      <c r="J1376" s="100"/>
      <c r="K1376" s="100"/>
      <c r="L1376" s="100"/>
      <c r="M1376" s="100"/>
      <c r="N1376" s="30" t="str">
        <f>IF(INDEX(技能效果!I:I,MATCH(技能效果等级!B1376,技能效果!B:B,0))="","",INDEX(技能效果!I:I,MATCH(技能效果等级!B1376,技能效果!B:B,0)))</f>
        <v/>
      </c>
      <c r="O1376" s="100"/>
      <c r="P1376" s="100"/>
      <c r="Q1376" s="100"/>
      <c r="R1376" s="31" t="str">
        <f>IF(INDEX(技能效果!J:J,MATCH(技能效果等级!B1376,技能效果!B:B,0))="","",INDEX(技能效果!J:J,MATCH(技能效果等级!B1376,技能效果!B:B,0)))</f>
        <v/>
      </c>
      <c r="S1376" s="100"/>
      <c r="T1376" s="100"/>
      <c r="U1376" s="100"/>
      <c r="V1376" s="30" t="s">
        <v>1329</v>
      </c>
      <c r="W1376" s="31">
        <f t="shared" si="21"/>
        <v>138</v>
      </c>
    </row>
    <row r="1377" spans="1:23" ht="16.5" x14ac:dyDescent="0.2">
      <c r="A1377" s="31">
        <v>1374</v>
      </c>
      <c r="B1377" s="31">
        <f>INDEX(技能效果!B:B,MATCH(技能效果等级!W1377,技能效果!Y:Y,0))</f>
        <v>130300501</v>
      </c>
      <c r="C1377" s="31" t="str">
        <f>INDEX(技能效果!C:C,MATCH(技能效果等级!B1377,技能效果!B:B,0))</f>
        <v>李轩辕技能伤害</v>
      </c>
      <c r="D1377" s="30" t="s">
        <v>1013</v>
      </c>
      <c r="E1377" s="31">
        <v>4</v>
      </c>
      <c r="F1377" s="31">
        <f>INDEX(技能效果!H:H,MATCH(技能效果等级!B1377,技能效果!B:B,0))</f>
        <v>1001</v>
      </c>
      <c r="G1377" s="31">
        <v>1</v>
      </c>
      <c r="H1377" s="100"/>
      <c r="I1377" s="100"/>
      <c r="J1377" s="100"/>
      <c r="K1377" s="100"/>
      <c r="L1377" s="100"/>
      <c r="M1377" s="100"/>
      <c r="N1377" s="30" t="str">
        <f>IF(INDEX(技能效果!I:I,MATCH(技能效果等级!B1377,技能效果!B:B,0))="","",INDEX(技能效果!I:I,MATCH(技能效果等级!B1377,技能效果!B:B,0)))</f>
        <v/>
      </c>
      <c r="O1377" s="100"/>
      <c r="P1377" s="100"/>
      <c r="Q1377" s="100"/>
      <c r="R1377" s="31" t="str">
        <f>IF(INDEX(技能效果!J:J,MATCH(技能效果等级!B1377,技能效果!B:B,0))="","",INDEX(技能效果!J:J,MATCH(技能效果等级!B1377,技能效果!B:B,0)))</f>
        <v/>
      </c>
      <c r="S1377" s="100"/>
      <c r="T1377" s="100"/>
      <c r="U1377" s="100"/>
      <c r="V1377" s="30" t="s">
        <v>1329</v>
      </c>
      <c r="W1377" s="31">
        <f t="shared" si="21"/>
        <v>138</v>
      </c>
    </row>
    <row r="1378" spans="1:23" ht="16.5" x14ac:dyDescent="0.2">
      <c r="A1378" s="31">
        <v>1375</v>
      </c>
      <c r="B1378" s="31">
        <f>INDEX(技能效果!B:B,MATCH(技能效果等级!W1378,技能效果!Y:Y,0))</f>
        <v>130300501</v>
      </c>
      <c r="C1378" s="31" t="str">
        <f>INDEX(技能效果!C:C,MATCH(技能效果等级!B1378,技能效果!B:B,0))</f>
        <v>李轩辕技能伤害</v>
      </c>
      <c r="D1378" s="30" t="s">
        <v>1013</v>
      </c>
      <c r="E1378" s="31">
        <v>5</v>
      </c>
      <c r="F1378" s="31">
        <f>INDEX(技能效果!H:H,MATCH(技能效果等级!B1378,技能效果!B:B,0))</f>
        <v>1001</v>
      </c>
      <c r="G1378" s="31">
        <v>1</v>
      </c>
      <c r="H1378" s="100"/>
      <c r="I1378" s="100"/>
      <c r="J1378" s="100"/>
      <c r="K1378" s="100"/>
      <c r="L1378" s="100"/>
      <c r="M1378" s="100"/>
      <c r="N1378" s="30" t="str">
        <f>IF(INDEX(技能效果!I:I,MATCH(技能效果等级!B1378,技能效果!B:B,0))="","",INDEX(技能效果!I:I,MATCH(技能效果等级!B1378,技能效果!B:B,0)))</f>
        <v/>
      </c>
      <c r="O1378" s="100"/>
      <c r="P1378" s="100"/>
      <c r="Q1378" s="100"/>
      <c r="R1378" s="31" t="str">
        <f>IF(INDEX(技能效果!J:J,MATCH(技能效果等级!B1378,技能效果!B:B,0))="","",INDEX(技能效果!J:J,MATCH(技能效果等级!B1378,技能效果!B:B,0)))</f>
        <v/>
      </c>
      <c r="S1378" s="100"/>
      <c r="T1378" s="100"/>
      <c r="U1378" s="100"/>
      <c r="V1378" s="30" t="s">
        <v>1329</v>
      </c>
      <c r="W1378" s="31">
        <f t="shared" si="21"/>
        <v>138</v>
      </c>
    </row>
    <row r="1379" spans="1:23" ht="16.5" x14ac:dyDescent="0.2">
      <c r="A1379" s="31">
        <v>1376</v>
      </c>
      <c r="B1379" s="31">
        <f>INDEX(技能效果!B:B,MATCH(技能效果等级!W1379,技能效果!Y:Y,0))</f>
        <v>130300501</v>
      </c>
      <c r="C1379" s="31" t="str">
        <f>INDEX(技能效果!C:C,MATCH(技能效果等级!B1379,技能效果!B:B,0))</f>
        <v>李轩辕技能伤害</v>
      </c>
      <c r="D1379" s="30" t="s">
        <v>1013</v>
      </c>
      <c r="E1379" s="31">
        <v>6</v>
      </c>
      <c r="F1379" s="31">
        <f>INDEX(技能效果!H:H,MATCH(技能效果等级!B1379,技能效果!B:B,0))</f>
        <v>1001</v>
      </c>
      <c r="G1379" s="31">
        <v>1</v>
      </c>
      <c r="H1379" s="100"/>
      <c r="I1379" s="100"/>
      <c r="J1379" s="100"/>
      <c r="K1379" s="100"/>
      <c r="L1379" s="100"/>
      <c r="M1379" s="100"/>
      <c r="N1379" s="30" t="str">
        <f>IF(INDEX(技能效果!I:I,MATCH(技能效果等级!B1379,技能效果!B:B,0))="","",INDEX(技能效果!I:I,MATCH(技能效果等级!B1379,技能效果!B:B,0)))</f>
        <v/>
      </c>
      <c r="O1379" s="100"/>
      <c r="P1379" s="100"/>
      <c r="Q1379" s="100"/>
      <c r="R1379" s="31" t="str">
        <f>IF(INDEX(技能效果!J:J,MATCH(技能效果等级!B1379,技能效果!B:B,0))="","",INDEX(技能效果!J:J,MATCH(技能效果等级!B1379,技能效果!B:B,0)))</f>
        <v/>
      </c>
      <c r="S1379" s="100"/>
      <c r="T1379" s="100"/>
      <c r="U1379" s="100"/>
      <c r="V1379" s="30" t="s">
        <v>1329</v>
      </c>
      <c r="W1379" s="31">
        <f t="shared" si="21"/>
        <v>138</v>
      </c>
    </row>
    <row r="1380" spans="1:23" ht="16.5" x14ac:dyDescent="0.2">
      <c r="A1380" s="31">
        <v>1377</v>
      </c>
      <c r="B1380" s="31">
        <f>INDEX(技能效果!B:B,MATCH(技能效果等级!W1380,技能效果!Y:Y,0))</f>
        <v>130300501</v>
      </c>
      <c r="C1380" s="31" t="str">
        <f>INDEX(技能效果!C:C,MATCH(技能效果等级!B1380,技能效果!B:B,0))</f>
        <v>李轩辕技能伤害</v>
      </c>
      <c r="D1380" s="30" t="s">
        <v>1013</v>
      </c>
      <c r="E1380" s="31">
        <v>7</v>
      </c>
      <c r="F1380" s="31">
        <f>INDEX(技能效果!H:H,MATCH(技能效果等级!B1380,技能效果!B:B,0))</f>
        <v>1001</v>
      </c>
      <c r="G1380" s="31">
        <v>1</v>
      </c>
      <c r="H1380" s="100"/>
      <c r="I1380" s="100"/>
      <c r="J1380" s="100"/>
      <c r="K1380" s="100"/>
      <c r="L1380" s="100"/>
      <c r="M1380" s="100"/>
      <c r="N1380" s="30" t="str">
        <f>IF(INDEX(技能效果!I:I,MATCH(技能效果等级!B1380,技能效果!B:B,0))="","",INDEX(技能效果!I:I,MATCH(技能效果等级!B1380,技能效果!B:B,0)))</f>
        <v/>
      </c>
      <c r="O1380" s="100"/>
      <c r="P1380" s="100"/>
      <c r="Q1380" s="100"/>
      <c r="R1380" s="31" t="str">
        <f>IF(INDEX(技能效果!J:J,MATCH(技能效果等级!B1380,技能效果!B:B,0))="","",INDEX(技能效果!J:J,MATCH(技能效果等级!B1380,技能效果!B:B,0)))</f>
        <v/>
      </c>
      <c r="S1380" s="100"/>
      <c r="T1380" s="100"/>
      <c r="U1380" s="100"/>
      <c r="V1380" s="30" t="s">
        <v>1329</v>
      </c>
      <c r="W1380" s="31">
        <f t="shared" si="21"/>
        <v>138</v>
      </c>
    </row>
    <row r="1381" spans="1:23" ht="16.5" x14ac:dyDescent="0.2">
      <c r="A1381" s="31">
        <v>1378</v>
      </c>
      <c r="B1381" s="31">
        <f>INDEX(技能效果!B:B,MATCH(技能效果等级!W1381,技能效果!Y:Y,0))</f>
        <v>130300501</v>
      </c>
      <c r="C1381" s="31" t="str">
        <f>INDEX(技能效果!C:C,MATCH(技能效果等级!B1381,技能效果!B:B,0))</f>
        <v>李轩辕技能伤害</v>
      </c>
      <c r="D1381" s="30" t="s">
        <v>1013</v>
      </c>
      <c r="E1381" s="31">
        <v>8</v>
      </c>
      <c r="F1381" s="31">
        <f>INDEX(技能效果!H:H,MATCH(技能效果等级!B1381,技能效果!B:B,0))</f>
        <v>1001</v>
      </c>
      <c r="G1381" s="31">
        <v>1</v>
      </c>
      <c r="H1381" s="100"/>
      <c r="I1381" s="100"/>
      <c r="J1381" s="100"/>
      <c r="K1381" s="100"/>
      <c r="L1381" s="100"/>
      <c r="M1381" s="100"/>
      <c r="N1381" s="30" t="str">
        <f>IF(INDEX(技能效果!I:I,MATCH(技能效果等级!B1381,技能效果!B:B,0))="","",INDEX(技能效果!I:I,MATCH(技能效果等级!B1381,技能效果!B:B,0)))</f>
        <v/>
      </c>
      <c r="O1381" s="100"/>
      <c r="P1381" s="100"/>
      <c r="Q1381" s="100"/>
      <c r="R1381" s="31" t="str">
        <f>IF(INDEX(技能效果!J:J,MATCH(技能效果等级!B1381,技能效果!B:B,0))="","",INDEX(技能效果!J:J,MATCH(技能效果等级!B1381,技能效果!B:B,0)))</f>
        <v/>
      </c>
      <c r="S1381" s="100"/>
      <c r="T1381" s="100"/>
      <c r="U1381" s="100"/>
      <c r="V1381" s="30" t="s">
        <v>1329</v>
      </c>
      <c r="W1381" s="31">
        <f t="shared" si="21"/>
        <v>138</v>
      </c>
    </row>
    <row r="1382" spans="1:23" ht="16.5" x14ac:dyDescent="0.2">
      <c r="A1382" s="31">
        <v>1379</v>
      </c>
      <c r="B1382" s="31">
        <f>INDEX(技能效果!B:B,MATCH(技能效果等级!W1382,技能效果!Y:Y,0))</f>
        <v>130300501</v>
      </c>
      <c r="C1382" s="31" t="str">
        <f>INDEX(技能效果!C:C,MATCH(技能效果等级!B1382,技能效果!B:B,0))</f>
        <v>李轩辕技能伤害</v>
      </c>
      <c r="D1382" s="30" t="s">
        <v>1013</v>
      </c>
      <c r="E1382" s="31">
        <v>9</v>
      </c>
      <c r="F1382" s="31">
        <f>INDEX(技能效果!H:H,MATCH(技能效果等级!B1382,技能效果!B:B,0))</f>
        <v>1001</v>
      </c>
      <c r="G1382" s="31">
        <v>1</v>
      </c>
      <c r="H1382" s="100"/>
      <c r="I1382" s="100"/>
      <c r="J1382" s="100"/>
      <c r="K1382" s="100"/>
      <c r="L1382" s="100"/>
      <c r="M1382" s="100"/>
      <c r="N1382" s="30" t="str">
        <f>IF(INDEX(技能效果!I:I,MATCH(技能效果等级!B1382,技能效果!B:B,0))="","",INDEX(技能效果!I:I,MATCH(技能效果等级!B1382,技能效果!B:B,0)))</f>
        <v/>
      </c>
      <c r="O1382" s="100"/>
      <c r="P1382" s="100"/>
      <c r="Q1382" s="100"/>
      <c r="R1382" s="31" t="str">
        <f>IF(INDEX(技能效果!J:J,MATCH(技能效果等级!B1382,技能效果!B:B,0))="","",INDEX(技能效果!J:J,MATCH(技能效果等级!B1382,技能效果!B:B,0)))</f>
        <v/>
      </c>
      <c r="S1382" s="100"/>
      <c r="T1382" s="100"/>
      <c r="U1382" s="100"/>
      <c r="V1382" s="30" t="s">
        <v>1329</v>
      </c>
      <c r="W1382" s="31">
        <f t="shared" si="21"/>
        <v>138</v>
      </c>
    </row>
    <row r="1383" spans="1:23" ht="16.5" x14ac:dyDescent="0.2">
      <c r="A1383" s="31">
        <v>1380</v>
      </c>
      <c r="B1383" s="31">
        <f>INDEX(技能效果!B:B,MATCH(技能效果等级!W1383,技能效果!Y:Y,0))</f>
        <v>130300501</v>
      </c>
      <c r="C1383" s="31" t="str">
        <f>INDEX(技能效果!C:C,MATCH(技能效果等级!B1383,技能效果!B:B,0))</f>
        <v>李轩辕技能伤害</v>
      </c>
      <c r="D1383" s="30" t="s">
        <v>1013</v>
      </c>
      <c r="E1383" s="31">
        <v>10</v>
      </c>
      <c r="F1383" s="31">
        <f>INDEX(技能效果!H:H,MATCH(技能效果等级!B1383,技能效果!B:B,0))</f>
        <v>1001</v>
      </c>
      <c r="G1383" s="31">
        <v>1</v>
      </c>
      <c r="H1383" s="100"/>
      <c r="I1383" s="100"/>
      <c r="J1383" s="100"/>
      <c r="K1383" s="100"/>
      <c r="L1383" s="100"/>
      <c r="M1383" s="100"/>
      <c r="N1383" s="30" t="str">
        <f>IF(INDEX(技能效果!I:I,MATCH(技能效果等级!B1383,技能效果!B:B,0))="","",INDEX(技能效果!I:I,MATCH(技能效果等级!B1383,技能效果!B:B,0)))</f>
        <v/>
      </c>
      <c r="O1383" s="100"/>
      <c r="P1383" s="100"/>
      <c r="Q1383" s="100"/>
      <c r="R1383" s="31" t="str">
        <f>IF(INDEX(技能效果!J:J,MATCH(技能效果等级!B1383,技能效果!B:B,0))="","",INDEX(技能效果!J:J,MATCH(技能效果等级!B1383,技能效果!B:B,0)))</f>
        <v/>
      </c>
      <c r="S1383" s="100"/>
      <c r="T1383" s="100"/>
      <c r="U1383" s="100"/>
      <c r="V1383" s="30" t="s">
        <v>1329</v>
      </c>
      <c r="W1383" s="31">
        <f t="shared" si="21"/>
        <v>138</v>
      </c>
    </row>
    <row r="1384" spans="1:23" ht="16.5" x14ac:dyDescent="0.2">
      <c r="A1384" s="31">
        <v>1381</v>
      </c>
      <c r="B1384" s="31">
        <f>INDEX(技能效果!B:B,MATCH(技能效果等级!W1384,技能效果!Y:Y,0))</f>
        <v>130300502</v>
      </c>
      <c r="C1384" s="31" t="str">
        <f>INDEX(技能效果!C:C,MATCH(技能效果等级!B1384,技能效果!B:B,0))</f>
        <v>李轩辕技能获得水晶</v>
      </c>
      <c r="D1384" s="30" t="s">
        <v>1013</v>
      </c>
      <c r="E1384" s="31">
        <v>1</v>
      </c>
      <c r="F1384" s="31">
        <f>INDEX(技能效果!H:H,MATCH(技能效果等级!B1384,技能效果!B:B,0))</f>
        <v>3001</v>
      </c>
      <c r="G1384" s="31">
        <v>1</v>
      </c>
      <c r="H1384" s="100"/>
      <c r="I1384" s="100"/>
      <c r="J1384" s="100"/>
      <c r="K1384" s="100"/>
      <c r="L1384" s="100"/>
      <c r="M1384" s="100"/>
      <c r="N1384" s="30" t="str">
        <f>IF(INDEX(技能效果!I:I,MATCH(技能效果等级!B1384,技能效果!B:B,0))="","",INDEX(技能效果!I:I,MATCH(技能效果等级!B1384,技能效果!B:B,0)))</f>
        <v/>
      </c>
      <c r="O1384" s="100"/>
      <c r="P1384" s="100"/>
      <c r="Q1384" s="100"/>
      <c r="R1384" s="31" t="str">
        <f>IF(INDEX(技能效果!J:J,MATCH(技能效果等级!B1384,技能效果!B:B,0))="","",INDEX(技能效果!J:J,MATCH(技能效果等级!B1384,技能效果!B:B,0)))</f>
        <v/>
      </c>
      <c r="S1384" s="100"/>
      <c r="T1384" s="100"/>
      <c r="U1384" s="100"/>
      <c r="V1384" s="30" t="s">
        <v>1329</v>
      </c>
      <c r="W1384" s="31">
        <f t="shared" si="21"/>
        <v>139</v>
      </c>
    </row>
    <row r="1385" spans="1:23" ht="16.5" x14ac:dyDescent="0.2">
      <c r="A1385" s="31">
        <v>1382</v>
      </c>
      <c r="B1385" s="31">
        <f>INDEX(技能效果!B:B,MATCH(技能效果等级!W1385,技能效果!Y:Y,0))</f>
        <v>130300502</v>
      </c>
      <c r="C1385" s="31" t="str">
        <f>INDEX(技能效果!C:C,MATCH(技能效果等级!B1385,技能效果!B:B,0))</f>
        <v>李轩辕技能获得水晶</v>
      </c>
      <c r="D1385" s="30" t="s">
        <v>1013</v>
      </c>
      <c r="E1385" s="31">
        <v>2</v>
      </c>
      <c r="F1385" s="31">
        <f>INDEX(技能效果!H:H,MATCH(技能效果等级!B1385,技能效果!B:B,0))</f>
        <v>3001</v>
      </c>
      <c r="G1385" s="31">
        <v>1</v>
      </c>
      <c r="H1385" s="100"/>
      <c r="I1385" s="100"/>
      <c r="J1385" s="100"/>
      <c r="K1385" s="100"/>
      <c r="L1385" s="100"/>
      <c r="M1385" s="100"/>
      <c r="N1385" s="30" t="str">
        <f>IF(INDEX(技能效果!I:I,MATCH(技能效果等级!B1385,技能效果!B:B,0))="","",INDEX(技能效果!I:I,MATCH(技能效果等级!B1385,技能效果!B:B,0)))</f>
        <v/>
      </c>
      <c r="O1385" s="100"/>
      <c r="P1385" s="100"/>
      <c r="Q1385" s="100"/>
      <c r="R1385" s="31" t="str">
        <f>IF(INDEX(技能效果!J:J,MATCH(技能效果等级!B1385,技能效果!B:B,0))="","",INDEX(技能效果!J:J,MATCH(技能效果等级!B1385,技能效果!B:B,0)))</f>
        <v/>
      </c>
      <c r="S1385" s="100"/>
      <c r="T1385" s="100"/>
      <c r="U1385" s="100"/>
      <c r="V1385" s="30" t="s">
        <v>1329</v>
      </c>
      <c r="W1385" s="31">
        <f t="shared" si="21"/>
        <v>139</v>
      </c>
    </row>
    <row r="1386" spans="1:23" ht="16.5" x14ac:dyDescent="0.2">
      <c r="A1386" s="31">
        <v>1383</v>
      </c>
      <c r="B1386" s="31">
        <f>INDEX(技能效果!B:B,MATCH(技能效果等级!W1386,技能效果!Y:Y,0))</f>
        <v>130300502</v>
      </c>
      <c r="C1386" s="31" t="str">
        <f>INDEX(技能效果!C:C,MATCH(技能效果等级!B1386,技能效果!B:B,0))</f>
        <v>李轩辕技能获得水晶</v>
      </c>
      <c r="D1386" s="30" t="s">
        <v>1013</v>
      </c>
      <c r="E1386" s="31">
        <v>3</v>
      </c>
      <c r="F1386" s="31">
        <f>INDEX(技能效果!H:H,MATCH(技能效果等级!B1386,技能效果!B:B,0))</f>
        <v>3001</v>
      </c>
      <c r="G1386" s="31">
        <v>1</v>
      </c>
      <c r="H1386" s="100"/>
      <c r="I1386" s="100"/>
      <c r="J1386" s="100"/>
      <c r="K1386" s="100"/>
      <c r="L1386" s="100"/>
      <c r="M1386" s="100"/>
      <c r="N1386" s="30" t="str">
        <f>IF(INDEX(技能效果!I:I,MATCH(技能效果等级!B1386,技能效果!B:B,0))="","",INDEX(技能效果!I:I,MATCH(技能效果等级!B1386,技能效果!B:B,0)))</f>
        <v/>
      </c>
      <c r="O1386" s="100"/>
      <c r="P1386" s="100"/>
      <c r="Q1386" s="100"/>
      <c r="R1386" s="31" t="str">
        <f>IF(INDEX(技能效果!J:J,MATCH(技能效果等级!B1386,技能效果!B:B,0))="","",INDEX(技能效果!J:J,MATCH(技能效果等级!B1386,技能效果!B:B,0)))</f>
        <v/>
      </c>
      <c r="S1386" s="100"/>
      <c r="T1386" s="100"/>
      <c r="U1386" s="100"/>
      <c r="V1386" s="30" t="s">
        <v>1329</v>
      </c>
      <c r="W1386" s="31">
        <f t="shared" si="21"/>
        <v>139</v>
      </c>
    </row>
    <row r="1387" spans="1:23" ht="16.5" x14ac:dyDescent="0.2">
      <c r="A1387" s="31">
        <v>1384</v>
      </c>
      <c r="B1387" s="31">
        <f>INDEX(技能效果!B:B,MATCH(技能效果等级!W1387,技能效果!Y:Y,0))</f>
        <v>130300502</v>
      </c>
      <c r="C1387" s="31" t="str">
        <f>INDEX(技能效果!C:C,MATCH(技能效果等级!B1387,技能效果!B:B,0))</f>
        <v>李轩辕技能获得水晶</v>
      </c>
      <c r="D1387" s="30" t="s">
        <v>1013</v>
      </c>
      <c r="E1387" s="31">
        <v>4</v>
      </c>
      <c r="F1387" s="31">
        <f>INDEX(技能效果!H:H,MATCH(技能效果等级!B1387,技能效果!B:B,0))</f>
        <v>3001</v>
      </c>
      <c r="G1387" s="31">
        <v>1</v>
      </c>
      <c r="H1387" s="100"/>
      <c r="I1387" s="100"/>
      <c r="J1387" s="100"/>
      <c r="K1387" s="100"/>
      <c r="L1387" s="100"/>
      <c r="M1387" s="100"/>
      <c r="N1387" s="30" t="str">
        <f>IF(INDEX(技能效果!I:I,MATCH(技能效果等级!B1387,技能效果!B:B,0))="","",INDEX(技能效果!I:I,MATCH(技能效果等级!B1387,技能效果!B:B,0)))</f>
        <v/>
      </c>
      <c r="O1387" s="100"/>
      <c r="P1387" s="100"/>
      <c r="Q1387" s="100"/>
      <c r="R1387" s="31" t="str">
        <f>IF(INDEX(技能效果!J:J,MATCH(技能效果等级!B1387,技能效果!B:B,0))="","",INDEX(技能效果!J:J,MATCH(技能效果等级!B1387,技能效果!B:B,0)))</f>
        <v/>
      </c>
      <c r="S1387" s="100"/>
      <c r="T1387" s="100"/>
      <c r="U1387" s="100"/>
      <c r="V1387" s="30" t="s">
        <v>1329</v>
      </c>
      <c r="W1387" s="31">
        <f t="shared" si="21"/>
        <v>139</v>
      </c>
    </row>
    <row r="1388" spans="1:23" ht="16.5" x14ac:dyDescent="0.2">
      <c r="A1388" s="31">
        <v>1385</v>
      </c>
      <c r="B1388" s="31">
        <f>INDEX(技能效果!B:B,MATCH(技能效果等级!W1388,技能效果!Y:Y,0))</f>
        <v>130300502</v>
      </c>
      <c r="C1388" s="31" t="str">
        <f>INDEX(技能效果!C:C,MATCH(技能效果等级!B1388,技能效果!B:B,0))</f>
        <v>李轩辕技能获得水晶</v>
      </c>
      <c r="D1388" s="30" t="s">
        <v>1013</v>
      </c>
      <c r="E1388" s="31">
        <v>5</v>
      </c>
      <c r="F1388" s="31">
        <f>INDEX(技能效果!H:H,MATCH(技能效果等级!B1388,技能效果!B:B,0))</f>
        <v>3001</v>
      </c>
      <c r="G1388" s="31">
        <v>1</v>
      </c>
      <c r="H1388" s="100"/>
      <c r="I1388" s="100"/>
      <c r="J1388" s="100"/>
      <c r="K1388" s="100"/>
      <c r="L1388" s="100"/>
      <c r="M1388" s="100"/>
      <c r="N1388" s="30" t="str">
        <f>IF(INDEX(技能效果!I:I,MATCH(技能效果等级!B1388,技能效果!B:B,0))="","",INDEX(技能效果!I:I,MATCH(技能效果等级!B1388,技能效果!B:B,0)))</f>
        <v/>
      </c>
      <c r="O1388" s="100"/>
      <c r="P1388" s="100"/>
      <c r="Q1388" s="100"/>
      <c r="R1388" s="31" t="str">
        <f>IF(INDEX(技能效果!J:J,MATCH(技能效果等级!B1388,技能效果!B:B,0))="","",INDEX(技能效果!J:J,MATCH(技能效果等级!B1388,技能效果!B:B,0)))</f>
        <v/>
      </c>
      <c r="S1388" s="100"/>
      <c r="T1388" s="100"/>
      <c r="U1388" s="100"/>
      <c r="V1388" s="30" t="s">
        <v>1329</v>
      </c>
      <c r="W1388" s="31">
        <f t="shared" si="21"/>
        <v>139</v>
      </c>
    </row>
    <row r="1389" spans="1:23" ht="16.5" x14ac:dyDescent="0.2">
      <c r="A1389" s="31">
        <v>1386</v>
      </c>
      <c r="B1389" s="31">
        <f>INDEX(技能效果!B:B,MATCH(技能效果等级!W1389,技能效果!Y:Y,0))</f>
        <v>130300502</v>
      </c>
      <c r="C1389" s="31" t="str">
        <f>INDEX(技能效果!C:C,MATCH(技能效果等级!B1389,技能效果!B:B,0))</f>
        <v>李轩辕技能获得水晶</v>
      </c>
      <c r="D1389" s="30" t="s">
        <v>1013</v>
      </c>
      <c r="E1389" s="31">
        <v>6</v>
      </c>
      <c r="F1389" s="31">
        <f>INDEX(技能效果!H:H,MATCH(技能效果等级!B1389,技能效果!B:B,0))</f>
        <v>3001</v>
      </c>
      <c r="G1389" s="31">
        <v>1</v>
      </c>
      <c r="H1389" s="100"/>
      <c r="I1389" s="100"/>
      <c r="J1389" s="100"/>
      <c r="K1389" s="100"/>
      <c r="L1389" s="100"/>
      <c r="M1389" s="100"/>
      <c r="N1389" s="30" t="str">
        <f>IF(INDEX(技能效果!I:I,MATCH(技能效果等级!B1389,技能效果!B:B,0))="","",INDEX(技能效果!I:I,MATCH(技能效果等级!B1389,技能效果!B:B,0)))</f>
        <v/>
      </c>
      <c r="O1389" s="100"/>
      <c r="P1389" s="100"/>
      <c r="Q1389" s="100"/>
      <c r="R1389" s="31" t="str">
        <f>IF(INDEX(技能效果!J:J,MATCH(技能效果等级!B1389,技能效果!B:B,0))="","",INDEX(技能效果!J:J,MATCH(技能效果等级!B1389,技能效果!B:B,0)))</f>
        <v/>
      </c>
      <c r="S1389" s="100"/>
      <c r="T1389" s="100"/>
      <c r="U1389" s="100"/>
      <c r="V1389" s="30" t="s">
        <v>1329</v>
      </c>
      <c r="W1389" s="31">
        <f t="shared" si="21"/>
        <v>139</v>
      </c>
    </row>
    <row r="1390" spans="1:23" ht="16.5" x14ac:dyDescent="0.2">
      <c r="A1390" s="31">
        <v>1387</v>
      </c>
      <c r="B1390" s="31">
        <f>INDEX(技能效果!B:B,MATCH(技能效果等级!W1390,技能效果!Y:Y,0))</f>
        <v>130300502</v>
      </c>
      <c r="C1390" s="31" t="str">
        <f>INDEX(技能效果!C:C,MATCH(技能效果等级!B1390,技能效果!B:B,0))</f>
        <v>李轩辕技能获得水晶</v>
      </c>
      <c r="D1390" s="30" t="s">
        <v>1013</v>
      </c>
      <c r="E1390" s="31">
        <v>7</v>
      </c>
      <c r="F1390" s="31">
        <f>INDEX(技能效果!H:H,MATCH(技能效果等级!B1390,技能效果!B:B,0))</f>
        <v>3001</v>
      </c>
      <c r="G1390" s="31">
        <v>1</v>
      </c>
      <c r="H1390" s="100"/>
      <c r="I1390" s="100"/>
      <c r="J1390" s="100"/>
      <c r="K1390" s="100"/>
      <c r="L1390" s="100"/>
      <c r="M1390" s="100"/>
      <c r="N1390" s="30" t="str">
        <f>IF(INDEX(技能效果!I:I,MATCH(技能效果等级!B1390,技能效果!B:B,0))="","",INDEX(技能效果!I:I,MATCH(技能效果等级!B1390,技能效果!B:B,0)))</f>
        <v/>
      </c>
      <c r="O1390" s="100"/>
      <c r="P1390" s="100"/>
      <c r="Q1390" s="100"/>
      <c r="R1390" s="31" t="str">
        <f>IF(INDEX(技能效果!J:J,MATCH(技能效果等级!B1390,技能效果!B:B,0))="","",INDEX(技能效果!J:J,MATCH(技能效果等级!B1390,技能效果!B:B,0)))</f>
        <v/>
      </c>
      <c r="S1390" s="100"/>
      <c r="T1390" s="100"/>
      <c r="U1390" s="100"/>
      <c r="V1390" s="30" t="s">
        <v>1329</v>
      </c>
      <c r="W1390" s="31">
        <f t="shared" si="21"/>
        <v>139</v>
      </c>
    </row>
    <row r="1391" spans="1:23" ht="16.5" x14ac:dyDescent="0.2">
      <c r="A1391" s="31">
        <v>1388</v>
      </c>
      <c r="B1391" s="31">
        <f>INDEX(技能效果!B:B,MATCH(技能效果等级!W1391,技能效果!Y:Y,0))</f>
        <v>130300502</v>
      </c>
      <c r="C1391" s="31" t="str">
        <f>INDEX(技能效果!C:C,MATCH(技能效果等级!B1391,技能效果!B:B,0))</f>
        <v>李轩辕技能获得水晶</v>
      </c>
      <c r="D1391" s="30" t="s">
        <v>1013</v>
      </c>
      <c r="E1391" s="31">
        <v>8</v>
      </c>
      <c r="F1391" s="31">
        <f>INDEX(技能效果!H:H,MATCH(技能效果等级!B1391,技能效果!B:B,0))</f>
        <v>3001</v>
      </c>
      <c r="G1391" s="31">
        <v>1</v>
      </c>
      <c r="H1391" s="100"/>
      <c r="I1391" s="100"/>
      <c r="J1391" s="100"/>
      <c r="K1391" s="100"/>
      <c r="L1391" s="100"/>
      <c r="M1391" s="100"/>
      <c r="N1391" s="30" t="str">
        <f>IF(INDEX(技能效果!I:I,MATCH(技能效果等级!B1391,技能效果!B:B,0))="","",INDEX(技能效果!I:I,MATCH(技能效果等级!B1391,技能效果!B:B,0)))</f>
        <v/>
      </c>
      <c r="O1391" s="100"/>
      <c r="P1391" s="100"/>
      <c r="Q1391" s="100"/>
      <c r="R1391" s="31" t="str">
        <f>IF(INDEX(技能效果!J:J,MATCH(技能效果等级!B1391,技能效果!B:B,0))="","",INDEX(技能效果!J:J,MATCH(技能效果等级!B1391,技能效果!B:B,0)))</f>
        <v/>
      </c>
      <c r="S1391" s="100"/>
      <c r="T1391" s="100"/>
      <c r="U1391" s="100"/>
      <c r="V1391" s="30" t="s">
        <v>1329</v>
      </c>
      <c r="W1391" s="31">
        <f t="shared" si="21"/>
        <v>139</v>
      </c>
    </row>
    <row r="1392" spans="1:23" ht="16.5" x14ac:dyDescent="0.2">
      <c r="A1392" s="31">
        <v>1389</v>
      </c>
      <c r="B1392" s="31">
        <f>INDEX(技能效果!B:B,MATCH(技能效果等级!W1392,技能效果!Y:Y,0))</f>
        <v>130300502</v>
      </c>
      <c r="C1392" s="31" t="str">
        <f>INDEX(技能效果!C:C,MATCH(技能效果等级!B1392,技能效果!B:B,0))</f>
        <v>李轩辕技能获得水晶</v>
      </c>
      <c r="D1392" s="30" t="s">
        <v>1013</v>
      </c>
      <c r="E1392" s="31">
        <v>9</v>
      </c>
      <c r="F1392" s="31">
        <f>INDEX(技能效果!H:H,MATCH(技能效果等级!B1392,技能效果!B:B,0))</f>
        <v>3001</v>
      </c>
      <c r="G1392" s="31">
        <v>1</v>
      </c>
      <c r="H1392" s="100"/>
      <c r="I1392" s="100"/>
      <c r="J1392" s="100"/>
      <c r="K1392" s="100"/>
      <c r="L1392" s="100"/>
      <c r="M1392" s="100"/>
      <c r="N1392" s="30" t="str">
        <f>IF(INDEX(技能效果!I:I,MATCH(技能效果等级!B1392,技能效果!B:B,0))="","",INDEX(技能效果!I:I,MATCH(技能效果等级!B1392,技能效果!B:B,0)))</f>
        <v/>
      </c>
      <c r="O1392" s="100"/>
      <c r="P1392" s="100"/>
      <c r="Q1392" s="100"/>
      <c r="R1392" s="31" t="str">
        <f>IF(INDEX(技能效果!J:J,MATCH(技能效果等级!B1392,技能效果!B:B,0))="","",INDEX(技能效果!J:J,MATCH(技能效果等级!B1392,技能效果!B:B,0)))</f>
        <v/>
      </c>
      <c r="S1392" s="100"/>
      <c r="T1392" s="100"/>
      <c r="U1392" s="100"/>
      <c r="V1392" s="30" t="s">
        <v>1329</v>
      </c>
      <c r="W1392" s="31">
        <f t="shared" si="21"/>
        <v>139</v>
      </c>
    </row>
    <row r="1393" spans="1:23" ht="16.5" x14ac:dyDescent="0.2">
      <c r="A1393" s="31">
        <v>1390</v>
      </c>
      <c r="B1393" s="31">
        <f>INDEX(技能效果!B:B,MATCH(技能效果等级!W1393,技能效果!Y:Y,0))</f>
        <v>130300502</v>
      </c>
      <c r="C1393" s="31" t="str">
        <f>INDEX(技能效果!C:C,MATCH(技能效果等级!B1393,技能效果!B:B,0))</f>
        <v>李轩辕技能获得水晶</v>
      </c>
      <c r="D1393" s="30" t="s">
        <v>1013</v>
      </c>
      <c r="E1393" s="31">
        <v>10</v>
      </c>
      <c r="F1393" s="31">
        <f>INDEX(技能效果!H:H,MATCH(技能效果等级!B1393,技能效果!B:B,0))</f>
        <v>3001</v>
      </c>
      <c r="G1393" s="31">
        <v>1</v>
      </c>
      <c r="H1393" s="100"/>
      <c r="I1393" s="100"/>
      <c r="J1393" s="100"/>
      <c r="K1393" s="100"/>
      <c r="L1393" s="100"/>
      <c r="M1393" s="100"/>
      <c r="N1393" s="30" t="str">
        <f>IF(INDEX(技能效果!I:I,MATCH(技能效果等级!B1393,技能效果!B:B,0))="","",INDEX(技能效果!I:I,MATCH(技能效果等级!B1393,技能效果!B:B,0)))</f>
        <v/>
      </c>
      <c r="O1393" s="100"/>
      <c r="P1393" s="100"/>
      <c r="Q1393" s="100"/>
      <c r="R1393" s="31" t="str">
        <f>IF(INDEX(技能效果!J:J,MATCH(技能效果等级!B1393,技能效果!B:B,0))="","",INDEX(技能效果!J:J,MATCH(技能效果等级!B1393,技能效果!B:B,0)))</f>
        <v/>
      </c>
      <c r="S1393" s="100"/>
      <c r="T1393" s="100"/>
      <c r="U1393" s="100"/>
      <c r="V1393" s="30" t="s">
        <v>1329</v>
      </c>
      <c r="W1393" s="31">
        <f t="shared" si="21"/>
        <v>139</v>
      </c>
    </row>
    <row r="1394" spans="1:23" ht="16.5" x14ac:dyDescent="0.2">
      <c r="A1394" s="31">
        <v>1391</v>
      </c>
      <c r="B1394" s="31">
        <f>INDEX(技能效果!B:B,MATCH(技能效果等级!W1394,技能效果!Y:Y,0))</f>
        <v>130300511</v>
      </c>
      <c r="C1394" s="31" t="str">
        <f>INDEX(技能效果!C:C,MATCH(技能效果等级!B1394,技能效果!B:B,0))</f>
        <v>李轩辕专属武器效果</v>
      </c>
      <c r="D1394" s="30" t="s">
        <v>1013</v>
      </c>
      <c r="E1394" s="31">
        <v>1</v>
      </c>
      <c r="F1394" s="31">
        <f>INDEX(技能效果!H:H,MATCH(技能效果等级!B1394,技能效果!B:B,0))</f>
        <v>3001</v>
      </c>
      <c r="G1394" s="31">
        <v>1</v>
      </c>
      <c r="H1394" s="100"/>
      <c r="I1394" s="100"/>
      <c r="J1394" s="100"/>
      <c r="K1394" s="100"/>
      <c r="L1394" s="100"/>
      <c r="M1394" s="100"/>
      <c r="N1394" s="30" t="str">
        <f>IF(INDEX(技能效果!I:I,MATCH(技能效果等级!B1394,技能效果!B:B,0))="","",INDEX(技能效果!I:I,MATCH(技能效果等级!B1394,技能效果!B:B,0)))</f>
        <v/>
      </c>
      <c r="O1394" s="100"/>
      <c r="P1394" s="100"/>
      <c r="Q1394" s="100"/>
      <c r="R1394" s="31" t="str">
        <f>IF(INDEX(技能效果!J:J,MATCH(技能效果等级!B1394,技能效果!B:B,0))="","",INDEX(技能效果!J:J,MATCH(技能效果等级!B1394,技能效果!B:B,0)))</f>
        <v/>
      </c>
      <c r="S1394" s="100"/>
      <c r="T1394" s="100"/>
      <c r="U1394" s="100"/>
      <c r="V1394" s="30" t="s">
        <v>1329</v>
      </c>
      <c r="W1394" s="31">
        <f t="shared" si="21"/>
        <v>140</v>
      </c>
    </row>
    <row r="1395" spans="1:23" ht="16.5" x14ac:dyDescent="0.2">
      <c r="A1395" s="31">
        <v>1392</v>
      </c>
      <c r="B1395" s="31">
        <f>INDEX(技能效果!B:B,MATCH(技能效果等级!W1395,技能效果!Y:Y,0))</f>
        <v>130300511</v>
      </c>
      <c r="C1395" s="31" t="str">
        <f>INDEX(技能效果!C:C,MATCH(技能效果等级!B1395,技能效果!B:B,0))</f>
        <v>李轩辕专属武器效果</v>
      </c>
      <c r="D1395" s="30" t="s">
        <v>1013</v>
      </c>
      <c r="E1395" s="31">
        <v>2</v>
      </c>
      <c r="F1395" s="31">
        <f>INDEX(技能效果!H:H,MATCH(技能效果等级!B1395,技能效果!B:B,0))</f>
        <v>3001</v>
      </c>
      <c r="G1395" s="31">
        <v>1</v>
      </c>
      <c r="H1395" s="100"/>
      <c r="I1395" s="100"/>
      <c r="J1395" s="100"/>
      <c r="K1395" s="100"/>
      <c r="L1395" s="100"/>
      <c r="M1395" s="100"/>
      <c r="N1395" s="30" t="str">
        <f>IF(INDEX(技能效果!I:I,MATCH(技能效果等级!B1395,技能效果!B:B,0))="","",INDEX(技能效果!I:I,MATCH(技能效果等级!B1395,技能效果!B:B,0)))</f>
        <v/>
      </c>
      <c r="O1395" s="100"/>
      <c r="P1395" s="100"/>
      <c r="Q1395" s="100"/>
      <c r="R1395" s="31" t="str">
        <f>IF(INDEX(技能效果!J:J,MATCH(技能效果等级!B1395,技能效果!B:B,0))="","",INDEX(技能效果!J:J,MATCH(技能效果等级!B1395,技能效果!B:B,0)))</f>
        <v/>
      </c>
      <c r="S1395" s="100"/>
      <c r="T1395" s="100"/>
      <c r="U1395" s="100"/>
      <c r="V1395" s="30" t="s">
        <v>1329</v>
      </c>
      <c r="W1395" s="31">
        <f t="shared" si="21"/>
        <v>140</v>
      </c>
    </row>
    <row r="1396" spans="1:23" ht="16.5" x14ac:dyDescent="0.2">
      <c r="A1396" s="31">
        <v>1393</v>
      </c>
      <c r="B1396" s="31">
        <f>INDEX(技能效果!B:B,MATCH(技能效果等级!W1396,技能效果!Y:Y,0))</f>
        <v>130300511</v>
      </c>
      <c r="C1396" s="31" t="str">
        <f>INDEX(技能效果!C:C,MATCH(技能效果等级!B1396,技能效果!B:B,0))</f>
        <v>李轩辕专属武器效果</v>
      </c>
      <c r="D1396" s="30" t="s">
        <v>1013</v>
      </c>
      <c r="E1396" s="31">
        <v>3</v>
      </c>
      <c r="F1396" s="31">
        <f>INDEX(技能效果!H:H,MATCH(技能效果等级!B1396,技能效果!B:B,0))</f>
        <v>3001</v>
      </c>
      <c r="G1396" s="31">
        <v>1</v>
      </c>
      <c r="H1396" s="100"/>
      <c r="I1396" s="100"/>
      <c r="J1396" s="100"/>
      <c r="K1396" s="100"/>
      <c r="L1396" s="100"/>
      <c r="M1396" s="100"/>
      <c r="N1396" s="30" t="str">
        <f>IF(INDEX(技能效果!I:I,MATCH(技能效果等级!B1396,技能效果!B:B,0))="","",INDEX(技能效果!I:I,MATCH(技能效果等级!B1396,技能效果!B:B,0)))</f>
        <v/>
      </c>
      <c r="O1396" s="100"/>
      <c r="P1396" s="100"/>
      <c r="Q1396" s="100"/>
      <c r="R1396" s="31" t="str">
        <f>IF(INDEX(技能效果!J:J,MATCH(技能效果等级!B1396,技能效果!B:B,0))="","",INDEX(技能效果!J:J,MATCH(技能效果等级!B1396,技能效果!B:B,0)))</f>
        <v/>
      </c>
      <c r="S1396" s="100"/>
      <c r="T1396" s="100"/>
      <c r="U1396" s="100"/>
      <c r="V1396" s="30" t="s">
        <v>1329</v>
      </c>
      <c r="W1396" s="31">
        <f t="shared" si="21"/>
        <v>140</v>
      </c>
    </row>
    <row r="1397" spans="1:23" ht="16.5" x14ac:dyDescent="0.2">
      <c r="A1397" s="31">
        <v>1394</v>
      </c>
      <c r="B1397" s="31">
        <f>INDEX(技能效果!B:B,MATCH(技能效果等级!W1397,技能效果!Y:Y,0))</f>
        <v>130300511</v>
      </c>
      <c r="C1397" s="31" t="str">
        <f>INDEX(技能效果!C:C,MATCH(技能效果等级!B1397,技能效果!B:B,0))</f>
        <v>李轩辕专属武器效果</v>
      </c>
      <c r="D1397" s="30" t="s">
        <v>1013</v>
      </c>
      <c r="E1397" s="31">
        <v>4</v>
      </c>
      <c r="F1397" s="31">
        <f>INDEX(技能效果!H:H,MATCH(技能效果等级!B1397,技能效果!B:B,0))</f>
        <v>3001</v>
      </c>
      <c r="G1397" s="31">
        <v>1</v>
      </c>
      <c r="H1397" s="100"/>
      <c r="I1397" s="100"/>
      <c r="J1397" s="100"/>
      <c r="K1397" s="100"/>
      <c r="L1397" s="100"/>
      <c r="M1397" s="100"/>
      <c r="N1397" s="30" t="str">
        <f>IF(INDEX(技能效果!I:I,MATCH(技能效果等级!B1397,技能效果!B:B,0))="","",INDEX(技能效果!I:I,MATCH(技能效果等级!B1397,技能效果!B:B,0)))</f>
        <v/>
      </c>
      <c r="O1397" s="100"/>
      <c r="P1397" s="100"/>
      <c r="Q1397" s="100"/>
      <c r="R1397" s="31" t="str">
        <f>IF(INDEX(技能效果!J:J,MATCH(技能效果等级!B1397,技能效果!B:B,0))="","",INDEX(技能效果!J:J,MATCH(技能效果等级!B1397,技能效果!B:B,0)))</f>
        <v/>
      </c>
      <c r="S1397" s="100"/>
      <c r="T1397" s="100"/>
      <c r="U1397" s="100"/>
      <c r="V1397" s="30" t="s">
        <v>1329</v>
      </c>
      <c r="W1397" s="31">
        <f t="shared" si="21"/>
        <v>140</v>
      </c>
    </row>
    <row r="1398" spans="1:23" ht="16.5" x14ac:dyDescent="0.2">
      <c r="A1398" s="31">
        <v>1395</v>
      </c>
      <c r="B1398" s="31">
        <f>INDEX(技能效果!B:B,MATCH(技能效果等级!W1398,技能效果!Y:Y,0))</f>
        <v>130300511</v>
      </c>
      <c r="C1398" s="31" t="str">
        <f>INDEX(技能效果!C:C,MATCH(技能效果等级!B1398,技能效果!B:B,0))</f>
        <v>李轩辕专属武器效果</v>
      </c>
      <c r="D1398" s="30" t="s">
        <v>1013</v>
      </c>
      <c r="E1398" s="31">
        <v>5</v>
      </c>
      <c r="F1398" s="31">
        <f>INDEX(技能效果!H:H,MATCH(技能效果等级!B1398,技能效果!B:B,0))</f>
        <v>3001</v>
      </c>
      <c r="G1398" s="31">
        <v>1</v>
      </c>
      <c r="H1398" s="100"/>
      <c r="I1398" s="100"/>
      <c r="J1398" s="100"/>
      <c r="K1398" s="100"/>
      <c r="L1398" s="100"/>
      <c r="M1398" s="100"/>
      <c r="N1398" s="30" t="str">
        <f>IF(INDEX(技能效果!I:I,MATCH(技能效果等级!B1398,技能效果!B:B,0))="","",INDEX(技能效果!I:I,MATCH(技能效果等级!B1398,技能效果!B:B,0)))</f>
        <v/>
      </c>
      <c r="O1398" s="100"/>
      <c r="P1398" s="100"/>
      <c r="Q1398" s="100"/>
      <c r="R1398" s="31" t="str">
        <f>IF(INDEX(技能效果!J:J,MATCH(技能效果等级!B1398,技能效果!B:B,0))="","",INDEX(技能效果!J:J,MATCH(技能效果等级!B1398,技能效果!B:B,0)))</f>
        <v/>
      </c>
      <c r="S1398" s="100"/>
      <c r="T1398" s="100"/>
      <c r="U1398" s="100"/>
      <c r="V1398" s="30" t="s">
        <v>1329</v>
      </c>
      <c r="W1398" s="31">
        <f t="shared" si="21"/>
        <v>140</v>
      </c>
    </row>
    <row r="1399" spans="1:23" ht="16.5" x14ac:dyDescent="0.2">
      <c r="A1399" s="31">
        <v>1396</v>
      </c>
      <c r="B1399" s="31">
        <f>INDEX(技能效果!B:B,MATCH(技能效果等级!W1399,技能效果!Y:Y,0))</f>
        <v>130300511</v>
      </c>
      <c r="C1399" s="31" t="str">
        <f>INDEX(技能效果!C:C,MATCH(技能效果等级!B1399,技能效果!B:B,0))</f>
        <v>李轩辕专属武器效果</v>
      </c>
      <c r="D1399" s="30" t="s">
        <v>1013</v>
      </c>
      <c r="E1399" s="31">
        <v>6</v>
      </c>
      <c r="F1399" s="31">
        <f>INDEX(技能效果!H:H,MATCH(技能效果等级!B1399,技能效果!B:B,0))</f>
        <v>3001</v>
      </c>
      <c r="G1399" s="31">
        <v>1</v>
      </c>
      <c r="H1399" s="100"/>
      <c r="I1399" s="100"/>
      <c r="J1399" s="100"/>
      <c r="K1399" s="100"/>
      <c r="L1399" s="100"/>
      <c r="M1399" s="100"/>
      <c r="N1399" s="30" t="str">
        <f>IF(INDEX(技能效果!I:I,MATCH(技能效果等级!B1399,技能效果!B:B,0))="","",INDEX(技能效果!I:I,MATCH(技能效果等级!B1399,技能效果!B:B,0)))</f>
        <v/>
      </c>
      <c r="O1399" s="100"/>
      <c r="P1399" s="100"/>
      <c r="Q1399" s="100"/>
      <c r="R1399" s="31" t="str">
        <f>IF(INDEX(技能效果!J:J,MATCH(技能效果等级!B1399,技能效果!B:B,0))="","",INDEX(技能效果!J:J,MATCH(技能效果等级!B1399,技能效果!B:B,0)))</f>
        <v/>
      </c>
      <c r="S1399" s="100"/>
      <c r="T1399" s="100"/>
      <c r="U1399" s="100"/>
      <c r="V1399" s="30" t="s">
        <v>1329</v>
      </c>
      <c r="W1399" s="31">
        <f t="shared" si="21"/>
        <v>140</v>
      </c>
    </row>
    <row r="1400" spans="1:23" ht="16.5" x14ac:dyDescent="0.2">
      <c r="A1400" s="31">
        <v>1397</v>
      </c>
      <c r="B1400" s="31">
        <f>INDEX(技能效果!B:B,MATCH(技能效果等级!W1400,技能效果!Y:Y,0))</f>
        <v>130300511</v>
      </c>
      <c r="C1400" s="31" t="str">
        <f>INDEX(技能效果!C:C,MATCH(技能效果等级!B1400,技能效果!B:B,0))</f>
        <v>李轩辕专属武器效果</v>
      </c>
      <c r="D1400" s="30" t="s">
        <v>1013</v>
      </c>
      <c r="E1400" s="31">
        <v>7</v>
      </c>
      <c r="F1400" s="31">
        <f>INDEX(技能效果!H:H,MATCH(技能效果等级!B1400,技能效果!B:B,0))</f>
        <v>3001</v>
      </c>
      <c r="G1400" s="31">
        <v>1</v>
      </c>
      <c r="H1400" s="100"/>
      <c r="I1400" s="100"/>
      <c r="J1400" s="100"/>
      <c r="K1400" s="100"/>
      <c r="L1400" s="100"/>
      <c r="M1400" s="100"/>
      <c r="N1400" s="30" t="str">
        <f>IF(INDEX(技能效果!I:I,MATCH(技能效果等级!B1400,技能效果!B:B,0))="","",INDEX(技能效果!I:I,MATCH(技能效果等级!B1400,技能效果!B:B,0)))</f>
        <v/>
      </c>
      <c r="O1400" s="100"/>
      <c r="P1400" s="100"/>
      <c r="Q1400" s="100"/>
      <c r="R1400" s="31" t="str">
        <f>IF(INDEX(技能效果!J:J,MATCH(技能效果等级!B1400,技能效果!B:B,0))="","",INDEX(技能效果!J:J,MATCH(技能效果等级!B1400,技能效果!B:B,0)))</f>
        <v/>
      </c>
      <c r="S1400" s="100"/>
      <c r="T1400" s="100"/>
      <c r="U1400" s="100"/>
      <c r="V1400" s="30" t="s">
        <v>1329</v>
      </c>
      <c r="W1400" s="31">
        <f t="shared" si="21"/>
        <v>140</v>
      </c>
    </row>
    <row r="1401" spans="1:23" ht="16.5" x14ac:dyDescent="0.2">
      <c r="A1401" s="31">
        <v>1398</v>
      </c>
      <c r="B1401" s="31">
        <f>INDEX(技能效果!B:B,MATCH(技能效果等级!W1401,技能效果!Y:Y,0))</f>
        <v>130300511</v>
      </c>
      <c r="C1401" s="31" t="str">
        <f>INDEX(技能效果!C:C,MATCH(技能效果等级!B1401,技能效果!B:B,0))</f>
        <v>李轩辕专属武器效果</v>
      </c>
      <c r="D1401" s="30" t="s">
        <v>1013</v>
      </c>
      <c r="E1401" s="31">
        <v>8</v>
      </c>
      <c r="F1401" s="31">
        <f>INDEX(技能效果!H:H,MATCH(技能效果等级!B1401,技能效果!B:B,0))</f>
        <v>3001</v>
      </c>
      <c r="G1401" s="31">
        <v>1</v>
      </c>
      <c r="H1401" s="100"/>
      <c r="I1401" s="100"/>
      <c r="J1401" s="100"/>
      <c r="K1401" s="100"/>
      <c r="L1401" s="100"/>
      <c r="M1401" s="100"/>
      <c r="N1401" s="30" t="str">
        <f>IF(INDEX(技能效果!I:I,MATCH(技能效果等级!B1401,技能效果!B:B,0))="","",INDEX(技能效果!I:I,MATCH(技能效果等级!B1401,技能效果!B:B,0)))</f>
        <v/>
      </c>
      <c r="O1401" s="100"/>
      <c r="P1401" s="100"/>
      <c r="Q1401" s="100"/>
      <c r="R1401" s="31" t="str">
        <f>IF(INDEX(技能效果!J:J,MATCH(技能效果等级!B1401,技能效果!B:B,0))="","",INDEX(技能效果!J:J,MATCH(技能效果等级!B1401,技能效果!B:B,0)))</f>
        <v/>
      </c>
      <c r="S1401" s="100"/>
      <c r="T1401" s="100"/>
      <c r="U1401" s="100"/>
      <c r="V1401" s="30" t="s">
        <v>1329</v>
      </c>
      <c r="W1401" s="31">
        <f t="shared" si="21"/>
        <v>140</v>
      </c>
    </row>
    <row r="1402" spans="1:23" ht="16.5" x14ac:dyDescent="0.2">
      <c r="A1402" s="31">
        <v>1399</v>
      </c>
      <c r="B1402" s="31">
        <f>INDEX(技能效果!B:B,MATCH(技能效果等级!W1402,技能效果!Y:Y,0))</f>
        <v>130300511</v>
      </c>
      <c r="C1402" s="31" t="str">
        <f>INDEX(技能效果!C:C,MATCH(技能效果等级!B1402,技能效果!B:B,0))</f>
        <v>李轩辕专属武器效果</v>
      </c>
      <c r="D1402" s="30" t="s">
        <v>1013</v>
      </c>
      <c r="E1402" s="31">
        <v>9</v>
      </c>
      <c r="F1402" s="31">
        <f>INDEX(技能效果!H:H,MATCH(技能效果等级!B1402,技能效果!B:B,0))</f>
        <v>3001</v>
      </c>
      <c r="G1402" s="31">
        <v>1</v>
      </c>
      <c r="H1402" s="100"/>
      <c r="I1402" s="100"/>
      <c r="J1402" s="100"/>
      <c r="K1402" s="100"/>
      <c r="L1402" s="100"/>
      <c r="M1402" s="100"/>
      <c r="N1402" s="30" t="str">
        <f>IF(INDEX(技能效果!I:I,MATCH(技能效果等级!B1402,技能效果!B:B,0))="","",INDEX(技能效果!I:I,MATCH(技能效果等级!B1402,技能效果!B:B,0)))</f>
        <v/>
      </c>
      <c r="O1402" s="100"/>
      <c r="P1402" s="100"/>
      <c r="Q1402" s="100"/>
      <c r="R1402" s="31" t="str">
        <f>IF(INDEX(技能效果!J:J,MATCH(技能效果等级!B1402,技能效果!B:B,0))="","",INDEX(技能效果!J:J,MATCH(技能效果等级!B1402,技能效果!B:B,0)))</f>
        <v/>
      </c>
      <c r="S1402" s="100"/>
      <c r="T1402" s="100"/>
      <c r="U1402" s="100"/>
      <c r="V1402" s="30" t="s">
        <v>1329</v>
      </c>
      <c r="W1402" s="31">
        <f t="shared" si="21"/>
        <v>140</v>
      </c>
    </row>
    <row r="1403" spans="1:23" ht="16.5" x14ac:dyDescent="0.2">
      <c r="A1403" s="31">
        <v>1400</v>
      </c>
      <c r="B1403" s="31">
        <f>INDEX(技能效果!B:B,MATCH(技能效果等级!W1403,技能效果!Y:Y,0))</f>
        <v>130300511</v>
      </c>
      <c r="C1403" s="31" t="str">
        <f>INDEX(技能效果!C:C,MATCH(技能效果等级!B1403,技能效果!B:B,0))</f>
        <v>李轩辕专属武器效果</v>
      </c>
      <c r="D1403" s="30" t="s">
        <v>1013</v>
      </c>
      <c r="E1403" s="31">
        <v>10</v>
      </c>
      <c r="F1403" s="31">
        <f>INDEX(技能效果!H:H,MATCH(技能效果等级!B1403,技能效果!B:B,0))</f>
        <v>3001</v>
      </c>
      <c r="G1403" s="31">
        <v>1</v>
      </c>
      <c r="H1403" s="100"/>
      <c r="I1403" s="100"/>
      <c r="J1403" s="100"/>
      <c r="K1403" s="100"/>
      <c r="L1403" s="100"/>
      <c r="M1403" s="100"/>
      <c r="N1403" s="30" t="str">
        <f>IF(INDEX(技能效果!I:I,MATCH(技能效果等级!B1403,技能效果!B:B,0))="","",INDEX(技能效果!I:I,MATCH(技能效果等级!B1403,技能效果!B:B,0)))</f>
        <v/>
      </c>
      <c r="O1403" s="100"/>
      <c r="P1403" s="100"/>
      <c r="Q1403" s="100"/>
      <c r="R1403" s="31" t="str">
        <f>IF(INDEX(技能效果!J:J,MATCH(技能效果等级!B1403,技能效果!B:B,0))="","",INDEX(技能效果!J:J,MATCH(技能效果等级!B1403,技能效果!B:B,0)))</f>
        <v/>
      </c>
      <c r="S1403" s="100"/>
      <c r="T1403" s="100"/>
      <c r="U1403" s="100"/>
      <c r="V1403" s="30" t="s">
        <v>1329</v>
      </c>
      <c r="W1403" s="31">
        <f t="shared" si="21"/>
        <v>140</v>
      </c>
    </row>
    <row r="1404" spans="1:23" ht="16.5" x14ac:dyDescent="0.2">
      <c r="A1404" s="31">
        <v>1401</v>
      </c>
      <c r="B1404" s="31">
        <f>INDEX(技能效果!B:B,MATCH(技能效果等级!W1404,技能效果!Y:Y,0))</f>
        <v>130300521</v>
      </c>
      <c r="C1404" s="31" t="str">
        <f>INDEX(技能效果!C:C,MATCH(技能效果等级!B1404,技能效果!B:B,0))</f>
        <v>李轩辕满星效果</v>
      </c>
      <c r="D1404" s="30" t="s">
        <v>1013</v>
      </c>
      <c r="E1404" s="31">
        <v>1</v>
      </c>
      <c r="F1404" s="31">
        <f>INDEX(技能效果!H:H,MATCH(技能效果等级!B1404,技能效果!B:B,0))</f>
        <v>1001</v>
      </c>
      <c r="G1404" s="31">
        <v>1</v>
      </c>
      <c r="H1404" s="100"/>
      <c r="I1404" s="100"/>
      <c r="J1404" s="100"/>
      <c r="K1404" s="100"/>
      <c r="L1404" s="100"/>
      <c r="M1404" s="100"/>
      <c r="N1404" s="30" t="str">
        <f>IF(INDEX(技能效果!I:I,MATCH(技能效果等级!B1404,技能效果!B:B,0))="","",INDEX(技能效果!I:I,MATCH(技能效果等级!B1404,技能效果!B:B,0)))</f>
        <v/>
      </c>
      <c r="O1404" s="100"/>
      <c r="P1404" s="100"/>
      <c r="Q1404" s="100"/>
      <c r="R1404" s="31" t="str">
        <f>IF(INDEX(技能效果!J:J,MATCH(技能效果等级!B1404,技能效果!B:B,0))="","",INDEX(技能效果!J:J,MATCH(技能效果等级!B1404,技能效果!B:B,0)))</f>
        <v/>
      </c>
      <c r="S1404" s="100"/>
      <c r="T1404" s="100"/>
      <c r="U1404" s="100"/>
      <c r="V1404" s="30" t="s">
        <v>1329</v>
      </c>
      <c r="W1404" s="31">
        <f t="shared" si="21"/>
        <v>141</v>
      </c>
    </row>
    <row r="1405" spans="1:23" ht="16.5" x14ac:dyDescent="0.2">
      <c r="A1405" s="31">
        <v>1402</v>
      </c>
      <c r="B1405" s="31">
        <f>INDEX(技能效果!B:B,MATCH(技能效果等级!W1405,技能效果!Y:Y,0))</f>
        <v>130300521</v>
      </c>
      <c r="C1405" s="31" t="str">
        <f>INDEX(技能效果!C:C,MATCH(技能效果等级!B1405,技能效果!B:B,0))</f>
        <v>李轩辕满星效果</v>
      </c>
      <c r="D1405" s="30" t="s">
        <v>1013</v>
      </c>
      <c r="E1405" s="31">
        <v>2</v>
      </c>
      <c r="F1405" s="31">
        <f>INDEX(技能效果!H:H,MATCH(技能效果等级!B1405,技能效果!B:B,0))</f>
        <v>1001</v>
      </c>
      <c r="G1405" s="31">
        <v>1</v>
      </c>
      <c r="H1405" s="100"/>
      <c r="I1405" s="100"/>
      <c r="J1405" s="100"/>
      <c r="K1405" s="100"/>
      <c r="L1405" s="100"/>
      <c r="M1405" s="100"/>
      <c r="N1405" s="30" t="str">
        <f>IF(INDEX(技能效果!I:I,MATCH(技能效果等级!B1405,技能效果!B:B,0))="","",INDEX(技能效果!I:I,MATCH(技能效果等级!B1405,技能效果!B:B,0)))</f>
        <v/>
      </c>
      <c r="O1405" s="100"/>
      <c r="P1405" s="100"/>
      <c r="Q1405" s="100"/>
      <c r="R1405" s="31" t="str">
        <f>IF(INDEX(技能效果!J:J,MATCH(技能效果等级!B1405,技能效果!B:B,0))="","",INDEX(技能效果!J:J,MATCH(技能效果等级!B1405,技能效果!B:B,0)))</f>
        <v/>
      </c>
      <c r="S1405" s="100"/>
      <c r="T1405" s="100"/>
      <c r="U1405" s="100"/>
      <c r="V1405" s="30" t="s">
        <v>1329</v>
      </c>
      <c r="W1405" s="31">
        <f t="shared" si="21"/>
        <v>141</v>
      </c>
    </row>
    <row r="1406" spans="1:23" ht="16.5" x14ac:dyDescent="0.2">
      <c r="A1406" s="31">
        <v>1403</v>
      </c>
      <c r="B1406" s="31">
        <f>INDEX(技能效果!B:B,MATCH(技能效果等级!W1406,技能效果!Y:Y,0))</f>
        <v>130300521</v>
      </c>
      <c r="C1406" s="31" t="str">
        <f>INDEX(技能效果!C:C,MATCH(技能效果等级!B1406,技能效果!B:B,0))</f>
        <v>李轩辕满星效果</v>
      </c>
      <c r="D1406" s="30" t="s">
        <v>1013</v>
      </c>
      <c r="E1406" s="31">
        <v>3</v>
      </c>
      <c r="F1406" s="31">
        <f>INDEX(技能效果!H:H,MATCH(技能效果等级!B1406,技能效果!B:B,0))</f>
        <v>1001</v>
      </c>
      <c r="G1406" s="31">
        <v>1</v>
      </c>
      <c r="H1406" s="100"/>
      <c r="I1406" s="100"/>
      <c r="J1406" s="100"/>
      <c r="K1406" s="100"/>
      <c r="L1406" s="100"/>
      <c r="M1406" s="100"/>
      <c r="N1406" s="30" t="str">
        <f>IF(INDEX(技能效果!I:I,MATCH(技能效果等级!B1406,技能效果!B:B,0))="","",INDEX(技能效果!I:I,MATCH(技能效果等级!B1406,技能效果!B:B,0)))</f>
        <v/>
      </c>
      <c r="O1406" s="100"/>
      <c r="P1406" s="100"/>
      <c r="Q1406" s="100"/>
      <c r="R1406" s="31" t="str">
        <f>IF(INDEX(技能效果!J:J,MATCH(技能效果等级!B1406,技能效果!B:B,0))="","",INDEX(技能效果!J:J,MATCH(技能效果等级!B1406,技能效果!B:B,0)))</f>
        <v/>
      </c>
      <c r="S1406" s="100"/>
      <c r="T1406" s="100"/>
      <c r="U1406" s="100"/>
      <c r="V1406" s="30" t="s">
        <v>1329</v>
      </c>
      <c r="W1406" s="31">
        <f t="shared" si="21"/>
        <v>141</v>
      </c>
    </row>
    <row r="1407" spans="1:23" ht="16.5" x14ac:dyDescent="0.2">
      <c r="A1407" s="31">
        <v>1404</v>
      </c>
      <c r="B1407" s="31">
        <f>INDEX(技能效果!B:B,MATCH(技能效果等级!W1407,技能效果!Y:Y,0))</f>
        <v>130300521</v>
      </c>
      <c r="C1407" s="31" t="str">
        <f>INDEX(技能效果!C:C,MATCH(技能效果等级!B1407,技能效果!B:B,0))</f>
        <v>李轩辕满星效果</v>
      </c>
      <c r="D1407" s="30" t="s">
        <v>1013</v>
      </c>
      <c r="E1407" s="31">
        <v>4</v>
      </c>
      <c r="F1407" s="31">
        <f>INDEX(技能效果!H:H,MATCH(技能效果等级!B1407,技能效果!B:B,0))</f>
        <v>1001</v>
      </c>
      <c r="G1407" s="31">
        <v>1</v>
      </c>
      <c r="H1407" s="100"/>
      <c r="I1407" s="100"/>
      <c r="J1407" s="100"/>
      <c r="K1407" s="100"/>
      <c r="L1407" s="100"/>
      <c r="M1407" s="100"/>
      <c r="N1407" s="30" t="str">
        <f>IF(INDEX(技能效果!I:I,MATCH(技能效果等级!B1407,技能效果!B:B,0))="","",INDEX(技能效果!I:I,MATCH(技能效果等级!B1407,技能效果!B:B,0)))</f>
        <v/>
      </c>
      <c r="O1407" s="100"/>
      <c r="P1407" s="100"/>
      <c r="Q1407" s="100"/>
      <c r="R1407" s="31" t="str">
        <f>IF(INDEX(技能效果!J:J,MATCH(技能效果等级!B1407,技能效果!B:B,0))="","",INDEX(技能效果!J:J,MATCH(技能效果等级!B1407,技能效果!B:B,0)))</f>
        <v/>
      </c>
      <c r="S1407" s="100"/>
      <c r="T1407" s="100"/>
      <c r="U1407" s="100"/>
      <c r="V1407" s="30" t="s">
        <v>1329</v>
      </c>
      <c r="W1407" s="31">
        <f t="shared" si="21"/>
        <v>141</v>
      </c>
    </row>
    <row r="1408" spans="1:23" ht="16.5" x14ac:dyDescent="0.2">
      <c r="A1408" s="31">
        <v>1405</v>
      </c>
      <c r="B1408" s="31">
        <f>INDEX(技能效果!B:B,MATCH(技能效果等级!W1408,技能效果!Y:Y,0))</f>
        <v>130300521</v>
      </c>
      <c r="C1408" s="31" t="str">
        <f>INDEX(技能效果!C:C,MATCH(技能效果等级!B1408,技能效果!B:B,0))</f>
        <v>李轩辕满星效果</v>
      </c>
      <c r="D1408" s="30" t="s">
        <v>1013</v>
      </c>
      <c r="E1408" s="31">
        <v>5</v>
      </c>
      <c r="F1408" s="31">
        <f>INDEX(技能效果!H:H,MATCH(技能效果等级!B1408,技能效果!B:B,0))</f>
        <v>1001</v>
      </c>
      <c r="G1408" s="31">
        <v>1</v>
      </c>
      <c r="H1408" s="100"/>
      <c r="I1408" s="100"/>
      <c r="J1408" s="100"/>
      <c r="K1408" s="100"/>
      <c r="L1408" s="100"/>
      <c r="M1408" s="100"/>
      <c r="N1408" s="30" t="str">
        <f>IF(INDEX(技能效果!I:I,MATCH(技能效果等级!B1408,技能效果!B:B,0))="","",INDEX(技能效果!I:I,MATCH(技能效果等级!B1408,技能效果!B:B,0)))</f>
        <v/>
      </c>
      <c r="O1408" s="100"/>
      <c r="P1408" s="100"/>
      <c r="Q1408" s="100"/>
      <c r="R1408" s="31" t="str">
        <f>IF(INDEX(技能效果!J:J,MATCH(技能效果等级!B1408,技能效果!B:B,0))="","",INDEX(技能效果!J:J,MATCH(技能效果等级!B1408,技能效果!B:B,0)))</f>
        <v/>
      </c>
      <c r="S1408" s="100"/>
      <c r="T1408" s="100"/>
      <c r="U1408" s="100"/>
      <c r="V1408" s="30" t="s">
        <v>1329</v>
      </c>
      <c r="W1408" s="31">
        <f t="shared" si="21"/>
        <v>141</v>
      </c>
    </row>
    <row r="1409" spans="1:23" ht="16.5" x14ac:dyDescent="0.2">
      <c r="A1409" s="31">
        <v>1406</v>
      </c>
      <c r="B1409" s="31">
        <f>INDEX(技能效果!B:B,MATCH(技能效果等级!W1409,技能效果!Y:Y,0))</f>
        <v>130300521</v>
      </c>
      <c r="C1409" s="31" t="str">
        <f>INDEX(技能效果!C:C,MATCH(技能效果等级!B1409,技能效果!B:B,0))</f>
        <v>李轩辕满星效果</v>
      </c>
      <c r="D1409" s="30" t="s">
        <v>1013</v>
      </c>
      <c r="E1409" s="31">
        <v>6</v>
      </c>
      <c r="F1409" s="31">
        <f>INDEX(技能效果!H:H,MATCH(技能效果等级!B1409,技能效果!B:B,0))</f>
        <v>1001</v>
      </c>
      <c r="G1409" s="31">
        <v>1</v>
      </c>
      <c r="H1409" s="100"/>
      <c r="I1409" s="100"/>
      <c r="J1409" s="100"/>
      <c r="K1409" s="100"/>
      <c r="L1409" s="100"/>
      <c r="M1409" s="100"/>
      <c r="N1409" s="30" t="str">
        <f>IF(INDEX(技能效果!I:I,MATCH(技能效果等级!B1409,技能效果!B:B,0))="","",INDEX(技能效果!I:I,MATCH(技能效果等级!B1409,技能效果!B:B,0)))</f>
        <v/>
      </c>
      <c r="O1409" s="100"/>
      <c r="P1409" s="100"/>
      <c r="Q1409" s="100"/>
      <c r="R1409" s="31" t="str">
        <f>IF(INDEX(技能效果!J:J,MATCH(技能效果等级!B1409,技能效果!B:B,0))="","",INDEX(技能效果!J:J,MATCH(技能效果等级!B1409,技能效果!B:B,0)))</f>
        <v/>
      </c>
      <c r="S1409" s="100"/>
      <c r="T1409" s="100"/>
      <c r="U1409" s="100"/>
      <c r="V1409" s="30" t="s">
        <v>1329</v>
      </c>
      <c r="W1409" s="31">
        <f t="shared" si="21"/>
        <v>141</v>
      </c>
    </row>
    <row r="1410" spans="1:23" ht="16.5" x14ac:dyDescent="0.2">
      <c r="A1410" s="31">
        <v>1407</v>
      </c>
      <c r="B1410" s="31">
        <f>INDEX(技能效果!B:B,MATCH(技能效果等级!W1410,技能效果!Y:Y,0))</f>
        <v>130300521</v>
      </c>
      <c r="C1410" s="31" t="str">
        <f>INDEX(技能效果!C:C,MATCH(技能效果等级!B1410,技能效果!B:B,0))</f>
        <v>李轩辕满星效果</v>
      </c>
      <c r="D1410" s="30" t="s">
        <v>1013</v>
      </c>
      <c r="E1410" s="31">
        <v>7</v>
      </c>
      <c r="F1410" s="31">
        <f>INDEX(技能效果!H:H,MATCH(技能效果等级!B1410,技能效果!B:B,0))</f>
        <v>1001</v>
      </c>
      <c r="G1410" s="31">
        <v>1</v>
      </c>
      <c r="H1410" s="100"/>
      <c r="I1410" s="100"/>
      <c r="J1410" s="100"/>
      <c r="K1410" s="100"/>
      <c r="L1410" s="100"/>
      <c r="M1410" s="100"/>
      <c r="N1410" s="30" t="str">
        <f>IF(INDEX(技能效果!I:I,MATCH(技能效果等级!B1410,技能效果!B:B,0))="","",INDEX(技能效果!I:I,MATCH(技能效果等级!B1410,技能效果!B:B,0)))</f>
        <v/>
      </c>
      <c r="O1410" s="100"/>
      <c r="P1410" s="100"/>
      <c r="Q1410" s="100"/>
      <c r="R1410" s="31" t="str">
        <f>IF(INDEX(技能效果!J:J,MATCH(技能效果等级!B1410,技能效果!B:B,0))="","",INDEX(技能效果!J:J,MATCH(技能效果等级!B1410,技能效果!B:B,0)))</f>
        <v/>
      </c>
      <c r="S1410" s="100"/>
      <c r="T1410" s="100"/>
      <c r="U1410" s="100"/>
      <c r="V1410" s="30" t="s">
        <v>1329</v>
      </c>
      <c r="W1410" s="31">
        <f t="shared" si="21"/>
        <v>141</v>
      </c>
    </row>
    <row r="1411" spans="1:23" ht="16.5" x14ac:dyDescent="0.2">
      <c r="A1411" s="31">
        <v>1408</v>
      </c>
      <c r="B1411" s="31">
        <f>INDEX(技能效果!B:B,MATCH(技能效果等级!W1411,技能效果!Y:Y,0))</f>
        <v>130300521</v>
      </c>
      <c r="C1411" s="31" t="str">
        <f>INDEX(技能效果!C:C,MATCH(技能效果等级!B1411,技能效果!B:B,0))</f>
        <v>李轩辕满星效果</v>
      </c>
      <c r="D1411" s="30" t="s">
        <v>1013</v>
      </c>
      <c r="E1411" s="31">
        <v>8</v>
      </c>
      <c r="F1411" s="31">
        <f>INDEX(技能效果!H:H,MATCH(技能效果等级!B1411,技能效果!B:B,0))</f>
        <v>1001</v>
      </c>
      <c r="G1411" s="31">
        <v>1</v>
      </c>
      <c r="H1411" s="100"/>
      <c r="I1411" s="100"/>
      <c r="J1411" s="100"/>
      <c r="K1411" s="100"/>
      <c r="L1411" s="100"/>
      <c r="M1411" s="100"/>
      <c r="N1411" s="30" t="str">
        <f>IF(INDEX(技能效果!I:I,MATCH(技能效果等级!B1411,技能效果!B:B,0))="","",INDEX(技能效果!I:I,MATCH(技能效果等级!B1411,技能效果!B:B,0)))</f>
        <v/>
      </c>
      <c r="O1411" s="100"/>
      <c r="P1411" s="100"/>
      <c r="Q1411" s="100"/>
      <c r="R1411" s="31" t="str">
        <f>IF(INDEX(技能效果!J:J,MATCH(技能效果等级!B1411,技能效果!B:B,0))="","",INDEX(技能效果!J:J,MATCH(技能效果等级!B1411,技能效果!B:B,0)))</f>
        <v/>
      </c>
      <c r="S1411" s="100"/>
      <c r="T1411" s="100"/>
      <c r="U1411" s="100"/>
      <c r="V1411" s="30" t="s">
        <v>1329</v>
      </c>
      <c r="W1411" s="31">
        <f t="shared" si="21"/>
        <v>141</v>
      </c>
    </row>
    <row r="1412" spans="1:23" ht="16.5" x14ac:dyDescent="0.2">
      <c r="A1412" s="31">
        <v>1409</v>
      </c>
      <c r="B1412" s="31">
        <f>INDEX(技能效果!B:B,MATCH(技能效果等级!W1412,技能效果!Y:Y,0))</f>
        <v>130300521</v>
      </c>
      <c r="C1412" s="31" t="str">
        <f>INDEX(技能效果!C:C,MATCH(技能效果等级!B1412,技能效果!B:B,0))</f>
        <v>李轩辕满星效果</v>
      </c>
      <c r="D1412" s="30" t="s">
        <v>1013</v>
      </c>
      <c r="E1412" s="31">
        <v>9</v>
      </c>
      <c r="F1412" s="31">
        <f>INDEX(技能效果!H:H,MATCH(技能效果等级!B1412,技能效果!B:B,0))</f>
        <v>1001</v>
      </c>
      <c r="G1412" s="31">
        <v>1</v>
      </c>
      <c r="H1412" s="100"/>
      <c r="I1412" s="100"/>
      <c r="J1412" s="100"/>
      <c r="K1412" s="100"/>
      <c r="L1412" s="100"/>
      <c r="M1412" s="100"/>
      <c r="N1412" s="30" t="str">
        <f>IF(INDEX(技能效果!I:I,MATCH(技能效果等级!B1412,技能效果!B:B,0))="","",INDEX(技能效果!I:I,MATCH(技能效果等级!B1412,技能效果!B:B,0)))</f>
        <v/>
      </c>
      <c r="O1412" s="100"/>
      <c r="P1412" s="100"/>
      <c r="Q1412" s="100"/>
      <c r="R1412" s="31" t="str">
        <f>IF(INDEX(技能效果!J:J,MATCH(技能效果等级!B1412,技能效果!B:B,0))="","",INDEX(技能效果!J:J,MATCH(技能效果等级!B1412,技能效果!B:B,0)))</f>
        <v/>
      </c>
      <c r="S1412" s="100"/>
      <c r="T1412" s="100"/>
      <c r="U1412" s="100"/>
      <c r="V1412" s="30" t="s">
        <v>1329</v>
      </c>
      <c r="W1412" s="31">
        <f t="shared" si="21"/>
        <v>141</v>
      </c>
    </row>
    <row r="1413" spans="1:23" ht="16.5" x14ac:dyDescent="0.2">
      <c r="A1413" s="31">
        <v>1410</v>
      </c>
      <c r="B1413" s="31">
        <f>INDEX(技能效果!B:B,MATCH(技能效果等级!W1413,技能效果!Y:Y,0))</f>
        <v>130300521</v>
      </c>
      <c r="C1413" s="31" t="str">
        <f>INDEX(技能效果!C:C,MATCH(技能效果等级!B1413,技能效果!B:B,0))</f>
        <v>李轩辕满星效果</v>
      </c>
      <c r="D1413" s="30" t="s">
        <v>1013</v>
      </c>
      <c r="E1413" s="31">
        <v>10</v>
      </c>
      <c r="F1413" s="31">
        <f>INDEX(技能效果!H:H,MATCH(技能效果等级!B1413,技能效果!B:B,0))</f>
        <v>1001</v>
      </c>
      <c r="G1413" s="31">
        <v>1</v>
      </c>
      <c r="H1413" s="100"/>
      <c r="I1413" s="100"/>
      <c r="J1413" s="100"/>
      <c r="K1413" s="100"/>
      <c r="L1413" s="100"/>
      <c r="M1413" s="100"/>
      <c r="N1413" s="30" t="str">
        <f>IF(INDEX(技能效果!I:I,MATCH(技能效果等级!B1413,技能效果!B:B,0))="","",INDEX(技能效果!I:I,MATCH(技能效果等级!B1413,技能效果!B:B,0)))</f>
        <v/>
      </c>
      <c r="O1413" s="100"/>
      <c r="P1413" s="100"/>
      <c r="Q1413" s="100"/>
      <c r="R1413" s="31" t="str">
        <f>IF(INDEX(技能效果!J:J,MATCH(技能效果等级!B1413,技能效果!B:B,0))="","",INDEX(技能效果!J:J,MATCH(技能效果等级!B1413,技能效果!B:B,0)))</f>
        <v/>
      </c>
      <c r="S1413" s="100"/>
      <c r="T1413" s="100"/>
      <c r="U1413" s="100"/>
      <c r="V1413" s="30" t="s">
        <v>1329</v>
      </c>
      <c r="W1413" s="31">
        <f t="shared" si="21"/>
        <v>141</v>
      </c>
    </row>
    <row r="1414" spans="1:23" ht="16.5" x14ac:dyDescent="0.2">
      <c r="A1414" s="31">
        <v>1411</v>
      </c>
      <c r="B1414" s="31">
        <f>INDEX(技能效果!B:B,MATCH(技能效果等级!W1414,技能效果!Y:Y,0))</f>
        <v>130300601</v>
      </c>
      <c r="C1414" s="31" t="str">
        <f>INDEX(技能效果!C:C,MATCH(技能效果等级!B1414,技能效果!B:B,0))</f>
        <v>项羽技能伤害</v>
      </c>
      <c r="D1414" s="30" t="s">
        <v>1013</v>
      </c>
      <c r="E1414" s="31">
        <v>1</v>
      </c>
      <c r="F1414" s="31">
        <f>INDEX(技能效果!H:H,MATCH(技能效果等级!B1414,技能效果!B:B,0))</f>
        <v>1001</v>
      </c>
      <c r="G1414" s="31">
        <v>1</v>
      </c>
      <c r="H1414" s="100"/>
      <c r="I1414" s="100"/>
      <c r="J1414" s="100"/>
      <c r="K1414" s="100"/>
      <c r="L1414" s="100"/>
      <c r="M1414" s="100"/>
      <c r="N1414" s="30" t="str">
        <f>IF(INDEX(技能效果!I:I,MATCH(技能效果等级!B1414,技能效果!B:B,0))="","",INDEX(技能效果!I:I,MATCH(技能效果等级!B1414,技能效果!B:B,0)))</f>
        <v/>
      </c>
      <c r="O1414" s="100"/>
      <c r="P1414" s="100"/>
      <c r="Q1414" s="100"/>
      <c r="R1414" s="31" t="str">
        <f>IF(INDEX(技能效果!J:J,MATCH(技能效果等级!B1414,技能效果!B:B,0))="","",INDEX(技能效果!J:J,MATCH(技能效果等级!B1414,技能效果!B:B,0)))</f>
        <v/>
      </c>
      <c r="S1414" s="100"/>
      <c r="T1414" s="100"/>
      <c r="U1414" s="100"/>
      <c r="V1414" s="30" t="s">
        <v>1329</v>
      </c>
      <c r="W1414" s="31">
        <f t="shared" si="21"/>
        <v>142</v>
      </c>
    </row>
    <row r="1415" spans="1:23" ht="16.5" x14ac:dyDescent="0.2">
      <c r="A1415" s="31">
        <v>1412</v>
      </c>
      <c r="B1415" s="31">
        <f>INDEX(技能效果!B:B,MATCH(技能效果等级!W1415,技能效果!Y:Y,0))</f>
        <v>130300601</v>
      </c>
      <c r="C1415" s="31" t="str">
        <f>INDEX(技能效果!C:C,MATCH(技能效果等级!B1415,技能效果!B:B,0))</f>
        <v>项羽技能伤害</v>
      </c>
      <c r="D1415" s="30" t="s">
        <v>1013</v>
      </c>
      <c r="E1415" s="31">
        <v>2</v>
      </c>
      <c r="F1415" s="31">
        <f>INDEX(技能效果!H:H,MATCH(技能效果等级!B1415,技能效果!B:B,0))</f>
        <v>1001</v>
      </c>
      <c r="G1415" s="31">
        <v>1</v>
      </c>
      <c r="H1415" s="100"/>
      <c r="I1415" s="100"/>
      <c r="J1415" s="100"/>
      <c r="K1415" s="100"/>
      <c r="L1415" s="100"/>
      <c r="M1415" s="100"/>
      <c r="N1415" s="30" t="str">
        <f>IF(INDEX(技能效果!I:I,MATCH(技能效果等级!B1415,技能效果!B:B,0))="","",INDEX(技能效果!I:I,MATCH(技能效果等级!B1415,技能效果!B:B,0)))</f>
        <v/>
      </c>
      <c r="O1415" s="100"/>
      <c r="P1415" s="100"/>
      <c r="Q1415" s="100"/>
      <c r="R1415" s="31" t="str">
        <f>IF(INDEX(技能效果!J:J,MATCH(技能效果等级!B1415,技能效果!B:B,0))="","",INDEX(技能效果!J:J,MATCH(技能效果等级!B1415,技能效果!B:B,0)))</f>
        <v/>
      </c>
      <c r="S1415" s="100"/>
      <c r="T1415" s="100"/>
      <c r="U1415" s="100"/>
      <c r="V1415" s="30" t="s">
        <v>1329</v>
      </c>
      <c r="W1415" s="31">
        <f t="shared" si="21"/>
        <v>142</v>
      </c>
    </row>
    <row r="1416" spans="1:23" ht="16.5" x14ac:dyDescent="0.2">
      <c r="A1416" s="31">
        <v>1413</v>
      </c>
      <c r="B1416" s="31">
        <f>INDEX(技能效果!B:B,MATCH(技能效果等级!W1416,技能效果!Y:Y,0))</f>
        <v>130300601</v>
      </c>
      <c r="C1416" s="31" t="str">
        <f>INDEX(技能效果!C:C,MATCH(技能效果等级!B1416,技能效果!B:B,0))</f>
        <v>项羽技能伤害</v>
      </c>
      <c r="D1416" s="30" t="s">
        <v>1013</v>
      </c>
      <c r="E1416" s="31">
        <v>3</v>
      </c>
      <c r="F1416" s="31">
        <f>INDEX(技能效果!H:H,MATCH(技能效果等级!B1416,技能效果!B:B,0))</f>
        <v>1001</v>
      </c>
      <c r="G1416" s="31">
        <v>1</v>
      </c>
      <c r="H1416" s="100"/>
      <c r="I1416" s="100"/>
      <c r="J1416" s="100"/>
      <c r="K1416" s="100"/>
      <c r="L1416" s="100"/>
      <c r="M1416" s="100"/>
      <c r="N1416" s="30" t="str">
        <f>IF(INDEX(技能效果!I:I,MATCH(技能效果等级!B1416,技能效果!B:B,0))="","",INDEX(技能效果!I:I,MATCH(技能效果等级!B1416,技能效果!B:B,0)))</f>
        <v/>
      </c>
      <c r="O1416" s="100"/>
      <c r="P1416" s="100"/>
      <c r="Q1416" s="100"/>
      <c r="R1416" s="31" t="str">
        <f>IF(INDEX(技能效果!J:J,MATCH(技能效果等级!B1416,技能效果!B:B,0))="","",INDEX(技能效果!J:J,MATCH(技能效果等级!B1416,技能效果!B:B,0)))</f>
        <v/>
      </c>
      <c r="S1416" s="100"/>
      <c r="T1416" s="100"/>
      <c r="U1416" s="100"/>
      <c r="V1416" s="30" t="s">
        <v>1329</v>
      </c>
      <c r="W1416" s="31">
        <f t="shared" si="21"/>
        <v>142</v>
      </c>
    </row>
    <row r="1417" spans="1:23" ht="16.5" x14ac:dyDescent="0.2">
      <c r="A1417" s="31">
        <v>1414</v>
      </c>
      <c r="B1417" s="31">
        <f>INDEX(技能效果!B:B,MATCH(技能效果等级!W1417,技能效果!Y:Y,0))</f>
        <v>130300601</v>
      </c>
      <c r="C1417" s="31" t="str">
        <f>INDEX(技能效果!C:C,MATCH(技能效果等级!B1417,技能效果!B:B,0))</f>
        <v>项羽技能伤害</v>
      </c>
      <c r="D1417" s="30" t="s">
        <v>1013</v>
      </c>
      <c r="E1417" s="31">
        <v>4</v>
      </c>
      <c r="F1417" s="31">
        <f>INDEX(技能效果!H:H,MATCH(技能效果等级!B1417,技能效果!B:B,0))</f>
        <v>1001</v>
      </c>
      <c r="G1417" s="31">
        <v>1</v>
      </c>
      <c r="H1417" s="100"/>
      <c r="I1417" s="100"/>
      <c r="J1417" s="100"/>
      <c r="K1417" s="100"/>
      <c r="L1417" s="100"/>
      <c r="M1417" s="100"/>
      <c r="N1417" s="30" t="str">
        <f>IF(INDEX(技能效果!I:I,MATCH(技能效果等级!B1417,技能效果!B:B,0))="","",INDEX(技能效果!I:I,MATCH(技能效果等级!B1417,技能效果!B:B,0)))</f>
        <v/>
      </c>
      <c r="O1417" s="100"/>
      <c r="P1417" s="100"/>
      <c r="Q1417" s="100"/>
      <c r="R1417" s="31" t="str">
        <f>IF(INDEX(技能效果!J:J,MATCH(技能效果等级!B1417,技能效果!B:B,0))="","",INDEX(技能效果!J:J,MATCH(技能效果等级!B1417,技能效果!B:B,0)))</f>
        <v/>
      </c>
      <c r="S1417" s="100"/>
      <c r="T1417" s="100"/>
      <c r="U1417" s="100"/>
      <c r="V1417" s="30" t="s">
        <v>1329</v>
      </c>
      <c r="W1417" s="31">
        <f t="shared" si="21"/>
        <v>142</v>
      </c>
    </row>
    <row r="1418" spans="1:23" ht="16.5" x14ac:dyDescent="0.2">
      <c r="A1418" s="31">
        <v>1415</v>
      </c>
      <c r="B1418" s="31">
        <f>INDEX(技能效果!B:B,MATCH(技能效果等级!W1418,技能效果!Y:Y,0))</f>
        <v>130300601</v>
      </c>
      <c r="C1418" s="31" t="str">
        <f>INDEX(技能效果!C:C,MATCH(技能效果等级!B1418,技能效果!B:B,0))</f>
        <v>项羽技能伤害</v>
      </c>
      <c r="D1418" s="30" t="s">
        <v>1013</v>
      </c>
      <c r="E1418" s="31">
        <v>5</v>
      </c>
      <c r="F1418" s="31">
        <f>INDEX(技能效果!H:H,MATCH(技能效果等级!B1418,技能效果!B:B,0))</f>
        <v>1001</v>
      </c>
      <c r="G1418" s="31">
        <v>1</v>
      </c>
      <c r="H1418" s="100"/>
      <c r="I1418" s="100"/>
      <c r="J1418" s="100"/>
      <c r="K1418" s="100"/>
      <c r="L1418" s="100"/>
      <c r="M1418" s="100"/>
      <c r="N1418" s="30" t="str">
        <f>IF(INDEX(技能效果!I:I,MATCH(技能效果等级!B1418,技能效果!B:B,0))="","",INDEX(技能效果!I:I,MATCH(技能效果等级!B1418,技能效果!B:B,0)))</f>
        <v/>
      </c>
      <c r="O1418" s="100"/>
      <c r="P1418" s="100"/>
      <c r="Q1418" s="100"/>
      <c r="R1418" s="31" t="str">
        <f>IF(INDEX(技能效果!J:J,MATCH(技能效果等级!B1418,技能效果!B:B,0))="","",INDEX(技能效果!J:J,MATCH(技能效果等级!B1418,技能效果!B:B,0)))</f>
        <v/>
      </c>
      <c r="S1418" s="100"/>
      <c r="T1418" s="100"/>
      <c r="U1418" s="100"/>
      <c r="V1418" s="30" t="s">
        <v>1329</v>
      </c>
      <c r="W1418" s="31">
        <f t="shared" si="21"/>
        <v>142</v>
      </c>
    </row>
    <row r="1419" spans="1:23" ht="16.5" x14ac:dyDescent="0.2">
      <c r="A1419" s="31">
        <v>1416</v>
      </c>
      <c r="B1419" s="31">
        <f>INDEX(技能效果!B:B,MATCH(技能效果等级!W1419,技能效果!Y:Y,0))</f>
        <v>130300601</v>
      </c>
      <c r="C1419" s="31" t="str">
        <f>INDEX(技能效果!C:C,MATCH(技能效果等级!B1419,技能效果!B:B,0))</f>
        <v>项羽技能伤害</v>
      </c>
      <c r="D1419" s="30" t="s">
        <v>1013</v>
      </c>
      <c r="E1419" s="31">
        <v>6</v>
      </c>
      <c r="F1419" s="31">
        <f>INDEX(技能效果!H:H,MATCH(技能效果等级!B1419,技能效果!B:B,0))</f>
        <v>1001</v>
      </c>
      <c r="G1419" s="31">
        <v>1</v>
      </c>
      <c r="H1419" s="100"/>
      <c r="I1419" s="100"/>
      <c r="J1419" s="100"/>
      <c r="K1419" s="100"/>
      <c r="L1419" s="100"/>
      <c r="M1419" s="100"/>
      <c r="N1419" s="30" t="str">
        <f>IF(INDEX(技能效果!I:I,MATCH(技能效果等级!B1419,技能效果!B:B,0))="","",INDEX(技能效果!I:I,MATCH(技能效果等级!B1419,技能效果!B:B,0)))</f>
        <v/>
      </c>
      <c r="O1419" s="100"/>
      <c r="P1419" s="100"/>
      <c r="Q1419" s="100"/>
      <c r="R1419" s="31" t="str">
        <f>IF(INDEX(技能效果!J:J,MATCH(技能效果等级!B1419,技能效果!B:B,0))="","",INDEX(技能效果!J:J,MATCH(技能效果等级!B1419,技能效果!B:B,0)))</f>
        <v/>
      </c>
      <c r="S1419" s="100"/>
      <c r="T1419" s="100"/>
      <c r="U1419" s="100"/>
      <c r="V1419" s="30" t="s">
        <v>1329</v>
      </c>
      <c r="W1419" s="31">
        <f t="shared" si="21"/>
        <v>142</v>
      </c>
    </row>
    <row r="1420" spans="1:23" ht="16.5" x14ac:dyDescent="0.2">
      <c r="A1420" s="31">
        <v>1417</v>
      </c>
      <c r="B1420" s="31">
        <f>INDEX(技能效果!B:B,MATCH(技能效果等级!W1420,技能效果!Y:Y,0))</f>
        <v>130300601</v>
      </c>
      <c r="C1420" s="31" t="str">
        <f>INDEX(技能效果!C:C,MATCH(技能效果等级!B1420,技能效果!B:B,0))</f>
        <v>项羽技能伤害</v>
      </c>
      <c r="D1420" s="30" t="s">
        <v>1013</v>
      </c>
      <c r="E1420" s="31">
        <v>7</v>
      </c>
      <c r="F1420" s="31">
        <f>INDEX(技能效果!H:H,MATCH(技能效果等级!B1420,技能效果!B:B,0))</f>
        <v>1001</v>
      </c>
      <c r="G1420" s="31">
        <v>1</v>
      </c>
      <c r="H1420" s="100"/>
      <c r="I1420" s="100"/>
      <c r="J1420" s="100"/>
      <c r="K1420" s="100"/>
      <c r="L1420" s="100"/>
      <c r="M1420" s="100"/>
      <c r="N1420" s="30" t="str">
        <f>IF(INDEX(技能效果!I:I,MATCH(技能效果等级!B1420,技能效果!B:B,0))="","",INDEX(技能效果!I:I,MATCH(技能效果等级!B1420,技能效果!B:B,0)))</f>
        <v/>
      </c>
      <c r="O1420" s="100"/>
      <c r="P1420" s="100"/>
      <c r="Q1420" s="100"/>
      <c r="R1420" s="31" t="str">
        <f>IF(INDEX(技能效果!J:J,MATCH(技能效果等级!B1420,技能效果!B:B,0))="","",INDEX(技能效果!J:J,MATCH(技能效果等级!B1420,技能效果!B:B,0)))</f>
        <v/>
      </c>
      <c r="S1420" s="100"/>
      <c r="T1420" s="100"/>
      <c r="U1420" s="100"/>
      <c r="V1420" s="30" t="s">
        <v>1329</v>
      </c>
      <c r="W1420" s="31">
        <f t="shared" si="21"/>
        <v>142</v>
      </c>
    </row>
    <row r="1421" spans="1:23" ht="16.5" x14ac:dyDescent="0.2">
      <c r="A1421" s="31">
        <v>1418</v>
      </c>
      <c r="B1421" s="31">
        <f>INDEX(技能效果!B:B,MATCH(技能效果等级!W1421,技能效果!Y:Y,0))</f>
        <v>130300601</v>
      </c>
      <c r="C1421" s="31" t="str">
        <f>INDEX(技能效果!C:C,MATCH(技能效果等级!B1421,技能效果!B:B,0))</f>
        <v>项羽技能伤害</v>
      </c>
      <c r="D1421" s="30" t="s">
        <v>1013</v>
      </c>
      <c r="E1421" s="31">
        <v>8</v>
      </c>
      <c r="F1421" s="31">
        <f>INDEX(技能效果!H:H,MATCH(技能效果等级!B1421,技能效果!B:B,0))</f>
        <v>1001</v>
      </c>
      <c r="G1421" s="31">
        <v>1</v>
      </c>
      <c r="H1421" s="100"/>
      <c r="I1421" s="100"/>
      <c r="J1421" s="100"/>
      <c r="K1421" s="100"/>
      <c r="L1421" s="100"/>
      <c r="M1421" s="100"/>
      <c r="N1421" s="30" t="str">
        <f>IF(INDEX(技能效果!I:I,MATCH(技能效果等级!B1421,技能效果!B:B,0))="","",INDEX(技能效果!I:I,MATCH(技能效果等级!B1421,技能效果!B:B,0)))</f>
        <v/>
      </c>
      <c r="O1421" s="100"/>
      <c r="P1421" s="100"/>
      <c r="Q1421" s="100"/>
      <c r="R1421" s="31" t="str">
        <f>IF(INDEX(技能效果!J:J,MATCH(技能效果等级!B1421,技能效果!B:B,0))="","",INDEX(技能效果!J:J,MATCH(技能效果等级!B1421,技能效果!B:B,0)))</f>
        <v/>
      </c>
      <c r="S1421" s="100"/>
      <c r="T1421" s="100"/>
      <c r="U1421" s="100"/>
      <c r="V1421" s="30" t="s">
        <v>1329</v>
      </c>
      <c r="W1421" s="31">
        <f t="shared" si="21"/>
        <v>142</v>
      </c>
    </row>
    <row r="1422" spans="1:23" ht="16.5" x14ac:dyDescent="0.2">
      <c r="A1422" s="31">
        <v>1419</v>
      </c>
      <c r="B1422" s="31">
        <f>INDEX(技能效果!B:B,MATCH(技能效果等级!W1422,技能效果!Y:Y,0))</f>
        <v>130300601</v>
      </c>
      <c r="C1422" s="31" t="str">
        <f>INDEX(技能效果!C:C,MATCH(技能效果等级!B1422,技能效果!B:B,0))</f>
        <v>项羽技能伤害</v>
      </c>
      <c r="D1422" s="30" t="s">
        <v>1013</v>
      </c>
      <c r="E1422" s="31">
        <v>9</v>
      </c>
      <c r="F1422" s="31">
        <f>INDEX(技能效果!H:H,MATCH(技能效果等级!B1422,技能效果!B:B,0))</f>
        <v>1001</v>
      </c>
      <c r="G1422" s="31">
        <v>1</v>
      </c>
      <c r="H1422" s="100"/>
      <c r="I1422" s="100"/>
      <c r="J1422" s="100"/>
      <c r="K1422" s="100"/>
      <c r="L1422" s="100"/>
      <c r="M1422" s="100"/>
      <c r="N1422" s="30" t="str">
        <f>IF(INDEX(技能效果!I:I,MATCH(技能效果等级!B1422,技能效果!B:B,0))="","",INDEX(技能效果!I:I,MATCH(技能效果等级!B1422,技能效果!B:B,0)))</f>
        <v/>
      </c>
      <c r="O1422" s="100"/>
      <c r="P1422" s="100"/>
      <c r="Q1422" s="100"/>
      <c r="R1422" s="31" t="str">
        <f>IF(INDEX(技能效果!J:J,MATCH(技能效果等级!B1422,技能效果!B:B,0))="","",INDEX(技能效果!J:J,MATCH(技能效果等级!B1422,技能效果!B:B,0)))</f>
        <v/>
      </c>
      <c r="S1422" s="100"/>
      <c r="T1422" s="100"/>
      <c r="U1422" s="100"/>
      <c r="V1422" s="30" t="s">
        <v>1329</v>
      </c>
      <c r="W1422" s="31">
        <f t="shared" si="21"/>
        <v>142</v>
      </c>
    </row>
    <row r="1423" spans="1:23" ht="16.5" x14ac:dyDescent="0.2">
      <c r="A1423" s="31">
        <v>1420</v>
      </c>
      <c r="B1423" s="31">
        <f>INDEX(技能效果!B:B,MATCH(技能效果等级!W1423,技能效果!Y:Y,0))</f>
        <v>130300601</v>
      </c>
      <c r="C1423" s="31" t="str">
        <f>INDEX(技能效果!C:C,MATCH(技能效果等级!B1423,技能效果!B:B,0))</f>
        <v>项羽技能伤害</v>
      </c>
      <c r="D1423" s="30" t="s">
        <v>1013</v>
      </c>
      <c r="E1423" s="31">
        <v>10</v>
      </c>
      <c r="F1423" s="31">
        <f>INDEX(技能效果!H:H,MATCH(技能效果等级!B1423,技能效果!B:B,0))</f>
        <v>1001</v>
      </c>
      <c r="G1423" s="31">
        <v>1</v>
      </c>
      <c r="H1423" s="100"/>
      <c r="I1423" s="100"/>
      <c r="J1423" s="100"/>
      <c r="K1423" s="100"/>
      <c r="L1423" s="100"/>
      <c r="M1423" s="100"/>
      <c r="N1423" s="30" t="str">
        <f>IF(INDEX(技能效果!I:I,MATCH(技能效果等级!B1423,技能效果!B:B,0))="","",INDEX(技能效果!I:I,MATCH(技能效果等级!B1423,技能效果!B:B,0)))</f>
        <v/>
      </c>
      <c r="O1423" s="100"/>
      <c r="P1423" s="100"/>
      <c r="Q1423" s="100"/>
      <c r="R1423" s="31" t="str">
        <f>IF(INDEX(技能效果!J:J,MATCH(技能效果等级!B1423,技能效果!B:B,0))="","",INDEX(技能效果!J:J,MATCH(技能效果等级!B1423,技能效果!B:B,0)))</f>
        <v/>
      </c>
      <c r="S1423" s="100"/>
      <c r="T1423" s="100"/>
      <c r="U1423" s="100"/>
      <c r="V1423" s="30" t="s">
        <v>1329</v>
      </c>
      <c r="W1423" s="31">
        <f t="shared" ref="W1423:W1486" si="22">W1413+1</f>
        <v>142</v>
      </c>
    </row>
    <row r="1424" spans="1:23" ht="16.5" x14ac:dyDescent="0.2">
      <c r="A1424" s="31">
        <v>1421</v>
      </c>
      <c r="B1424" s="31">
        <f>INDEX(技能效果!B:B,MATCH(技能效果等级!W1424,技能效果!Y:Y,0))</f>
        <v>130300602</v>
      </c>
      <c r="C1424" s="31" t="str">
        <f>INDEX(技能效果!C:C,MATCH(技能效果等级!B1424,技能效果!B:B,0))</f>
        <v>项羽技能不死</v>
      </c>
      <c r="D1424" s="30" t="s">
        <v>1013</v>
      </c>
      <c r="E1424" s="31">
        <v>1</v>
      </c>
      <c r="F1424" s="31">
        <f>INDEX(技能效果!H:H,MATCH(技能效果等级!B1424,技能效果!B:B,0))</f>
        <v>4040</v>
      </c>
      <c r="G1424" s="31">
        <v>1</v>
      </c>
      <c r="H1424" s="100"/>
      <c r="I1424" s="100"/>
      <c r="J1424" s="100"/>
      <c r="K1424" s="100"/>
      <c r="L1424" s="100"/>
      <c r="M1424" s="100"/>
      <c r="N1424" s="30" t="str">
        <f>IF(INDEX(技能效果!I:I,MATCH(技能效果等级!B1424,技能效果!B:B,0))="","",INDEX(技能效果!I:I,MATCH(技能效果等级!B1424,技能效果!B:B,0)))</f>
        <v/>
      </c>
      <c r="O1424" s="100"/>
      <c r="P1424" s="100"/>
      <c r="Q1424" s="100"/>
      <c r="R1424" s="31" t="str">
        <f>IF(INDEX(技能效果!J:J,MATCH(技能效果等级!B1424,技能效果!B:B,0))="","",INDEX(技能效果!J:J,MATCH(技能效果等级!B1424,技能效果!B:B,0)))</f>
        <v/>
      </c>
      <c r="S1424" s="100"/>
      <c r="T1424" s="100"/>
      <c r="U1424" s="100"/>
      <c r="V1424" s="30" t="s">
        <v>1329</v>
      </c>
      <c r="W1424" s="31">
        <f t="shared" si="22"/>
        <v>143</v>
      </c>
    </row>
    <row r="1425" spans="1:23" ht="16.5" x14ac:dyDescent="0.2">
      <c r="A1425" s="31">
        <v>1422</v>
      </c>
      <c r="B1425" s="31">
        <f>INDEX(技能效果!B:B,MATCH(技能效果等级!W1425,技能效果!Y:Y,0))</f>
        <v>130300602</v>
      </c>
      <c r="C1425" s="31" t="str">
        <f>INDEX(技能效果!C:C,MATCH(技能效果等级!B1425,技能效果!B:B,0))</f>
        <v>项羽技能不死</v>
      </c>
      <c r="D1425" s="30" t="s">
        <v>1013</v>
      </c>
      <c r="E1425" s="31">
        <v>2</v>
      </c>
      <c r="F1425" s="31">
        <f>INDEX(技能效果!H:H,MATCH(技能效果等级!B1425,技能效果!B:B,0))</f>
        <v>4040</v>
      </c>
      <c r="G1425" s="31">
        <v>1</v>
      </c>
      <c r="H1425" s="100"/>
      <c r="I1425" s="100"/>
      <c r="J1425" s="100"/>
      <c r="K1425" s="100"/>
      <c r="L1425" s="100"/>
      <c r="M1425" s="100"/>
      <c r="N1425" s="30" t="str">
        <f>IF(INDEX(技能效果!I:I,MATCH(技能效果等级!B1425,技能效果!B:B,0))="","",INDEX(技能效果!I:I,MATCH(技能效果等级!B1425,技能效果!B:B,0)))</f>
        <v/>
      </c>
      <c r="O1425" s="100"/>
      <c r="P1425" s="100"/>
      <c r="Q1425" s="100"/>
      <c r="R1425" s="31" t="str">
        <f>IF(INDEX(技能效果!J:J,MATCH(技能效果等级!B1425,技能效果!B:B,0))="","",INDEX(技能效果!J:J,MATCH(技能效果等级!B1425,技能效果!B:B,0)))</f>
        <v/>
      </c>
      <c r="S1425" s="100"/>
      <c r="T1425" s="100"/>
      <c r="U1425" s="100"/>
      <c r="V1425" s="30" t="s">
        <v>1329</v>
      </c>
      <c r="W1425" s="31">
        <f t="shared" si="22"/>
        <v>143</v>
      </c>
    </row>
    <row r="1426" spans="1:23" ht="16.5" x14ac:dyDescent="0.2">
      <c r="A1426" s="31">
        <v>1423</v>
      </c>
      <c r="B1426" s="31">
        <f>INDEX(技能效果!B:B,MATCH(技能效果等级!W1426,技能效果!Y:Y,0))</f>
        <v>130300602</v>
      </c>
      <c r="C1426" s="31" t="str">
        <f>INDEX(技能效果!C:C,MATCH(技能效果等级!B1426,技能效果!B:B,0))</f>
        <v>项羽技能不死</v>
      </c>
      <c r="D1426" s="30" t="s">
        <v>1013</v>
      </c>
      <c r="E1426" s="31">
        <v>3</v>
      </c>
      <c r="F1426" s="31">
        <f>INDEX(技能效果!H:H,MATCH(技能效果等级!B1426,技能效果!B:B,0))</f>
        <v>4040</v>
      </c>
      <c r="G1426" s="31">
        <v>1</v>
      </c>
      <c r="H1426" s="100"/>
      <c r="I1426" s="100"/>
      <c r="J1426" s="100"/>
      <c r="K1426" s="100"/>
      <c r="L1426" s="100"/>
      <c r="M1426" s="100"/>
      <c r="N1426" s="30" t="str">
        <f>IF(INDEX(技能效果!I:I,MATCH(技能效果等级!B1426,技能效果!B:B,0))="","",INDEX(技能效果!I:I,MATCH(技能效果等级!B1426,技能效果!B:B,0)))</f>
        <v/>
      </c>
      <c r="O1426" s="100"/>
      <c r="P1426" s="100"/>
      <c r="Q1426" s="100"/>
      <c r="R1426" s="31" t="str">
        <f>IF(INDEX(技能效果!J:J,MATCH(技能效果等级!B1426,技能效果!B:B,0))="","",INDEX(技能效果!J:J,MATCH(技能效果等级!B1426,技能效果!B:B,0)))</f>
        <v/>
      </c>
      <c r="S1426" s="100"/>
      <c r="T1426" s="100"/>
      <c r="U1426" s="100"/>
      <c r="V1426" s="30" t="s">
        <v>1329</v>
      </c>
      <c r="W1426" s="31">
        <f t="shared" si="22"/>
        <v>143</v>
      </c>
    </row>
    <row r="1427" spans="1:23" ht="16.5" x14ac:dyDescent="0.2">
      <c r="A1427" s="31">
        <v>1424</v>
      </c>
      <c r="B1427" s="31">
        <f>INDEX(技能效果!B:B,MATCH(技能效果等级!W1427,技能效果!Y:Y,0))</f>
        <v>130300602</v>
      </c>
      <c r="C1427" s="31" t="str">
        <f>INDEX(技能效果!C:C,MATCH(技能效果等级!B1427,技能效果!B:B,0))</f>
        <v>项羽技能不死</v>
      </c>
      <c r="D1427" s="30" t="s">
        <v>1013</v>
      </c>
      <c r="E1427" s="31">
        <v>4</v>
      </c>
      <c r="F1427" s="31">
        <f>INDEX(技能效果!H:H,MATCH(技能效果等级!B1427,技能效果!B:B,0))</f>
        <v>4040</v>
      </c>
      <c r="G1427" s="31">
        <v>1</v>
      </c>
      <c r="H1427" s="100"/>
      <c r="I1427" s="100"/>
      <c r="J1427" s="100"/>
      <c r="K1427" s="100"/>
      <c r="L1427" s="100"/>
      <c r="M1427" s="100"/>
      <c r="N1427" s="30" t="str">
        <f>IF(INDEX(技能效果!I:I,MATCH(技能效果等级!B1427,技能效果!B:B,0))="","",INDEX(技能效果!I:I,MATCH(技能效果等级!B1427,技能效果!B:B,0)))</f>
        <v/>
      </c>
      <c r="O1427" s="100"/>
      <c r="P1427" s="100"/>
      <c r="Q1427" s="100"/>
      <c r="R1427" s="31" t="str">
        <f>IF(INDEX(技能效果!J:J,MATCH(技能效果等级!B1427,技能效果!B:B,0))="","",INDEX(技能效果!J:J,MATCH(技能效果等级!B1427,技能效果!B:B,0)))</f>
        <v/>
      </c>
      <c r="S1427" s="100"/>
      <c r="T1427" s="100"/>
      <c r="U1427" s="100"/>
      <c r="V1427" s="30" t="s">
        <v>1329</v>
      </c>
      <c r="W1427" s="31">
        <f t="shared" si="22"/>
        <v>143</v>
      </c>
    </row>
    <row r="1428" spans="1:23" ht="16.5" x14ac:dyDescent="0.2">
      <c r="A1428" s="31">
        <v>1425</v>
      </c>
      <c r="B1428" s="31">
        <f>INDEX(技能效果!B:B,MATCH(技能效果等级!W1428,技能效果!Y:Y,0))</f>
        <v>130300602</v>
      </c>
      <c r="C1428" s="31" t="str">
        <f>INDEX(技能效果!C:C,MATCH(技能效果等级!B1428,技能效果!B:B,0))</f>
        <v>项羽技能不死</v>
      </c>
      <c r="D1428" s="30" t="s">
        <v>1013</v>
      </c>
      <c r="E1428" s="31">
        <v>5</v>
      </c>
      <c r="F1428" s="31">
        <f>INDEX(技能效果!H:H,MATCH(技能效果等级!B1428,技能效果!B:B,0))</f>
        <v>4040</v>
      </c>
      <c r="G1428" s="31">
        <v>1</v>
      </c>
      <c r="H1428" s="100"/>
      <c r="I1428" s="100"/>
      <c r="J1428" s="100"/>
      <c r="K1428" s="100"/>
      <c r="L1428" s="100"/>
      <c r="M1428" s="100"/>
      <c r="N1428" s="30" t="str">
        <f>IF(INDEX(技能效果!I:I,MATCH(技能效果等级!B1428,技能效果!B:B,0))="","",INDEX(技能效果!I:I,MATCH(技能效果等级!B1428,技能效果!B:B,0)))</f>
        <v/>
      </c>
      <c r="O1428" s="100"/>
      <c r="P1428" s="100"/>
      <c r="Q1428" s="100"/>
      <c r="R1428" s="31" t="str">
        <f>IF(INDEX(技能效果!J:J,MATCH(技能效果等级!B1428,技能效果!B:B,0))="","",INDEX(技能效果!J:J,MATCH(技能效果等级!B1428,技能效果!B:B,0)))</f>
        <v/>
      </c>
      <c r="S1428" s="100"/>
      <c r="T1428" s="100"/>
      <c r="U1428" s="100"/>
      <c r="V1428" s="30" t="s">
        <v>1329</v>
      </c>
      <c r="W1428" s="31">
        <f t="shared" si="22"/>
        <v>143</v>
      </c>
    </row>
    <row r="1429" spans="1:23" ht="16.5" x14ac:dyDescent="0.2">
      <c r="A1429" s="31">
        <v>1426</v>
      </c>
      <c r="B1429" s="31">
        <f>INDEX(技能效果!B:B,MATCH(技能效果等级!W1429,技能效果!Y:Y,0))</f>
        <v>130300602</v>
      </c>
      <c r="C1429" s="31" t="str">
        <f>INDEX(技能效果!C:C,MATCH(技能效果等级!B1429,技能效果!B:B,0))</f>
        <v>项羽技能不死</v>
      </c>
      <c r="D1429" s="30" t="s">
        <v>1013</v>
      </c>
      <c r="E1429" s="31">
        <v>6</v>
      </c>
      <c r="F1429" s="31">
        <f>INDEX(技能效果!H:H,MATCH(技能效果等级!B1429,技能效果!B:B,0))</f>
        <v>4040</v>
      </c>
      <c r="G1429" s="31">
        <v>1</v>
      </c>
      <c r="H1429" s="100"/>
      <c r="I1429" s="100"/>
      <c r="J1429" s="100"/>
      <c r="K1429" s="100"/>
      <c r="L1429" s="100"/>
      <c r="M1429" s="100"/>
      <c r="N1429" s="30" t="str">
        <f>IF(INDEX(技能效果!I:I,MATCH(技能效果等级!B1429,技能效果!B:B,0))="","",INDEX(技能效果!I:I,MATCH(技能效果等级!B1429,技能效果!B:B,0)))</f>
        <v/>
      </c>
      <c r="O1429" s="100"/>
      <c r="P1429" s="100"/>
      <c r="Q1429" s="100"/>
      <c r="R1429" s="31" t="str">
        <f>IF(INDEX(技能效果!J:J,MATCH(技能效果等级!B1429,技能效果!B:B,0))="","",INDEX(技能效果!J:J,MATCH(技能效果等级!B1429,技能效果!B:B,0)))</f>
        <v/>
      </c>
      <c r="S1429" s="100"/>
      <c r="T1429" s="100"/>
      <c r="U1429" s="100"/>
      <c r="V1429" s="30" t="s">
        <v>1329</v>
      </c>
      <c r="W1429" s="31">
        <f t="shared" si="22"/>
        <v>143</v>
      </c>
    </row>
    <row r="1430" spans="1:23" ht="16.5" x14ac:dyDescent="0.2">
      <c r="A1430" s="31">
        <v>1427</v>
      </c>
      <c r="B1430" s="31">
        <f>INDEX(技能效果!B:B,MATCH(技能效果等级!W1430,技能效果!Y:Y,0))</f>
        <v>130300602</v>
      </c>
      <c r="C1430" s="31" t="str">
        <f>INDEX(技能效果!C:C,MATCH(技能效果等级!B1430,技能效果!B:B,0))</f>
        <v>项羽技能不死</v>
      </c>
      <c r="D1430" s="30" t="s">
        <v>1013</v>
      </c>
      <c r="E1430" s="31">
        <v>7</v>
      </c>
      <c r="F1430" s="31">
        <f>INDEX(技能效果!H:H,MATCH(技能效果等级!B1430,技能效果!B:B,0))</f>
        <v>4040</v>
      </c>
      <c r="G1430" s="31">
        <v>1</v>
      </c>
      <c r="H1430" s="100"/>
      <c r="I1430" s="100"/>
      <c r="J1430" s="100"/>
      <c r="K1430" s="100"/>
      <c r="L1430" s="100"/>
      <c r="M1430" s="100"/>
      <c r="N1430" s="30" t="str">
        <f>IF(INDEX(技能效果!I:I,MATCH(技能效果等级!B1430,技能效果!B:B,0))="","",INDEX(技能效果!I:I,MATCH(技能效果等级!B1430,技能效果!B:B,0)))</f>
        <v/>
      </c>
      <c r="O1430" s="100"/>
      <c r="P1430" s="100"/>
      <c r="Q1430" s="100"/>
      <c r="R1430" s="31" t="str">
        <f>IF(INDEX(技能效果!J:J,MATCH(技能效果等级!B1430,技能效果!B:B,0))="","",INDEX(技能效果!J:J,MATCH(技能效果等级!B1430,技能效果!B:B,0)))</f>
        <v/>
      </c>
      <c r="S1430" s="100"/>
      <c r="T1430" s="100"/>
      <c r="U1430" s="100"/>
      <c r="V1430" s="30" t="s">
        <v>1329</v>
      </c>
      <c r="W1430" s="31">
        <f t="shared" si="22"/>
        <v>143</v>
      </c>
    </row>
    <row r="1431" spans="1:23" ht="16.5" x14ac:dyDescent="0.2">
      <c r="A1431" s="31">
        <v>1428</v>
      </c>
      <c r="B1431" s="31">
        <f>INDEX(技能效果!B:B,MATCH(技能效果等级!W1431,技能效果!Y:Y,0))</f>
        <v>130300602</v>
      </c>
      <c r="C1431" s="31" t="str">
        <f>INDEX(技能效果!C:C,MATCH(技能效果等级!B1431,技能效果!B:B,0))</f>
        <v>项羽技能不死</v>
      </c>
      <c r="D1431" s="30" t="s">
        <v>1013</v>
      </c>
      <c r="E1431" s="31">
        <v>8</v>
      </c>
      <c r="F1431" s="31">
        <f>INDEX(技能效果!H:H,MATCH(技能效果等级!B1431,技能效果!B:B,0))</f>
        <v>4040</v>
      </c>
      <c r="G1431" s="31">
        <v>1</v>
      </c>
      <c r="H1431" s="100"/>
      <c r="I1431" s="100"/>
      <c r="J1431" s="100"/>
      <c r="K1431" s="100"/>
      <c r="L1431" s="100"/>
      <c r="M1431" s="100"/>
      <c r="N1431" s="30" t="str">
        <f>IF(INDEX(技能效果!I:I,MATCH(技能效果等级!B1431,技能效果!B:B,0))="","",INDEX(技能效果!I:I,MATCH(技能效果等级!B1431,技能效果!B:B,0)))</f>
        <v/>
      </c>
      <c r="O1431" s="100"/>
      <c r="P1431" s="100"/>
      <c r="Q1431" s="100"/>
      <c r="R1431" s="31" t="str">
        <f>IF(INDEX(技能效果!J:J,MATCH(技能效果等级!B1431,技能效果!B:B,0))="","",INDEX(技能效果!J:J,MATCH(技能效果等级!B1431,技能效果!B:B,0)))</f>
        <v/>
      </c>
      <c r="S1431" s="100"/>
      <c r="T1431" s="100"/>
      <c r="U1431" s="100"/>
      <c r="V1431" s="30" t="s">
        <v>1329</v>
      </c>
      <c r="W1431" s="31">
        <f t="shared" si="22"/>
        <v>143</v>
      </c>
    </row>
    <row r="1432" spans="1:23" ht="16.5" x14ac:dyDescent="0.2">
      <c r="A1432" s="31">
        <v>1429</v>
      </c>
      <c r="B1432" s="31">
        <f>INDEX(技能效果!B:B,MATCH(技能效果等级!W1432,技能效果!Y:Y,0))</f>
        <v>130300602</v>
      </c>
      <c r="C1432" s="31" t="str">
        <f>INDEX(技能效果!C:C,MATCH(技能效果等级!B1432,技能效果!B:B,0))</f>
        <v>项羽技能不死</v>
      </c>
      <c r="D1432" s="30" t="s">
        <v>1013</v>
      </c>
      <c r="E1432" s="31">
        <v>9</v>
      </c>
      <c r="F1432" s="31">
        <f>INDEX(技能效果!H:H,MATCH(技能效果等级!B1432,技能效果!B:B,0))</f>
        <v>4040</v>
      </c>
      <c r="G1432" s="31">
        <v>1</v>
      </c>
      <c r="H1432" s="100"/>
      <c r="I1432" s="100"/>
      <c r="J1432" s="100"/>
      <c r="K1432" s="100"/>
      <c r="L1432" s="100"/>
      <c r="M1432" s="100"/>
      <c r="N1432" s="30" t="str">
        <f>IF(INDEX(技能效果!I:I,MATCH(技能效果等级!B1432,技能效果!B:B,0))="","",INDEX(技能效果!I:I,MATCH(技能效果等级!B1432,技能效果!B:B,0)))</f>
        <v/>
      </c>
      <c r="O1432" s="100"/>
      <c r="P1432" s="100"/>
      <c r="Q1432" s="100"/>
      <c r="R1432" s="31" t="str">
        <f>IF(INDEX(技能效果!J:J,MATCH(技能效果等级!B1432,技能效果!B:B,0))="","",INDEX(技能效果!J:J,MATCH(技能效果等级!B1432,技能效果!B:B,0)))</f>
        <v/>
      </c>
      <c r="S1432" s="100"/>
      <c r="T1432" s="100"/>
      <c r="U1432" s="100"/>
      <c r="V1432" s="30" t="s">
        <v>1329</v>
      </c>
      <c r="W1432" s="31">
        <f t="shared" si="22"/>
        <v>143</v>
      </c>
    </row>
    <row r="1433" spans="1:23" ht="16.5" x14ac:dyDescent="0.2">
      <c r="A1433" s="31">
        <v>1430</v>
      </c>
      <c r="B1433" s="31">
        <f>INDEX(技能效果!B:B,MATCH(技能效果等级!W1433,技能效果!Y:Y,0))</f>
        <v>130300602</v>
      </c>
      <c r="C1433" s="31" t="str">
        <f>INDEX(技能效果!C:C,MATCH(技能效果等级!B1433,技能效果!B:B,0))</f>
        <v>项羽技能不死</v>
      </c>
      <c r="D1433" s="30" t="s">
        <v>1013</v>
      </c>
      <c r="E1433" s="31">
        <v>10</v>
      </c>
      <c r="F1433" s="31">
        <f>INDEX(技能效果!H:H,MATCH(技能效果等级!B1433,技能效果!B:B,0))</f>
        <v>4040</v>
      </c>
      <c r="G1433" s="31">
        <v>1</v>
      </c>
      <c r="H1433" s="100"/>
      <c r="I1433" s="100"/>
      <c r="J1433" s="100"/>
      <c r="K1433" s="100"/>
      <c r="L1433" s="100"/>
      <c r="M1433" s="100"/>
      <c r="N1433" s="30" t="str">
        <f>IF(INDEX(技能效果!I:I,MATCH(技能效果等级!B1433,技能效果!B:B,0))="","",INDEX(技能效果!I:I,MATCH(技能效果等级!B1433,技能效果!B:B,0)))</f>
        <v/>
      </c>
      <c r="O1433" s="100"/>
      <c r="P1433" s="100"/>
      <c r="Q1433" s="100"/>
      <c r="R1433" s="31" t="str">
        <f>IF(INDEX(技能效果!J:J,MATCH(技能效果等级!B1433,技能效果!B:B,0))="","",INDEX(技能效果!J:J,MATCH(技能效果等级!B1433,技能效果!B:B,0)))</f>
        <v/>
      </c>
      <c r="S1433" s="100"/>
      <c r="T1433" s="100"/>
      <c r="U1433" s="100"/>
      <c r="V1433" s="30" t="s">
        <v>1329</v>
      </c>
      <c r="W1433" s="31">
        <f t="shared" si="22"/>
        <v>143</v>
      </c>
    </row>
    <row r="1434" spans="1:23" ht="16.5" x14ac:dyDescent="0.2">
      <c r="A1434" s="31">
        <v>1431</v>
      </c>
      <c r="B1434" s="31">
        <f>INDEX(技能效果!B:B,MATCH(技能效果等级!W1434,技能效果!Y:Y,0))</f>
        <v>130300611</v>
      </c>
      <c r="C1434" s="31" t="str">
        <f>INDEX(技能效果!C:C,MATCH(技能效果等级!B1434,技能效果!B:B,0))</f>
        <v>项羽专属武器效果</v>
      </c>
      <c r="D1434" s="30" t="s">
        <v>1013</v>
      </c>
      <c r="E1434" s="31">
        <v>1</v>
      </c>
      <c r="F1434" s="31">
        <f>INDEX(技能效果!H:H,MATCH(技能效果等级!B1434,技能效果!B:B,0))</f>
        <v>1009</v>
      </c>
      <c r="G1434" s="31">
        <v>1</v>
      </c>
      <c r="H1434" s="100"/>
      <c r="I1434" s="100"/>
      <c r="J1434" s="100"/>
      <c r="K1434" s="100"/>
      <c r="L1434" s="100"/>
      <c r="M1434" s="100"/>
      <c r="N1434" s="30" t="str">
        <f>IF(INDEX(技能效果!I:I,MATCH(技能效果等级!B1434,技能效果!B:B,0))="","",INDEX(技能效果!I:I,MATCH(技能效果等级!B1434,技能效果!B:B,0)))</f>
        <v/>
      </c>
      <c r="O1434" s="100"/>
      <c r="P1434" s="100"/>
      <c r="Q1434" s="100"/>
      <c r="R1434" s="31" t="str">
        <f>IF(INDEX(技能效果!J:J,MATCH(技能效果等级!B1434,技能效果!B:B,0))="","",INDEX(技能效果!J:J,MATCH(技能效果等级!B1434,技能效果!B:B,0)))</f>
        <v/>
      </c>
      <c r="S1434" s="100"/>
      <c r="T1434" s="100"/>
      <c r="U1434" s="100"/>
      <c r="V1434" s="30" t="s">
        <v>1329</v>
      </c>
      <c r="W1434" s="31">
        <f t="shared" si="22"/>
        <v>144</v>
      </c>
    </row>
    <row r="1435" spans="1:23" ht="16.5" x14ac:dyDescent="0.2">
      <c r="A1435" s="31">
        <v>1432</v>
      </c>
      <c r="B1435" s="31">
        <f>INDEX(技能效果!B:B,MATCH(技能效果等级!W1435,技能效果!Y:Y,0))</f>
        <v>130300611</v>
      </c>
      <c r="C1435" s="31" t="str">
        <f>INDEX(技能效果!C:C,MATCH(技能效果等级!B1435,技能效果!B:B,0))</f>
        <v>项羽专属武器效果</v>
      </c>
      <c r="D1435" s="30" t="s">
        <v>1013</v>
      </c>
      <c r="E1435" s="31">
        <v>2</v>
      </c>
      <c r="F1435" s="31">
        <f>INDEX(技能效果!H:H,MATCH(技能效果等级!B1435,技能效果!B:B,0))</f>
        <v>1009</v>
      </c>
      <c r="G1435" s="31">
        <v>1</v>
      </c>
      <c r="H1435" s="100"/>
      <c r="I1435" s="100"/>
      <c r="J1435" s="100"/>
      <c r="K1435" s="100"/>
      <c r="L1435" s="100"/>
      <c r="M1435" s="100"/>
      <c r="N1435" s="30" t="str">
        <f>IF(INDEX(技能效果!I:I,MATCH(技能效果等级!B1435,技能效果!B:B,0))="","",INDEX(技能效果!I:I,MATCH(技能效果等级!B1435,技能效果!B:B,0)))</f>
        <v/>
      </c>
      <c r="O1435" s="100"/>
      <c r="P1435" s="100"/>
      <c r="Q1435" s="100"/>
      <c r="R1435" s="31" t="str">
        <f>IF(INDEX(技能效果!J:J,MATCH(技能效果等级!B1435,技能效果!B:B,0))="","",INDEX(技能效果!J:J,MATCH(技能效果等级!B1435,技能效果!B:B,0)))</f>
        <v/>
      </c>
      <c r="S1435" s="100"/>
      <c r="T1435" s="100"/>
      <c r="U1435" s="100"/>
      <c r="V1435" s="30" t="s">
        <v>1329</v>
      </c>
      <c r="W1435" s="31">
        <f t="shared" si="22"/>
        <v>144</v>
      </c>
    </row>
    <row r="1436" spans="1:23" ht="16.5" x14ac:dyDescent="0.2">
      <c r="A1436" s="31">
        <v>1433</v>
      </c>
      <c r="B1436" s="31">
        <f>INDEX(技能效果!B:B,MATCH(技能效果等级!W1436,技能效果!Y:Y,0))</f>
        <v>130300611</v>
      </c>
      <c r="C1436" s="31" t="str">
        <f>INDEX(技能效果!C:C,MATCH(技能效果等级!B1436,技能效果!B:B,0))</f>
        <v>项羽专属武器效果</v>
      </c>
      <c r="D1436" s="30" t="s">
        <v>1013</v>
      </c>
      <c r="E1436" s="31">
        <v>3</v>
      </c>
      <c r="F1436" s="31">
        <f>INDEX(技能效果!H:H,MATCH(技能效果等级!B1436,技能效果!B:B,0))</f>
        <v>1009</v>
      </c>
      <c r="G1436" s="31">
        <v>1</v>
      </c>
      <c r="H1436" s="100"/>
      <c r="I1436" s="100"/>
      <c r="J1436" s="100"/>
      <c r="K1436" s="100"/>
      <c r="L1436" s="100"/>
      <c r="M1436" s="100"/>
      <c r="N1436" s="30" t="str">
        <f>IF(INDEX(技能效果!I:I,MATCH(技能效果等级!B1436,技能效果!B:B,0))="","",INDEX(技能效果!I:I,MATCH(技能效果等级!B1436,技能效果!B:B,0)))</f>
        <v/>
      </c>
      <c r="O1436" s="100"/>
      <c r="P1436" s="100"/>
      <c r="Q1436" s="100"/>
      <c r="R1436" s="31" t="str">
        <f>IF(INDEX(技能效果!J:J,MATCH(技能效果等级!B1436,技能效果!B:B,0))="","",INDEX(技能效果!J:J,MATCH(技能效果等级!B1436,技能效果!B:B,0)))</f>
        <v/>
      </c>
      <c r="S1436" s="100"/>
      <c r="T1436" s="100"/>
      <c r="U1436" s="100"/>
      <c r="V1436" s="30" t="s">
        <v>1329</v>
      </c>
      <c r="W1436" s="31">
        <f t="shared" si="22"/>
        <v>144</v>
      </c>
    </row>
    <row r="1437" spans="1:23" ht="16.5" x14ac:dyDescent="0.2">
      <c r="A1437" s="31">
        <v>1434</v>
      </c>
      <c r="B1437" s="31">
        <f>INDEX(技能效果!B:B,MATCH(技能效果等级!W1437,技能效果!Y:Y,0))</f>
        <v>130300611</v>
      </c>
      <c r="C1437" s="31" t="str">
        <f>INDEX(技能效果!C:C,MATCH(技能效果等级!B1437,技能效果!B:B,0))</f>
        <v>项羽专属武器效果</v>
      </c>
      <c r="D1437" s="30" t="s">
        <v>1013</v>
      </c>
      <c r="E1437" s="31">
        <v>4</v>
      </c>
      <c r="F1437" s="31">
        <f>INDEX(技能效果!H:H,MATCH(技能效果等级!B1437,技能效果!B:B,0))</f>
        <v>1009</v>
      </c>
      <c r="G1437" s="31">
        <v>1</v>
      </c>
      <c r="H1437" s="100"/>
      <c r="I1437" s="100"/>
      <c r="J1437" s="100"/>
      <c r="K1437" s="100"/>
      <c r="L1437" s="100"/>
      <c r="M1437" s="100"/>
      <c r="N1437" s="30" t="str">
        <f>IF(INDEX(技能效果!I:I,MATCH(技能效果等级!B1437,技能效果!B:B,0))="","",INDEX(技能效果!I:I,MATCH(技能效果等级!B1437,技能效果!B:B,0)))</f>
        <v/>
      </c>
      <c r="O1437" s="100"/>
      <c r="P1437" s="100"/>
      <c r="Q1437" s="100"/>
      <c r="R1437" s="31" t="str">
        <f>IF(INDEX(技能效果!J:J,MATCH(技能效果等级!B1437,技能效果!B:B,0))="","",INDEX(技能效果!J:J,MATCH(技能效果等级!B1437,技能效果!B:B,0)))</f>
        <v/>
      </c>
      <c r="S1437" s="100"/>
      <c r="T1437" s="100"/>
      <c r="U1437" s="100"/>
      <c r="V1437" s="30" t="s">
        <v>1329</v>
      </c>
      <c r="W1437" s="31">
        <f t="shared" si="22"/>
        <v>144</v>
      </c>
    </row>
    <row r="1438" spans="1:23" ht="16.5" x14ac:dyDescent="0.2">
      <c r="A1438" s="31">
        <v>1435</v>
      </c>
      <c r="B1438" s="31">
        <f>INDEX(技能效果!B:B,MATCH(技能效果等级!W1438,技能效果!Y:Y,0))</f>
        <v>130300611</v>
      </c>
      <c r="C1438" s="31" t="str">
        <f>INDEX(技能效果!C:C,MATCH(技能效果等级!B1438,技能效果!B:B,0))</f>
        <v>项羽专属武器效果</v>
      </c>
      <c r="D1438" s="30" t="s">
        <v>1013</v>
      </c>
      <c r="E1438" s="31">
        <v>5</v>
      </c>
      <c r="F1438" s="31">
        <f>INDEX(技能效果!H:H,MATCH(技能效果等级!B1438,技能效果!B:B,0))</f>
        <v>1009</v>
      </c>
      <c r="G1438" s="31">
        <v>1</v>
      </c>
      <c r="H1438" s="100"/>
      <c r="I1438" s="100"/>
      <c r="J1438" s="100"/>
      <c r="K1438" s="100"/>
      <c r="L1438" s="100"/>
      <c r="M1438" s="100"/>
      <c r="N1438" s="30" t="str">
        <f>IF(INDEX(技能效果!I:I,MATCH(技能效果等级!B1438,技能效果!B:B,0))="","",INDEX(技能效果!I:I,MATCH(技能效果等级!B1438,技能效果!B:B,0)))</f>
        <v/>
      </c>
      <c r="O1438" s="100"/>
      <c r="P1438" s="100"/>
      <c r="Q1438" s="100"/>
      <c r="R1438" s="31" t="str">
        <f>IF(INDEX(技能效果!J:J,MATCH(技能效果等级!B1438,技能效果!B:B,0))="","",INDEX(技能效果!J:J,MATCH(技能效果等级!B1438,技能效果!B:B,0)))</f>
        <v/>
      </c>
      <c r="S1438" s="100"/>
      <c r="T1438" s="100"/>
      <c r="U1438" s="100"/>
      <c r="V1438" s="30" t="s">
        <v>1329</v>
      </c>
      <c r="W1438" s="31">
        <f t="shared" si="22"/>
        <v>144</v>
      </c>
    </row>
    <row r="1439" spans="1:23" ht="16.5" x14ac:dyDescent="0.2">
      <c r="A1439" s="31">
        <v>1436</v>
      </c>
      <c r="B1439" s="31">
        <f>INDEX(技能效果!B:B,MATCH(技能效果等级!W1439,技能效果!Y:Y,0))</f>
        <v>130300611</v>
      </c>
      <c r="C1439" s="31" t="str">
        <f>INDEX(技能效果!C:C,MATCH(技能效果等级!B1439,技能效果!B:B,0))</f>
        <v>项羽专属武器效果</v>
      </c>
      <c r="D1439" s="30" t="s">
        <v>1013</v>
      </c>
      <c r="E1439" s="31">
        <v>6</v>
      </c>
      <c r="F1439" s="31">
        <f>INDEX(技能效果!H:H,MATCH(技能效果等级!B1439,技能效果!B:B,0))</f>
        <v>1009</v>
      </c>
      <c r="G1439" s="31">
        <v>1</v>
      </c>
      <c r="H1439" s="100"/>
      <c r="I1439" s="100"/>
      <c r="J1439" s="100"/>
      <c r="K1439" s="100"/>
      <c r="L1439" s="100"/>
      <c r="M1439" s="100"/>
      <c r="N1439" s="30" t="str">
        <f>IF(INDEX(技能效果!I:I,MATCH(技能效果等级!B1439,技能效果!B:B,0))="","",INDEX(技能效果!I:I,MATCH(技能效果等级!B1439,技能效果!B:B,0)))</f>
        <v/>
      </c>
      <c r="O1439" s="100"/>
      <c r="P1439" s="100"/>
      <c r="Q1439" s="100"/>
      <c r="R1439" s="31" t="str">
        <f>IF(INDEX(技能效果!J:J,MATCH(技能效果等级!B1439,技能效果!B:B,0))="","",INDEX(技能效果!J:J,MATCH(技能效果等级!B1439,技能效果!B:B,0)))</f>
        <v/>
      </c>
      <c r="S1439" s="100"/>
      <c r="T1439" s="100"/>
      <c r="U1439" s="100"/>
      <c r="V1439" s="30" t="s">
        <v>1329</v>
      </c>
      <c r="W1439" s="31">
        <f t="shared" si="22"/>
        <v>144</v>
      </c>
    </row>
    <row r="1440" spans="1:23" ht="16.5" x14ac:dyDescent="0.2">
      <c r="A1440" s="31">
        <v>1437</v>
      </c>
      <c r="B1440" s="31">
        <f>INDEX(技能效果!B:B,MATCH(技能效果等级!W1440,技能效果!Y:Y,0))</f>
        <v>130300611</v>
      </c>
      <c r="C1440" s="31" t="str">
        <f>INDEX(技能效果!C:C,MATCH(技能效果等级!B1440,技能效果!B:B,0))</f>
        <v>项羽专属武器效果</v>
      </c>
      <c r="D1440" s="30" t="s">
        <v>1013</v>
      </c>
      <c r="E1440" s="31">
        <v>7</v>
      </c>
      <c r="F1440" s="31">
        <f>INDEX(技能效果!H:H,MATCH(技能效果等级!B1440,技能效果!B:B,0))</f>
        <v>1009</v>
      </c>
      <c r="G1440" s="31">
        <v>1</v>
      </c>
      <c r="H1440" s="100"/>
      <c r="I1440" s="100"/>
      <c r="J1440" s="100"/>
      <c r="K1440" s="100"/>
      <c r="L1440" s="100"/>
      <c r="M1440" s="100"/>
      <c r="N1440" s="30" t="str">
        <f>IF(INDEX(技能效果!I:I,MATCH(技能效果等级!B1440,技能效果!B:B,0))="","",INDEX(技能效果!I:I,MATCH(技能效果等级!B1440,技能效果!B:B,0)))</f>
        <v/>
      </c>
      <c r="O1440" s="100"/>
      <c r="P1440" s="100"/>
      <c r="Q1440" s="100"/>
      <c r="R1440" s="31" t="str">
        <f>IF(INDEX(技能效果!J:J,MATCH(技能效果等级!B1440,技能效果!B:B,0))="","",INDEX(技能效果!J:J,MATCH(技能效果等级!B1440,技能效果!B:B,0)))</f>
        <v/>
      </c>
      <c r="S1440" s="100"/>
      <c r="T1440" s="100"/>
      <c r="U1440" s="100"/>
      <c r="V1440" s="30" t="s">
        <v>1329</v>
      </c>
      <c r="W1440" s="31">
        <f t="shared" si="22"/>
        <v>144</v>
      </c>
    </row>
    <row r="1441" spans="1:23" ht="16.5" x14ac:dyDescent="0.2">
      <c r="A1441" s="31">
        <v>1438</v>
      </c>
      <c r="B1441" s="31">
        <f>INDEX(技能效果!B:B,MATCH(技能效果等级!W1441,技能效果!Y:Y,0))</f>
        <v>130300611</v>
      </c>
      <c r="C1441" s="31" t="str">
        <f>INDEX(技能效果!C:C,MATCH(技能效果等级!B1441,技能效果!B:B,0))</f>
        <v>项羽专属武器效果</v>
      </c>
      <c r="D1441" s="30" t="s">
        <v>1013</v>
      </c>
      <c r="E1441" s="31">
        <v>8</v>
      </c>
      <c r="F1441" s="31">
        <f>INDEX(技能效果!H:H,MATCH(技能效果等级!B1441,技能效果!B:B,0))</f>
        <v>1009</v>
      </c>
      <c r="G1441" s="31">
        <v>1</v>
      </c>
      <c r="H1441" s="100"/>
      <c r="I1441" s="100"/>
      <c r="J1441" s="100"/>
      <c r="K1441" s="100"/>
      <c r="L1441" s="100"/>
      <c r="M1441" s="100"/>
      <c r="N1441" s="30" t="str">
        <f>IF(INDEX(技能效果!I:I,MATCH(技能效果等级!B1441,技能效果!B:B,0))="","",INDEX(技能效果!I:I,MATCH(技能效果等级!B1441,技能效果!B:B,0)))</f>
        <v/>
      </c>
      <c r="O1441" s="100"/>
      <c r="P1441" s="100"/>
      <c r="Q1441" s="100"/>
      <c r="R1441" s="31" t="str">
        <f>IF(INDEX(技能效果!J:J,MATCH(技能效果等级!B1441,技能效果!B:B,0))="","",INDEX(技能效果!J:J,MATCH(技能效果等级!B1441,技能效果!B:B,0)))</f>
        <v/>
      </c>
      <c r="S1441" s="100"/>
      <c r="T1441" s="100"/>
      <c r="U1441" s="100"/>
      <c r="V1441" s="30" t="s">
        <v>1329</v>
      </c>
      <c r="W1441" s="31">
        <f t="shared" si="22"/>
        <v>144</v>
      </c>
    </row>
    <row r="1442" spans="1:23" ht="16.5" x14ac:dyDescent="0.2">
      <c r="A1442" s="31">
        <v>1439</v>
      </c>
      <c r="B1442" s="31">
        <f>INDEX(技能效果!B:B,MATCH(技能效果等级!W1442,技能效果!Y:Y,0))</f>
        <v>130300611</v>
      </c>
      <c r="C1442" s="31" t="str">
        <f>INDEX(技能效果!C:C,MATCH(技能效果等级!B1442,技能效果!B:B,0))</f>
        <v>项羽专属武器效果</v>
      </c>
      <c r="D1442" s="30" t="s">
        <v>1013</v>
      </c>
      <c r="E1442" s="31">
        <v>9</v>
      </c>
      <c r="F1442" s="31">
        <f>INDEX(技能效果!H:H,MATCH(技能效果等级!B1442,技能效果!B:B,0))</f>
        <v>1009</v>
      </c>
      <c r="G1442" s="31">
        <v>1</v>
      </c>
      <c r="H1442" s="100"/>
      <c r="I1442" s="100"/>
      <c r="J1442" s="100"/>
      <c r="K1442" s="100"/>
      <c r="L1442" s="100"/>
      <c r="M1442" s="100"/>
      <c r="N1442" s="30" t="str">
        <f>IF(INDEX(技能效果!I:I,MATCH(技能效果等级!B1442,技能效果!B:B,0))="","",INDEX(技能效果!I:I,MATCH(技能效果等级!B1442,技能效果!B:B,0)))</f>
        <v/>
      </c>
      <c r="O1442" s="100"/>
      <c r="P1442" s="100"/>
      <c r="Q1442" s="100"/>
      <c r="R1442" s="31" t="str">
        <f>IF(INDEX(技能效果!J:J,MATCH(技能效果等级!B1442,技能效果!B:B,0))="","",INDEX(技能效果!J:J,MATCH(技能效果等级!B1442,技能效果!B:B,0)))</f>
        <v/>
      </c>
      <c r="S1442" s="100"/>
      <c r="T1442" s="100"/>
      <c r="U1442" s="100"/>
      <c r="V1442" s="30" t="s">
        <v>1329</v>
      </c>
      <c r="W1442" s="31">
        <f t="shared" si="22"/>
        <v>144</v>
      </c>
    </row>
    <row r="1443" spans="1:23" ht="16.5" x14ac:dyDescent="0.2">
      <c r="A1443" s="31">
        <v>1440</v>
      </c>
      <c r="B1443" s="31">
        <f>INDEX(技能效果!B:B,MATCH(技能效果等级!W1443,技能效果!Y:Y,0))</f>
        <v>130300611</v>
      </c>
      <c r="C1443" s="31" t="str">
        <f>INDEX(技能效果!C:C,MATCH(技能效果等级!B1443,技能效果!B:B,0))</f>
        <v>项羽专属武器效果</v>
      </c>
      <c r="D1443" s="30" t="s">
        <v>1013</v>
      </c>
      <c r="E1443" s="31">
        <v>10</v>
      </c>
      <c r="F1443" s="31">
        <f>INDEX(技能效果!H:H,MATCH(技能效果等级!B1443,技能效果!B:B,0))</f>
        <v>1009</v>
      </c>
      <c r="G1443" s="31">
        <v>1</v>
      </c>
      <c r="H1443" s="100"/>
      <c r="I1443" s="100"/>
      <c r="J1443" s="100"/>
      <c r="K1443" s="100"/>
      <c r="L1443" s="100"/>
      <c r="M1443" s="100"/>
      <c r="N1443" s="30" t="str">
        <f>IF(INDEX(技能效果!I:I,MATCH(技能效果等级!B1443,技能效果!B:B,0))="","",INDEX(技能效果!I:I,MATCH(技能效果等级!B1443,技能效果!B:B,0)))</f>
        <v/>
      </c>
      <c r="O1443" s="100"/>
      <c r="P1443" s="100"/>
      <c r="Q1443" s="100"/>
      <c r="R1443" s="31" t="str">
        <f>IF(INDEX(技能效果!J:J,MATCH(技能效果等级!B1443,技能效果!B:B,0))="","",INDEX(技能效果!J:J,MATCH(技能效果等级!B1443,技能效果!B:B,0)))</f>
        <v/>
      </c>
      <c r="S1443" s="100"/>
      <c r="T1443" s="100"/>
      <c r="U1443" s="100"/>
      <c r="V1443" s="30" t="s">
        <v>1329</v>
      </c>
      <c r="W1443" s="31">
        <f t="shared" si="22"/>
        <v>144</v>
      </c>
    </row>
    <row r="1444" spans="1:23" ht="16.5" x14ac:dyDescent="0.2">
      <c r="A1444" s="31">
        <v>1441</v>
      </c>
      <c r="B1444" s="31">
        <f>INDEX(技能效果!B:B,MATCH(技能效果等级!W1444,技能效果!Y:Y,0))</f>
        <v>130300621</v>
      </c>
      <c r="C1444" s="31" t="str">
        <f>INDEX(技能效果!C:C,MATCH(技能效果等级!B1444,技能效果!B:B,0))</f>
        <v>项羽满星效果</v>
      </c>
      <c r="D1444" s="30" t="s">
        <v>1013</v>
      </c>
      <c r="E1444" s="31">
        <v>1</v>
      </c>
      <c r="F1444" s="31">
        <f>INDEX(技能效果!H:H,MATCH(技能效果等级!B1444,技能效果!B:B,0))</f>
        <v>4008</v>
      </c>
      <c r="G1444" s="31">
        <v>1</v>
      </c>
      <c r="H1444" s="100"/>
      <c r="I1444" s="100"/>
      <c r="J1444" s="100"/>
      <c r="K1444" s="100"/>
      <c r="L1444" s="100"/>
      <c r="M1444" s="100"/>
      <c r="N1444" s="30">
        <f>IF(INDEX(技能效果!I:I,MATCH(技能效果等级!B1444,技能效果!B:B,0))="","",INDEX(技能效果!I:I,MATCH(技能效果等级!B1444,技能效果!B:B,0)))</f>
        <v>107</v>
      </c>
      <c r="O1444" s="100">
        <v>0.7</v>
      </c>
      <c r="P1444" s="100"/>
      <c r="Q1444" s="100"/>
      <c r="R1444" s="31" t="str">
        <f>IF(INDEX(技能效果!J:J,MATCH(技能效果等级!B1444,技能效果!B:B,0))="","",INDEX(技能效果!J:J,MATCH(技能效果等级!B1444,技能效果!B:B,0)))</f>
        <v/>
      </c>
      <c r="S1444" s="100"/>
      <c r="T1444" s="100"/>
      <c r="U1444" s="100"/>
      <c r="V1444" s="30" t="s">
        <v>1329</v>
      </c>
      <c r="W1444" s="31">
        <f t="shared" si="22"/>
        <v>145</v>
      </c>
    </row>
    <row r="1445" spans="1:23" ht="16.5" x14ac:dyDescent="0.2">
      <c r="A1445" s="31">
        <v>1442</v>
      </c>
      <c r="B1445" s="31">
        <f>INDEX(技能效果!B:B,MATCH(技能效果等级!W1445,技能效果!Y:Y,0))</f>
        <v>130300621</v>
      </c>
      <c r="C1445" s="31" t="str">
        <f>INDEX(技能效果!C:C,MATCH(技能效果等级!B1445,技能效果!B:B,0))</f>
        <v>项羽满星效果</v>
      </c>
      <c r="D1445" s="30" t="s">
        <v>1013</v>
      </c>
      <c r="E1445" s="31">
        <v>2</v>
      </c>
      <c r="F1445" s="31">
        <f>INDEX(技能效果!H:H,MATCH(技能效果等级!B1445,技能效果!B:B,0))</f>
        <v>4008</v>
      </c>
      <c r="G1445" s="31">
        <v>1</v>
      </c>
      <c r="H1445" s="100"/>
      <c r="I1445" s="100"/>
      <c r="J1445" s="100"/>
      <c r="K1445" s="100"/>
      <c r="L1445" s="100"/>
      <c r="M1445" s="100"/>
      <c r="N1445" s="30">
        <f>IF(INDEX(技能效果!I:I,MATCH(技能效果等级!B1445,技能效果!B:B,0))="","",INDEX(技能效果!I:I,MATCH(技能效果等级!B1445,技能效果!B:B,0)))</f>
        <v>107</v>
      </c>
      <c r="O1445" s="100">
        <v>0.7</v>
      </c>
      <c r="P1445" s="100"/>
      <c r="Q1445" s="100"/>
      <c r="R1445" s="31" t="str">
        <f>IF(INDEX(技能效果!J:J,MATCH(技能效果等级!B1445,技能效果!B:B,0))="","",INDEX(技能效果!J:J,MATCH(技能效果等级!B1445,技能效果!B:B,0)))</f>
        <v/>
      </c>
      <c r="S1445" s="100"/>
      <c r="T1445" s="100"/>
      <c r="U1445" s="100"/>
      <c r="V1445" s="30" t="s">
        <v>1329</v>
      </c>
      <c r="W1445" s="31">
        <f t="shared" si="22"/>
        <v>145</v>
      </c>
    </row>
    <row r="1446" spans="1:23" ht="16.5" x14ac:dyDescent="0.2">
      <c r="A1446" s="31">
        <v>1443</v>
      </c>
      <c r="B1446" s="31">
        <f>INDEX(技能效果!B:B,MATCH(技能效果等级!W1446,技能效果!Y:Y,0))</f>
        <v>130300621</v>
      </c>
      <c r="C1446" s="31" t="str">
        <f>INDEX(技能效果!C:C,MATCH(技能效果等级!B1446,技能效果!B:B,0))</f>
        <v>项羽满星效果</v>
      </c>
      <c r="D1446" s="30" t="s">
        <v>1013</v>
      </c>
      <c r="E1446" s="31">
        <v>3</v>
      </c>
      <c r="F1446" s="31">
        <f>INDEX(技能效果!H:H,MATCH(技能效果等级!B1446,技能效果!B:B,0))</f>
        <v>4008</v>
      </c>
      <c r="G1446" s="31">
        <v>1</v>
      </c>
      <c r="H1446" s="100"/>
      <c r="I1446" s="100"/>
      <c r="J1446" s="100"/>
      <c r="K1446" s="100"/>
      <c r="L1446" s="100"/>
      <c r="M1446" s="100"/>
      <c r="N1446" s="30">
        <f>IF(INDEX(技能效果!I:I,MATCH(技能效果等级!B1446,技能效果!B:B,0))="","",INDEX(技能效果!I:I,MATCH(技能效果等级!B1446,技能效果!B:B,0)))</f>
        <v>107</v>
      </c>
      <c r="O1446" s="100">
        <v>0.7</v>
      </c>
      <c r="P1446" s="100"/>
      <c r="Q1446" s="100"/>
      <c r="R1446" s="31" t="str">
        <f>IF(INDEX(技能效果!J:J,MATCH(技能效果等级!B1446,技能效果!B:B,0))="","",INDEX(技能效果!J:J,MATCH(技能效果等级!B1446,技能效果!B:B,0)))</f>
        <v/>
      </c>
      <c r="S1446" s="100"/>
      <c r="T1446" s="100"/>
      <c r="U1446" s="100"/>
      <c r="V1446" s="30" t="s">
        <v>1329</v>
      </c>
      <c r="W1446" s="31">
        <f t="shared" si="22"/>
        <v>145</v>
      </c>
    </row>
    <row r="1447" spans="1:23" ht="16.5" x14ac:dyDescent="0.2">
      <c r="A1447" s="31">
        <v>1444</v>
      </c>
      <c r="B1447" s="31">
        <f>INDEX(技能效果!B:B,MATCH(技能效果等级!W1447,技能效果!Y:Y,0))</f>
        <v>130300621</v>
      </c>
      <c r="C1447" s="31" t="str">
        <f>INDEX(技能效果!C:C,MATCH(技能效果等级!B1447,技能效果!B:B,0))</f>
        <v>项羽满星效果</v>
      </c>
      <c r="D1447" s="30" t="s">
        <v>1013</v>
      </c>
      <c r="E1447" s="31">
        <v>4</v>
      </c>
      <c r="F1447" s="31">
        <f>INDEX(技能效果!H:H,MATCH(技能效果等级!B1447,技能效果!B:B,0))</f>
        <v>4008</v>
      </c>
      <c r="G1447" s="31">
        <v>1</v>
      </c>
      <c r="H1447" s="100"/>
      <c r="I1447" s="100"/>
      <c r="J1447" s="100"/>
      <c r="K1447" s="100"/>
      <c r="L1447" s="100"/>
      <c r="M1447" s="100"/>
      <c r="N1447" s="30">
        <f>IF(INDEX(技能效果!I:I,MATCH(技能效果等级!B1447,技能效果!B:B,0))="","",INDEX(技能效果!I:I,MATCH(技能效果等级!B1447,技能效果!B:B,0)))</f>
        <v>107</v>
      </c>
      <c r="O1447" s="100">
        <v>0.7</v>
      </c>
      <c r="P1447" s="100"/>
      <c r="Q1447" s="100"/>
      <c r="R1447" s="31" t="str">
        <f>IF(INDEX(技能效果!J:J,MATCH(技能效果等级!B1447,技能效果!B:B,0))="","",INDEX(技能效果!J:J,MATCH(技能效果等级!B1447,技能效果!B:B,0)))</f>
        <v/>
      </c>
      <c r="S1447" s="100"/>
      <c r="T1447" s="100"/>
      <c r="U1447" s="100"/>
      <c r="V1447" s="30" t="s">
        <v>1329</v>
      </c>
      <c r="W1447" s="31">
        <f t="shared" si="22"/>
        <v>145</v>
      </c>
    </row>
    <row r="1448" spans="1:23" ht="16.5" x14ac:dyDescent="0.2">
      <c r="A1448" s="31">
        <v>1445</v>
      </c>
      <c r="B1448" s="31">
        <f>INDEX(技能效果!B:B,MATCH(技能效果等级!W1448,技能效果!Y:Y,0))</f>
        <v>130300621</v>
      </c>
      <c r="C1448" s="31" t="str">
        <f>INDEX(技能效果!C:C,MATCH(技能效果等级!B1448,技能效果!B:B,0))</f>
        <v>项羽满星效果</v>
      </c>
      <c r="D1448" s="30" t="s">
        <v>1013</v>
      </c>
      <c r="E1448" s="31">
        <v>5</v>
      </c>
      <c r="F1448" s="31">
        <f>INDEX(技能效果!H:H,MATCH(技能效果等级!B1448,技能效果!B:B,0))</f>
        <v>4008</v>
      </c>
      <c r="G1448" s="31">
        <v>1</v>
      </c>
      <c r="H1448" s="100"/>
      <c r="I1448" s="100"/>
      <c r="J1448" s="100"/>
      <c r="K1448" s="100"/>
      <c r="L1448" s="100"/>
      <c r="M1448" s="100"/>
      <c r="N1448" s="30">
        <f>IF(INDEX(技能效果!I:I,MATCH(技能效果等级!B1448,技能效果!B:B,0))="","",INDEX(技能效果!I:I,MATCH(技能效果等级!B1448,技能效果!B:B,0)))</f>
        <v>107</v>
      </c>
      <c r="O1448" s="100">
        <v>0.7</v>
      </c>
      <c r="P1448" s="100"/>
      <c r="Q1448" s="100"/>
      <c r="R1448" s="31" t="str">
        <f>IF(INDEX(技能效果!J:J,MATCH(技能效果等级!B1448,技能效果!B:B,0))="","",INDEX(技能效果!J:J,MATCH(技能效果等级!B1448,技能效果!B:B,0)))</f>
        <v/>
      </c>
      <c r="S1448" s="100"/>
      <c r="T1448" s="100"/>
      <c r="U1448" s="100"/>
      <c r="V1448" s="30" t="s">
        <v>1329</v>
      </c>
      <c r="W1448" s="31">
        <f t="shared" si="22"/>
        <v>145</v>
      </c>
    </row>
    <row r="1449" spans="1:23" ht="16.5" x14ac:dyDescent="0.2">
      <c r="A1449" s="31">
        <v>1446</v>
      </c>
      <c r="B1449" s="31">
        <f>INDEX(技能效果!B:B,MATCH(技能效果等级!W1449,技能效果!Y:Y,0))</f>
        <v>130300621</v>
      </c>
      <c r="C1449" s="31" t="str">
        <f>INDEX(技能效果!C:C,MATCH(技能效果等级!B1449,技能效果!B:B,0))</f>
        <v>项羽满星效果</v>
      </c>
      <c r="D1449" s="30" t="s">
        <v>1013</v>
      </c>
      <c r="E1449" s="31">
        <v>6</v>
      </c>
      <c r="F1449" s="31">
        <f>INDEX(技能效果!H:H,MATCH(技能效果等级!B1449,技能效果!B:B,0))</f>
        <v>4008</v>
      </c>
      <c r="G1449" s="31">
        <v>1</v>
      </c>
      <c r="H1449" s="100"/>
      <c r="I1449" s="100"/>
      <c r="J1449" s="100"/>
      <c r="K1449" s="100"/>
      <c r="L1449" s="100"/>
      <c r="M1449" s="100"/>
      <c r="N1449" s="30">
        <f>IF(INDEX(技能效果!I:I,MATCH(技能效果等级!B1449,技能效果!B:B,0))="","",INDEX(技能效果!I:I,MATCH(技能效果等级!B1449,技能效果!B:B,0)))</f>
        <v>107</v>
      </c>
      <c r="O1449" s="100">
        <v>0.7</v>
      </c>
      <c r="P1449" s="100"/>
      <c r="Q1449" s="100"/>
      <c r="R1449" s="31" t="str">
        <f>IF(INDEX(技能效果!J:J,MATCH(技能效果等级!B1449,技能效果!B:B,0))="","",INDEX(技能效果!J:J,MATCH(技能效果等级!B1449,技能效果!B:B,0)))</f>
        <v/>
      </c>
      <c r="S1449" s="100"/>
      <c r="T1449" s="100"/>
      <c r="U1449" s="100"/>
      <c r="V1449" s="30" t="s">
        <v>1329</v>
      </c>
      <c r="W1449" s="31">
        <f t="shared" si="22"/>
        <v>145</v>
      </c>
    </row>
    <row r="1450" spans="1:23" ht="16.5" x14ac:dyDescent="0.2">
      <c r="A1450" s="31">
        <v>1447</v>
      </c>
      <c r="B1450" s="31">
        <f>INDEX(技能效果!B:B,MATCH(技能效果等级!W1450,技能效果!Y:Y,0))</f>
        <v>130300621</v>
      </c>
      <c r="C1450" s="31" t="str">
        <f>INDEX(技能效果!C:C,MATCH(技能效果等级!B1450,技能效果!B:B,0))</f>
        <v>项羽满星效果</v>
      </c>
      <c r="D1450" s="30" t="s">
        <v>1013</v>
      </c>
      <c r="E1450" s="31">
        <v>7</v>
      </c>
      <c r="F1450" s="31">
        <f>INDEX(技能效果!H:H,MATCH(技能效果等级!B1450,技能效果!B:B,0))</f>
        <v>4008</v>
      </c>
      <c r="G1450" s="31">
        <v>1</v>
      </c>
      <c r="H1450" s="100"/>
      <c r="I1450" s="100"/>
      <c r="J1450" s="100"/>
      <c r="K1450" s="100"/>
      <c r="L1450" s="100"/>
      <c r="M1450" s="100"/>
      <c r="N1450" s="30">
        <f>IF(INDEX(技能效果!I:I,MATCH(技能效果等级!B1450,技能效果!B:B,0))="","",INDEX(技能效果!I:I,MATCH(技能效果等级!B1450,技能效果!B:B,0)))</f>
        <v>107</v>
      </c>
      <c r="O1450" s="100">
        <v>0.7</v>
      </c>
      <c r="P1450" s="100"/>
      <c r="Q1450" s="100"/>
      <c r="R1450" s="31" t="str">
        <f>IF(INDEX(技能效果!J:J,MATCH(技能效果等级!B1450,技能效果!B:B,0))="","",INDEX(技能效果!J:J,MATCH(技能效果等级!B1450,技能效果!B:B,0)))</f>
        <v/>
      </c>
      <c r="S1450" s="100"/>
      <c r="T1450" s="100"/>
      <c r="U1450" s="100"/>
      <c r="V1450" s="30" t="s">
        <v>1329</v>
      </c>
      <c r="W1450" s="31">
        <f t="shared" si="22"/>
        <v>145</v>
      </c>
    </row>
    <row r="1451" spans="1:23" ht="16.5" x14ac:dyDescent="0.2">
      <c r="A1451" s="31">
        <v>1448</v>
      </c>
      <c r="B1451" s="31">
        <f>INDEX(技能效果!B:B,MATCH(技能效果等级!W1451,技能效果!Y:Y,0))</f>
        <v>130300621</v>
      </c>
      <c r="C1451" s="31" t="str">
        <f>INDEX(技能效果!C:C,MATCH(技能效果等级!B1451,技能效果!B:B,0))</f>
        <v>项羽满星效果</v>
      </c>
      <c r="D1451" s="30" t="s">
        <v>1013</v>
      </c>
      <c r="E1451" s="31">
        <v>8</v>
      </c>
      <c r="F1451" s="31">
        <f>INDEX(技能效果!H:H,MATCH(技能效果等级!B1451,技能效果!B:B,0))</f>
        <v>4008</v>
      </c>
      <c r="G1451" s="31">
        <v>1</v>
      </c>
      <c r="H1451" s="100"/>
      <c r="I1451" s="100"/>
      <c r="J1451" s="100"/>
      <c r="K1451" s="100"/>
      <c r="L1451" s="100"/>
      <c r="M1451" s="100"/>
      <c r="N1451" s="30">
        <f>IF(INDEX(技能效果!I:I,MATCH(技能效果等级!B1451,技能效果!B:B,0))="","",INDEX(技能效果!I:I,MATCH(技能效果等级!B1451,技能效果!B:B,0)))</f>
        <v>107</v>
      </c>
      <c r="O1451" s="100">
        <v>0.7</v>
      </c>
      <c r="P1451" s="100"/>
      <c r="Q1451" s="100"/>
      <c r="R1451" s="31" t="str">
        <f>IF(INDEX(技能效果!J:J,MATCH(技能效果等级!B1451,技能效果!B:B,0))="","",INDEX(技能效果!J:J,MATCH(技能效果等级!B1451,技能效果!B:B,0)))</f>
        <v/>
      </c>
      <c r="S1451" s="100"/>
      <c r="T1451" s="100"/>
      <c r="U1451" s="100"/>
      <c r="V1451" s="30" t="s">
        <v>1329</v>
      </c>
      <c r="W1451" s="31">
        <f t="shared" si="22"/>
        <v>145</v>
      </c>
    </row>
    <row r="1452" spans="1:23" ht="16.5" x14ac:dyDescent="0.2">
      <c r="A1452" s="31">
        <v>1449</v>
      </c>
      <c r="B1452" s="31">
        <f>INDEX(技能效果!B:B,MATCH(技能效果等级!W1452,技能效果!Y:Y,0))</f>
        <v>130300621</v>
      </c>
      <c r="C1452" s="31" t="str">
        <f>INDEX(技能效果!C:C,MATCH(技能效果等级!B1452,技能效果!B:B,0))</f>
        <v>项羽满星效果</v>
      </c>
      <c r="D1452" s="30" t="s">
        <v>1013</v>
      </c>
      <c r="E1452" s="31">
        <v>9</v>
      </c>
      <c r="F1452" s="31">
        <f>INDEX(技能效果!H:H,MATCH(技能效果等级!B1452,技能效果!B:B,0))</f>
        <v>4008</v>
      </c>
      <c r="G1452" s="31">
        <v>1</v>
      </c>
      <c r="H1452" s="100"/>
      <c r="I1452" s="100"/>
      <c r="J1452" s="100"/>
      <c r="K1452" s="100"/>
      <c r="L1452" s="100"/>
      <c r="M1452" s="100"/>
      <c r="N1452" s="30">
        <f>IF(INDEX(技能效果!I:I,MATCH(技能效果等级!B1452,技能效果!B:B,0))="","",INDEX(技能效果!I:I,MATCH(技能效果等级!B1452,技能效果!B:B,0)))</f>
        <v>107</v>
      </c>
      <c r="O1452" s="100">
        <v>0.7</v>
      </c>
      <c r="P1452" s="100"/>
      <c r="Q1452" s="100"/>
      <c r="R1452" s="31" t="str">
        <f>IF(INDEX(技能效果!J:J,MATCH(技能效果等级!B1452,技能效果!B:B,0))="","",INDEX(技能效果!J:J,MATCH(技能效果等级!B1452,技能效果!B:B,0)))</f>
        <v/>
      </c>
      <c r="S1452" s="100"/>
      <c r="T1452" s="100"/>
      <c r="U1452" s="100"/>
      <c r="V1452" s="30" t="s">
        <v>1329</v>
      </c>
      <c r="W1452" s="31">
        <f t="shared" si="22"/>
        <v>145</v>
      </c>
    </row>
    <row r="1453" spans="1:23" ht="16.5" x14ac:dyDescent="0.2">
      <c r="A1453" s="31">
        <v>1450</v>
      </c>
      <c r="B1453" s="31">
        <f>INDEX(技能效果!B:B,MATCH(技能效果等级!W1453,技能效果!Y:Y,0))</f>
        <v>130300621</v>
      </c>
      <c r="C1453" s="31" t="str">
        <f>INDEX(技能效果!C:C,MATCH(技能效果等级!B1453,技能效果!B:B,0))</f>
        <v>项羽满星效果</v>
      </c>
      <c r="D1453" s="30" t="s">
        <v>1013</v>
      </c>
      <c r="E1453" s="31">
        <v>10</v>
      </c>
      <c r="F1453" s="31">
        <f>INDEX(技能效果!H:H,MATCH(技能效果等级!B1453,技能效果!B:B,0))</f>
        <v>4008</v>
      </c>
      <c r="G1453" s="31">
        <v>1</v>
      </c>
      <c r="H1453" s="100"/>
      <c r="I1453" s="100"/>
      <c r="J1453" s="100"/>
      <c r="K1453" s="100"/>
      <c r="L1453" s="100"/>
      <c r="M1453" s="100"/>
      <c r="N1453" s="30">
        <f>IF(INDEX(技能效果!I:I,MATCH(技能效果等级!B1453,技能效果!B:B,0))="","",INDEX(技能效果!I:I,MATCH(技能效果等级!B1453,技能效果!B:B,0)))</f>
        <v>107</v>
      </c>
      <c r="O1453" s="100">
        <v>0.7</v>
      </c>
      <c r="P1453" s="100"/>
      <c r="Q1453" s="100"/>
      <c r="R1453" s="31" t="str">
        <f>IF(INDEX(技能效果!J:J,MATCH(技能效果等级!B1453,技能效果!B:B,0))="","",INDEX(技能效果!J:J,MATCH(技能效果等级!B1453,技能效果!B:B,0)))</f>
        <v/>
      </c>
      <c r="S1453" s="100"/>
      <c r="T1453" s="100"/>
      <c r="U1453" s="100"/>
      <c r="V1453" s="30" t="s">
        <v>1329</v>
      </c>
      <c r="W1453" s="31">
        <f t="shared" si="22"/>
        <v>145</v>
      </c>
    </row>
    <row r="1454" spans="1:23" ht="16.5" x14ac:dyDescent="0.2">
      <c r="A1454" s="31">
        <v>1451</v>
      </c>
      <c r="B1454" s="31">
        <f>INDEX(技能效果!B:B,MATCH(技能效果等级!W1454,技能效果!Y:Y,0))</f>
        <v>130300702</v>
      </c>
      <c r="C1454" s="31" t="str">
        <f>INDEX(技能效果!C:C,MATCH(技能效果等级!B1454,技能效果!B:B,0))</f>
        <v>天使缇娜技能禁锢</v>
      </c>
      <c r="D1454" s="30" t="s">
        <v>1013</v>
      </c>
      <c r="E1454" s="31">
        <v>1</v>
      </c>
      <c r="F1454" s="31">
        <f>INDEX(技能效果!H:H,MATCH(技能效果等级!B1454,技能效果!B:B,0))</f>
        <v>4001</v>
      </c>
      <c r="G1454" s="31">
        <v>1</v>
      </c>
      <c r="H1454" s="100"/>
      <c r="I1454" s="100"/>
      <c r="J1454" s="100"/>
      <c r="K1454" s="100"/>
      <c r="L1454" s="100"/>
      <c r="M1454" s="100"/>
      <c r="N1454" s="30" t="str">
        <f>IF(INDEX(技能效果!I:I,MATCH(技能效果等级!B1454,技能效果!B:B,0))="","",INDEX(技能效果!I:I,MATCH(技能效果等级!B1454,技能效果!B:B,0)))</f>
        <v/>
      </c>
      <c r="O1454" s="100"/>
      <c r="P1454" s="100"/>
      <c r="Q1454" s="100"/>
      <c r="R1454" s="31" t="str">
        <f>IF(INDEX(技能效果!J:J,MATCH(技能效果等级!B1454,技能效果!B:B,0))="","",INDEX(技能效果!J:J,MATCH(技能效果等级!B1454,技能效果!B:B,0)))</f>
        <v/>
      </c>
      <c r="S1454" s="100"/>
      <c r="T1454" s="100"/>
      <c r="U1454" s="100"/>
      <c r="V1454" s="30" t="s">
        <v>1329</v>
      </c>
      <c r="W1454" s="31">
        <f t="shared" si="22"/>
        <v>146</v>
      </c>
    </row>
    <row r="1455" spans="1:23" ht="16.5" x14ac:dyDescent="0.2">
      <c r="A1455" s="31">
        <v>1452</v>
      </c>
      <c r="B1455" s="31">
        <f>INDEX(技能效果!B:B,MATCH(技能效果等级!W1455,技能效果!Y:Y,0))</f>
        <v>130300702</v>
      </c>
      <c r="C1455" s="31" t="str">
        <f>INDEX(技能效果!C:C,MATCH(技能效果等级!B1455,技能效果!B:B,0))</f>
        <v>天使缇娜技能禁锢</v>
      </c>
      <c r="D1455" s="30" t="s">
        <v>1013</v>
      </c>
      <c r="E1455" s="31">
        <v>2</v>
      </c>
      <c r="F1455" s="31">
        <f>INDEX(技能效果!H:H,MATCH(技能效果等级!B1455,技能效果!B:B,0))</f>
        <v>4001</v>
      </c>
      <c r="G1455" s="31">
        <v>1</v>
      </c>
      <c r="H1455" s="100"/>
      <c r="I1455" s="100"/>
      <c r="J1455" s="100"/>
      <c r="K1455" s="100"/>
      <c r="L1455" s="100"/>
      <c r="M1455" s="100"/>
      <c r="N1455" s="30" t="str">
        <f>IF(INDEX(技能效果!I:I,MATCH(技能效果等级!B1455,技能效果!B:B,0))="","",INDEX(技能效果!I:I,MATCH(技能效果等级!B1455,技能效果!B:B,0)))</f>
        <v/>
      </c>
      <c r="O1455" s="100"/>
      <c r="P1455" s="100"/>
      <c r="Q1455" s="100"/>
      <c r="R1455" s="31" t="str">
        <f>IF(INDEX(技能效果!J:J,MATCH(技能效果等级!B1455,技能效果!B:B,0))="","",INDEX(技能效果!J:J,MATCH(技能效果等级!B1455,技能效果!B:B,0)))</f>
        <v/>
      </c>
      <c r="S1455" s="100"/>
      <c r="T1455" s="100"/>
      <c r="U1455" s="100"/>
      <c r="V1455" s="30" t="s">
        <v>1329</v>
      </c>
      <c r="W1455" s="31">
        <f t="shared" si="22"/>
        <v>146</v>
      </c>
    </row>
    <row r="1456" spans="1:23" ht="16.5" x14ac:dyDescent="0.2">
      <c r="A1456" s="31">
        <v>1453</v>
      </c>
      <c r="B1456" s="31">
        <f>INDEX(技能效果!B:B,MATCH(技能效果等级!W1456,技能效果!Y:Y,0))</f>
        <v>130300702</v>
      </c>
      <c r="C1456" s="31" t="str">
        <f>INDEX(技能效果!C:C,MATCH(技能效果等级!B1456,技能效果!B:B,0))</f>
        <v>天使缇娜技能禁锢</v>
      </c>
      <c r="D1456" s="30" t="s">
        <v>1013</v>
      </c>
      <c r="E1456" s="31">
        <v>3</v>
      </c>
      <c r="F1456" s="31">
        <f>INDEX(技能效果!H:H,MATCH(技能效果等级!B1456,技能效果!B:B,0))</f>
        <v>4001</v>
      </c>
      <c r="G1456" s="31">
        <v>1</v>
      </c>
      <c r="H1456" s="100"/>
      <c r="I1456" s="100"/>
      <c r="J1456" s="100"/>
      <c r="K1456" s="100"/>
      <c r="L1456" s="100"/>
      <c r="M1456" s="100"/>
      <c r="N1456" s="30" t="str">
        <f>IF(INDEX(技能效果!I:I,MATCH(技能效果等级!B1456,技能效果!B:B,0))="","",INDEX(技能效果!I:I,MATCH(技能效果等级!B1456,技能效果!B:B,0)))</f>
        <v/>
      </c>
      <c r="O1456" s="100"/>
      <c r="P1456" s="100"/>
      <c r="Q1456" s="100"/>
      <c r="R1456" s="31" t="str">
        <f>IF(INDEX(技能效果!J:J,MATCH(技能效果等级!B1456,技能效果!B:B,0))="","",INDEX(技能效果!J:J,MATCH(技能效果等级!B1456,技能效果!B:B,0)))</f>
        <v/>
      </c>
      <c r="S1456" s="100"/>
      <c r="T1456" s="100"/>
      <c r="U1456" s="100"/>
      <c r="V1456" s="30" t="s">
        <v>1329</v>
      </c>
      <c r="W1456" s="31">
        <f t="shared" si="22"/>
        <v>146</v>
      </c>
    </row>
    <row r="1457" spans="1:23" ht="16.5" x14ac:dyDescent="0.2">
      <c r="A1457" s="31">
        <v>1454</v>
      </c>
      <c r="B1457" s="31">
        <f>INDEX(技能效果!B:B,MATCH(技能效果等级!W1457,技能效果!Y:Y,0))</f>
        <v>130300702</v>
      </c>
      <c r="C1457" s="31" t="str">
        <f>INDEX(技能效果!C:C,MATCH(技能效果等级!B1457,技能效果!B:B,0))</f>
        <v>天使缇娜技能禁锢</v>
      </c>
      <c r="D1457" s="30" t="s">
        <v>1013</v>
      </c>
      <c r="E1457" s="31">
        <v>4</v>
      </c>
      <c r="F1457" s="31">
        <f>INDEX(技能效果!H:H,MATCH(技能效果等级!B1457,技能效果!B:B,0))</f>
        <v>4001</v>
      </c>
      <c r="G1457" s="31">
        <v>1</v>
      </c>
      <c r="H1457" s="100"/>
      <c r="I1457" s="100"/>
      <c r="J1457" s="100"/>
      <c r="K1457" s="100"/>
      <c r="L1457" s="100"/>
      <c r="M1457" s="100"/>
      <c r="N1457" s="30" t="str">
        <f>IF(INDEX(技能效果!I:I,MATCH(技能效果等级!B1457,技能效果!B:B,0))="","",INDEX(技能效果!I:I,MATCH(技能效果等级!B1457,技能效果!B:B,0)))</f>
        <v/>
      </c>
      <c r="O1457" s="100"/>
      <c r="P1457" s="100"/>
      <c r="Q1457" s="100"/>
      <c r="R1457" s="31" t="str">
        <f>IF(INDEX(技能效果!J:J,MATCH(技能效果等级!B1457,技能效果!B:B,0))="","",INDEX(技能效果!J:J,MATCH(技能效果等级!B1457,技能效果!B:B,0)))</f>
        <v/>
      </c>
      <c r="S1457" s="100"/>
      <c r="T1457" s="100"/>
      <c r="U1457" s="100"/>
      <c r="V1457" s="30" t="s">
        <v>1329</v>
      </c>
      <c r="W1457" s="31">
        <f t="shared" si="22"/>
        <v>146</v>
      </c>
    </row>
    <row r="1458" spans="1:23" ht="16.5" x14ac:dyDescent="0.2">
      <c r="A1458" s="31">
        <v>1455</v>
      </c>
      <c r="B1458" s="31">
        <f>INDEX(技能效果!B:B,MATCH(技能效果等级!W1458,技能效果!Y:Y,0))</f>
        <v>130300702</v>
      </c>
      <c r="C1458" s="31" t="str">
        <f>INDEX(技能效果!C:C,MATCH(技能效果等级!B1458,技能效果!B:B,0))</f>
        <v>天使缇娜技能禁锢</v>
      </c>
      <c r="D1458" s="30" t="s">
        <v>1013</v>
      </c>
      <c r="E1458" s="31">
        <v>5</v>
      </c>
      <c r="F1458" s="31">
        <f>INDEX(技能效果!H:H,MATCH(技能效果等级!B1458,技能效果!B:B,0))</f>
        <v>4001</v>
      </c>
      <c r="G1458" s="31">
        <v>1</v>
      </c>
      <c r="H1458" s="100"/>
      <c r="I1458" s="100"/>
      <c r="J1458" s="100"/>
      <c r="K1458" s="100"/>
      <c r="L1458" s="100"/>
      <c r="M1458" s="100"/>
      <c r="N1458" s="30" t="str">
        <f>IF(INDEX(技能效果!I:I,MATCH(技能效果等级!B1458,技能效果!B:B,0))="","",INDEX(技能效果!I:I,MATCH(技能效果等级!B1458,技能效果!B:B,0)))</f>
        <v/>
      </c>
      <c r="O1458" s="100"/>
      <c r="P1458" s="100"/>
      <c r="Q1458" s="100"/>
      <c r="R1458" s="31" t="str">
        <f>IF(INDEX(技能效果!J:J,MATCH(技能效果等级!B1458,技能效果!B:B,0))="","",INDEX(技能效果!J:J,MATCH(技能效果等级!B1458,技能效果!B:B,0)))</f>
        <v/>
      </c>
      <c r="S1458" s="100"/>
      <c r="T1458" s="100"/>
      <c r="U1458" s="100"/>
      <c r="V1458" s="30" t="s">
        <v>1329</v>
      </c>
      <c r="W1458" s="31">
        <f t="shared" si="22"/>
        <v>146</v>
      </c>
    </row>
    <row r="1459" spans="1:23" ht="16.5" x14ac:dyDescent="0.2">
      <c r="A1459" s="31">
        <v>1456</v>
      </c>
      <c r="B1459" s="31">
        <f>INDEX(技能效果!B:B,MATCH(技能效果等级!W1459,技能效果!Y:Y,0))</f>
        <v>130300702</v>
      </c>
      <c r="C1459" s="31" t="str">
        <f>INDEX(技能效果!C:C,MATCH(技能效果等级!B1459,技能效果!B:B,0))</f>
        <v>天使缇娜技能禁锢</v>
      </c>
      <c r="D1459" s="30" t="s">
        <v>1013</v>
      </c>
      <c r="E1459" s="31">
        <v>6</v>
      </c>
      <c r="F1459" s="31">
        <f>INDEX(技能效果!H:H,MATCH(技能效果等级!B1459,技能效果!B:B,0))</f>
        <v>4001</v>
      </c>
      <c r="G1459" s="31">
        <v>1</v>
      </c>
      <c r="H1459" s="100"/>
      <c r="I1459" s="100"/>
      <c r="J1459" s="100"/>
      <c r="K1459" s="100"/>
      <c r="L1459" s="100"/>
      <c r="M1459" s="100"/>
      <c r="N1459" s="30" t="str">
        <f>IF(INDEX(技能效果!I:I,MATCH(技能效果等级!B1459,技能效果!B:B,0))="","",INDEX(技能效果!I:I,MATCH(技能效果等级!B1459,技能效果!B:B,0)))</f>
        <v/>
      </c>
      <c r="O1459" s="100"/>
      <c r="P1459" s="100"/>
      <c r="Q1459" s="100"/>
      <c r="R1459" s="31" t="str">
        <f>IF(INDEX(技能效果!J:J,MATCH(技能效果等级!B1459,技能效果!B:B,0))="","",INDEX(技能效果!J:J,MATCH(技能效果等级!B1459,技能效果!B:B,0)))</f>
        <v/>
      </c>
      <c r="S1459" s="100"/>
      <c r="T1459" s="100"/>
      <c r="U1459" s="100"/>
      <c r="V1459" s="30" t="s">
        <v>1329</v>
      </c>
      <c r="W1459" s="31">
        <f t="shared" si="22"/>
        <v>146</v>
      </c>
    </row>
    <row r="1460" spans="1:23" ht="16.5" x14ac:dyDescent="0.2">
      <c r="A1460" s="31">
        <v>1457</v>
      </c>
      <c r="B1460" s="31">
        <f>INDEX(技能效果!B:B,MATCH(技能效果等级!W1460,技能效果!Y:Y,0))</f>
        <v>130300702</v>
      </c>
      <c r="C1460" s="31" t="str">
        <f>INDEX(技能效果!C:C,MATCH(技能效果等级!B1460,技能效果!B:B,0))</f>
        <v>天使缇娜技能禁锢</v>
      </c>
      <c r="D1460" s="30" t="s">
        <v>1013</v>
      </c>
      <c r="E1460" s="31">
        <v>7</v>
      </c>
      <c r="F1460" s="31">
        <f>INDEX(技能效果!H:H,MATCH(技能效果等级!B1460,技能效果!B:B,0))</f>
        <v>4001</v>
      </c>
      <c r="G1460" s="31">
        <v>1</v>
      </c>
      <c r="H1460" s="100"/>
      <c r="I1460" s="100"/>
      <c r="J1460" s="100"/>
      <c r="K1460" s="100"/>
      <c r="L1460" s="100"/>
      <c r="M1460" s="100"/>
      <c r="N1460" s="30" t="str">
        <f>IF(INDEX(技能效果!I:I,MATCH(技能效果等级!B1460,技能效果!B:B,0))="","",INDEX(技能效果!I:I,MATCH(技能效果等级!B1460,技能效果!B:B,0)))</f>
        <v/>
      </c>
      <c r="O1460" s="100"/>
      <c r="P1460" s="100"/>
      <c r="Q1460" s="100"/>
      <c r="R1460" s="31" t="str">
        <f>IF(INDEX(技能效果!J:J,MATCH(技能效果等级!B1460,技能效果!B:B,0))="","",INDEX(技能效果!J:J,MATCH(技能效果等级!B1460,技能效果!B:B,0)))</f>
        <v/>
      </c>
      <c r="S1460" s="100"/>
      <c r="T1460" s="100"/>
      <c r="U1460" s="100"/>
      <c r="V1460" s="30" t="s">
        <v>1329</v>
      </c>
      <c r="W1460" s="31">
        <f t="shared" si="22"/>
        <v>146</v>
      </c>
    </row>
    <row r="1461" spans="1:23" ht="16.5" x14ac:dyDescent="0.2">
      <c r="A1461" s="31">
        <v>1458</v>
      </c>
      <c r="B1461" s="31">
        <f>INDEX(技能效果!B:B,MATCH(技能效果等级!W1461,技能效果!Y:Y,0))</f>
        <v>130300702</v>
      </c>
      <c r="C1461" s="31" t="str">
        <f>INDEX(技能效果!C:C,MATCH(技能效果等级!B1461,技能效果!B:B,0))</f>
        <v>天使缇娜技能禁锢</v>
      </c>
      <c r="D1461" s="30" t="s">
        <v>1013</v>
      </c>
      <c r="E1461" s="31">
        <v>8</v>
      </c>
      <c r="F1461" s="31">
        <f>INDEX(技能效果!H:H,MATCH(技能效果等级!B1461,技能效果!B:B,0))</f>
        <v>4001</v>
      </c>
      <c r="G1461" s="31">
        <v>1</v>
      </c>
      <c r="H1461" s="100"/>
      <c r="I1461" s="100"/>
      <c r="J1461" s="100"/>
      <c r="K1461" s="100"/>
      <c r="L1461" s="100"/>
      <c r="M1461" s="100"/>
      <c r="N1461" s="30" t="str">
        <f>IF(INDEX(技能效果!I:I,MATCH(技能效果等级!B1461,技能效果!B:B,0))="","",INDEX(技能效果!I:I,MATCH(技能效果等级!B1461,技能效果!B:B,0)))</f>
        <v/>
      </c>
      <c r="O1461" s="100"/>
      <c r="P1461" s="100"/>
      <c r="Q1461" s="100"/>
      <c r="R1461" s="31" t="str">
        <f>IF(INDEX(技能效果!J:J,MATCH(技能效果等级!B1461,技能效果!B:B,0))="","",INDEX(技能效果!J:J,MATCH(技能效果等级!B1461,技能效果!B:B,0)))</f>
        <v/>
      </c>
      <c r="S1461" s="100"/>
      <c r="T1461" s="100"/>
      <c r="U1461" s="100"/>
      <c r="V1461" s="30" t="s">
        <v>1329</v>
      </c>
      <c r="W1461" s="31">
        <f t="shared" si="22"/>
        <v>146</v>
      </c>
    </row>
    <row r="1462" spans="1:23" ht="16.5" x14ac:dyDescent="0.2">
      <c r="A1462" s="31">
        <v>1459</v>
      </c>
      <c r="B1462" s="31">
        <f>INDEX(技能效果!B:B,MATCH(技能效果等级!W1462,技能效果!Y:Y,0))</f>
        <v>130300702</v>
      </c>
      <c r="C1462" s="31" t="str">
        <f>INDEX(技能效果!C:C,MATCH(技能效果等级!B1462,技能效果!B:B,0))</f>
        <v>天使缇娜技能禁锢</v>
      </c>
      <c r="D1462" s="30" t="s">
        <v>1013</v>
      </c>
      <c r="E1462" s="31">
        <v>9</v>
      </c>
      <c r="F1462" s="31">
        <f>INDEX(技能效果!H:H,MATCH(技能效果等级!B1462,技能效果!B:B,0))</f>
        <v>4001</v>
      </c>
      <c r="G1462" s="31">
        <v>1</v>
      </c>
      <c r="H1462" s="100"/>
      <c r="I1462" s="100"/>
      <c r="J1462" s="100"/>
      <c r="K1462" s="100"/>
      <c r="L1462" s="100"/>
      <c r="M1462" s="100"/>
      <c r="N1462" s="30" t="str">
        <f>IF(INDEX(技能效果!I:I,MATCH(技能效果等级!B1462,技能效果!B:B,0))="","",INDEX(技能效果!I:I,MATCH(技能效果等级!B1462,技能效果!B:B,0)))</f>
        <v/>
      </c>
      <c r="O1462" s="100"/>
      <c r="P1462" s="100"/>
      <c r="Q1462" s="100"/>
      <c r="R1462" s="31" t="str">
        <f>IF(INDEX(技能效果!J:J,MATCH(技能效果等级!B1462,技能效果!B:B,0))="","",INDEX(技能效果!J:J,MATCH(技能效果等级!B1462,技能效果!B:B,0)))</f>
        <v/>
      </c>
      <c r="S1462" s="100"/>
      <c r="T1462" s="100"/>
      <c r="U1462" s="100"/>
      <c r="V1462" s="30" t="s">
        <v>1329</v>
      </c>
      <c r="W1462" s="31">
        <f t="shared" si="22"/>
        <v>146</v>
      </c>
    </row>
    <row r="1463" spans="1:23" ht="16.5" x14ac:dyDescent="0.2">
      <c r="A1463" s="31">
        <v>1460</v>
      </c>
      <c r="B1463" s="31">
        <f>INDEX(技能效果!B:B,MATCH(技能效果等级!W1463,技能效果!Y:Y,0))</f>
        <v>130300702</v>
      </c>
      <c r="C1463" s="31" t="str">
        <f>INDEX(技能效果!C:C,MATCH(技能效果等级!B1463,技能效果!B:B,0))</f>
        <v>天使缇娜技能禁锢</v>
      </c>
      <c r="D1463" s="30" t="s">
        <v>1013</v>
      </c>
      <c r="E1463" s="31">
        <v>10</v>
      </c>
      <c r="F1463" s="31">
        <f>INDEX(技能效果!H:H,MATCH(技能效果等级!B1463,技能效果!B:B,0))</f>
        <v>4001</v>
      </c>
      <c r="G1463" s="31">
        <v>1</v>
      </c>
      <c r="H1463" s="100"/>
      <c r="I1463" s="100"/>
      <c r="J1463" s="100"/>
      <c r="K1463" s="100"/>
      <c r="L1463" s="100"/>
      <c r="M1463" s="100"/>
      <c r="N1463" s="30" t="str">
        <f>IF(INDEX(技能效果!I:I,MATCH(技能效果等级!B1463,技能效果!B:B,0))="","",INDEX(技能效果!I:I,MATCH(技能效果等级!B1463,技能效果!B:B,0)))</f>
        <v/>
      </c>
      <c r="O1463" s="100"/>
      <c r="P1463" s="100"/>
      <c r="Q1463" s="100"/>
      <c r="R1463" s="31" t="str">
        <f>IF(INDEX(技能效果!J:J,MATCH(技能效果等级!B1463,技能效果!B:B,0))="","",INDEX(技能效果!J:J,MATCH(技能效果等级!B1463,技能效果!B:B,0)))</f>
        <v/>
      </c>
      <c r="S1463" s="100"/>
      <c r="T1463" s="100"/>
      <c r="U1463" s="100"/>
      <c r="V1463" s="30" t="s">
        <v>1329</v>
      </c>
      <c r="W1463" s="31">
        <f t="shared" si="22"/>
        <v>146</v>
      </c>
    </row>
    <row r="1464" spans="1:23" ht="16.5" x14ac:dyDescent="0.2">
      <c r="A1464" s="31">
        <v>1461</v>
      </c>
      <c r="B1464" s="31">
        <f>INDEX(技能效果!B:B,MATCH(技能效果等级!W1464,技能效果!Y:Y,0))</f>
        <v>130300701</v>
      </c>
      <c r="C1464" s="31" t="str">
        <f>INDEX(技能效果!C:C,MATCH(技能效果等级!B1464,技能效果!B:B,0))</f>
        <v>天使缇娜技能伤害</v>
      </c>
      <c r="D1464" s="30" t="s">
        <v>1013</v>
      </c>
      <c r="E1464" s="31">
        <v>1</v>
      </c>
      <c r="F1464" s="31">
        <f>INDEX(技能效果!H:H,MATCH(技能效果等级!B1464,技能效果!B:B,0))</f>
        <v>4017</v>
      </c>
      <c r="G1464" s="31">
        <v>1</v>
      </c>
      <c r="H1464" s="100"/>
      <c r="I1464" s="100"/>
      <c r="J1464" s="100"/>
      <c r="K1464" s="100"/>
      <c r="L1464" s="100"/>
      <c r="M1464" s="100"/>
      <c r="N1464" s="30" t="str">
        <f>IF(INDEX(技能效果!I:I,MATCH(技能效果等级!B1464,技能效果!B:B,0))="","",INDEX(技能效果!I:I,MATCH(技能效果等级!B1464,技能效果!B:B,0)))</f>
        <v/>
      </c>
      <c r="O1464" s="100"/>
      <c r="P1464" s="100"/>
      <c r="Q1464" s="100"/>
      <c r="R1464" s="31" t="str">
        <f>IF(INDEX(技能效果!J:J,MATCH(技能效果等级!B1464,技能效果!B:B,0))="","",INDEX(技能效果!J:J,MATCH(技能效果等级!B1464,技能效果!B:B,0)))</f>
        <v/>
      </c>
      <c r="S1464" s="100"/>
      <c r="T1464" s="100"/>
      <c r="U1464" s="100"/>
      <c r="V1464" s="30" t="s">
        <v>1329</v>
      </c>
      <c r="W1464" s="31">
        <f t="shared" si="22"/>
        <v>147</v>
      </c>
    </row>
    <row r="1465" spans="1:23" ht="16.5" x14ac:dyDescent="0.2">
      <c r="A1465" s="31">
        <v>1462</v>
      </c>
      <c r="B1465" s="31">
        <f>INDEX(技能效果!B:B,MATCH(技能效果等级!W1465,技能效果!Y:Y,0))</f>
        <v>130300701</v>
      </c>
      <c r="C1465" s="31" t="str">
        <f>INDEX(技能效果!C:C,MATCH(技能效果等级!B1465,技能效果!B:B,0))</f>
        <v>天使缇娜技能伤害</v>
      </c>
      <c r="D1465" s="30" t="s">
        <v>1013</v>
      </c>
      <c r="E1465" s="31">
        <v>2</v>
      </c>
      <c r="F1465" s="31">
        <f>INDEX(技能效果!H:H,MATCH(技能效果等级!B1465,技能效果!B:B,0))</f>
        <v>4017</v>
      </c>
      <c r="G1465" s="31">
        <v>1</v>
      </c>
      <c r="H1465" s="100"/>
      <c r="I1465" s="100"/>
      <c r="J1465" s="100"/>
      <c r="K1465" s="100"/>
      <c r="L1465" s="100"/>
      <c r="M1465" s="100"/>
      <c r="N1465" s="30" t="str">
        <f>IF(INDEX(技能效果!I:I,MATCH(技能效果等级!B1465,技能效果!B:B,0))="","",INDEX(技能效果!I:I,MATCH(技能效果等级!B1465,技能效果!B:B,0)))</f>
        <v/>
      </c>
      <c r="O1465" s="100"/>
      <c r="P1465" s="100"/>
      <c r="Q1465" s="100"/>
      <c r="R1465" s="31" t="str">
        <f>IF(INDEX(技能效果!J:J,MATCH(技能效果等级!B1465,技能效果!B:B,0))="","",INDEX(技能效果!J:J,MATCH(技能效果等级!B1465,技能效果!B:B,0)))</f>
        <v/>
      </c>
      <c r="S1465" s="100"/>
      <c r="T1465" s="100"/>
      <c r="U1465" s="100"/>
      <c r="V1465" s="30" t="s">
        <v>1329</v>
      </c>
      <c r="W1465" s="31">
        <f t="shared" si="22"/>
        <v>147</v>
      </c>
    </row>
    <row r="1466" spans="1:23" ht="16.5" x14ac:dyDescent="0.2">
      <c r="A1466" s="31">
        <v>1463</v>
      </c>
      <c r="B1466" s="31">
        <f>INDEX(技能效果!B:B,MATCH(技能效果等级!W1466,技能效果!Y:Y,0))</f>
        <v>130300701</v>
      </c>
      <c r="C1466" s="31" t="str">
        <f>INDEX(技能效果!C:C,MATCH(技能效果等级!B1466,技能效果!B:B,0))</f>
        <v>天使缇娜技能伤害</v>
      </c>
      <c r="D1466" s="30" t="s">
        <v>1013</v>
      </c>
      <c r="E1466" s="31">
        <v>3</v>
      </c>
      <c r="F1466" s="31">
        <f>INDEX(技能效果!H:H,MATCH(技能效果等级!B1466,技能效果!B:B,0))</f>
        <v>4017</v>
      </c>
      <c r="G1466" s="31">
        <v>1</v>
      </c>
      <c r="H1466" s="100"/>
      <c r="I1466" s="100"/>
      <c r="J1466" s="100"/>
      <c r="K1466" s="100"/>
      <c r="L1466" s="100"/>
      <c r="M1466" s="100"/>
      <c r="N1466" s="30" t="str">
        <f>IF(INDEX(技能效果!I:I,MATCH(技能效果等级!B1466,技能效果!B:B,0))="","",INDEX(技能效果!I:I,MATCH(技能效果等级!B1466,技能效果!B:B,0)))</f>
        <v/>
      </c>
      <c r="O1466" s="100"/>
      <c r="P1466" s="100"/>
      <c r="Q1466" s="100"/>
      <c r="R1466" s="31" t="str">
        <f>IF(INDEX(技能效果!J:J,MATCH(技能效果等级!B1466,技能效果!B:B,0))="","",INDEX(技能效果!J:J,MATCH(技能效果等级!B1466,技能效果!B:B,0)))</f>
        <v/>
      </c>
      <c r="S1466" s="100"/>
      <c r="T1466" s="100"/>
      <c r="U1466" s="100"/>
      <c r="V1466" s="30" t="s">
        <v>1329</v>
      </c>
      <c r="W1466" s="31">
        <f t="shared" si="22"/>
        <v>147</v>
      </c>
    </row>
    <row r="1467" spans="1:23" ht="16.5" x14ac:dyDescent="0.2">
      <c r="A1467" s="31">
        <v>1464</v>
      </c>
      <c r="B1467" s="31">
        <f>INDEX(技能效果!B:B,MATCH(技能效果等级!W1467,技能效果!Y:Y,0))</f>
        <v>130300701</v>
      </c>
      <c r="C1467" s="31" t="str">
        <f>INDEX(技能效果!C:C,MATCH(技能效果等级!B1467,技能效果!B:B,0))</f>
        <v>天使缇娜技能伤害</v>
      </c>
      <c r="D1467" s="30" t="s">
        <v>1013</v>
      </c>
      <c r="E1467" s="31">
        <v>4</v>
      </c>
      <c r="F1467" s="31">
        <f>INDEX(技能效果!H:H,MATCH(技能效果等级!B1467,技能效果!B:B,0))</f>
        <v>4017</v>
      </c>
      <c r="G1467" s="31">
        <v>1</v>
      </c>
      <c r="H1467" s="100"/>
      <c r="I1467" s="100"/>
      <c r="J1467" s="100"/>
      <c r="K1467" s="100"/>
      <c r="L1467" s="100"/>
      <c r="M1467" s="100"/>
      <c r="N1467" s="30" t="str">
        <f>IF(INDEX(技能效果!I:I,MATCH(技能效果等级!B1467,技能效果!B:B,0))="","",INDEX(技能效果!I:I,MATCH(技能效果等级!B1467,技能效果!B:B,0)))</f>
        <v/>
      </c>
      <c r="O1467" s="100"/>
      <c r="P1467" s="100"/>
      <c r="Q1467" s="100"/>
      <c r="R1467" s="31" t="str">
        <f>IF(INDEX(技能效果!J:J,MATCH(技能效果等级!B1467,技能效果!B:B,0))="","",INDEX(技能效果!J:J,MATCH(技能效果等级!B1467,技能效果!B:B,0)))</f>
        <v/>
      </c>
      <c r="S1467" s="100"/>
      <c r="T1467" s="100"/>
      <c r="U1467" s="100"/>
      <c r="V1467" s="30" t="s">
        <v>1329</v>
      </c>
      <c r="W1467" s="31">
        <f t="shared" si="22"/>
        <v>147</v>
      </c>
    </row>
    <row r="1468" spans="1:23" ht="16.5" x14ac:dyDescent="0.2">
      <c r="A1468" s="31">
        <v>1465</v>
      </c>
      <c r="B1468" s="31">
        <f>INDEX(技能效果!B:B,MATCH(技能效果等级!W1468,技能效果!Y:Y,0))</f>
        <v>130300701</v>
      </c>
      <c r="C1468" s="31" t="str">
        <f>INDEX(技能效果!C:C,MATCH(技能效果等级!B1468,技能效果!B:B,0))</f>
        <v>天使缇娜技能伤害</v>
      </c>
      <c r="D1468" s="30" t="s">
        <v>1013</v>
      </c>
      <c r="E1468" s="31">
        <v>5</v>
      </c>
      <c r="F1468" s="31">
        <f>INDEX(技能效果!H:H,MATCH(技能效果等级!B1468,技能效果!B:B,0))</f>
        <v>4017</v>
      </c>
      <c r="G1468" s="31">
        <v>1</v>
      </c>
      <c r="H1468" s="100"/>
      <c r="I1468" s="100"/>
      <c r="J1468" s="100"/>
      <c r="K1468" s="100"/>
      <c r="L1468" s="100"/>
      <c r="M1468" s="100"/>
      <c r="N1468" s="30" t="str">
        <f>IF(INDEX(技能效果!I:I,MATCH(技能效果等级!B1468,技能效果!B:B,0))="","",INDEX(技能效果!I:I,MATCH(技能效果等级!B1468,技能效果!B:B,0)))</f>
        <v/>
      </c>
      <c r="O1468" s="100"/>
      <c r="P1468" s="100"/>
      <c r="Q1468" s="100"/>
      <c r="R1468" s="31" t="str">
        <f>IF(INDEX(技能效果!J:J,MATCH(技能效果等级!B1468,技能效果!B:B,0))="","",INDEX(技能效果!J:J,MATCH(技能效果等级!B1468,技能效果!B:B,0)))</f>
        <v/>
      </c>
      <c r="S1468" s="100"/>
      <c r="T1468" s="100"/>
      <c r="U1468" s="100"/>
      <c r="V1468" s="30" t="s">
        <v>1329</v>
      </c>
      <c r="W1468" s="31">
        <f t="shared" si="22"/>
        <v>147</v>
      </c>
    </row>
    <row r="1469" spans="1:23" ht="16.5" x14ac:dyDescent="0.2">
      <c r="A1469" s="31">
        <v>1466</v>
      </c>
      <c r="B1469" s="31">
        <f>INDEX(技能效果!B:B,MATCH(技能效果等级!W1469,技能效果!Y:Y,0))</f>
        <v>130300701</v>
      </c>
      <c r="C1469" s="31" t="str">
        <f>INDEX(技能效果!C:C,MATCH(技能效果等级!B1469,技能效果!B:B,0))</f>
        <v>天使缇娜技能伤害</v>
      </c>
      <c r="D1469" s="30" t="s">
        <v>1013</v>
      </c>
      <c r="E1469" s="31">
        <v>6</v>
      </c>
      <c r="F1469" s="31">
        <f>INDEX(技能效果!H:H,MATCH(技能效果等级!B1469,技能效果!B:B,0))</f>
        <v>4017</v>
      </c>
      <c r="G1469" s="31">
        <v>1</v>
      </c>
      <c r="H1469" s="100"/>
      <c r="I1469" s="100"/>
      <c r="J1469" s="100"/>
      <c r="K1469" s="100"/>
      <c r="L1469" s="100"/>
      <c r="M1469" s="100"/>
      <c r="N1469" s="30" t="str">
        <f>IF(INDEX(技能效果!I:I,MATCH(技能效果等级!B1469,技能效果!B:B,0))="","",INDEX(技能效果!I:I,MATCH(技能效果等级!B1469,技能效果!B:B,0)))</f>
        <v/>
      </c>
      <c r="O1469" s="100"/>
      <c r="P1469" s="100"/>
      <c r="Q1469" s="100"/>
      <c r="R1469" s="31" t="str">
        <f>IF(INDEX(技能效果!J:J,MATCH(技能效果等级!B1469,技能效果!B:B,0))="","",INDEX(技能效果!J:J,MATCH(技能效果等级!B1469,技能效果!B:B,0)))</f>
        <v/>
      </c>
      <c r="S1469" s="100"/>
      <c r="T1469" s="100"/>
      <c r="U1469" s="100"/>
      <c r="V1469" s="30" t="s">
        <v>1329</v>
      </c>
      <c r="W1469" s="31">
        <f t="shared" si="22"/>
        <v>147</v>
      </c>
    </row>
    <row r="1470" spans="1:23" ht="16.5" x14ac:dyDescent="0.2">
      <c r="A1470" s="31">
        <v>1467</v>
      </c>
      <c r="B1470" s="31">
        <f>INDEX(技能效果!B:B,MATCH(技能效果等级!W1470,技能效果!Y:Y,0))</f>
        <v>130300701</v>
      </c>
      <c r="C1470" s="31" t="str">
        <f>INDEX(技能效果!C:C,MATCH(技能效果等级!B1470,技能效果!B:B,0))</f>
        <v>天使缇娜技能伤害</v>
      </c>
      <c r="D1470" s="30" t="s">
        <v>1013</v>
      </c>
      <c r="E1470" s="31">
        <v>7</v>
      </c>
      <c r="F1470" s="31">
        <f>INDEX(技能效果!H:H,MATCH(技能效果等级!B1470,技能效果!B:B,0))</f>
        <v>4017</v>
      </c>
      <c r="G1470" s="31">
        <v>1</v>
      </c>
      <c r="H1470" s="100"/>
      <c r="I1470" s="100"/>
      <c r="J1470" s="100"/>
      <c r="K1470" s="100"/>
      <c r="L1470" s="100"/>
      <c r="M1470" s="100"/>
      <c r="N1470" s="30" t="str">
        <f>IF(INDEX(技能效果!I:I,MATCH(技能效果等级!B1470,技能效果!B:B,0))="","",INDEX(技能效果!I:I,MATCH(技能效果等级!B1470,技能效果!B:B,0)))</f>
        <v/>
      </c>
      <c r="O1470" s="100"/>
      <c r="P1470" s="100"/>
      <c r="Q1470" s="100"/>
      <c r="R1470" s="31" t="str">
        <f>IF(INDEX(技能效果!J:J,MATCH(技能效果等级!B1470,技能效果!B:B,0))="","",INDEX(技能效果!J:J,MATCH(技能效果等级!B1470,技能效果!B:B,0)))</f>
        <v/>
      </c>
      <c r="S1470" s="100"/>
      <c r="T1470" s="100"/>
      <c r="U1470" s="100"/>
      <c r="V1470" s="30" t="s">
        <v>1329</v>
      </c>
      <c r="W1470" s="31">
        <f t="shared" si="22"/>
        <v>147</v>
      </c>
    </row>
    <row r="1471" spans="1:23" ht="16.5" x14ac:dyDescent="0.2">
      <c r="A1471" s="31">
        <v>1468</v>
      </c>
      <c r="B1471" s="31">
        <f>INDEX(技能效果!B:B,MATCH(技能效果等级!W1471,技能效果!Y:Y,0))</f>
        <v>130300701</v>
      </c>
      <c r="C1471" s="31" t="str">
        <f>INDEX(技能效果!C:C,MATCH(技能效果等级!B1471,技能效果!B:B,0))</f>
        <v>天使缇娜技能伤害</v>
      </c>
      <c r="D1471" s="30" t="s">
        <v>1013</v>
      </c>
      <c r="E1471" s="31">
        <v>8</v>
      </c>
      <c r="F1471" s="31">
        <f>INDEX(技能效果!H:H,MATCH(技能效果等级!B1471,技能效果!B:B,0))</f>
        <v>4017</v>
      </c>
      <c r="G1471" s="31">
        <v>1</v>
      </c>
      <c r="H1471" s="100"/>
      <c r="I1471" s="100"/>
      <c r="J1471" s="100"/>
      <c r="K1471" s="100"/>
      <c r="L1471" s="100"/>
      <c r="M1471" s="100"/>
      <c r="N1471" s="30" t="str">
        <f>IF(INDEX(技能效果!I:I,MATCH(技能效果等级!B1471,技能效果!B:B,0))="","",INDEX(技能效果!I:I,MATCH(技能效果等级!B1471,技能效果!B:B,0)))</f>
        <v/>
      </c>
      <c r="O1471" s="100"/>
      <c r="P1471" s="100"/>
      <c r="Q1471" s="100"/>
      <c r="R1471" s="31" t="str">
        <f>IF(INDEX(技能效果!J:J,MATCH(技能效果等级!B1471,技能效果!B:B,0))="","",INDEX(技能效果!J:J,MATCH(技能效果等级!B1471,技能效果!B:B,0)))</f>
        <v/>
      </c>
      <c r="S1471" s="100"/>
      <c r="T1471" s="100"/>
      <c r="U1471" s="100"/>
      <c r="V1471" s="30" t="s">
        <v>1329</v>
      </c>
      <c r="W1471" s="31">
        <f t="shared" si="22"/>
        <v>147</v>
      </c>
    </row>
    <row r="1472" spans="1:23" ht="16.5" x14ac:dyDescent="0.2">
      <c r="A1472" s="31">
        <v>1469</v>
      </c>
      <c r="B1472" s="31">
        <f>INDEX(技能效果!B:B,MATCH(技能效果等级!W1472,技能效果!Y:Y,0))</f>
        <v>130300701</v>
      </c>
      <c r="C1472" s="31" t="str">
        <f>INDEX(技能效果!C:C,MATCH(技能效果等级!B1472,技能效果!B:B,0))</f>
        <v>天使缇娜技能伤害</v>
      </c>
      <c r="D1472" s="30" t="s">
        <v>1013</v>
      </c>
      <c r="E1472" s="31">
        <v>9</v>
      </c>
      <c r="F1472" s="31">
        <f>INDEX(技能效果!H:H,MATCH(技能效果等级!B1472,技能效果!B:B,0))</f>
        <v>4017</v>
      </c>
      <c r="G1472" s="31">
        <v>1</v>
      </c>
      <c r="H1472" s="100"/>
      <c r="I1472" s="100"/>
      <c r="J1472" s="100"/>
      <c r="K1472" s="100"/>
      <c r="L1472" s="100"/>
      <c r="M1472" s="100"/>
      <c r="N1472" s="30" t="str">
        <f>IF(INDEX(技能效果!I:I,MATCH(技能效果等级!B1472,技能效果!B:B,0))="","",INDEX(技能效果!I:I,MATCH(技能效果等级!B1472,技能效果!B:B,0)))</f>
        <v/>
      </c>
      <c r="O1472" s="100"/>
      <c r="P1472" s="100"/>
      <c r="Q1472" s="100"/>
      <c r="R1472" s="31" t="str">
        <f>IF(INDEX(技能效果!J:J,MATCH(技能效果等级!B1472,技能效果!B:B,0))="","",INDEX(技能效果!J:J,MATCH(技能效果等级!B1472,技能效果!B:B,0)))</f>
        <v/>
      </c>
      <c r="S1472" s="100"/>
      <c r="T1472" s="100"/>
      <c r="U1472" s="100"/>
      <c r="V1472" s="30" t="s">
        <v>1329</v>
      </c>
      <c r="W1472" s="31">
        <f t="shared" si="22"/>
        <v>147</v>
      </c>
    </row>
    <row r="1473" spans="1:23" ht="16.5" x14ac:dyDescent="0.2">
      <c r="A1473" s="31">
        <v>1470</v>
      </c>
      <c r="B1473" s="31">
        <f>INDEX(技能效果!B:B,MATCH(技能效果等级!W1473,技能效果!Y:Y,0))</f>
        <v>130300701</v>
      </c>
      <c r="C1473" s="31" t="str">
        <f>INDEX(技能效果!C:C,MATCH(技能效果等级!B1473,技能效果!B:B,0))</f>
        <v>天使缇娜技能伤害</v>
      </c>
      <c r="D1473" s="30" t="s">
        <v>1013</v>
      </c>
      <c r="E1473" s="31">
        <v>10</v>
      </c>
      <c r="F1473" s="31">
        <f>INDEX(技能效果!H:H,MATCH(技能效果等级!B1473,技能效果!B:B,0))</f>
        <v>4017</v>
      </c>
      <c r="G1473" s="31">
        <v>1</v>
      </c>
      <c r="H1473" s="100"/>
      <c r="I1473" s="100"/>
      <c r="J1473" s="100"/>
      <c r="K1473" s="100"/>
      <c r="L1473" s="100"/>
      <c r="M1473" s="100"/>
      <c r="N1473" s="30" t="str">
        <f>IF(INDEX(技能效果!I:I,MATCH(技能效果等级!B1473,技能效果!B:B,0))="","",INDEX(技能效果!I:I,MATCH(技能效果等级!B1473,技能效果!B:B,0)))</f>
        <v/>
      </c>
      <c r="O1473" s="100"/>
      <c r="P1473" s="100"/>
      <c r="Q1473" s="100"/>
      <c r="R1473" s="31" t="str">
        <f>IF(INDEX(技能效果!J:J,MATCH(技能效果等级!B1473,技能效果!B:B,0))="","",INDEX(技能效果!J:J,MATCH(技能效果等级!B1473,技能效果!B:B,0)))</f>
        <v/>
      </c>
      <c r="S1473" s="100"/>
      <c r="T1473" s="100"/>
      <c r="U1473" s="100"/>
      <c r="V1473" s="30" t="s">
        <v>1329</v>
      </c>
      <c r="W1473" s="31">
        <f t="shared" si="22"/>
        <v>147</v>
      </c>
    </row>
    <row r="1474" spans="1:23" ht="16.5" x14ac:dyDescent="0.2">
      <c r="A1474" s="31">
        <v>1471</v>
      </c>
      <c r="B1474" s="31">
        <f>INDEX(技能效果!B:B,MATCH(技能效果等级!W1474,技能效果!Y:Y,0))</f>
        <v>130300711</v>
      </c>
      <c r="C1474" s="31" t="str">
        <f>INDEX(技能效果!C:C,MATCH(技能效果等级!B1474,技能效果!B:B,0))</f>
        <v>天使缇娜专属武器效果</v>
      </c>
      <c r="D1474" s="30" t="s">
        <v>1013</v>
      </c>
      <c r="E1474" s="31">
        <v>1</v>
      </c>
      <c r="F1474" s="31">
        <f>INDEX(技能效果!H:H,MATCH(技能效果等级!B1474,技能效果!B:B,0))</f>
        <v>4026</v>
      </c>
      <c r="G1474" s="31">
        <v>1</v>
      </c>
      <c r="H1474" s="100"/>
      <c r="I1474" s="100"/>
      <c r="J1474" s="100"/>
      <c r="K1474" s="100"/>
      <c r="L1474" s="100"/>
      <c r="M1474" s="100"/>
      <c r="N1474" s="30" t="str">
        <f>IF(INDEX(技能效果!I:I,MATCH(技能效果等级!B1474,技能效果!B:B,0))="","",INDEX(技能效果!I:I,MATCH(技能效果等级!B1474,技能效果!B:B,0)))</f>
        <v/>
      </c>
      <c r="O1474" s="100"/>
      <c r="P1474" s="100"/>
      <c r="Q1474" s="100"/>
      <c r="R1474" s="31" t="str">
        <f>IF(INDEX(技能效果!J:J,MATCH(技能效果等级!B1474,技能效果!B:B,0))="","",INDEX(技能效果!J:J,MATCH(技能效果等级!B1474,技能效果!B:B,0)))</f>
        <v/>
      </c>
      <c r="S1474" s="100"/>
      <c r="T1474" s="100"/>
      <c r="U1474" s="100"/>
      <c r="V1474" s="30" t="s">
        <v>1329</v>
      </c>
      <c r="W1474" s="31">
        <f t="shared" si="22"/>
        <v>148</v>
      </c>
    </row>
    <row r="1475" spans="1:23" ht="16.5" x14ac:dyDescent="0.2">
      <c r="A1475" s="31">
        <v>1472</v>
      </c>
      <c r="B1475" s="31">
        <f>INDEX(技能效果!B:B,MATCH(技能效果等级!W1475,技能效果!Y:Y,0))</f>
        <v>130300711</v>
      </c>
      <c r="C1475" s="31" t="str">
        <f>INDEX(技能效果!C:C,MATCH(技能效果等级!B1475,技能效果!B:B,0))</f>
        <v>天使缇娜专属武器效果</v>
      </c>
      <c r="D1475" s="30" t="s">
        <v>1013</v>
      </c>
      <c r="E1475" s="31">
        <v>2</v>
      </c>
      <c r="F1475" s="31">
        <f>INDEX(技能效果!H:H,MATCH(技能效果等级!B1475,技能效果!B:B,0))</f>
        <v>4026</v>
      </c>
      <c r="G1475" s="31">
        <v>1</v>
      </c>
      <c r="H1475" s="100"/>
      <c r="I1475" s="100"/>
      <c r="J1475" s="100"/>
      <c r="K1475" s="100"/>
      <c r="L1475" s="100"/>
      <c r="M1475" s="100"/>
      <c r="N1475" s="30" t="str">
        <f>IF(INDEX(技能效果!I:I,MATCH(技能效果等级!B1475,技能效果!B:B,0))="","",INDEX(技能效果!I:I,MATCH(技能效果等级!B1475,技能效果!B:B,0)))</f>
        <v/>
      </c>
      <c r="O1475" s="100"/>
      <c r="P1475" s="100"/>
      <c r="Q1475" s="100"/>
      <c r="R1475" s="31" t="str">
        <f>IF(INDEX(技能效果!J:J,MATCH(技能效果等级!B1475,技能效果!B:B,0))="","",INDEX(技能效果!J:J,MATCH(技能效果等级!B1475,技能效果!B:B,0)))</f>
        <v/>
      </c>
      <c r="S1475" s="100"/>
      <c r="T1475" s="100"/>
      <c r="U1475" s="100"/>
      <c r="V1475" s="30" t="s">
        <v>1329</v>
      </c>
      <c r="W1475" s="31">
        <f t="shared" si="22"/>
        <v>148</v>
      </c>
    </row>
    <row r="1476" spans="1:23" ht="16.5" x14ac:dyDescent="0.2">
      <c r="A1476" s="31">
        <v>1473</v>
      </c>
      <c r="B1476" s="31">
        <f>INDEX(技能效果!B:B,MATCH(技能效果等级!W1476,技能效果!Y:Y,0))</f>
        <v>130300711</v>
      </c>
      <c r="C1476" s="31" t="str">
        <f>INDEX(技能效果!C:C,MATCH(技能效果等级!B1476,技能效果!B:B,0))</f>
        <v>天使缇娜专属武器效果</v>
      </c>
      <c r="D1476" s="30" t="s">
        <v>1013</v>
      </c>
      <c r="E1476" s="31">
        <v>3</v>
      </c>
      <c r="F1476" s="31">
        <f>INDEX(技能效果!H:H,MATCH(技能效果等级!B1476,技能效果!B:B,0))</f>
        <v>4026</v>
      </c>
      <c r="G1476" s="31">
        <v>1</v>
      </c>
      <c r="H1476" s="100"/>
      <c r="I1476" s="100"/>
      <c r="J1476" s="100"/>
      <c r="K1476" s="100"/>
      <c r="L1476" s="100"/>
      <c r="M1476" s="100"/>
      <c r="N1476" s="30" t="str">
        <f>IF(INDEX(技能效果!I:I,MATCH(技能效果等级!B1476,技能效果!B:B,0))="","",INDEX(技能效果!I:I,MATCH(技能效果等级!B1476,技能效果!B:B,0)))</f>
        <v/>
      </c>
      <c r="O1476" s="100"/>
      <c r="P1476" s="100"/>
      <c r="Q1476" s="100"/>
      <c r="R1476" s="31" t="str">
        <f>IF(INDEX(技能效果!J:J,MATCH(技能效果等级!B1476,技能效果!B:B,0))="","",INDEX(技能效果!J:J,MATCH(技能效果等级!B1476,技能效果!B:B,0)))</f>
        <v/>
      </c>
      <c r="S1476" s="100"/>
      <c r="T1476" s="100"/>
      <c r="U1476" s="100"/>
      <c r="V1476" s="30" t="s">
        <v>1329</v>
      </c>
      <c r="W1476" s="31">
        <f t="shared" si="22"/>
        <v>148</v>
      </c>
    </row>
    <row r="1477" spans="1:23" ht="16.5" x14ac:dyDescent="0.2">
      <c r="A1477" s="31">
        <v>1474</v>
      </c>
      <c r="B1477" s="31">
        <f>INDEX(技能效果!B:B,MATCH(技能效果等级!W1477,技能效果!Y:Y,0))</f>
        <v>130300711</v>
      </c>
      <c r="C1477" s="31" t="str">
        <f>INDEX(技能效果!C:C,MATCH(技能效果等级!B1477,技能效果!B:B,0))</f>
        <v>天使缇娜专属武器效果</v>
      </c>
      <c r="D1477" s="30" t="s">
        <v>1013</v>
      </c>
      <c r="E1477" s="31">
        <v>4</v>
      </c>
      <c r="F1477" s="31">
        <f>INDEX(技能效果!H:H,MATCH(技能效果等级!B1477,技能效果!B:B,0))</f>
        <v>4026</v>
      </c>
      <c r="G1477" s="31">
        <v>1</v>
      </c>
      <c r="H1477" s="100"/>
      <c r="I1477" s="100"/>
      <c r="J1477" s="100"/>
      <c r="K1477" s="100"/>
      <c r="L1477" s="100"/>
      <c r="M1477" s="100"/>
      <c r="N1477" s="30" t="str">
        <f>IF(INDEX(技能效果!I:I,MATCH(技能效果等级!B1477,技能效果!B:B,0))="","",INDEX(技能效果!I:I,MATCH(技能效果等级!B1477,技能效果!B:B,0)))</f>
        <v/>
      </c>
      <c r="O1477" s="100"/>
      <c r="P1477" s="100"/>
      <c r="Q1477" s="100"/>
      <c r="R1477" s="31" t="str">
        <f>IF(INDEX(技能效果!J:J,MATCH(技能效果等级!B1477,技能效果!B:B,0))="","",INDEX(技能效果!J:J,MATCH(技能效果等级!B1477,技能效果!B:B,0)))</f>
        <v/>
      </c>
      <c r="S1477" s="100"/>
      <c r="T1477" s="100"/>
      <c r="U1477" s="100"/>
      <c r="V1477" s="30" t="s">
        <v>1329</v>
      </c>
      <c r="W1477" s="31">
        <f t="shared" si="22"/>
        <v>148</v>
      </c>
    </row>
    <row r="1478" spans="1:23" ht="16.5" x14ac:dyDescent="0.2">
      <c r="A1478" s="31">
        <v>1475</v>
      </c>
      <c r="B1478" s="31">
        <f>INDEX(技能效果!B:B,MATCH(技能效果等级!W1478,技能效果!Y:Y,0))</f>
        <v>130300711</v>
      </c>
      <c r="C1478" s="31" t="str">
        <f>INDEX(技能效果!C:C,MATCH(技能效果等级!B1478,技能效果!B:B,0))</f>
        <v>天使缇娜专属武器效果</v>
      </c>
      <c r="D1478" s="30" t="s">
        <v>1013</v>
      </c>
      <c r="E1478" s="31">
        <v>5</v>
      </c>
      <c r="F1478" s="31">
        <f>INDEX(技能效果!H:H,MATCH(技能效果等级!B1478,技能效果!B:B,0))</f>
        <v>4026</v>
      </c>
      <c r="G1478" s="31">
        <v>1</v>
      </c>
      <c r="H1478" s="100"/>
      <c r="I1478" s="100"/>
      <c r="J1478" s="100"/>
      <c r="K1478" s="100"/>
      <c r="L1478" s="100"/>
      <c r="M1478" s="100"/>
      <c r="N1478" s="30" t="str">
        <f>IF(INDEX(技能效果!I:I,MATCH(技能效果等级!B1478,技能效果!B:B,0))="","",INDEX(技能效果!I:I,MATCH(技能效果等级!B1478,技能效果!B:B,0)))</f>
        <v/>
      </c>
      <c r="O1478" s="100"/>
      <c r="P1478" s="100"/>
      <c r="Q1478" s="100"/>
      <c r="R1478" s="31" t="str">
        <f>IF(INDEX(技能效果!J:J,MATCH(技能效果等级!B1478,技能效果!B:B,0))="","",INDEX(技能效果!J:J,MATCH(技能效果等级!B1478,技能效果!B:B,0)))</f>
        <v/>
      </c>
      <c r="S1478" s="100"/>
      <c r="T1478" s="100"/>
      <c r="U1478" s="100"/>
      <c r="V1478" s="30" t="s">
        <v>1329</v>
      </c>
      <c r="W1478" s="31">
        <f t="shared" si="22"/>
        <v>148</v>
      </c>
    </row>
    <row r="1479" spans="1:23" ht="16.5" x14ac:dyDescent="0.2">
      <c r="A1479" s="31">
        <v>1476</v>
      </c>
      <c r="B1479" s="31">
        <f>INDEX(技能效果!B:B,MATCH(技能效果等级!W1479,技能效果!Y:Y,0))</f>
        <v>130300711</v>
      </c>
      <c r="C1479" s="31" t="str">
        <f>INDEX(技能效果!C:C,MATCH(技能效果等级!B1479,技能效果!B:B,0))</f>
        <v>天使缇娜专属武器效果</v>
      </c>
      <c r="D1479" s="30" t="s">
        <v>1013</v>
      </c>
      <c r="E1479" s="31">
        <v>6</v>
      </c>
      <c r="F1479" s="31">
        <f>INDEX(技能效果!H:H,MATCH(技能效果等级!B1479,技能效果!B:B,0))</f>
        <v>4026</v>
      </c>
      <c r="G1479" s="31">
        <v>1</v>
      </c>
      <c r="H1479" s="100"/>
      <c r="I1479" s="100"/>
      <c r="J1479" s="100"/>
      <c r="K1479" s="100"/>
      <c r="L1479" s="100"/>
      <c r="M1479" s="100"/>
      <c r="N1479" s="30" t="str">
        <f>IF(INDEX(技能效果!I:I,MATCH(技能效果等级!B1479,技能效果!B:B,0))="","",INDEX(技能效果!I:I,MATCH(技能效果等级!B1479,技能效果!B:B,0)))</f>
        <v/>
      </c>
      <c r="O1479" s="100"/>
      <c r="P1479" s="100"/>
      <c r="Q1479" s="100"/>
      <c r="R1479" s="31" t="str">
        <f>IF(INDEX(技能效果!J:J,MATCH(技能效果等级!B1479,技能效果!B:B,0))="","",INDEX(技能效果!J:J,MATCH(技能效果等级!B1479,技能效果!B:B,0)))</f>
        <v/>
      </c>
      <c r="S1479" s="100"/>
      <c r="T1479" s="100"/>
      <c r="U1479" s="100"/>
      <c r="V1479" s="30" t="s">
        <v>1329</v>
      </c>
      <c r="W1479" s="31">
        <f t="shared" si="22"/>
        <v>148</v>
      </c>
    </row>
    <row r="1480" spans="1:23" ht="16.5" x14ac:dyDescent="0.2">
      <c r="A1480" s="31">
        <v>1477</v>
      </c>
      <c r="B1480" s="31">
        <f>INDEX(技能效果!B:B,MATCH(技能效果等级!W1480,技能效果!Y:Y,0))</f>
        <v>130300711</v>
      </c>
      <c r="C1480" s="31" t="str">
        <f>INDEX(技能效果!C:C,MATCH(技能效果等级!B1480,技能效果!B:B,0))</f>
        <v>天使缇娜专属武器效果</v>
      </c>
      <c r="D1480" s="30" t="s">
        <v>1013</v>
      </c>
      <c r="E1480" s="31">
        <v>7</v>
      </c>
      <c r="F1480" s="31">
        <f>INDEX(技能效果!H:H,MATCH(技能效果等级!B1480,技能效果!B:B,0))</f>
        <v>4026</v>
      </c>
      <c r="G1480" s="31">
        <v>1</v>
      </c>
      <c r="H1480" s="100"/>
      <c r="I1480" s="100"/>
      <c r="J1480" s="100"/>
      <c r="K1480" s="100"/>
      <c r="L1480" s="100"/>
      <c r="M1480" s="100"/>
      <c r="N1480" s="30" t="str">
        <f>IF(INDEX(技能效果!I:I,MATCH(技能效果等级!B1480,技能效果!B:B,0))="","",INDEX(技能效果!I:I,MATCH(技能效果等级!B1480,技能效果!B:B,0)))</f>
        <v/>
      </c>
      <c r="O1480" s="100"/>
      <c r="P1480" s="100"/>
      <c r="Q1480" s="100"/>
      <c r="R1480" s="31" t="str">
        <f>IF(INDEX(技能效果!J:J,MATCH(技能效果等级!B1480,技能效果!B:B,0))="","",INDEX(技能效果!J:J,MATCH(技能效果等级!B1480,技能效果!B:B,0)))</f>
        <v/>
      </c>
      <c r="S1480" s="100"/>
      <c r="T1480" s="100"/>
      <c r="U1480" s="100"/>
      <c r="V1480" s="30" t="s">
        <v>1329</v>
      </c>
      <c r="W1480" s="31">
        <f t="shared" si="22"/>
        <v>148</v>
      </c>
    </row>
    <row r="1481" spans="1:23" ht="16.5" x14ac:dyDescent="0.2">
      <c r="A1481" s="31">
        <v>1478</v>
      </c>
      <c r="B1481" s="31">
        <f>INDEX(技能效果!B:B,MATCH(技能效果等级!W1481,技能效果!Y:Y,0))</f>
        <v>130300711</v>
      </c>
      <c r="C1481" s="31" t="str">
        <f>INDEX(技能效果!C:C,MATCH(技能效果等级!B1481,技能效果!B:B,0))</f>
        <v>天使缇娜专属武器效果</v>
      </c>
      <c r="D1481" s="30" t="s">
        <v>1013</v>
      </c>
      <c r="E1481" s="31">
        <v>8</v>
      </c>
      <c r="F1481" s="31">
        <f>INDEX(技能效果!H:H,MATCH(技能效果等级!B1481,技能效果!B:B,0))</f>
        <v>4026</v>
      </c>
      <c r="G1481" s="31">
        <v>1</v>
      </c>
      <c r="H1481" s="100"/>
      <c r="I1481" s="100"/>
      <c r="J1481" s="100"/>
      <c r="K1481" s="100"/>
      <c r="L1481" s="100"/>
      <c r="M1481" s="100"/>
      <c r="N1481" s="30" t="str">
        <f>IF(INDEX(技能效果!I:I,MATCH(技能效果等级!B1481,技能效果!B:B,0))="","",INDEX(技能效果!I:I,MATCH(技能效果等级!B1481,技能效果!B:B,0)))</f>
        <v/>
      </c>
      <c r="O1481" s="100"/>
      <c r="P1481" s="100"/>
      <c r="Q1481" s="100"/>
      <c r="R1481" s="31" t="str">
        <f>IF(INDEX(技能效果!J:J,MATCH(技能效果等级!B1481,技能效果!B:B,0))="","",INDEX(技能效果!J:J,MATCH(技能效果等级!B1481,技能效果!B:B,0)))</f>
        <v/>
      </c>
      <c r="S1481" s="100"/>
      <c r="T1481" s="100"/>
      <c r="U1481" s="100"/>
      <c r="V1481" s="30" t="s">
        <v>1329</v>
      </c>
      <c r="W1481" s="31">
        <f t="shared" si="22"/>
        <v>148</v>
      </c>
    </row>
    <row r="1482" spans="1:23" ht="16.5" x14ac:dyDescent="0.2">
      <c r="A1482" s="31">
        <v>1479</v>
      </c>
      <c r="B1482" s="31">
        <f>INDEX(技能效果!B:B,MATCH(技能效果等级!W1482,技能效果!Y:Y,0))</f>
        <v>130300711</v>
      </c>
      <c r="C1482" s="31" t="str">
        <f>INDEX(技能效果!C:C,MATCH(技能效果等级!B1482,技能效果!B:B,0))</f>
        <v>天使缇娜专属武器效果</v>
      </c>
      <c r="D1482" s="30" t="s">
        <v>1013</v>
      </c>
      <c r="E1482" s="31">
        <v>9</v>
      </c>
      <c r="F1482" s="31">
        <f>INDEX(技能效果!H:H,MATCH(技能效果等级!B1482,技能效果!B:B,0))</f>
        <v>4026</v>
      </c>
      <c r="G1482" s="31">
        <v>1</v>
      </c>
      <c r="H1482" s="100"/>
      <c r="I1482" s="100"/>
      <c r="J1482" s="100"/>
      <c r="K1482" s="100"/>
      <c r="L1482" s="100"/>
      <c r="M1482" s="100"/>
      <c r="N1482" s="30" t="str">
        <f>IF(INDEX(技能效果!I:I,MATCH(技能效果等级!B1482,技能效果!B:B,0))="","",INDEX(技能效果!I:I,MATCH(技能效果等级!B1482,技能效果!B:B,0)))</f>
        <v/>
      </c>
      <c r="O1482" s="100"/>
      <c r="P1482" s="100"/>
      <c r="Q1482" s="100"/>
      <c r="R1482" s="31" t="str">
        <f>IF(INDEX(技能效果!J:J,MATCH(技能效果等级!B1482,技能效果!B:B,0))="","",INDEX(技能效果!J:J,MATCH(技能效果等级!B1482,技能效果!B:B,0)))</f>
        <v/>
      </c>
      <c r="S1482" s="100"/>
      <c r="T1482" s="100"/>
      <c r="U1482" s="100"/>
      <c r="V1482" s="30" t="s">
        <v>1329</v>
      </c>
      <c r="W1482" s="31">
        <f t="shared" si="22"/>
        <v>148</v>
      </c>
    </row>
    <row r="1483" spans="1:23" ht="16.5" x14ac:dyDescent="0.2">
      <c r="A1483" s="31">
        <v>1480</v>
      </c>
      <c r="B1483" s="31">
        <f>INDEX(技能效果!B:B,MATCH(技能效果等级!W1483,技能效果!Y:Y,0))</f>
        <v>130300711</v>
      </c>
      <c r="C1483" s="31" t="str">
        <f>INDEX(技能效果!C:C,MATCH(技能效果等级!B1483,技能效果!B:B,0))</f>
        <v>天使缇娜专属武器效果</v>
      </c>
      <c r="D1483" s="30" t="s">
        <v>1013</v>
      </c>
      <c r="E1483" s="31">
        <v>10</v>
      </c>
      <c r="F1483" s="31">
        <f>INDEX(技能效果!H:H,MATCH(技能效果等级!B1483,技能效果!B:B,0))</f>
        <v>4026</v>
      </c>
      <c r="G1483" s="31">
        <v>1</v>
      </c>
      <c r="H1483" s="100"/>
      <c r="I1483" s="100"/>
      <c r="J1483" s="100"/>
      <c r="K1483" s="100"/>
      <c r="L1483" s="100"/>
      <c r="M1483" s="100"/>
      <c r="N1483" s="30" t="str">
        <f>IF(INDEX(技能效果!I:I,MATCH(技能效果等级!B1483,技能效果!B:B,0))="","",INDEX(技能效果!I:I,MATCH(技能效果等级!B1483,技能效果!B:B,0)))</f>
        <v/>
      </c>
      <c r="O1483" s="100"/>
      <c r="P1483" s="100"/>
      <c r="Q1483" s="100"/>
      <c r="R1483" s="31" t="str">
        <f>IF(INDEX(技能效果!J:J,MATCH(技能效果等级!B1483,技能效果!B:B,0))="","",INDEX(技能效果!J:J,MATCH(技能效果等级!B1483,技能效果!B:B,0)))</f>
        <v/>
      </c>
      <c r="S1483" s="100"/>
      <c r="T1483" s="100"/>
      <c r="U1483" s="100"/>
      <c r="V1483" s="30" t="s">
        <v>1329</v>
      </c>
      <c r="W1483" s="31">
        <f t="shared" si="22"/>
        <v>148</v>
      </c>
    </row>
    <row r="1484" spans="1:23" ht="16.5" x14ac:dyDescent="0.2">
      <c r="A1484" s="31">
        <v>1481</v>
      </c>
      <c r="B1484" s="31">
        <f>INDEX(技能效果!B:B,MATCH(技能效果等级!W1484,技能效果!Y:Y,0))</f>
        <v>130300801</v>
      </c>
      <c r="C1484" s="31" t="str">
        <f>INDEX(技能效果!C:C,MATCH(技能效果等级!B1484,技能效果!B:B,0))</f>
        <v>夏侯渊技能伤害</v>
      </c>
      <c r="D1484" s="30" t="s">
        <v>1013</v>
      </c>
      <c r="E1484" s="31">
        <v>1</v>
      </c>
      <c r="F1484" s="31">
        <f>INDEX(技能效果!H:H,MATCH(技能效果等级!B1484,技能效果!B:B,0))</f>
        <v>1001</v>
      </c>
      <c r="G1484" s="31">
        <v>1</v>
      </c>
      <c r="H1484" s="100"/>
      <c r="I1484" s="100"/>
      <c r="J1484" s="100"/>
      <c r="K1484" s="100"/>
      <c r="L1484" s="100"/>
      <c r="M1484" s="100"/>
      <c r="N1484" s="30" t="str">
        <f>IF(INDEX(技能效果!I:I,MATCH(技能效果等级!B1484,技能效果!B:B,0))="","",INDEX(技能效果!I:I,MATCH(技能效果等级!B1484,技能效果!B:B,0)))</f>
        <v/>
      </c>
      <c r="O1484" s="100"/>
      <c r="P1484" s="100"/>
      <c r="Q1484" s="100"/>
      <c r="R1484" s="31" t="str">
        <f>IF(INDEX(技能效果!J:J,MATCH(技能效果等级!B1484,技能效果!B:B,0))="","",INDEX(技能效果!J:J,MATCH(技能效果等级!B1484,技能效果!B:B,0)))</f>
        <v/>
      </c>
      <c r="S1484" s="100"/>
      <c r="T1484" s="100"/>
      <c r="U1484" s="100"/>
      <c r="V1484" s="30" t="s">
        <v>1329</v>
      </c>
      <c r="W1484" s="31">
        <f t="shared" si="22"/>
        <v>149</v>
      </c>
    </row>
    <row r="1485" spans="1:23" ht="16.5" x14ac:dyDescent="0.2">
      <c r="A1485" s="31">
        <v>1482</v>
      </c>
      <c r="B1485" s="31">
        <f>INDEX(技能效果!B:B,MATCH(技能效果等级!W1485,技能效果!Y:Y,0))</f>
        <v>130300801</v>
      </c>
      <c r="C1485" s="31" t="str">
        <f>INDEX(技能效果!C:C,MATCH(技能效果等级!B1485,技能效果!B:B,0))</f>
        <v>夏侯渊技能伤害</v>
      </c>
      <c r="D1485" s="30" t="s">
        <v>1013</v>
      </c>
      <c r="E1485" s="31">
        <v>2</v>
      </c>
      <c r="F1485" s="31">
        <f>INDEX(技能效果!H:H,MATCH(技能效果等级!B1485,技能效果!B:B,0))</f>
        <v>1001</v>
      </c>
      <c r="G1485" s="31">
        <v>1</v>
      </c>
      <c r="H1485" s="100"/>
      <c r="I1485" s="100"/>
      <c r="J1485" s="100"/>
      <c r="K1485" s="100"/>
      <c r="L1485" s="100"/>
      <c r="M1485" s="100"/>
      <c r="N1485" s="30" t="str">
        <f>IF(INDEX(技能效果!I:I,MATCH(技能效果等级!B1485,技能效果!B:B,0))="","",INDEX(技能效果!I:I,MATCH(技能效果等级!B1485,技能效果!B:B,0)))</f>
        <v/>
      </c>
      <c r="O1485" s="100"/>
      <c r="P1485" s="100"/>
      <c r="Q1485" s="100"/>
      <c r="R1485" s="31" t="str">
        <f>IF(INDEX(技能效果!J:J,MATCH(技能效果等级!B1485,技能效果!B:B,0))="","",INDEX(技能效果!J:J,MATCH(技能效果等级!B1485,技能效果!B:B,0)))</f>
        <v/>
      </c>
      <c r="S1485" s="100"/>
      <c r="T1485" s="100"/>
      <c r="U1485" s="100"/>
      <c r="V1485" s="30" t="s">
        <v>1329</v>
      </c>
      <c r="W1485" s="31">
        <f t="shared" si="22"/>
        <v>149</v>
      </c>
    </row>
    <row r="1486" spans="1:23" ht="16.5" x14ac:dyDescent="0.2">
      <c r="A1486" s="31">
        <v>1483</v>
      </c>
      <c r="B1486" s="31">
        <f>INDEX(技能效果!B:B,MATCH(技能效果等级!W1486,技能效果!Y:Y,0))</f>
        <v>130300801</v>
      </c>
      <c r="C1486" s="31" t="str">
        <f>INDEX(技能效果!C:C,MATCH(技能效果等级!B1486,技能效果!B:B,0))</f>
        <v>夏侯渊技能伤害</v>
      </c>
      <c r="D1486" s="30" t="s">
        <v>1013</v>
      </c>
      <c r="E1486" s="31">
        <v>3</v>
      </c>
      <c r="F1486" s="31">
        <f>INDEX(技能效果!H:H,MATCH(技能效果等级!B1486,技能效果!B:B,0))</f>
        <v>1001</v>
      </c>
      <c r="G1486" s="31">
        <v>1</v>
      </c>
      <c r="H1486" s="100"/>
      <c r="I1486" s="100"/>
      <c r="J1486" s="100"/>
      <c r="K1486" s="100"/>
      <c r="L1486" s="100"/>
      <c r="M1486" s="100"/>
      <c r="N1486" s="30" t="str">
        <f>IF(INDEX(技能效果!I:I,MATCH(技能效果等级!B1486,技能效果!B:B,0))="","",INDEX(技能效果!I:I,MATCH(技能效果等级!B1486,技能效果!B:B,0)))</f>
        <v/>
      </c>
      <c r="O1486" s="100"/>
      <c r="P1486" s="100"/>
      <c r="Q1486" s="100"/>
      <c r="R1486" s="31" t="str">
        <f>IF(INDEX(技能效果!J:J,MATCH(技能效果等级!B1486,技能效果!B:B,0))="","",INDEX(技能效果!J:J,MATCH(技能效果等级!B1486,技能效果!B:B,0)))</f>
        <v/>
      </c>
      <c r="S1486" s="100"/>
      <c r="T1486" s="100"/>
      <c r="U1486" s="100"/>
      <c r="V1486" s="30" t="s">
        <v>1329</v>
      </c>
      <c r="W1486" s="31">
        <f t="shared" si="22"/>
        <v>149</v>
      </c>
    </row>
    <row r="1487" spans="1:23" ht="16.5" x14ac:dyDescent="0.2">
      <c r="A1487" s="31">
        <v>1484</v>
      </c>
      <c r="B1487" s="31">
        <f>INDEX(技能效果!B:B,MATCH(技能效果等级!W1487,技能效果!Y:Y,0))</f>
        <v>130300801</v>
      </c>
      <c r="C1487" s="31" t="str">
        <f>INDEX(技能效果!C:C,MATCH(技能效果等级!B1487,技能效果!B:B,0))</f>
        <v>夏侯渊技能伤害</v>
      </c>
      <c r="D1487" s="30" t="s">
        <v>1013</v>
      </c>
      <c r="E1487" s="31">
        <v>4</v>
      </c>
      <c r="F1487" s="31">
        <f>INDEX(技能效果!H:H,MATCH(技能效果等级!B1487,技能效果!B:B,0))</f>
        <v>1001</v>
      </c>
      <c r="G1487" s="31">
        <v>1</v>
      </c>
      <c r="H1487" s="100"/>
      <c r="I1487" s="100"/>
      <c r="J1487" s="100"/>
      <c r="K1487" s="100"/>
      <c r="L1487" s="100"/>
      <c r="M1487" s="100"/>
      <c r="N1487" s="30" t="str">
        <f>IF(INDEX(技能效果!I:I,MATCH(技能效果等级!B1487,技能效果!B:B,0))="","",INDEX(技能效果!I:I,MATCH(技能效果等级!B1487,技能效果!B:B,0)))</f>
        <v/>
      </c>
      <c r="O1487" s="100"/>
      <c r="P1487" s="100"/>
      <c r="Q1487" s="100"/>
      <c r="R1487" s="31" t="str">
        <f>IF(INDEX(技能效果!J:J,MATCH(技能效果等级!B1487,技能效果!B:B,0))="","",INDEX(技能效果!J:J,MATCH(技能效果等级!B1487,技能效果!B:B,0)))</f>
        <v/>
      </c>
      <c r="S1487" s="100"/>
      <c r="T1487" s="100"/>
      <c r="U1487" s="100"/>
      <c r="V1487" s="30" t="s">
        <v>1329</v>
      </c>
      <c r="W1487" s="31">
        <f t="shared" ref="W1487:W1550" si="23">W1477+1</f>
        <v>149</v>
      </c>
    </row>
    <row r="1488" spans="1:23" ht="16.5" x14ac:dyDescent="0.2">
      <c r="A1488" s="31">
        <v>1485</v>
      </c>
      <c r="B1488" s="31">
        <f>INDEX(技能效果!B:B,MATCH(技能效果等级!W1488,技能效果!Y:Y,0))</f>
        <v>130300801</v>
      </c>
      <c r="C1488" s="31" t="str">
        <f>INDEX(技能效果!C:C,MATCH(技能效果等级!B1488,技能效果!B:B,0))</f>
        <v>夏侯渊技能伤害</v>
      </c>
      <c r="D1488" s="30" t="s">
        <v>1013</v>
      </c>
      <c r="E1488" s="31">
        <v>5</v>
      </c>
      <c r="F1488" s="31">
        <f>INDEX(技能效果!H:H,MATCH(技能效果等级!B1488,技能效果!B:B,0))</f>
        <v>1001</v>
      </c>
      <c r="G1488" s="31">
        <v>1</v>
      </c>
      <c r="H1488" s="100"/>
      <c r="I1488" s="100"/>
      <c r="J1488" s="100"/>
      <c r="K1488" s="100"/>
      <c r="L1488" s="100"/>
      <c r="M1488" s="100"/>
      <c r="N1488" s="30" t="str">
        <f>IF(INDEX(技能效果!I:I,MATCH(技能效果等级!B1488,技能效果!B:B,0))="","",INDEX(技能效果!I:I,MATCH(技能效果等级!B1488,技能效果!B:B,0)))</f>
        <v/>
      </c>
      <c r="O1488" s="100"/>
      <c r="P1488" s="100"/>
      <c r="Q1488" s="100"/>
      <c r="R1488" s="31" t="str">
        <f>IF(INDEX(技能效果!J:J,MATCH(技能效果等级!B1488,技能效果!B:B,0))="","",INDEX(技能效果!J:J,MATCH(技能效果等级!B1488,技能效果!B:B,0)))</f>
        <v/>
      </c>
      <c r="S1488" s="100"/>
      <c r="T1488" s="100"/>
      <c r="U1488" s="100"/>
      <c r="V1488" s="30" t="s">
        <v>1329</v>
      </c>
      <c r="W1488" s="31">
        <f t="shared" si="23"/>
        <v>149</v>
      </c>
    </row>
    <row r="1489" spans="1:23" ht="16.5" x14ac:dyDescent="0.2">
      <c r="A1489" s="31">
        <v>1486</v>
      </c>
      <c r="B1489" s="31">
        <f>INDEX(技能效果!B:B,MATCH(技能效果等级!W1489,技能效果!Y:Y,0))</f>
        <v>130300801</v>
      </c>
      <c r="C1489" s="31" t="str">
        <f>INDEX(技能效果!C:C,MATCH(技能效果等级!B1489,技能效果!B:B,0))</f>
        <v>夏侯渊技能伤害</v>
      </c>
      <c r="D1489" s="30" t="s">
        <v>1013</v>
      </c>
      <c r="E1489" s="31">
        <v>6</v>
      </c>
      <c r="F1489" s="31">
        <f>INDEX(技能效果!H:H,MATCH(技能效果等级!B1489,技能效果!B:B,0))</f>
        <v>1001</v>
      </c>
      <c r="G1489" s="31">
        <v>1</v>
      </c>
      <c r="H1489" s="100"/>
      <c r="I1489" s="100"/>
      <c r="J1489" s="100"/>
      <c r="K1489" s="100"/>
      <c r="L1489" s="100"/>
      <c r="M1489" s="100"/>
      <c r="N1489" s="30" t="str">
        <f>IF(INDEX(技能效果!I:I,MATCH(技能效果等级!B1489,技能效果!B:B,0))="","",INDEX(技能效果!I:I,MATCH(技能效果等级!B1489,技能效果!B:B,0)))</f>
        <v/>
      </c>
      <c r="O1489" s="100"/>
      <c r="P1489" s="100"/>
      <c r="Q1489" s="100"/>
      <c r="R1489" s="31" t="str">
        <f>IF(INDEX(技能效果!J:J,MATCH(技能效果等级!B1489,技能效果!B:B,0))="","",INDEX(技能效果!J:J,MATCH(技能效果等级!B1489,技能效果!B:B,0)))</f>
        <v/>
      </c>
      <c r="S1489" s="100"/>
      <c r="T1489" s="100"/>
      <c r="U1489" s="100"/>
      <c r="V1489" s="30" t="s">
        <v>1329</v>
      </c>
      <c r="W1489" s="31">
        <f t="shared" si="23"/>
        <v>149</v>
      </c>
    </row>
    <row r="1490" spans="1:23" ht="16.5" x14ac:dyDescent="0.2">
      <c r="A1490" s="31">
        <v>1487</v>
      </c>
      <c r="B1490" s="31">
        <f>INDEX(技能效果!B:B,MATCH(技能效果等级!W1490,技能效果!Y:Y,0))</f>
        <v>130300801</v>
      </c>
      <c r="C1490" s="31" t="str">
        <f>INDEX(技能效果!C:C,MATCH(技能效果等级!B1490,技能效果!B:B,0))</f>
        <v>夏侯渊技能伤害</v>
      </c>
      <c r="D1490" s="30" t="s">
        <v>1013</v>
      </c>
      <c r="E1490" s="31">
        <v>7</v>
      </c>
      <c r="F1490" s="31">
        <f>INDEX(技能效果!H:H,MATCH(技能效果等级!B1490,技能效果!B:B,0))</f>
        <v>1001</v>
      </c>
      <c r="G1490" s="31">
        <v>1</v>
      </c>
      <c r="H1490" s="100"/>
      <c r="I1490" s="100"/>
      <c r="J1490" s="100"/>
      <c r="K1490" s="100"/>
      <c r="L1490" s="100"/>
      <c r="M1490" s="100"/>
      <c r="N1490" s="30" t="str">
        <f>IF(INDEX(技能效果!I:I,MATCH(技能效果等级!B1490,技能效果!B:B,0))="","",INDEX(技能效果!I:I,MATCH(技能效果等级!B1490,技能效果!B:B,0)))</f>
        <v/>
      </c>
      <c r="O1490" s="100"/>
      <c r="P1490" s="100"/>
      <c r="Q1490" s="100"/>
      <c r="R1490" s="31" t="str">
        <f>IF(INDEX(技能效果!J:J,MATCH(技能效果等级!B1490,技能效果!B:B,0))="","",INDEX(技能效果!J:J,MATCH(技能效果等级!B1490,技能效果!B:B,0)))</f>
        <v/>
      </c>
      <c r="S1490" s="100"/>
      <c r="T1490" s="100"/>
      <c r="U1490" s="100"/>
      <c r="V1490" s="30" t="s">
        <v>1329</v>
      </c>
      <c r="W1490" s="31">
        <f t="shared" si="23"/>
        <v>149</v>
      </c>
    </row>
    <row r="1491" spans="1:23" ht="16.5" x14ac:dyDescent="0.2">
      <c r="A1491" s="31">
        <v>1488</v>
      </c>
      <c r="B1491" s="31">
        <f>INDEX(技能效果!B:B,MATCH(技能效果等级!W1491,技能效果!Y:Y,0))</f>
        <v>130300801</v>
      </c>
      <c r="C1491" s="31" t="str">
        <f>INDEX(技能效果!C:C,MATCH(技能效果等级!B1491,技能效果!B:B,0))</f>
        <v>夏侯渊技能伤害</v>
      </c>
      <c r="D1491" s="30" t="s">
        <v>1013</v>
      </c>
      <c r="E1491" s="31">
        <v>8</v>
      </c>
      <c r="F1491" s="31">
        <f>INDEX(技能效果!H:H,MATCH(技能效果等级!B1491,技能效果!B:B,0))</f>
        <v>1001</v>
      </c>
      <c r="G1491" s="31">
        <v>1</v>
      </c>
      <c r="H1491" s="100"/>
      <c r="I1491" s="100"/>
      <c r="J1491" s="100"/>
      <c r="K1491" s="100"/>
      <c r="L1491" s="100"/>
      <c r="M1491" s="100"/>
      <c r="N1491" s="30" t="str">
        <f>IF(INDEX(技能效果!I:I,MATCH(技能效果等级!B1491,技能效果!B:B,0))="","",INDEX(技能效果!I:I,MATCH(技能效果等级!B1491,技能效果!B:B,0)))</f>
        <v/>
      </c>
      <c r="O1491" s="100"/>
      <c r="P1491" s="100"/>
      <c r="Q1491" s="100"/>
      <c r="R1491" s="31" t="str">
        <f>IF(INDEX(技能效果!J:J,MATCH(技能效果等级!B1491,技能效果!B:B,0))="","",INDEX(技能效果!J:J,MATCH(技能效果等级!B1491,技能效果!B:B,0)))</f>
        <v/>
      </c>
      <c r="S1491" s="100"/>
      <c r="T1491" s="100"/>
      <c r="U1491" s="100"/>
      <c r="V1491" s="30" t="s">
        <v>1329</v>
      </c>
      <c r="W1491" s="31">
        <f t="shared" si="23"/>
        <v>149</v>
      </c>
    </row>
    <row r="1492" spans="1:23" ht="16.5" x14ac:dyDescent="0.2">
      <c r="A1492" s="31">
        <v>1489</v>
      </c>
      <c r="B1492" s="31">
        <f>INDEX(技能效果!B:B,MATCH(技能效果等级!W1492,技能效果!Y:Y,0))</f>
        <v>130300801</v>
      </c>
      <c r="C1492" s="31" t="str">
        <f>INDEX(技能效果!C:C,MATCH(技能效果等级!B1492,技能效果!B:B,0))</f>
        <v>夏侯渊技能伤害</v>
      </c>
      <c r="D1492" s="30" t="s">
        <v>1013</v>
      </c>
      <c r="E1492" s="31">
        <v>9</v>
      </c>
      <c r="F1492" s="31">
        <f>INDEX(技能效果!H:H,MATCH(技能效果等级!B1492,技能效果!B:B,0))</f>
        <v>1001</v>
      </c>
      <c r="G1492" s="31">
        <v>1</v>
      </c>
      <c r="H1492" s="100"/>
      <c r="I1492" s="100"/>
      <c r="J1492" s="100"/>
      <c r="K1492" s="100"/>
      <c r="L1492" s="100"/>
      <c r="M1492" s="100"/>
      <c r="N1492" s="30" t="str">
        <f>IF(INDEX(技能效果!I:I,MATCH(技能效果等级!B1492,技能效果!B:B,0))="","",INDEX(技能效果!I:I,MATCH(技能效果等级!B1492,技能效果!B:B,0)))</f>
        <v/>
      </c>
      <c r="O1492" s="100"/>
      <c r="P1492" s="100"/>
      <c r="Q1492" s="100"/>
      <c r="R1492" s="31" t="str">
        <f>IF(INDEX(技能效果!J:J,MATCH(技能效果等级!B1492,技能效果!B:B,0))="","",INDEX(技能效果!J:J,MATCH(技能效果等级!B1492,技能效果!B:B,0)))</f>
        <v/>
      </c>
      <c r="S1492" s="100"/>
      <c r="T1492" s="100"/>
      <c r="U1492" s="100"/>
      <c r="V1492" s="30" t="s">
        <v>1329</v>
      </c>
      <c r="W1492" s="31">
        <f t="shared" si="23"/>
        <v>149</v>
      </c>
    </row>
    <row r="1493" spans="1:23" ht="16.5" x14ac:dyDescent="0.2">
      <c r="A1493" s="31">
        <v>1490</v>
      </c>
      <c r="B1493" s="31">
        <f>INDEX(技能效果!B:B,MATCH(技能效果等级!W1493,技能效果!Y:Y,0))</f>
        <v>130300801</v>
      </c>
      <c r="C1493" s="31" t="str">
        <f>INDEX(技能效果!C:C,MATCH(技能效果等级!B1493,技能效果!B:B,0))</f>
        <v>夏侯渊技能伤害</v>
      </c>
      <c r="D1493" s="30" t="s">
        <v>1013</v>
      </c>
      <c r="E1493" s="31">
        <v>10</v>
      </c>
      <c r="F1493" s="31">
        <f>INDEX(技能效果!H:H,MATCH(技能效果等级!B1493,技能效果!B:B,0))</f>
        <v>1001</v>
      </c>
      <c r="G1493" s="31">
        <v>1</v>
      </c>
      <c r="H1493" s="100"/>
      <c r="I1493" s="100"/>
      <c r="J1493" s="100"/>
      <c r="K1493" s="100"/>
      <c r="L1493" s="100"/>
      <c r="M1493" s="100"/>
      <c r="N1493" s="30" t="str">
        <f>IF(INDEX(技能效果!I:I,MATCH(技能效果等级!B1493,技能效果!B:B,0))="","",INDEX(技能效果!I:I,MATCH(技能效果等级!B1493,技能效果!B:B,0)))</f>
        <v/>
      </c>
      <c r="O1493" s="100"/>
      <c r="P1493" s="100"/>
      <c r="Q1493" s="100"/>
      <c r="R1493" s="31" t="str">
        <f>IF(INDEX(技能效果!J:J,MATCH(技能效果等级!B1493,技能效果!B:B,0))="","",INDEX(技能效果!J:J,MATCH(技能效果等级!B1493,技能效果!B:B,0)))</f>
        <v/>
      </c>
      <c r="S1493" s="100"/>
      <c r="T1493" s="100"/>
      <c r="U1493" s="100"/>
      <c r="V1493" s="30" t="s">
        <v>1329</v>
      </c>
      <c r="W1493" s="31">
        <f t="shared" si="23"/>
        <v>149</v>
      </c>
    </row>
    <row r="1494" spans="1:23" ht="16.5" x14ac:dyDescent="0.2">
      <c r="A1494" s="31">
        <v>1491</v>
      </c>
      <c r="B1494" s="31">
        <f>INDEX(技能效果!B:B,MATCH(技能效果等级!W1494,技能效果!Y:Y,0))</f>
        <v>130300802</v>
      </c>
      <c r="C1494" s="31" t="str">
        <f>INDEX(技能效果!C:C,MATCH(技能效果等级!B1494,技能效果!B:B,0))</f>
        <v>夏侯渊技能回血</v>
      </c>
      <c r="D1494" s="30" t="s">
        <v>1013</v>
      </c>
      <c r="E1494" s="31">
        <v>1</v>
      </c>
      <c r="F1494" s="31">
        <f>INDEX(技能效果!H:H,MATCH(技能效果等级!B1494,技能效果!B:B,0))</f>
        <v>4015</v>
      </c>
      <c r="G1494" s="31">
        <v>1</v>
      </c>
      <c r="H1494" s="100"/>
      <c r="I1494" s="100"/>
      <c r="J1494" s="100"/>
      <c r="K1494" s="100"/>
      <c r="L1494" s="100"/>
      <c r="M1494" s="100"/>
      <c r="N1494" s="30" t="str">
        <f>IF(INDEX(技能效果!I:I,MATCH(技能效果等级!B1494,技能效果!B:B,0))="","",INDEX(技能效果!I:I,MATCH(技能效果等级!B1494,技能效果!B:B,0)))</f>
        <v/>
      </c>
      <c r="O1494" s="100"/>
      <c r="P1494" s="100"/>
      <c r="Q1494" s="100"/>
      <c r="R1494" s="31" t="str">
        <f>IF(INDEX(技能效果!J:J,MATCH(技能效果等级!B1494,技能效果!B:B,0))="","",INDEX(技能效果!J:J,MATCH(技能效果等级!B1494,技能效果!B:B,0)))</f>
        <v/>
      </c>
      <c r="S1494" s="100"/>
      <c r="T1494" s="100"/>
      <c r="U1494" s="100"/>
      <c r="V1494" s="30" t="s">
        <v>1329</v>
      </c>
      <c r="W1494" s="31">
        <f t="shared" si="23"/>
        <v>150</v>
      </c>
    </row>
    <row r="1495" spans="1:23" ht="16.5" x14ac:dyDescent="0.2">
      <c r="A1495" s="31">
        <v>1492</v>
      </c>
      <c r="B1495" s="31">
        <f>INDEX(技能效果!B:B,MATCH(技能效果等级!W1495,技能效果!Y:Y,0))</f>
        <v>130300802</v>
      </c>
      <c r="C1495" s="31" t="str">
        <f>INDEX(技能效果!C:C,MATCH(技能效果等级!B1495,技能效果!B:B,0))</f>
        <v>夏侯渊技能回血</v>
      </c>
      <c r="D1495" s="30" t="s">
        <v>1013</v>
      </c>
      <c r="E1495" s="31">
        <v>2</v>
      </c>
      <c r="F1495" s="31">
        <f>INDEX(技能效果!H:H,MATCH(技能效果等级!B1495,技能效果!B:B,0))</f>
        <v>4015</v>
      </c>
      <c r="G1495" s="31">
        <v>1</v>
      </c>
      <c r="H1495" s="100"/>
      <c r="I1495" s="100"/>
      <c r="J1495" s="100"/>
      <c r="K1495" s="100"/>
      <c r="L1495" s="100"/>
      <c r="M1495" s="100"/>
      <c r="N1495" s="30" t="str">
        <f>IF(INDEX(技能效果!I:I,MATCH(技能效果等级!B1495,技能效果!B:B,0))="","",INDEX(技能效果!I:I,MATCH(技能效果等级!B1495,技能效果!B:B,0)))</f>
        <v/>
      </c>
      <c r="O1495" s="100"/>
      <c r="P1495" s="100"/>
      <c r="Q1495" s="100"/>
      <c r="R1495" s="31" t="str">
        <f>IF(INDEX(技能效果!J:J,MATCH(技能效果等级!B1495,技能效果!B:B,0))="","",INDEX(技能效果!J:J,MATCH(技能效果等级!B1495,技能效果!B:B,0)))</f>
        <v/>
      </c>
      <c r="S1495" s="100"/>
      <c r="T1495" s="100"/>
      <c r="U1495" s="100"/>
      <c r="V1495" s="30" t="s">
        <v>1329</v>
      </c>
      <c r="W1495" s="31">
        <f t="shared" si="23"/>
        <v>150</v>
      </c>
    </row>
    <row r="1496" spans="1:23" ht="16.5" x14ac:dyDescent="0.2">
      <c r="A1496" s="31">
        <v>1493</v>
      </c>
      <c r="B1496" s="31">
        <f>INDEX(技能效果!B:B,MATCH(技能效果等级!W1496,技能效果!Y:Y,0))</f>
        <v>130300802</v>
      </c>
      <c r="C1496" s="31" t="str">
        <f>INDEX(技能效果!C:C,MATCH(技能效果等级!B1496,技能效果!B:B,0))</f>
        <v>夏侯渊技能回血</v>
      </c>
      <c r="D1496" s="30" t="s">
        <v>1013</v>
      </c>
      <c r="E1496" s="31">
        <v>3</v>
      </c>
      <c r="F1496" s="31">
        <f>INDEX(技能效果!H:H,MATCH(技能效果等级!B1496,技能效果!B:B,0))</f>
        <v>4015</v>
      </c>
      <c r="G1496" s="31">
        <v>1</v>
      </c>
      <c r="H1496" s="100"/>
      <c r="I1496" s="100"/>
      <c r="J1496" s="100"/>
      <c r="K1496" s="100"/>
      <c r="L1496" s="100"/>
      <c r="M1496" s="100"/>
      <c r="N1496" s="30" t="str">
        <f>IF(INDEX(技能效果!I:I,MATCH(技能效果等级!B1496,技能效果!B:B,0))="","",INDEX(技能效果!I:I,MATCH(技能效果等级!B1496,技能效果!B:B,0)))</f>
        <v/>
      </c>
      <c r="O1496" s="100"/>
      <c r="P1496" s="100"/>
      <c r="Q1496" s="100"/>
      <c r="R1496" s="31" t="str">
        <f>IF(INDEX(技能效果!J:J,MATCH(技能效果等级!B1496,技能效果!B:B,0))="","",INDEX(技能效果!J:J,MATCH(技能效果等级!B1496,技能效果!B:B,0)))</f>
        <v/>
      </c>
      <c r="S1496" s="100"/>
      <c r="T1496" s="100"/>
      <c r="U1496" s="100"/>
      <c r="V1496" s="30" t="s">
        <v>1329</v>
      </c>
      <c r="W1496" s="31">
        <f t="shared" si="23"/>
        <v>150</v>
      </c>
    </row>
    <row r="1497" spans="1:23" ht="16.5" x14ac:dyDescent="0.2">
      <c r="A1497" s="31">
        <v>1494</v>
      </c>
      <c r="B1497" s="31">
        <f>INDEX(技能效果!B:B,MATCH(技能效果等级!W1497,技能效果!Y:Y,0))</f>
        <v>130300802</v>
      </c>
      <c r="C1497" s="31" t="str">
        <f>INDEX(技能效果!C:C,MATCH(技能效果等级!B1497,技能效果!B:B,0))</f>
        <v>夏侯渊技能回血</v>
      </c>
      <c r="D1497" s="30" t="s">
        <v>1013</v>
      </c>
      <c r="E1497" s="31">
        <v>4</v>
      </c>
      <c r="F1497" s="31">
        <f>INDEX(技能效果!H:H,MATCH(技能效果等级!B1497,技能效果!B:B,0))</f>
        <v>4015</v>
      </c>
      <c r="G1497" s="31">
        <v>1</v>
      </c>
      <c r="H1497" s="100"/>
      <c r="I1497" s="100"/>
      <c r="J1497" s="100"/>
      <c r="K1497" s="100"/>
      <c r="L1497" s="100"/>
      <c r="M1497" s="100"/>
      <c r="N1497" s="30" t="str">
        <f>IF(INDEX(技能效果!I:I,MATCH(技能效果等级!B1497,技能效果!B:B,0))="","",INDEX(技能效果!I:I,MATCH(技能效果等级!B1497,技能效果!B:B,0)))</f>
        <v/>
      </c>
      <c r="O1497" s="100"/>
      <c r="P1497" s="100"/>
      <c r="Q1497" s="100"/>
      <c r="R1497" s="31" t="str">
        <f>IF(INDEX(技能效果!J:J,MATCH(技能效果等级!B1497,技能效果!B:B,0))="","",INDEX(技能效果!J:J,MATCH(技能效果等级!B1497,技能效果!B:B,0)))</f>
        <v/>
      </c>
      <c r="S1497" s="100"/>
      <c r="T1497" s="100"/>
      <c r="U1497" s="100"/>
      <c r="V1497" s="30" t="s">
        <v>1329</v>
      </c>
      <c r="W1497" s="31">
        <f t="shared" si="23"/>
        <v>150</v>
      </c>
    </row>
    <row r="1498" spans="1:23" ht="16.5" x14ac:dyDescent="0.2">
      <c r="A1498" s="31">
        <v>1495</v>
      </c>
      <c r="B1498" s="31">
        <f>INDEX(技能效果!B:B,MATCH(技能效果等级!W1498,技能效果!Y:Y,0))</f>
        <v>130300802</v>
      </c>
      <c r="C1498" s="31" t="str">
        <f>INDEX(技能效果!C:C,MATCH(技能效果等级!B1498,技能效果!B:B,0))</f>
        <v>夏侯渊技能回血</v>
      </c>
      <c r="D1498" s="30" t="s">
        <v>1013</v>
      </c>
      <c r="E1498" s="31">
        <v>5</v>
      </c>
      <c r="F1498" s="31">
        <f>INDEX(技能效果!H:H,MATCH(技能效果等级!B1498,技能效果!B:B,0))</f>
        <v>4015</v>
      </c>
      <c r="G1498" s="31">
        <v>1</v>
      </c>
      <c r="H1498" s="100"/>
      <c r="I1498" s="100"/>
      <c r="J1498" s="100"/>
      <c r="K1498" s="100"/>
      <c r="L1498" s="100"/>
      <c r="M1498" s="100"/>
      <c r="N1498" s="30" t="str">
        <f>IF(INDEX(技能效果!I:I,MATCH(技能效果等级!B1498,技能效果!B:B,0))="","",INDEX(技能效果!I:I,MATCH(技能效果等级!B1498,技能效果!B:B,0)))</f>
        <v/>
      </c>
      <c r="O1498" s="100"/>
      <c r="P1498" s="100"/>
      <c r="Q1498" s="100"/>
      <c r="R1498" s="31" t="str">
        <f>IF(INDEX(技能效果!J:J,MATCH(技能效果等级!B1498,技能效果!B:B,0))="","",INDEX(技能效果!J:J,MATCH(技能效果等级!B1498,技能效果!B:B,0)))</f>
        <v/>
      </c>
      <c r="S1498" s="100"/>
      <c r="T1498" s="100"/>
      <c r="U1498" s="100"/>
      <c r="V1498" s="30" t="s">
        <v>1329</v>
      </c>
      <c r="W1498" s="31">
        <f t="shared" si="23"/>
        <v>150</v>
      </c>
    </row>
    <row r="1499" spans="1:23" ht="16.5" x14ac:dyDescent="0.2">
      <c r="A1499" s="31">
        <v>1496</v>
      </c>
      <c r="B1499" s="31">
        <f>INDEX(技能效果!B:B,MATCH(技能效果等级!W1499,技能效果!Y:Y,0))</f>
        <v>130300802</v>
      </c>
      <c r="C1499" s="31" t="str">
        <f>INDEX(技能效果!C:C,MATCH(技能效果等级!B1499,技能效果!B:B,0))</f>
        <v>夏侯渊技能回血</v>
      </c>
      <c r="D1499" s="30" t="s">
        <v>1013</v>
      </c>
      <c r="E1499" s="31">
        <v>6</v>
      </c>
      <c r="F1499" s="31">
        <f>INDEX(技能效果!H:H,MATCH(技能效果等级!B1499,技能效果!B:B,0))</f>
        <v>4015</v>
      </c>
      <c r="G1499" s="31">
        <v>1</v>
      </c>
      <c r="H1499" s="100"/>
      <c r="I1499" s="100"/>
      <c r="J1499" s="100"/>
      <c r="K1499" s="100"/>
      <c r="L1499" s="100"/>
      <c r="M1499" s="100"/>
      <c r="N1499" s="30" t="str">
        <f>IF(INDEX(技能效果!I:I,MATCH(技能效果等级!B1499,技能效果!B:B,0))="","",INDEX(技能效果!I:I,MATCH(技能效果等级!B1499,技能效果!B:B,0)))</f>
        <v/>
      </c>
      <c r="O1499" s="100"/>
      <c r="P1499" s="100"/>
      <c r="Q1499" s="100"/>
      <c r="R1499" s="31" t="str">
        <f>IF(INDEX(技能效果!J:J,MATCH(技能效果等级!B1499,技能效果!B:B,0))="","",INDEX(技能效果!J:J,MATCH(技能效果等级!B1499,技能效果!B:B,0)))</f>
        <v/>
      </c>
      <c r="S1499" s="100"/>
      <c r="T1499" s="100"/>
      <c r="U1499" s="100"/>
      <c r="V1499" s="30" t="s">
        <v>1329</v>
      </c>
      <c r="W1499" s="31">
        <f t="shared" si="23"/>
        <v>150</v>
      </c>
    </row>
    <row r="1500" spans="1:23" ht="16.5" x14ac:dyDescent="0.2">
      <c r="A1500" s="31">
        <v>1497</v>
      </c>
      <c r="B1500" s="31">
        <f>INDEX(技能效果!B:B,MATCH(技能效果等级!W1500,技能效果!Y:Y,0))</f>
        <v>130300802</v>
      </c>
      <c r="C1500" s="31" t="str">
        <f>INDEX(技能效果!C:C,MATCH(技能效果等级!B1500,技能效果!B:B,0))</f>
        <v>夏侯渊技能回血</v>
      </c>
      <c r="D1500" s="30" t="s">
        <v>1013</v>
      </c>
      <c r="E1500" s="31">
        <v>7</v>
      </c>
      <c r="F1500" s="31">
        <f>INDEX(技能效果!H:H,MATCH(技能效果等级!B1500,技能效果!B:B,0))</f>
        <v>4015</v>
      </c>
      <c r="G1500" s="31">
        <v>1</v>
      </c>
      <c r="H1500" s="100"/>
      <c r="I1500" s="100"/>
      <c r="J1500" s="100"/>
      <c r="K1500" s="100"/>
      <c r="L1500" s="100"/>
      <c r="M1500" s="100"/>
      <c r="N1500" s="30" t="str">
        <f>IF(INDEX(技能效果!I:I,MATCH(技能效果等级!B1500,技能效果!B:B,0))="","",INDEX(技能效果!I:I,MATCH(技能效果等级!B1500,技能效果!B:B,0)))</f>
        <v/>
      </c>
      <c r="O1500" s="100"/>
      <c r="P1500" s="100"/>
      <c r="Q1500" s="100"/>
      <c r="R1500" s="31" t="str">
        <f>IF(INDEX(技能效果!J:J,MATCH(技能效果等级!B1500,技能效果!B:B,0))="","",INDEX(技能效果!J:J,MATCH(技能效果等级!B1500,技能效果!B:B,0)))</f>
        <v/>
      </c>
      <c r="S1500" s="100"/>
      <c r="T1500" s="100"/>
      <c r="U1500" s="100"/>
      <c r="V1500" s="30" t="s">
        <v>1329</v>
      </c>
      <c r="W1500" s="31">
        <f t="shared" si="23"/>
        <v>150</v>
      </c>
    </row>
    <row r="1501" spans="1:23" ht="16.5" x14ac:dyDescent="0.2">
      <c r="A1501" s="31">
        <v>1498</v>
      </c>
      <c r="B1501" s="31">
        <f>INDEX(技能效果!B:B,MATCH(技能效果等级!W1501,技能效果!Y:Y,0))</f>
        <v>130300802</v>
      </c>
      <c r="C1501" s="31" t="str">
        <f>INDEX(技能效果!C:C,MATCH(技能效果等级!B1501,技能效果!B:B,0))</f>
        <v>夏侯渊技能回血</v>
      </c>
      <c r="D1501" s="30" t="s">
        <v>1013</v>
      </c>
      <c r="E1501" s="31">
        <v>8</v>
      </c>
      <c r="F1501" s="31">
        <f>INDEX(技能效果!H:H,MATCH(技能效果等级!B1501,技能效果!B:B,0))</f>
        <v>4015</v>
      </c>
      <c r="G1501" s="31">
        <v>1</v>
      </c>
      <c r="H1501" s="100"/>
      <c r="I1501" s="100"/>
      <c r="J1501" s="100"/>
      <c r="K1501" s="100"/>
      <c r="L1501" s="100"/>
      <c r="M1501" s="100"/>
      <c r="N1501" s="30" t="str">
        <f>IF(INDEX(技能效果!I:I,MATCH(技能效果等级!B1501,技能效果!B:B,0))="","",INDEX(技能效果!I:I,MATCH(技能效果等级!B1501,技能效果!B:B,0)))</f>
        <v/>
      </c>
      <c r="O1501" s="100"/>
      <c r="P1501" s="100"/>
      <c r="Q1501" s="100"/>
      <c r="R1501" s="31" t="str">
        <f>IF(INDEX(技能效果!J:J,MATCH(技能效果等级!B1501,技能效果!B:B,0))="","",INDEX(技能效果!J:J,MATCH(技能效果等级!B1501,技能效果!B:B,0)))</f>
        <v/>
      </c>
      <c r="S1501" s="100"/>
      <c r="T1501" s="100"/>
      <c r="U1501" s="100"/>
      <c r="V1501" s="30" t="s">
        <v>1329</v>
      </c>
      <c r="W1501" s="31">
        <f t="shared" si="23"/>
        <v>150</v>
      </c>
    </row>
    <row r="1502" spans="1:23" ht="16.5" x14ac:dyDescent="0.2">
      <c r="A1502" s="31">
        <v>1499</v>
      </c>
      <c r="B1502" s="31">
        <f>INDEX(技能效果!B:B,MATCH(技能效果等级!W1502,技能效果!Y:Y,0))</f>
        <v>130300802</v>
      </c>
      <c r="C1502" s="31" t="str">
        <f>INDEX(技能效果!C:C,MATCH(技能效果等级!B1502,技能效果!B:B,0))</f>
        <v>夏侯渊技能回血</v>
      </c>
      <c r="D1502" s="30" t="s">
        <v>1013</v>
      </c>
      <c r="E1502" s="31">
        <v>9</v>
      </c>
      <c r="F1502" s="31">
        <f>INDEX(技能效果!H:H,MATCH(技能效果等级!B1502,技能效果!B:B,0))</f>
        <v>4015</v>
      </c>
      <c r="G1502" s="31">
        <v>1</v>
      </c>
      <c r="H1502" s="100"/>
      <c r="I1502" s="100"/>
      <c r="J1502" s="100"/>
      <c r="K1502" s="100"/>
      <c r="L1502" s="100"/>
      <c r="M1502" s="100"/>
      <c r="N1502" s="30" t="str">
        <f>IF(INDEX(技能效果!I:I,MATCH(技能效果等级!B1502,技能效果!B:B,0))="","",INDEX(技能效果!I:I,MATCH(技能效果等级!B1502,技能效果!B:B,0)))</f>
        <v/>
      </c>
      <c r="O1502" s="100"/>
      <c r="P1502" s="100"/>
      <c r="Q1502" s="100"/>
      <c r="R1502" s="31" t="str">
        <f>IF(INDEX(技能效果!J:J,MATCH(技能效果等级!B1502,技能效果!B:B,0))="","",INDEX(技能效果!J:J,MATCH(技能效果等级!B1502,技能效果!B:B,0)))</f>
        <v/>
      </c>
      <c r="S1502" s="100"/>
      <c r="T1502" s="100"/>
      <c r="U1502" s="100"/>
      <c r="V1502" s="30" t="s">
        <v>1329</v>
      </c>
      <c r="W1502" s="31">
        <f t="shared" si="23"/>
        <v>150</v>
      </c>
    </row>
    <row r="1503" spans="1:23" ht="16.5" x14ac:dyDescent="0.2">
      <c r="A1503" s="31">
        <v>1500</v>
      </c>
      <c r="B1503" s="31">
        <f>INDEX(技能效果!B:B,MATCH(技能效果等级!W1503,技能效果!Y:Y,0))</f>
        <v>130300802</v>
      </c>
      <c r="C1503" s="31" t="str">
        <f>INDEX(技能效果!C:C,MATCH(技能效果等级!B1503,技能效果!B:B,0))</f>
        <v>夏侯渊技能回血</v>
      </c>
      <c r="D1503" s="30" t="s">
        <v>1013</v>
      </c>
      <c r="E1503" s="31">
        <v>10</v>
      </c>
      <c r="F1503" s="31">
        <f>INDEX(技能效果!H:H,MATCH(技能效果等级!B1503,技能效果!B:B,0))</f>
        <v>4015</v>
      </c>
      <c r="G1503" s="31">
        <v>1</v>
      </c>
      <c r="H1503" s="100"/>
      <c r="I1503" s="100"/>
      <c r="J1503" s="100"/>
      <c r="K1503" s="100"/>
      <c r="L1503" s="100"/>
      <c r="M1503" s="100"/>
      <c r="N1503" s="30" t="str">
        <f>IF(INDEX(技能效果!I:I,MATCH(技能效果等级!B1503,技能效果!B:B,0))="","",INDEX(技能效果!I:I,MATCH(技能效果等级!B1503,技能效果!B:B,0)))</f>
        <v/>
      </c>
      <c r="O1503" s="100"/>
      <c r="P1503" s="100"/>
      <c r="Q1503" s="100"/>
      <c r="R1503" s="31" t="str">
        <f>IF(INDEX(技能效果!J:J,MATCH(技能效果等级!B1503,技能效果!B:B,0))="","",INDEX(技能效果!J:J,MATCH(技能效果等级!B1503,技能效果!B:B,0)))</f>
        <v/>
      </c>
      <c r="S1503" s="100"/>
      <c r="T1503" s="100"/>
      <c r="U1503" s="100"/>
      <c r="V1503" s="30" t="s">
        <v>1329</v>
      </c>
      <c r="W1503" s="31">
        <f t="shared" si="23"/>
        <v>150</v>
      </c>
    </row>
    <row r="1504" spans="1:23" ht="16.5" x14ac:dyDescent="0.2">
      <c r="A1504" s="31">
        <v>1501</v>
      </c>
      <c r="B1504" s="31">
        <f>INDEX(技能效果!B:B,MATCH(技能效果等级!W1504,技能效果!Y:Y,0))</f>
        <v>130300803</v>
      </c>
      <c r="C1504" s="31" t="str">
        <f>INDEX(技能效果!C:C,MATCH(技能效果等级!B1504,技能效果!B:B,0))</f>
        <v>夏侯渊同生印记自身</v>
      </c>
      <c r="D1504" s="30" t="s">
        <v>1013</v>
      </c>
      <c r="E1504" s="31">
        <v>1</v>
      </c>
      <c r="F1504" s="31">
        <f>INDEX(技能效果!H:H,MATCH(技能效果等级!B1504,技能效果!B:B,0))</f>
        <v>4108</v>
      </c>
      <c r="G1504" s="31">
        <v>1</v>
      </c>
      <c r="H1504" s="100"/>
      <c r="I1504" s="100"/>
      <c r="J1504" s="100"/>
      <c r="K1504" s="100"/>
      <c r="L1504" s="100"/>
      <c r="M1504" s="100"/>
      <c r="N1504" s="30" t="str">
        <f>IF(INDEX(技能效果!I:I,MATCH(技能效果等级!B1504,技能效果!B:B,0))="","",INDEX(技能效果!I:I,MATCH(技能效果等级!B1504,技能效果!B:B,0)))</f>
        <v/>
      </c>
      <c r="O1504" s="100"/>
      <c r="P1504" s="100"/>
      <c r="Q1504" s="100"/>
      <c r="R1504" s="31" t="str">
        <f>IF(INDEX(技能效果!J:J,MATCH(技能效果等级!B1504,技能效果!B:B,0))="","",INDEX(技能效果!J:J,MATCH(技能效果等级!B1504,技能效果!B:B,0)))</f>
        <v/>
      </c>
      <c r="S1504" s="100"/>
      <c r="T1504" s="100"/>
      <c r="U1504" s="100"/>
      <c r="V1504" s="30" t="s">
        <v>1329</v>
      </c>
      <c r="W1504" s="31">
        <f t="shared" si="23"/>
        <v>151</v>
      </c>
    </row>
    <row r="1505" spans="1:23" ht="16.5" x14ac:dyDescent="0.2">
      <c r="A1505" s="31">
        <v>1502</v>
      </c>
      <c r="B1505" s="31">
        <f>INDEX(技能效果!B:B,MATCH(技能效果等级!W1505,技能效果!Y:Y,0))</f>
        <v>130300803</v>
      </c>
      <c r="C1505" s="31" t="str">
        <f>INDEX(技能效果!C:C,MATCH(技能效果等级!B1505,技能效果!B:B,0))</f>
        <v>夏侯渊同生印记自身</v>
      </c>
      <c r="D1505" s="30" t="s">
        <v>1013</v>
      </c>
      <c r="E1505" s="31">
        <v>2</v>
      </c>
      <c r="F1505" s="31">
        <f>INDEX(技能效果!H:H,MATCH(技能效果等级!B1505,技能效果!B:B,0))</f>
        <v>4108</v>
      </c>
      <c r="G1505" s="31">
        <v>1</v>
      </c>
      <c r="H1505" s="100"/>
      <c r="I1505" s="100"/>
      <c r="J1505" s="100"/>
      <c r="K1505" s="100"/>
      <c r="L1505" s="100"/>
      <c r="M1505" s="100"/>
      <c r="N1505" s="30" t="str">
        <f>IF(INDEX(技能效果!I:I,MATCH(技能效果等级!B1505,技能效果!B:B,0))="","",INDEX(技能效果!I:I,MATCH(技能效果等级!B1505,技能效果!B:B,0)))</f>
        <v/>
      </c>
      <c r="O1505" s="100"/>
      <c r="P1505" s="100"/>
      <c r="Q1505" s="100"/>
      <c r="R1505" s="31" t="str">
        <f>IF(INDEX(技能效果!J:J,MATCH(技能效果等级!B1505,技能效果!B:B,0))="","",INDEX(技能效果!J:J,MATCH(技能效果等级!B1505,技能效果!B:B,0)))</f>
        <v/>
      </c>
      <c r="S1505" s="100"/>
      <c r="T1505" s="100"/>
      <c r="U1505" s="100"/>
      <c r="V1505" s="30" t="s">
        <v>1329</v>
      </c>
      <c r="W1505" s="31">
        <f t="shared" si="23"/>
        <v>151</v>
      </c>
    </row>
    <row r="1506" spans="1:23" ht="16.5" x14ac:dyDescent="0.2">
      <c r="A1506" s="31">
        <v>1503</v>
      </c>
      <c r="B1506" s="31">
        <f>INDEX(技能效果!B:B,MATCH(技能效果等级!W1506,技能效果!Y:Y,0))</f>
        <v>130300803</v>
      </c>
      <c r="C1506" s="31" t="str">
        <f>INDEX(技能效果!C:C,MATCH(技能效果等级!B1506,技能效果!B:B,0))</f>
        <v>夏侯渊同生印记自身</v>
      </c>
      <c r="D1506" s="30" t="s">
        <v>1013</v>
      </c>
      <c r="E1506" s="31">
        <v>3</v>
      </c>
      <c r="F1506" s="31">
        <f>INDEX(技能效果!H:H,MATCH(技能效果等级!B1506,技能效果!B:B,0))</f>
        <v>4108</v>
      </c>
      <c r="G1506" s="31">
        <v>1</v>
      </c>
      <c r="H1506" s="100"/>
      <c r="I1506" s="100"/>
      <c r="J1506" s="100"/>
      <c r="K1506" s="100"/>
      <c r="L1506" s="100"/>
      <c r="M1506" s="100"/>
      <c r="N1506" s="30" t="str">
        <f>IF(INDEX(技能效果!I:I,MATCH(技能效果等级!B1506,技能效果!B:B,0))="","",INDEX(技能效果!I:I,MATCH(技能效果等级!B1506,技能效果!B:B,0)))</f>
        <v/>
      </c>
      <c r="O1506" s="100"/>
      <c r="P1506" s="100"/>
      <c r="Q1506" s="100"/>
      <c r="R1506" s="31" t="str">
        <f>IF(INDEX(技能效果!J:J,MATCH(技能效果等级!B1506,技能效果!B:B,0))="","",INDEX(技能效果!J:J,MATCH(技能效果等级!B1506,技能效果!B:B,0)))</f>
        <v/>
      </c>
      <c r="S1506" s="100"/>
      <c r="T1506" s="100"/>
      <c r="U1506" s="100"/>
      <c r="V1506" s="30" t="s">
        <v>1329</v>
      </c>
      <c r="W1506" s="31">
        <f t="shared" si="23"/>
        <v>151</v>
      </c>
    </row>
    <row r="1507" spans="1:23" ht="16.5" x14ac:dyDescent="0.2">
      <c r="A1507" s="31">
        <v>1504</v>
      </c>
      <c r="B1507" s="31">
        <f>INDEX(技能效果!B:B,MATCH(技能效果等级!W1507,技能效果!Y:Y,0))</f>
        <v>130300803</v>
      </c>
      <c r="C1507" s="31" t="str">
        <f>INDEX(技能效果!C:C,MATCH(技能效果等级!B1507,技能效果!B:B,0))</f>
        <v>夏侯渊同生印记自身</v>
      </c>
      <c r="D1507" s="30" t="s">
        <v>1013</v>
      </c>
      <c r="E1507" s="31">
        <v>4</v>
      </c>
      <c r="F1507" s="31">
        <f>INDEX(技能效果!H:H,MATCH(技能效果等级!B1507,技能效果!B:B,0))</f>
        <v>4108</v>
      </c>
      <c r="G1507" s="31">
        <v>1</v>
      </c>
      <c r="H1507" s="100"/>
      <c r="I1507" s="100"/>
      <c r="J1507" s="100"/>
      <c r="K1507" s="100"/>
      <c r="L1507" s="100"/>
      <c r="M1507" s="100"/>
      <c r="N1507" s="30" t="str">
        <f>IF(INDEX(技能效果!I:I,MATCH(技能效果等级!B1507,技能效果!B:B,0))="","",INDEX(技能效果!I:I,MATCH(技能效果等级!B1507,技能效果!B:B,0)))</f>
        <v/>
      </c>
      <c r="O1507" s="100"/>
      <c r="P1507" s="100"/>
      <c r="Q1507" s="100"/>
      <c r="R1507" s="31" t="str">
        <f>IF(INDEX(技能效果!J:J,MATCH(技能效果等级!B1507,技能效果!B:B,0))="","",INDEX(技能效果!J:J,MATCH(技能效果等级!B1507,技能效果!B:B,0)))</f>
        <v/>
      </c>
      <c r="S1507" s="100"/>
      <c r="T1507" s="100"/>
      <c r="U1507" s="100"/>
      <c r="V1507" s="30" t="s">
        <v>1329</v>
      </c>
      <c r="W1507" s="31">
        <f t="shared" si="23"/>
        <v>151</v>
      </c>
    </row>
    <row r="1508" spans="1:23" ht="16.5" x14ac:dyDescent="0.2">
      <c r="A1508" s="31">
        <v>1505</v>
      </c>
      <c r="B1508" s="31">
        <f>INDEX(技能效果!B:B,MATCH(技能效果等级!W1508,技能效果!Y:Y,0))</f>
        <v>130300803</v>
      </c>
      <c r="C1508" s="31" t="str">
        <f>INDEX(技能效果!C:C,MATCH(技能效果等级!B1508,技能效果!B:B,0))</f>
        <v>夏侯渊同生印记自身</v>
      </c>
      <c r="D1508" s="30" t="s">
        <v>1013</v>
      </c>
      <c r="E1508" s="31">
        <v>5</v>
      </c>
      <c r="F1508" s="31">
        <f>INDEX(技能效果!H:H,MATCH(技能效果等级!B1508,技能效果!B:B,0))</f>
        <v>4108</v>
      </c>
      <c r="G1508" s="31">
        <v>1</v>
      </c>
      <c r="H1508" s="100"/>
      <c r="I1508" s="100"/>
      <c r="J1508" s="100"/>
      <c r="K1508" s="100"/>
      <c r="L1508" s="100"/>
      <c r="M1508" s="100"/>
      <c r="N1508" s="30" t="str">
        <f>IF(INDEX(技能效果!I:I,MATCH(技能效果等级!B1508,技能效果!B:B,0))="","",INDEX(技能效果!I:I,MATCH(技能效果等级!B1508,技能效果!B:B,0)))</f>
        <v/>
      </c>
      <c r="O1508" s="100"/>
      <c r="P1508" s="100"/>
      <c r="Q1508" s="100"/>
      <c r="R1508" s="31" t="str">
        <f>IF(INDEX(技能效果!J:J,MATCH(技能效果等级!B1508,技能效果!B:B,0))="","",INDEX(技能效果!J:J,MATCH(技能效果等级!B1508,技能效果!B:B,0)))</f>
        <v/>
      </c>
      <c r="S1508" s="100"/>
      <c r="T1508" s="100"/>
      <c r="U1508" s="100"/>
      <c r="V1508" s="30" t="s">
        <v>1329</v>
      </c>
      <c r="W1508" s="31">
        <f t="shared" si="23"/>
        <v>151</v>
      </c>
    </row>
    <row r="1509" spans="1:23" ht="16.5" x14ac:dyDescent="0.2">
      <c r="A1509" s="31">
        <v>1506</v>
      </c>
      <c r="B1509" s="31">
        <f>INDEX(技能效果!B:B,MATCH(技能效果等级!W1509,技能效果!Y:Y,0))</f>
        <v>130300803</v>
      </c>
      <c r="C1509" s="31" t="str">
        <f>INDEX(技能效果!C:C,MATCH(技能效果等级!B1509,技能效果!B:B,0))</f>
        <v>夏侯渊同生印记自身</v>
      </c>
      <c r="D1509" s="30" t="s">
        <v>1013</v>
      </c>
      <c r="E1509" s="31">
        <v>6</v>
      </c>
      <c r="F1509" s="31">
        <f>INDEX(技能效果!H:H,MATCH(技能效果等级!B1509,技能效果!B:B,0))</f>
        <v>4108</v>
      </c>
      <c r="G1509" s="31">
        <v>1</v>
      </c>
      <c r="H1509" s="100"/>
      <c r="I1509" s="100"/>
      <c r="J1509" s="100"/>
      <c r="K1509" s="100"/>
      <c r="L1509" s="100"/>
      <c r="M1509" s="100"/>
      <c r="N1509" s="30" t="str">
        <f>IF(INDEX(技能效果!I:I,MATCH(技能效果等级!B1509,技能效果!B:B,0))="","",INDEX(技能效果!I:I,MATCH(技能效果等级!B1509,技能效果!B:B,0)))</f>
        <v/>
      </c>
      <c r="O1509" s="100"/>
      <c r="P1509" s="100"/>
      <c r="Q1509" s="100"/>
      <c r="R1509" s="31" t="str">
        <f>IF(INDEX(技能效果!J:J,MATCH(技能效果等级!B1509,技能效果!B:B,0))="","",INDEX(技能效果!J:J,MATCH(技能效果等级!B1509,技能效果!B:B,0)))</f>
        <v/>
      </c>
      <c r="S1509" s="100"/>
      <c r="T1509" s="100"/>
      <c r="U1509" s="100"/>
      <c r="V1509" s="30" t="s">
        <v>1329</v>
      </c>
      <c r="W1509" s="31">
        <f t="shared" si="23"/>
        <v>151</v>
      </c>
    </row>
    <row r="1510" spans="1:23" ht="16.5" x14ac:dyDescent="0.2">
      <c r="A1510" s="31">
        <v>1507</v>
      </c>
      <c r="B1510" s="31">
        <f>INDEX(技能效果!B:B,MATCH(技能效果等级!W1510,技能效果!Y:Y,0))</f>
        <v>130300803</v>
      </c>
      <c r="C1510" s="31" t="str">
        <f>INDEX(技能效果!C:C,MATCH(技能效果等级!B1510,技能效果!B:B,0))</f>
        <v>夏侯渊同生印记自身</v>
      </c>
      <c r="D1510" s="30" t="s">
        <v>1013</v>
      </c>
      <c r="E1510" s="31">
        <v>7</v>
      </c>
      <c r="F1510" s="31">
        <f>INDEX(技能效果!H:H,MATCH(技能效果等级!B1510,技能效果!B:B,0))</f>
        <v>4108</v>
      </c>
      <c r="G1510" s="31">
        <v>1</v>
      </c>
      <c r="H1510" s="100"/>
      <c r="I1510" s="100"/>
      <c r="J1510" s="100"/>
      <c r="K1510" s="100"/>
      <c r="L1510" s="100"/>
      <c r="M1510" s="100"/>
      <c r="N1510" s="30" t="str">
        <f>IF(INDEX(技能效果!I:I,MATCH(技能效果等级!B1510,技能效果!B:B,0))="","",INDEX(技能效果!I:I,MATCH(技能效果等级!B1510,技能效果!B:B,0)))</f>
        <v/>
      </c>
      <c r="O1510" s="100"/>
      <c r="P1510" s="100"/>
      <c r="Q1510" s="100"/>
      <c r="R1510" s="31" t="str">
        <f>IF(INDEX(技能效果!J:J,MATCH(技能效果等级!B1510,技能效果!B:B,0))="","",INDEX(技能效果!J:J,MATCH(技能效果等级!B1510,技能效果!B:B,0)))</f>
        <v/>
      </c>
      <c r="S1510" s="100"/>
      <c r="T1510" s="100"/>
      <c r="U1510" s="100"/>
      <c r="V1510" s="30" t="s">
        <v>1329</v>
      </c>
      <c r="W1510" s="31">
        <f t="shared" si="23"/>
        <v>151</v>
      </c>
    </row>
    <row r="1511" spans="1:23" ht="16.5" x14ac:dyDescent="0.2">
      <c r="A1511" s="31">
        <v>1508</v>
      </c>
      <c r="B1511" s="31">
        <f>INDEX(技能效果!B:B,MATCH(技能效果等级!W1511,技能效果!Y:Y,0))</f>
        <v>130300803</v>
      </c>
      <c r="C1511" s="31" t="str">
        <f>INDEX(技能效果!C:C,MATCH(技能效果等级!B1511,技能效果!B:B,0))</f>
        <v>夏侯渊同生印记自身</v>
      </c>
      <c r="D1511" s="30" t="s">
        <v>1013</v>
      </c>
      <c r="E1511" s="31">
        <v>8</v>
      </c>
      <c r="F1511" s="31">
        <f>INDEX(技能效果!H:H,MATCH(技能效果等级!B1511,技能效果!B:B,0))</f>
        <v>4108</v>
      </c>
      <c r="G1511" s="31">
        <v>1</v>
      </c>
      <c r="H1511" s="100"/>
      <c r="I1511" s="100"/>
      <c r="J1511" s="100"/>
      <c r="K1511" s="100"/>
      <c r="L1511" s="100"/>
      <c r="M1511" s="100"/>
      <c r="N1511" s="30" t="str">
        <f>IF(INDEX(技能效果!I:I,MATCH(技能效果等级!B1511,技能效果!B:B,0))="","",INDEX(技能效果!I:I,MATCH(技能效果等级!B1511,技能效果!B:B,0)))</f>
        <v/>
      </c>
      <c r="O1511" s="100"/>
      <c r="P1511" s="100"/>
      <c r="Q1511" s="100"/>
      <c r="R1511" s="31" t="str">
        <f>IF(INDEX(技能效果!J:J,MATCH(技能效果等级!B1511,技能效果!B:B,0))="","",INDEX(技能效果!J:J,MATCH(技能效果等级!B1511,技能效果!B:B,0)))</f>
        <v/>
      </c>
      <c r="S1511" s="100"/>
      <c r="T1511" s="100"/>
      <c r="U1511" s="100"/>
      <c r="V1511" s="30" t="s">
        <v>1329</v>
      </c>
      <c r="W1511" s="31">
        <f t="shared" si="23"/>
        <v>151</v>
      </c>
    </row>
    <row r="1512" spans="1:23" ht="16.5" x14ac:dyDescent="0.2">
      <c r="A1512" s="31">
        <v>1509</v>
      </c>
      <c r="B1512" s="31">
        <f>INDEX(技能效果!B:B,MATCH(技能效果等级!W1512,技能效果!Y:Y,0))</f>
        <v>130300803</v>
      </c>
      <c r="C1512" s="31" t="str">
        <f>INDEX(技能效果!C:C,MATCH(技能效果等级!B1512,技能效果!B:B,0))</f>
        <v>夏侯渊同生印记自身</v>
      </c>
      <c r="D1512" s="30" t="s">
        <v>1013</v>
      </c>
      <c r="E1512" s="31">
        <v>9</v>
      </c>
      <c r="F1512" s="31">
        <f>INDEX(技能效果!H:H,MATCH(技能效果等级!B1512,技能效果!B:B,0))</f>
        <v>4108</v>
      </c>
      <c r="G1512" s="31">
        <v>1</v>
      </c>
      <c r="H1512" s="100"/>
      <c r="I1512" s="100"/>
      <c r="J1512" s="100"/>
      <c r="K1512" s="100"/>
      <c r="L1512" s="100"/>
      <c r="M1512" s="100"/>
      <c r="N1512" s="30" t="str">
        <f>IF(INDEX(技能效果!I:I,MATCH(技能效果等级!B1512,技能效果!B:B,0))="","",INDEX(技能效果!I:I,MATCH(技能效果等级!B1512,技能效果!B:B,0)))</f>
        <v/>
      </c>
      <c r="O1512" s="100"/>
      <c r="P1512" s="100"/>
      <c r="Q1512" s="100"/>
      <c r="R1512" s="31" t="str">
        <f>IF(INDEX(技能效果!J:J,MATCH(技能效果等级!B1512,技能效果!B:B,0))="","",INDEX(技能效果!J:J,MATCH(技能效果等级!B1512,技能效果!B:B,0)))</f>
        <v/>
      </c>
      <c r="S1512" s="100"/>
      <c r="T1512" s="100"/>
      <c r="U1512" s="100"/>
      <c r="V1512" s="30" t="s">
        <v>1329</v>
      </c>
      <c r="W1512" s="31">
        <f t="shared" si="23"/>
        <v>151</v>
      </c>
    </row>
    <row r="1513" spans="1:23" ht="16.5" x14ac:dyDescent="0.2">
      <c r="A1513" s="31">
        <v>1510</v>
      </c>
      <c r="B1513" s="31">
        <f>INDEX(技能效果!B:B,MATCH(技能效果等级!W1513,技能效果!Y:Y,0))</f>
        <v>130300803</v>
      </c>
      <c r="C1513" s="31" t="str">
        <f>INDEX(技能效果!C:C,MATCH(技能效果等级!B1513,技能效果!B:B,0))</f>
        <v>夏侯渊同生印记自身</v>
      </c>
      <c r="D1513" s="30" t="s">
        <v>1013</v>
      </c>
      <c r="E1513" s="31">
        <v>10</v>
      </c>
      <c r="F1513" s="31">
        <f>INDEX(技能效果!H:H,MATCH(技能效果等级!B1513,技能效果!B:B,0))</f>
        <v>4108</v>
      </c>
      <c r="G1513" s="31">
        <v>1</v>
      </c>
      <c r="H1513" s="100"/>
      <c r="I1513" s="100"/>
      <c r="J1513" s="100"/>
      <c r="K1513" s="100"/>
      <c r="L1513" s="100"/>
      <c r="M1513" s="100"/>
      <c r="N1513" s="30" t="str">
        <f>IF(INDEX(技能效果!I:I,MATCH(技能效果等级!B1513,技能效果!B:B,0))="","",INDEX(技能效果!I:I,MATCH(技能效果等级!B1513,技能效果!B:B,0)))</f>
        <v/>
      </c>
      <c r="O1513" s="100"/>
      <c r="P1513" s="100"/>
      <c r="Q1513" s="100"/>
      <c r="R1513" s="31" t="str">
        <f>IF(INDEX(技能效果!J:J,MATCH(技能效果等级!B1513,技能效果!B:B,0))="","",INDEX(技能效果!J:J,MATCH(技能效果等级!B1513,技能效果!B:B,0)))</f>
        <v/>
      </c>
      <c r="S1513" s="100"/>
      <c r="T1513" s="100"/>
      <c r="U1513" s="100"/>
      <c r="V1513" s="30" t="s">
        <v>1329</v>
      </c>
      <c r="W1513" s="31">
        <f t="shared" si="23"/>
        <v>151</v>
      </c>
    </row>
    <row r="1514" spans="1:23" ht="16.5" x14ac:dyDescent="0.2">
      <c r="A1514" s="31">
        <v>1511</v>
      </c>
      <c r="B1514" s="31">
        <f>INDEX(技能效果!B:B,MATCH(技能效果等级!W1514,技能效果!Y:Y,0))</f>
        <v>130300804</v>
      </c>
      <c r="C1514" s="31" t="str">
        <f>INDEX(技能效果!C:C,MATCH(技能效果等级!B1514,技能效果!B:B,0))</f>
        <v>夏侯渊同生印记攻击目标</v>
      </c>
      <c r="D1514" s="30" t="s">
        <v>1013</v>
      </c>
      <c r="E1514" s="31">
        <v>1</v>
      </c>
      <c r="F1514" s="31">
        <f>INDEX(技能效果!H:H,MATCH(技能效果等级!B1514,技能效果!B:B,0))</f>
        <v>4108</v>
      </c>
      <c r="G1514" s="31">
        <v>1</v>
      </c>
      <c r="H1514" s="100"/>
      <c r="I1514" s="100"/>
      <c r="J1514" s="100"/>
      <c r="K1514" s="100"/>
      <c r="L1514" s="100"/>
      <c r="M1514" s="100"/>
      <c r="N1514" s="30" t="str">
        <f>IF(INDEX(技能效果!I:I,MATCH(技能效果等级!B1514,技能效果!B:B,0))="","",INDEX(技能效果!I:I,MATCH(技能效果等级!B1514,技能效果!B:B,0)))</f>
        <v/>
      </c>
      <c r="O1514" s="100"/>
      <c r="P1514" s="100"/>
      <c r="Q1514" s="100"/>
      <c r="R1514" s="31" t="str">
        <f>IF(INDEX(技能效果!J:J,MATCH(技能效果等级!B1514,技能效果!B:B,0))="","",INDEX(技能效果!J:J,MATCH(技能效果等级!B1514,技能效果!B:B,0)))</f>
        <v/>
      </c>
      <c r="S1514" s="100"/>
      <c r="T1514" s="100"/>
      <c r="U1514" s="100"/>
      <c r="V1514" s="30" t="s">
        <v>1329</v>
      </c>
      <c r="W1514" s="31">
        <f t="shared" si="23"/>
        <v>152</v>
      </c>
    </row>
    <row r="1515" spans="1:23" ht="16.5" x14ac:dyDescent="0.2">
      <c r="A1515" s="31">
        <v>1512</v>
      </c>
      <c r="B1515" s="31">
        <f>INDEX(技能效果!B:B,MATCH(技能效果等级!W1515,技能效果!Y:Y,0))</f>
        <v>130300804</v>
      </c>
      <c r="C1515" s="31" t="str">
        <f>INDEX(技能效果!C:C,MATCH(技能效果等级!B1515,技能效果!B:B,0))</f>
        <v>夏侯渊同生印记攻击目标</v>
      </c>
      <c r="D1515" s="30" t="s">
        <v>1013</v>
      </c>
      <c r="E1515" s="31">
        <v>2</v>
      </c>
      <c r="F1515" s="31">
        <f>INDEX(技能效果!H:H,MATCH(技能效果等级!B1515,技能效果!B:B,0))</f>
        <v>4108</v>
      </c>
      <c r="G1515" s="31">
        <v>1</v>
      </c>
      <c r="H1515" s="100"/>
      <c r="I1515" s="100"/>
      <c r="J1515" s="100"/>
      <c r="K1515" s="100"/>
      <c r="L1515" s="100"/>
      <c r="M1515" s="100"/>
      <c r="N1515" s="30" t="str">
        <f>IF(INDEX(技能效果!I:I,MATCH(技能效果等级!B1515,技能效果!B:B,0))="","",INDEX(技能效果!I:I,MATCH(技能效果等级!B1515,技能效果!B:B,0)))</f>
        <v/>
      </c>
      <c r="O1515" s="100"/>
      <c r="P1515" s="100"/>
      <c r="Q1515" s="100"/>
      <c r="R1515" s="31" t="str">
        <f>IF(INDEX(技能效果!J:J,MATCH(技能效果等级!B1515,技能效果!B:B,0))="","",INDEX(技能效果!J:J,MATCH(技能效果等级!B1515,技能效果!B:B,0)))</f>
        <v/>
      </c>
      <c r="S1515" s="100"/>
      <c r="T1515" s="100"/>
      <c r="U1515" s="100"/>
      <c r="V1515" s="30" t="s">
        <v>1329</v>
      </c>
      <c r="W1515" s="31">
        <f t="shared" si="23"/>
        <v>152</v>
      </c>
    </row>
    <row r="1516" spans="1:23" ht="16.5" x14ac:dyDescent="0.2">
      <c r="A1516" s="31">
        <v>1513</v>
      </c>
      <c r="B1516" s="31">
        <f>INDEX(技能效果!B:B,MATCH(技能效果等级!W1516,技能效果!Y:Y,0))</f>
        <v>130300804</v>
      </c>
      <c r="C1516" s="31" t="str">
        <f>INDEX(技能效果!C:C,MATCH(技能效果等级!B1516,技能效果!B:B,0))</f>
        <v>夏侯渊同生印记攻击目标</v>
      </c>
      <c r="D1516" s="30" t="s">
        <v>1013</v>
      </c>
      <c r="E1516" s="31">
        <v>3</v>
      </c>
      <c r="F1516" s="31">
        <f>INDEX(技能效果!H:H,MATCH(技能效果等级!B1516,技能效果!B:B,0))</f>
        <v>4108</v>
      </c>
      <c r="G1516" s="31">
        <v>1</v>
      </c>
      <c r="H1516" s="100"/>
      <c r="I1516" s="100"/>
      <c r="J1516" s="100"/>
      <c r="K1516" s="100"/>
      <c r="L1516" s="100"/>
      <c r="M1516" s="100"/>
      <c r="N1516" s="30" t="str">
        <f>IF(INDEX(技能效果!I:I,MATCH(技能效果等级!B1516,技能效果!B:B,0))="","",INDEX(技能效果!I:I,MATCH(技能效果等级!B1516,技能效果!B:B,0)))</f>
        <v/>
      </c>
      <c r="O1516" s="100"/>
      <c r="P1516" s="100"/>
      <c r="Q1516" s="100"/>
      <c r="R1516" s="31" t="str">
        <f>IF(INDEX(技能效果!J:J,MATCH(技能效果等级!B1516,技能效果!B:B,0))="","",INDEX(技能效果!J:J,MATCH(技能效果等级!B1516,技能效果!B:B,0)))</f>
        <v/>
      </c>
      <c r="S1516" s="100"/>
      <c r="T1516" s="100"/>
      <c r="U1516" s="100"/>
      <c r="V1516" s="30" t="s">
        <v>1329</v>
      </c>
      <c r="W1516" s="31">
        <f t="shared" si="23"/>
        <v>152</v>
      </c>
    </row>
    <row r="1517" spans="1:23" ht="16.5" x14ac:dyDescent="0.2">
      <c r="A1517" s="31">
        <v>1514</v>
      </c>
      <c r="B1517" s="31">
        <f>INDEX(技能效果!B:B,MATCH(技能效果等级!W1517,技能效果!Y:Y,0))</f>
        <v>130300804</v>
      </c>
      <c r="C1517" s="31" t="str">
        <f>INDEX(技能效果!C:C,MATCH(技能效果等级!B1517,技能效果!B:B,0))</f>
        <v>夏侯渊同生印记攻击目标</v>
      </c>
      <c r="D1517" s="30" t="s">
        <v>1013</v>
      </c>
      <c r="E1517" s="31">
        <v>4</v>
      </c>
      <c r="F1517" s="31">
        <f>INDEX(技能效果!H:H,MATCH(技能效果等级!B1517,技能效果!B:B,0))</f>
        <v>4108</v>
      </c>
      <c r="G1517" s="31">
        <v>1</v>
      </c>
      <c r="H1517" s="100"/>
      <c r="I1517" s="100"/>
      <c r="J1517" s="100"/>
      <c r="K1517" s="100"/>
      <c r="L1517" s="100"/>
      <c r="M1517" s="100"/>
      <c r="N1517" s="30" t="str">
        <f>IF(INDEX(技能效果!I:I,MATCH(技能效果等级!B1517,技能效果!B:B,0))="","",INDEX(技能效果!I:I,MATCH(技能效果等级!B1517,技能效果!B:B,0)))</f>
        <v/>
      </c>
      <c r="O1517" s="100"/>
      <c r="P1517" s="100"/>
      <c r="Q1517" s="100"/>
      <c r="R1517" s="31" t="str">
        <f>IF(INDEX(技能效果!J:J,MATCH(技能效果等级!B1517,技能效果!B:B,0))="","",INDEX(技能效果!J:J,MATCH(技能效果等级!B1517,技能效果!B:B,0)))</f>
        <v/>
      </c>
      <c r="S1517" s="100"/>
      <c r="T1517" s="100"/>
      <c r="U1517" s="100"/>
      <c r="V1517" s="30" t="s">
        <v>1329</v>
      </c>
      <c r="W1517" s="31">
        <f t="shared" si="23"/>
        <v>152</v>
      </c>
    </row>
    <row r="1518" spans="1:23" ht="16.5" x14ac:dyDescent="0.2">
      <c r="A1518" s="31">
        <v>1515</v>
      </c>
      <c r="B1518" s="31">
        <f>INDEX(技能效果!B:B,MATCH(技能效果等级!W1518,技能效果!Y:Y,0))</f>
        <v>130300804</v>
      </c>
      <c r="C1518" s="31" t="str">
        <f>INDEX(技能效果!C:C,MATCH(技能效果等级!B1518,技能效果!B:B,0))</f>
        <v>夏侯渊同生印记攻击目标</v>
      </c>
      <c r="D1518" s="30" t="s">
        <v>1013</v>
      </c>
      <c r="E1518" s="31">
        <v>5</v>
      </c>
      <c r="F1518" s="31">
        <f>INDEX(技能效果!H:H,MATCH(技能效果等级!B1518,技能效果!B:B,0))</f>
        <v>4108</v>
      </c>
      <c r="G1518" s="31">
        <v>1</v>
      </c>
      <c r="H1518" s="100"/>
      <c r="I1518" s="100"/>
      <c r="J1518" s="100"/>
      <c r="K1518" s="100"/>
      <c r="L1518" s="100"/>
      <c r="M1518" s="100"/>
      <c r="N1518" s="30" t="str">
        <f>IF(INDEX(技能效果!I:I,MATCH(技能效果等级!B1518,技能效果!B:B,0))="","",INDEX(技能效果!I:I,MATCH(技能效果等级!B1518,技能效果!B:B,0)))</f>
        <v/>
      </c>
      <c r="O1518" s="100"/>
      <c r="P1518" s="100"/>
      <c r="Q1518" s="100"/>
      <c r="R1518" s="31" t="str">
        <f>IF(INDEX(技能效果!J:J,MATCH(技能效果等级!B1518,技能效果!B:B,0))="","",INDEX(技能效果!J:J,MATCH(技能效果等级!B1518,技能效果!B:B,0)))</f>
        <v/>
      </c>
      <c r="S1518" s="100"/>
      <c r="T1518" s="100"/>
      <c r="U1518" s="100"/>
      <c r="V1518" s="30" t="s">
        <v>1329</v>
      </c>
      <c r="W1518" s="31">
        <f t="shared" si="23"/>
        <v>152</v>
      </c>
    </row>
    <row r="1519" spans="1:23" ht="16.5" x14ac:dyDescent="0.2">
      <c r="A1519" s="31">
        <v>1516</v>
      </c>
      <c r="B1519" s="31">
        <f>INDEX(技能效果!B:B,MATCH(技能效果等级!W1519,技能效果!Y:Y,0))</f>
        <v>130300804</v>
      </c>
      <c r="C1519" s="31" t="str">
        <f>INDEX(技能效果!C:C,MATCH(技能效果等级!B1519,技能效果!B:B,0))</f>
        <v>夏侯渊同生印记攻击目标</v>
      </c>
      <c r="D1519" s="30" t="s">
        <v>1013</v>
      </c>
      <c r="E1519" s="31">
        <v>6</v>
      </c>
      <c r="F1519" s="31">
        <f>INDEX(技能效果!H:H,MATCH(技能效果等级!B1519,技能效果!B:B,0))</f>
        <v>4108</v>
      </c>
      <c r="G1519" s="31">
        <v>1</v>
      </c>
      <c r="H1519" s="100"/>
      <c r="I1519" s="100"/>
      <c r="J1519" s="100"/>
      <c r="K1519" s="100"/>
      <c r="L1519" s="100"/>
      <c r="M1519" s="100"/>
      <c r="N1519" s="30" t="str">
        <f>IF(INDEX(技能效果!I:I,MATCH(技能效果等级!B1519,技能效果!B:B,0))="","",INDEX(技能效果!I:I,MATCH(技能效果等级!B1519,技能效果!B:B,0)))</f>
        <v/>
      </c>
      <c r="O1519" s="100"/>
      <c r="P1519" s="100"/>
      <c r="Q1519" s="100"/>
      <c r="R1519" s="31" t="str">
        <f>IF(INDEX(技能效果!J:J,MATCH(技能效果等级!B1519,技能效果!B:B,0))="","",INDEX(技能效果!J:J,MATCH(技能效果等级!B1519,技能效果!B:B,0)))</f>
        <v/>
      </c>
      <c r="S1519" s="100"/>
      <c r="T1519" s="100"/>
      <c r="U1519" s="100"/>
      <c r="V1519" s="30" t="s">
        <v>1329</v>
      </c>
      <c r="W1519" s="31">
        <f t="shared" si="23"/>
        <v>152</v>
      </c>
    </row>
    <row r="1520" spans="1:23" ht="16.5" x14ac:dyDescent="0.2">
      <c r="A1520" s="31">
        <v>1517</v>
      </c>
      <c r="B1520" s="31">
        <f>INDEX(技能效果!B:B,MATCH(技能效果等级!W1520,技能效果!Y:Y,0))</f>
        <v>130300804</v>
      </c>
      <c r="C1520" s="31" t="str">
        <f>INDEX(技能效果!C:C,MATCH(技能效果等级!B1520,技能效果!B:B,0))</f>
        <v>夏侯渊同生印记攻击目标</v>
      </c>
      <c r="D1520" s="30" t="s">
        <v>1013</v>
      </c>
      <c r="E1520" s="31">
        <v>7</v>
      </c>
      <c r="F1520" s="31">
        <f>INDEX(技能效果!H:H,MATCH(技能效果等级!B1520,技能效果!B:B,0))</f>
        <v>4108</v>
      </c>
      <c r="G1520" s="31">
        <v>1</v>
      </c>
      <c r="H1520" s="100"/>
      <c r="I1520" s="100"/>
      <c r="J1520" s="100"/>
      <c r="K1520" s="100"/>
      <c r="L1520" s="100"/>
      <c r="M1520" s="100"/>
      <c r="N1520" s="30" t="str">
        <f>IF(INDEX(技能效果!I:I,MATCH(技能效果等级!B1520,技能效果!B:B,0))="","",INDEX(技能效果!I:I,MATCH(技能效果等级!B1520,技能效果!B:B,0)))</f>
        <v/>
      </c>
      <c r="O1520" s="100"/>
      <c r="P1520" s="100"/>
      <c r="Q1520" s="100"/>
      <c r="R1520" s="31" t="str">
        <f>IF(INDEX(技能效果!J:J,MATCH(技能效果等级!B1520,技能效果!B:B,0))="","",INDEX(技能效果!J:J,MATCH(技能效果等级!B1520,技能效果!B:B,0)))</f>
        <v/>
      </c>
      <c r="S1520" s="100"/>
      <c r="T1520" s="100"/>
      <c r="U1520" s="100"/>
      <c r="V1520" s="30" t="s">
        <v>1329</v>
      </c>
      <c r="W1520" s="31">
        <f t="shared" si="23"/>
        <v>152</v>
      </c>
    </row>
    <row r="1521" spans="1:23" ht="16.5" x14ac:dyDescent="0.2">
      <c r="A1521" s="31">
        <v>1518</v>
      </c>
      <c r="B1521" s="31">
        <f>INDEX(技能效果!B:B,MATCH(技能效果等级!W1521,技能效果!Y:Y,0))</f>
        <v>130300804</v>
      </c>
      <c r="C1521" s="31" t="str">
        <f>INDEX(技能效果!C:C,MATCH(技能效果等级!B1521,技能效果!B:B,0))</f>
        <v>夏侯渊同生印记攻击目标</v>
      </c>
      <c r="D1521" s="30" t="s">
        <v>1013</v>
      </c>
      <c r="E1521" s="31">
        <v>8</v>
      </c>
      <c r="F1521" s="31">
        <f>INDEX(技能效果!H:H,MATCH(技能效果等级!B1521,技能效果!B:B,0))</f>
        <v>4108</v>
      </c>
      <c r="G1521" s="31">
        <v>1</v>
      </c>
      <c r="H1521" s="100"/>
      <c r="I1521" s="100"/>
      <c r="J1521" s="100"/>
      <c r="K1521" s="100"/>
      <c r="L1521" s="100"/>
      <c r="M1521" s="100"/>
      <c r="N1521" s="30" t="str">
        <f>IF(INDEX(技能效果!I:I,MATCH(技能效果等级!B1521,技能效果!B:B,0))="","",INDEX(技能效果!I:I,MATCH(技能效果等级!B1521,技能效果!B:B,0)))</f>
        <v/>
      </c>
      <c r="O1521" s="100"/>
      <c r="P1521" s="100"/>
      <c r="Q1521" s="100"/>
      <c r="R1521" s="31" t="str">
        <f>IF(INDEX(技能效果!J:J,MATCH(技能效果等级!B1521,技能效果!B:B,0))="","",INDEX(技能效果!J:J,MATCH(技能效果等级!B1521,技能效果!B:B,0)))</f>
        <v/>
      </c>
      <c r="S1521" s="100"/>
      <c r="T1521" s="100"/>
      <c r="U1521" s="100"/>
      <c r="V1521" s="30" t="s">
        <v>1329</v>
      </c>
      <c r="W1521" s="31">
        <f t="shared" si="23"/>
        <v>152</v>
      </c>
    </row>
    <row r="1522" spans="1:23" ht="16.5" x14ac:dyDescent="0.2">
      <c r="A1522" s="31">
        <v>1519</v>
      </c>
      <c r="B1522" s="31">
        <f>INDEX(技能效果!B:B,MATCH(技能效果等级!W1522,技能效果!Y:Y,0))</f>
        <v>130300804</v>
      </c>
      <c r="C1522" s="31" t="str">
        <f>INDEX(技能效果!C:C,MATCH(技能效果等级!B1522,技能效果!B:B,0))</f>
        <v>夏侯渊同生印记攻击目标</v>
      </c>
      <c r="D1522" s="30" t="s">
        <v>1013</v>
      </c>
      <c r="E1522" s="31">
        <v>9</v>
      </c>
      <c r="F1522" s="31">
        <f>INDEX(技能效果!H:H,MATCH(技能效果等级!B1522,技能效果!B:B,0))</f>
        <v>4108</v>
      </c>
      <c r="G1522" s="31">
        <v>1</v>
      </c>
      <c r="H1522" s="100"/>
      <c r="I1522" s="100"/>
      <c r="J1522" s="100"/>
      <c r="K1522" s="100"/>
      <c r="L1522" s="100"/>
      <c r="M1522" s="100"/>
      <c r="N1522" s="30" t="str">
        <f>IF(INDEX(技能效果!I:I,MATCH(技能效果等级!B1522,技能效果!B:B,0))="","",INDEX(技能效果!I:I,MATCH(技能效果等级!B1522,技能效果!B:B,0)))</f>
        <v/>
      </c>
      <c r="O1522" s="100"/>
      <c r="P1522" s="100"/>
      <c r="Q1522" s="100"/>
      <c r="R1522" s="31" t="str">
        <f>IF(INDEX(技能效果!J:J,MATCH(技能效果等级!B1522,技能效果!B:B,0))="","",INDEX(技能效果!J:J,MATCH(技能效果等级!B1522,技能效果!B:B,0)))</f>
        <v/>
      </c>
      <c r="S1522" s="100"/>
      <c r="T1522" s="100"/>
      <c r="U1522" s="100"/>
      <c r="V1522" s="30" t="s">
        <v>1329</v>
      </c>
      <c r="W1522" s="31">
        <f t="shared" si="23"/>
        <v>152</v>
      </c>
    </row>
    <row r="1523" spans="1:23" ht="16.5" x14ac:dyDescent="0.2">
      <c r="A1523" s="31">
        <v>1520</v>
      </c>
      <c r="B1523" s="31">
        <f>INDEX(技能效果!B:B,MATCH(技能效果等级!W1523,技能效果!Y:Y,0))</f>
        <v>130300804</v>
      </c>
      <c r="C1523" s="31" t="str">
        <f>INDEX(技能效果!C:C,MATCH(技能效果等级!B1523,技能效果!B:B,0))</f>
        <v>夏侯渊同生印记攻击目标</v>
      </c>
      <c r="D1523" s="30" t="s">
        <v>1013</v>
      </c>
      <c r="E1523" s="31">
        <v>10</v>
      </c>
      <c r="F1523" s="31">
        <f>INDEX(技能效果!H:H,MATCH(技能效果等级!B1523,技能效果!B:B,0))</f>
        <v>4108</v>
      </c>
      <c r="G1523" s="31">
        <v>1</v>
      </c>
      <c r="H1523" s="100"/>
      <c r="I1523" s="100"/>
      <c r="J1523" s="100"/>
      <c r="K1523" s="100"/>
      <c r="L1523" s="100"/>
      <c r="M1523" s="100"/>
      <c r="N1523" s="30" t="str">
        <f>IF(INDEX(技能效果!I:I,MATCH(技能效果等级!B1523,技能效果!B:B,0))="","",INDEX(技能效果!I:I,MATCH(技能效果等级!B1523,技能效果!B:B,0)))</f>
        <v/>
      </c>
      <c r="O1523" s="100"/>
      <c r="P1523" s="100"/>
      <c r="Q1523" s="100"/>
      <c r="R1523" s="31" t="str">
        <f>IF(INDEX(技能效果!J:J,MATCH(技能效果等级!B1523,技能效果!B:B,0))="","",INDEX(技能效果!J:J,MATCH(技能效果等级!B1523,技能效果!B:B,0)))</f>
        <v/>
      </c>
      <c r="S1523" s="100"/>
      <c r="T1523" s="100"/>
      <c r="U1523" s="100"/>
      <c r="V1523" s="30" t="s">
        <v>1329</v>
      </c>
      <c r="W1523" s="31">
        <f t="shared" si="23"/>
        <v>152</v>
      </c>
    </row>
    <row r="1524" spans="1:23" ht="16.5" x14ac:dyDescent="0.2">
      <c r="A1524" s="31">
        <v>1521</v>
      </c>
      <c r="B1524" s="31">
        <f>INDEX(技能效果!B:B,MATCH(技能效果等级!W1524,技能效果!Y:Y,0))</f>
        <v>130300805</v>
      </c>
      <c r="C1524" s="31" t="str">
        <f>INDEX(技能效果!C:C,MATCH(技能效果等级!B1524,技能效果!B:B,0))</f>
        <v>夏侯渊同生印记回血目标</v>
      </c>
      <c r="D1524" s="30" t="s">
        <v>1013</v>
      </c>
      <c r="E1524" s="31">
        <v>1</v>
      </c>
      <c r="F1524" s="31">
        <f>INDEX(技能效果!H:H,MATCH(技能效果等级!B1524,技能效果!B:B,0))</f>
        <v>4108</v>
      </c>
      <c r="G1524" s="31">
        <v>1</v>
      </c>
      <c r="H1524" s="100"/>
      <c r="I1524" s="100"/>
      <c r="J1524" s="100"/>
      <c r="K1524" s="100"/>
      <c r="L1524" s="100"/>
      <c r="M1524" s="100"/>
      <c r="N1524" s="30" t="str">
        <f>IF(INDEX(技能效果!I:I,MATCH(技能效果等级!B1524,技能效果!B:B,0))="","",INDEX(技能效果!I:I,MATCH(技能效果等级!B1524,技能效果!B:B,0)))</f>
        <v/>
      </c>
      <c r="O1524" s="100"/>
      <c r="P1524" s="100"/>
      <c r="Q1524" s="100"/>
      <c r="R1524" s="31" t="str">
        <f>IF(INDEX(技能效果!J:J,MATCH(技能效果等级!B1524,技能效果!B:B,0))="","",INDEX(技能效果!J:J,MATCH(技能效果等级!B1524,技能效果!B:B,0)))</f>
        <v/>
      </c>
      <c r="S1524" s="100"/>
      <c r="T1524" s="100"/>
      <c r="U1524" s="100"/>
      <c r="V1524" s="30" t="s">
        <v>1329</v>
      </c>
      <c r="W1524" s="31">
        <f t="shared" si="23"/>
        <v>153</v>
      </c>
    </row>
    <row r="1525" spans="1:23" ht="16.5" x14ac:dyDescent="0.2">
      <c r="A1525" s="31">
        <v>1522</v>
      </c>
      <c r="B1525" s="31">
        <f>INDEX(技能效果!B:B,MATCH(技能效果等级!W1525,技能效果!Y:Y,0))</f>
        <v>130300805</v>
      </c>
      <c r="C1525" s="31" t="str">
        <f>INDEX(技能效果!C:C,MATCH(技能效果等级!B1525,技能效果!B:B,0))</f>
        <v>夏侯渊同生印记回血目标</v>
      </c>
      <c r="D1525" s="30" t="s">
        <v>1013</v>
      </c>
      <c r="E1525" s="31">
        <v>2</v>
      </c>
      <c r="F1525" s="31">
        <f>INDEX(技能效果!H:H,MATCH(技能效果等级!B1525,技能效果!B:B,0))</f>
        <v>4108</v>
      </c>
      <c r="G1525" s="31">
        <v>1</v>
      </c>
      <c r="H1525" s="100"/>
      <c r="I1525" s="100"/>
      <c r="J1525" s="100"/>
      <c r="K1525" s="100"/>
      <c r="L1525" s="100"/>
      <c r="M1525" s="100"/>
      <c r="N1525" s="30" t="str">
        <f>IF(INDEX(技能效果!I:I,MATCH(技能效果等级!B1525,技能效果!B:B,0))="","",INDEX(技能效果!I:I,MATCH(技能效果等级!B1525,技能效果!B:B,0)))</f>
        <v/>
      </c>
      <c r="O1525" s="100"/>
      <c r="P1525" s="100"/>
      <c r="Q1525" s="100"/>
      <c r="R1525" s="31" t="str">
        <f>IF(INDEX(技能效果!J:J,MATCH(技能效果等级!B1525,技能效果!B:B,0))="","",INDEX(技能效果!J:J,MATCH(技能效果等级!B1525,技能效果!B:B,0)))</f>
        <v/>
      </c>
      <c r="S1525" s="100"/>
      <c r="T1525" s="100"/>
      <c r="U1525" s="100"/>
      <c r="V1525" s="30" t="s">
        <v>1329</v>
      </c>
      <c r="W1525" s="31">
        <f t="shared" si="23"/>
        <v>153</v>
      </c>
    </row>
    <row r="1526" spans="1:23" ht="16.5" x14ac:dyDescent="0.2">
      <c r="A1526" s="31">
        <v>1523</v>
      </c>
      <c r="B1526" s="31">
        <f>INDEX(技能效果!B:B,MATCH(技能效果等级!W1526,技能效果!Y:Y,0))</f>
        <v>130300805</v>
      </c>
      <c r="C1526" s="31" t="str">
        <f>INDEX(技能效果!C:C,MATCH(技能效果等级!B1526,技能效果!B:B,0))</f>
        <v>夏侯渊同生印记回血目标</v>
      </c>
      <c r="D1526" s="30" t="s">
        <v>1013</v>
      </c>
      <c r="E1526" s="31">
        <v>3</v>
      </c>
      <c r="F1526" s="31">
        <f>INDEX(技能效果!H:H,MATCH(技能效果等级!B1526,技能效果!B:B,0))</f>
        <v>4108</v>
      </c>
      <c r="G1526" s="31">
        <v>1</v>
      </c>
      <c r="H1526" s="100"/>
      <c r="I1526" s="100"/>
      <c r="J1526" s="100"/>
      <c r="K1526" s="100"/>
      <c r="L1526" s="100"/>
      <c r="M1526" s="100"/>
      <c r="N1526" s="30" t="str">
        <f>IF(INDEX(技能效果!I:I,MATCH(技能效果等级!B1526,技能效果!B:B,0))="","",INDEX(技能效果!I:I,MATCH(技能效果等级!B1526,技能效果!B:B,0)))</f>
        <v/>
      </c>
      <c r="O1526" s="100"/>
      <c r="P1526" s="100"/>
      <c r="Q1526" s="100"/>
      <c r="R1526" s="31" t="str">
        <f>IF(INDEX(技能效果!J:J,MATCH(技能效果等级!B1526,技能效果!B:B,0))="","",INDEX(技能效果!J:J,MATCH(技能效果等级!B1526,技能效果!B:B,0)))</f>
        <v/>
      </c>
      <c r="S1526" s="100"/>
      <c r="T1526" s="100"/>
      <c r="U1526" s="100"/>
      <c r="V1526" s="30" t="s">
        <v>1329</v>
      </c>
      <c r="W1526" s="31">
        <f t="shared" si="23"/>
        <v>153</v>
      </c>
    </row>
    <row r="1527" spans="1:23" ht="16.5" x14ac:dyDescent="0.2">
      <c r="A1527" s="31">
        <v>1524</v>
      </c>
      <c r="B1527" s="31">
        <f>INDEX(技能效果!B:B,MATCH(技能效果等级!W1527,技能效果!Y:Y,0))</f>
        <v>130300805</v>
      </c>
      <c r="C1527" s="31" t="str">
        <f>INDEX(技能效果!C:C,MATCH(技能效果等级!B1527,技能效果!B:B,0))</f>
        <v>夏侯渊同生印记回血目标</v>
      </c>
      <c r="D1527" s="30" t="s">
        <v>1013</v>
      </c>
      <c r="E1527" s="31">
        <v>4</v>
      </c>
      <c r="F1527" s="31">
        <f>INDEX(技能效果!H:H,MATCH(技能效果等级!B1527,技能效果!B:B,0))</f>
        <v>4108</v>
      </c>
      <c r="G1527" s="31">
        <v>1</v>
      </c>
      <c r="H1527" s="100"/>
      <c r="I1527" s="100"/>
      <c r="J1527" s="100"/>
      <c r="K1527" s="100"/>
      <c r="L1527" s="100"/>
      <c r="M1527" s="100"/>
      <c r="N1527" s="30" t="str">
        <f>IF(INDEX(技能效果!I:I,MATCH(技能效果等级!B1527,技能效果!B:B,0))="","",INDEX(技能效果!I:I,MATCH(技能效果等级!B1527,技能效果!B:B,0)))</f>
        <v/>
      </c>
      <c r="O1527" s="100"/>
      <c r="P1527" s="100"/>
      <c r="Q1527" s="100"/>
      <c r="R1527" s="31" t="str">
        <f>IF(INDEX(技能效果!J:J,MATCH(技能效果等级!B1527,技能效果!B:B,0))="","",INDEX(技能效果!J:J,MATCH(技能效果等级!B1527,技能效果!B:B,0)))</f>
        <v/>
      </c>
      <c r="S1527" s="100"/>
      <c r="T1527" s="100"/>
      <c r="U1527" s="100"/>
      <c r="V1527" s="30" t="s">
        <v>1329</v>
      </c>
      <c r="W1527" s="31">
        <f t="shared" si="23"/>
        <v>153</v>
      </c>
    </row>
    <row r="1528" spans="1:23" ht="16.5" x14ac:dyDescent="0.2">
      <c r="A1528" s="31">
        <v>1525</v>
      </c>
      <c r="B1528" s="31">
        <f>INDEX(技能效果!B:B,MATCH(技能效果等级!W1528,技能效果!Y:Y,0))</f>
        <v>130300805</v>
      </c>
      <c r="C1528" s="31" t="str">
        <f>INDEX(技能效果!C:C,MATCH(技能效果等级!B1528,技能效果!B:B,0))</f>
        <v>夏侯渊同生印记回血目标</v>
      </c>
      <c r="D1528" s="30" t="s">
        <v>1013</v>
      </c>
      <c r="E1528" s="31">
        <v>5</v>
      </c>
      <c r="F1528" s="31">
        <f>INDEX(技能效果!H:H,MATCH(技能效果等级!B1528,技能效果!B:B,0))</f>
        <v>4108</v>
      </c>
      <c r="G1528" s="31">
        <v>1</v>
      </c>
      <c r="H1528" s="100"/>
      <c r="I1528" s="100"/>
      <c r="J1528" s="100"/>
      <c r="K1528" s="100"/>
      <c r="L1528" s="100"/>
      <c r="M1528" s="100"/>
      <c r="N1528" s="30" t="str">
        <f>IF(INDEX(技能效果!I:I,MATCH(技能效果等级!B1528,技能效果!B:B,0))="","",INDEX(技能效果!I:I,MATCH(技能效果等级!B1528,技能效果!B:B,0)))</f>
        <v/>
      </c>
      <c r="O1528" s="100"/>
      <c r="P1528" s="100"/>
      <c r="Q1528" s="100"/>
      <c r="R1528" s="31" t="str">
        <f>IF(INDEX(技能效果!J:J,MATCH(技能效果等级!B1528,技能效果!B:B,0))="","",INDEX(技能效果!J:J,MATCH(技能效果等级!B1528,技能效果!B:B,0)))</f>
        <v/>
      </c>
      <c r="S1528" s="100"/>
      <c r="T1528" s="100"/>
      <c r="U1528" s="100"/>
      <c r="V1528" s="30" t="s">
        <v>1329</v>
      </c>
      <c r="W1528" s="31">
        <f t="shared" si="23"/>
        <v>153</v>
      </c>
    </row>
    <row r="1529" spans="1:23" ht="16.5" x14ac:dyDescent="0.2">
      <c r="A1529" s="31">
        <v>1526</v>
      </c>
      <c r="B1529" s="31">
        <f>INDEX(技能效果!B:B,MATCH(技能效果等级!W1529,技能效果!Y:Y,0))</f>
        <v>130300805</v>
      </c>
      <c r="C1529" s="31" t="str">
        <f>INDEX(技能效果!C:C,MATCH(技能效果等级!B1529,技能效果!B:B,0))</f>
        <v>夏侯渊同生印记回血目标</v>
      </c>
      <c r="D1529" s="30" t="s">
        <v>1013</v>
      </c>
      <c r="E1529" s="31">
        <v>6</v>
      </c>
      <c r="F1529" s="31">
        <f>INDEX(技能效果!H:H,MATCH(技能效果等级!B1529,技能效果!B:B,0))</f>
        <v>4108</v>
      </c>
      <c r="G1529" s="31">
        <v>1</v>
      </c>
      <c r="H1529" s="100"/>
      <c r="I1529" s="100"/>
      <c r="J1529" s="100"/>
      <c r="K1529" s="100"/>
      <c r="L1529" s="100"/>
      <c r="M1529" s="100"/>
      <c r="N1529" s="30" t="str">
        <f>IF(INDEX(技能效果!I:I,MATCH(技能效果等级!B1529,技能效果!B:B,0))="","",INDEX(技能效果!I:I,MATCH(技能效果等级!B1529,技能效果!B:B,0)))</f>
        <v/>
      </c>
      <c r="O1529" s="100"/>
      <c r="P1529" s="100"/>
      <c r="Q1529" s="100"/>
      <c r="R1529" s="31" t="str">
        <f>IF(INDEX(技能效果!J:J,MATCH(技能效果等级!B1529,技能效果!B:B,0))="","",INDEX(技能效果!J:J,MATCH(技能效果等级!B1529,技能效果!B:B,0)))</f>
        <v/>
      </c>
      <c r="S1529" s="100"/>
      <c r="T1529" s="100"/>
      <c r="U1529" s="100"/>
      <c r="V1529" s="30" t="s">
        <v>1329</v>
      </c>
      <c r="W1529" s="31">
        <f t="shared" si="23"/>
        <v>153</v>
      </c>
    </row>
    <row r="1530" spans="1:23" ht="16.5" x14ac:dyDescent="0.2">
      <c r="A1530" s="31">
        <v>1527</v>
      </c>
      <c r="B1530" s="31">
        <f>INDEX(技能效果!B:B,MATCH(技能效果等级!W1530,技能效果!Y:Y,0))</f>
        <v>130300805</v>
      </c>
      <c r="C1530" s="31" t="str">
        <f>INDEX(技能效果!C:C,MATCH(技能效果等级!B1530,技能效果!B:B,0))</f>
        <v>夏侯渊同生印记回血目标</v>
      </c>
      <c r="D1530" s="30" t="s">
        <v>1013</v>
      </c>
      <c r="E1530" s="31">
        <v>7</v>
      </c>
      <c r="F1530" s="31">
        <f>INDEX(技能效果!H:H,MATCH(技能效果等级!B1530,技能效果!B:B,0))</f>
        <v>4108</v>
      </c>
      <c r="G1530" s="31">
        <v>1</v>
      </c>
      <c r="H1530" s="100"/>
      <c r="I1530" s="100"/>
      <c r="J1530" s="100"/>
      <c r="K1530" s="100"/>
      <c r="L1530" s="100"/>
      <c r="M1530" s="100"/>
      <c r="N1530" s="30" t="str">
        <f>IF(INDEX(技能效果!I:I,MATCH(技能效果等级!B1530,技能效果!B:B,0))="","",INDEX(技能效果!I:I,MATCH(技能效果等级!B1530,技能效果!B:B,0)))</f>
        <v/>
      </c>
      <c r="O1530" s="100"/>
      <c r="P1530" s="100"/>
      <c r="Q1530" s="100"/>
      <c r="R1530" s="31" t="str">
        <f>IF(INDEX(技能效果!J:J,MATCH(技能效果等级!B1530,技能效果!B:B,0))="","",INDEX(技能效果!J:J,MATCH(技能效果等级!B1530,技能效果!B:B,0)))</f>
        <v/>
      </c>
      <c r="S1530" s="100"/>
      <c r="T1530" s="100"/>
      <c r="U1530" s="100"/>
      <c r="V1530" s="30" t="s">
        <v>1329</v>
      </c>
      <c r="W1530" s="31">
        <f t="shared" si="23"/>
        <v>153</v>
      </c>
    </row>
    <row r="1531" spans="1:23" ht="16.5" x14ac:dyDescent="0.2">
      <c r="A1531" s="31">
        <v>1528</v>
      </c>
      <c r="B1531" s="31">
        <f>INDEX(技能效果!B:B,MATCH(技能效果等级!W1531,技能效果!Y:Y,0))</f>
        <v>130300805</v>
      </c>
      <c r="C1531" s="31" t="str">
        <f>INDEX(技能效果!C:C,MATCH(技能效果等级!B1531,技能效果!B:B,0))</f>
        <v>夏侯渊同生印记回血目标</v>
      </c>
      <c r="D1531" s="30" t="s">
        <v>1013</v>
      </c>
      <c r="E1531" s="31">
        <v>8</v>
      </c>
      <c r="F1531" s="31">
        <f>INDEX(技能效果!H:H,MATCH(技能效果等级!B1531,技能效果!B:B,0))</f>
        <v>4108</v>
      </c>
      <c r="G1531" s="31">
        <v>1</v>
      </c>
      <c r="H1531" s="100"/>
      <c r="I1531" s="100"/>
      <c r="J1531" s="100"/>
      <c r="K1531" s="100"/>
      <c r="L1531" s="100"/>
      <c r="M1531" s="100"/>
      <c r="N1531" s="30" t="str">
        <f>IF(INDEX(技能效果!I:I,MATCH(技能效果等级!B1531,技能效果!B:B,0))="","",INDEX(技能效果!I:I,MATCH(技能效果等级!B1531,技能效果!B:B,0)))</f>
        <v/>
      </c>
      <c r="O1531" s="100"/>
      <c r="P1531" s="100"/>
      <c r="Q1531" s="100"/>
      <c r="R1531" s="31" t="str">
        <f>IF(INDEX(技能效果!J:J,MATCH(技能效果等级!B1531,技能效果!B:B,0))="","",INDEX(技能效果!J:J,MATCH(技能效果等级!B1531,技能效果!B:B,0)))</f>
        <v/>
      </c>
      <c r="S1531" s="100"/>
      <c r="T1531" s="100"/>
      <c r="U1531" s="100"/>
      <c r="V1531" s="30" t="s">
        <v>1329</v>
      </c>
      <c r="W1531" s="31">
        <f t="shared" si="23"/>
        <v>153</v>
      </c>
    </row>
    <row r="1532" spans="1:23" ht="16.5" x14ac:dyDescent="0.2">
      <c r="A1532" s="31">
        <v>1529</v>
      </c>
      <c r="B1532" s="31">
        <f>INDEX(技能效果!B:B,MATCH(技能效果等级!W1532,技能效果!Y:Y,0))</f>
        <v>130300805</v>
      </c>
      <c r="C1532" s="31" t="str">
        <f>INDEX(技能效果!C:C,MATCH(技能效果等级!B1532,技能效果!B:B,0))</f>
        <v>夏侯渊同生印记回血目标</v>
      </c>
      <c r="D1532" s="30" t="s">
        <v>1013</v>
      </c>
      <c r="E1532" s="31">
        <v>9</v>
      </c>
      <c r="F1532" s="31">
        <f>INDEX(技能效果!H:H,MATCH(技能效果等级!B1532,技能效果!B:B,0))</f>
        <v>4108</v>
      </c>
      <c r="G1532" s="31">
        <v>1</v>
      </c>
      <c r="H1532" s="100"/>
      <c r="I1532" s="100"/>
      <c r="J1532" s="100"/>
      <c r="K1532" s="100"/>
      <c r="L1532" s="100"/>
      <c r="M1532" s="100"/>
      <c r="N1532" s="30" t="str">
        <f>IF(INDEX(技能效果!I:I,MATCH(技能效果等级!B1532,技能效果!B:B,0))="","",INDEX(技能效果!I:I,MATCH(技能效果等级!B1532,技能效果!B:B,0)))</f>
        <v/>
      </c>
      <c r="O1532" s="100"/>
      <c r="P1532" s="100"/>
      <c r="Q1532" s="100"/>
      <c r="R1532" s="31" t="str">
        <f>IF(INDEX(技能效果!J:J,MATCH(技能效果等级!B1532,技能效果!B:B,0))="","",INDEX(技能效果!J:J,MATCH(技能效果等级!B1532,技能效果!B:B,0)))</f>
        <v/>
      </c>
      <c r="S1532" s="100"/>
      <c r="T1532" s="100"/>
      <c r="U1532" s="100"/>
      <c r="V1532" s="30" t="s">
        <v>1329</v>
      </c>
      <c r="W1532" s="31">
        <f t="shared" si="23"/>
        <v>153</v>
      </c>
    </row>
    <row r="1533" spans="1:23" ht="16.5" x14ac:dyDescent="0.2">
      <c r="A1533" s="31">
        <v>1530</v>
      </c>
      <c r="B1533" s="31">
        <f>INDEX(技能效果!B:B,MATCH(技能效果等级!W1533,技能效果!Y:Y,0))</f>
        <v>130300805</v>
      </c>
      <c r="C1533" s="31" t="str">
        <f>INDEX(技能效果!C:C,MATCH(技能效果等级!B1533,技能效果!B:B,0))</f>
        <v>夏侯渊同生印记回血目标</v>
      </c>
      <c r="D1533" s="30" t="s">
        <v>1013</v>
      </c>
      <c r="E1533" s="31">
        <v>10</v>
      </c>
      <c r="F1533" s="31">
        <f>INDEX(技能效果!H:H,MATCH(技能效果等级!B1533,技能效果!B:B,0))</f>
        <v>4108</v>
      </c>
      <c r="G1533" s="31">
        <v>1</v>
      </c>
      <c r="H1533" s="100"/>
      <c r="I1533" s="100"/>
      <c r="J1533" s="100"/>
      <c r="K1533" s="100"/>
      <c r="L1533" s="100"/>
      <c r="M1533" s="100"/>
      <c r="N1533" s="30" t="str">
        <f>IF(INDEX(技能效果!I:I,MATCH(技能效果等级!B1533,技能效果!B:B,0))="","",INDEX(技能效果!I:I,MATCH(技能效果等级!B1533,技能效果!B:B,0)))</f>
        <v/>
      </c>
      <c r="O1533" s="100"/>
      <c r="P1533" s="100"/>
      <c r="Q1533" s="100"/>
      <c r="R1533" s="31" t="str">
        <f>IF(INDEX(技能效果!J:J,MATCH(技能效果等级!B1533,技能效果!B:B,0))="","",INDEX(技能效果!J:J,MATCH(技能效果等级!B1533,技能效果!B:B,0)))</f>
        <v/>
      </c>
      <c r="S1533" s="100"/>
      <c r="T1533" s="100"/>
      <c r="U1533" s="100"/>
      <c r="V1533" s="30" t="s">
        <v>1329</v>
      </c>
      <c r="W1533" s="31">
        <f t="shared" si="23"/>
        <v>153</v>
      </c>
    </row>
    <row r="1534" spans="1:23" ht="16.5" x14ac:dyDescent="0.2">
      <c r="A1534" s="31">
        <v>1531</v>
      </c>
      <c r="B1534" s="31">
        <f>INDEX(技能效果!B:B,MATCH(技能效果等级!W1534,技能效果!Y:Y,0))</f>
        <v>130300811</v>
      </c>
      <c r="C1534" s="31" t="str">
        <f>INDEX(技能效果!C:C,MATCH(技能效果等级!B1534,技能效果!B:B,0))</f>
        <v>夏侯渊专属武器效果</v>
      </c>
      <c r="D1534" s="30" t="s">
        <v>1013</v>
      </c>
      <c r="E1534" s="31">
        <v>1</v>
      </c>
      <c r="F1534" s="31">
        <f>INDEX(技能效果!H:H,MATCH(技能效果等级!B1534,技能效果!B:B,0))</f>
        <v>2001</v>
      </c>
      <c r="G1534" s="31">
        <v>1</v>
      </c>
      <c r="H1534" s="100"/>
      <c r="I1534" s="100"/>
      <c r="J1534" s="100"/>
      <c r="K1534" s="100"/>
      <c r="L1534" s="100"/>
      <c r="M1534" s="100"/>
      <c r="N1534" s="30">
        <f>IF(INDEX(技能效果!I:I,MATCH(技能效果等级!B1534,技能效果!B:B,0))="","",INDEX(技能效果!I:I,MATCH(技能效果等级!B1534,技能效果!B:B,0)))</f>
        <v>125</v>
      </c>
      <c r="O1534" s="100"/>
      <c r="P1534" s="100"/>
      <c r="Q1534" s="100"/>
      <c r="R1534" s="31" t="str">
        <f>IF(INDEX(技能效果!J:J,MATCH(技能效果等级!B1534,技能效果!B:B,0))="","",INDEX(技能效果!J:J,MATCH(技能效果等级!B1534,技能效果!B:B,0)))</f>
        <v/>
      </c>
      <c r="S1534" s="100"/>
      <c r="T1534" s="100"/>
      <c r="U1534" s="100"/>
      <c r="V1534" s="30" t="s">
        <v>1329</v>
      </c>
      <c r="W1534" s="31">
        <f t="shared" si="23"/>
        <v>154</v>
      </c>
    </row>
    <row r="1535" spans="1:23" ht="16.5" x14ac:dyDescent="0.2">
      <c r="A1535" s="31">
        <v>1532</v>
      </c>
      <c r="B1535" s="31">
        <f>INDEX(技能效果!B:B,MATCH(技能效果等级!W1535,技能效果!Y:Y,0))</f>
        <v>130300811</v>
      </c>
      <c r="C1535" s="31" t="str">
        <f>INDEX(技能效果!C:C,MATCH(技能效果等级!B1535,技能效果!B:B,0))</f>
        <v>夏侯渊专属武器效果</v>
      </c>
      <c r="D1535" s="30" t="s">
        <v>1013</v>
      </c>
      <c r="E1535" s="31">
        <v>2</v>
      </c>
      <c r="F1535" s="31">
        <f>INDEX(技能效果!H:H,MATCH(技能效果等级!B1535,技能效果!B:B,0))</f>
        <v>2001</v>
      </c>
      <c r="G1535" s="31">
        <v>1</v>
      </c>
      <c r="H1535" s="100"/>
      <c r="I1535" s="100"/>
      <c r="J1535" s="100"/>
      <c r="K1535" s="100"/>
      <c r="L1535" s="100"/>
      <c r="M1535" s="100"/>
      <c r="N1535" s="30">
        <f>IF(INDEX(技能效果!I:I,MATCH(技能效果等级!B1535,技能效果!B:B,0))="","",INDEX(技能效果!I:I,MATCH(技能效果等级!B1535,技能效果!B:B,0)))</f>
        <v>125</v>
      </c>
      <c r="O1535" s="100"/>
      <c r="P1535" s="100"/>
      <c r="Q1535" s="100"/>
      <c r="R1535" s="31" t="str">
        <f>IF(INDEX(技能效果!J:J,MATCH(技能效果等级!B1535,技能效果!B:B,0))="","",INDEX(技能效果!J:J,MATCH(技能效果等级!B1535,技能效果!B:B,0)))</f>
        <v/>
      </c>
      <c r="S1535" s="100"/>
      <c r="T1535" s="100"/>
      <c r="U1535" s="100"/>
      <c r="V1535" s="30" t="s">
        <v>1329</v>
      </c>
      <c r="W1535" s="31">
        <f t="shared" si="23"/>
        <v>154</v>
      </c>
    </row>
    <row r="1536" spans="1:23" ht="16.5" x14ac:dyDescent="0.2">
      <c r="A1536" s="31">
        <v>1533</v>
      </c>
      <c r="B1536" s="31">
        <f>INDEX(技能效果!B:B,MATCH(技能效果等级!W1536,技能效果!Y:Y,0))</f>
        <v>130300811</v>
      </c>
      <c r="C1536" s="31" t="str">
        <f>INDEX(技能效果!C:C,MATCH(技能效果等级!B1536,技能效果!B:B,0))</f>
        <v>夏侯渊专属武器效果</v>
      </c>
      <c r="D1536" s="30" t="s">
        <v>1013</v>
      </c>
      <c r="E1536" s="31">
        <v>3</v>
      </c>
      <c r="F1536" s="31">
        <f>INDEX(技能效果!H:H,MATCH(技能效果等级!B1536,技能效果!B:B,0))</f>
        <v>2001</v>
      </c>
      <c r="G1536" s="31">
        <v>1</v>
      </c>
      <c r="H1536" s="100"/>
      <c r="I1536" s="100"/>
      <c r="J1536" s="100"/>
      <c r="K1536" s="100"/>
      <c r="L1536" s="100"/>
      <c r="M1536" s="100"/>
      <c r="N1536" s="30">
        <f>IF(INDEX(技能效果!I:I,MATCH(技能效果等级!B1536,技能效果!B:B,0))="","",INDEX(技能效果!I:I,MATCH(技能效果等级!B1536,技能效果!B:B,0)))</f>
        <v>125</v>
      </c>
      <c r="O1536" s="100"/>
      <c r="P1536" s="100"/>
      <c r="Q1536" s="100"/>
      <c r="R1536" s="31" t="str">
        <f>IF(INDEX(技能效果!J:J,MATCH(技能效果等级!B1536,技能效果!B:B,0))="","",INDEX(技能效果!J:J,MATCH(技能效果等级!B1536,技能效果!B:B,0)))</f>
        <v/>
      </c>
      <c r="S1536" s="100"/>
      <c r="T1536" s="100"/>
      <c r="U1536" s="100"/>
      <c r="V1536" s="30" t="s">
        <v>1329</v>
      </c>
      <c r="W1536" s="31">
        <f t="shared" si="23"/>
        <v>154</v>
      </c>
    </row>
    <row r="1537" spans="1:23" ht="16.5" x14ac:dyDescent="0.2">
      <c r="A1537" s="31">
        <v>1534</v>
      </c>
      <c r="B1537" s="31">
        <f>INDEX(技能效果!B:B,MATCH(技能效果等级!W1537,技能效果!Y:Y,0))</f>
        <v>130300811</v>
      </c>
      <c r="C1537" s="31" t="str">
        <f>INDEX(技能效果!C:C,MATCH(技能效果等级!B1537,技能效果!B:B,0))</f>
        <v>夏侯渊专属武器效果</v>
      </c>
      <c r="D1537" s="30" t="s">
        <v>1013</v>
      </c>
      <c r="E1537" s="31">
        <v>4</v>
      </c>
      <c r="F1537" s="31">
        <f>INDEX(技能效果!H:H,MATCH(技能效果等级!B1537,技能效果!B:B,0))</f>
        <v>2001</v>
      </c>
      <c r="G1537" s="31">
        <v>1</v>
      </c>
      <c r="H1537" s="100"/>
      <c r="I1537" s="100"/>
      <c r="J1537" s="100"/>
      <c r="K1537" s="100"/>
      <c r="L1537" s="100"/>
      <c r="M1537" s="100"/>
      <c r="N1537" s="30">
        <f>IF(INDEX(技能效果!I:I,MATCH(技能效果等级!B1537,技能效果!B:B,0))="","",INDEX(技能效果!I:I,MATCH(技能效果等级!B1537,技能效果!B:B,0)))</f>
        <v>125</v>
      </c>
      <c r="O1537" s="100"/>
      <c r="P1537" s="100"/>
      <c r="Q1537" s="100"/>
      <c r="R1537" s="31" t="str">
        <f>IF(INDEX(技能效果!J:J,MATCH(技能效果等级!B1537,技能效果!B:B,0))="","",INDEX(技能效果!J:J,MATCH(技能效果等级!B1537,技能效果!B:B,0)))</f>
        <v/>
      </c>
      <c r="S1537" s="100"/>
      <c r="T1537" s="100"/>
      <c r="U1537" s="100"/>
      <c r="V1537" s="30" t="s">
        <v>1329</v>
      </c>
      <c r="W1537" s="31">
        <f t="shared" si="23"/>
        <v>154</v>
      </c>
    </row>
    <row r="1538" spans="1:23" ht="16.5" x14ac:dyDescent="0.2">
      <c r="A1538" s="31">
        <v>1535</v>
      </c>
      <c r="B1538" s="31">
        <f>INDEX(技能效果!B:B,MATCH(技能效果等级!W1538,技能效果!Y:Y,0))</f>
        <v>130300811</v>
      </c>
      <c r="C1538" s="31" t="str">
        <f>INDEX(技能效果!C:C,MATCH(技能效果等级!B1538,技能效果!B:B,0))</f>
        <v>夏侯渊专属武器效果</v>
      </c>
      <c r="D1538" s="30" t="s">
        <v>1013</v>
      </c>
      <c r="E1538" s="31">
        <v>5</v>
      </c>
      <c r="F1538" s="31">
        <f>INDEX(技能效果!H:H,MATCH(技能效果等级!B1538,技能效果!B:B,0))</f>
        <v>2001</v>
      </c>
      <c r="G1538" s="31">
        <v>1</v>
      </c>
      <c r="H1538" s="100"/>
      <c r="I1538" s="100"/>
      <c r="J1538" s="100"/>
      <c r="K1538" s="100"/>
      <c r="L1538" s="100"/>
      <c r="M1538" s="100"/>
      <c r="N1538" s="30">
        <f>IF(INDEX(技能效果!I:I,MATCH(技能效果等级!B1538,技能效果!B:B,0))="","",INDEX(技能效果!I:I,MATCH(技能效果等级!B1538,技能效果!B:B,0)))</f>
        <v>125</v>
      </c>
      <c r="O1538" s="100"/>
      <c r="P1538" s="100"/>
      <c r="Q1538" s="100"/>
      <c r="R1538" s="31" t="str">
        <f>IF(INDEX(技能效果!J:J,MATCH(技能效果等级!B1538,技能效果!B:B,0))="","",INDEX(技能效果!J:J,MATCH(技能效果等级!B1538,技能效果!B:B,0)))</f>
        <v/>
      </c>
      <c r="S1538" s="100"/>
      <c r="T1538" s="100"/>
      <c r="U1538" s="100"/>
      <c r="V1538" s="30" t="s">
        <v>1329</v>
      </c>
      <c r="W1538" s="31">
        <f t="shared" si="23"/>
        <v>154</v>
      </c>
    </row>
    <row r="1539" spans="1:23" ht="16.5" x14ac:dyDescent="0.2">
      <c r="A1539" s="31">
        <v>1536</v>
      </c>
      <c r="B1539" s="31">
        <f>INDEX(技能效果!B:B,MATCH(技能效果等级!W1539,技能效果!Y:Y,0))</f>
        <v>130300811</v>
      </c>
      <c r="C1539" s="31" t="str">
        <f>INDEX(技能效果!C:C,MATCH(技能效果等级!B1539,技能效果!B:B,0))</f>
        <v>夏侯渊专属武器效果</v>
      </c>
      <c r="D1539" s="30" t="s">
        <v>1013</v>
      </c>
      <c r="E1539" s="31">
        <v>6</v>
      </c>
      <c r="F1539" s="31">
        <f>INDEX(技能效果!H:H,MATCH(技能效果等级!B1539,技能效果!B:B,0))</f>
        <v>2001</v>
      </c>
      <c r="G1539" s="31">
        <v>1</v>
      </c>
      <c r="H1539" s="100"/>
      <c r="I1539" s="100"/>
      <c r="J1539" s="100"/>
      <c r="K1539" s="100"/>
      <c r="L1539" s="100"/>
      <c r="M1539" s="100"/>
      <c r="N1539" s="30">
        <f>IF(INDEX(技能效果!I:I,MATCH(技能效果等级!B1539,技能效果!B:B,0))="","",INDEX(技能效果!I:I,MATCH(技能效果等级!B1539,技能效果!B:B,0)))</f>
        <v>125</v>
      </c>
      <c r="O1539" s="100"/>
      <c r="P1539" s="100"/>
      <c r="Q1539" s="100"/>
      <c r="R1539" s="31" t="str">
        <f>IF(INDEX(技能效果!J:J,MATCH(技能效果等级!B1539,技能效果!B:B,0))="","",INDEX(技能效果!J:J,MATCH(技能效果等级!B1539,技能效果!B:B,0)))</f>
        <v/>
      </c>
      <c r="S1539" s="100"/>
      <c r="T1539" s="100"/>
      <c r="U1539" s="100"/>
      <c r="V1539" s="30" t="s">
        <v>1329</v>
      </c>
      <c r="W1539" s="31">
        <f t="shared" si="23"/>
        <v>154</v>
      </c>
    </row>
    <row r="1540" spans="1:23" ht="16.5" x14ac:dyDescent="0.2">
      <c r="A1540" s="31">
        <v>1537</v>
      </c>
      <c r="B1540" s="31">
        <f>INDEX(技能效果!B:B,MATCH(技能效果等级!W1540,技能效果!Y:Y,0))</f>
        <v>130300811</v>
      </c>
      <c r="C1540" s="31" t="str">
        <f>INDEX(技能效果!C:C,MATCH(技能效果等级!B1540,技能效果!B:B,0))</f>
        <v>夏侯渊专属武器效果</v>
      </c>
      <c r="D1540" s="30" t="s">
        <v>1013</v>
      </c>
      <c r="E1540" s="31">
        <v>7</v>
      </c>
      <c r="F1540" s="31">
        <f>INDEX(技能效果!H:H,MATCH(技能效果等级!B1540,技能效果!B:B,0))</f>
        <v>2001</v>
      </c>
      <c r="G1540" s="31">
        <v>1</v>
      </c>
      <c r="H1540" s="100"/>
      <c r="I1540" s="100"/>
      <c r="J1540" s="100"/>
      <c r="K1540" s="100"/>
      <c r="L1540" s="100"/>
      <c r="M1540" s="100"/>
      <c r="N1540" s="30">
        <f>IF(INDEX(技能效果!I:I,MATCH(技能效果等级!B1540,技能效果!B:B,0))="","",INDEX(技能效果!I:I,MATCH(技能效果等级!B1540,技能效果!B:B,0)))</f>
        <v>125</v>
      </c>
      <c r="O1540" s="100"/>
      <c r="P1540" s="100"/>
      <c r="Q1540" s="100"/>
      <c r="R1540" s="31" t="str">
        <f>IF(INDEX(技能效果!J:J,MATCH(技能效果等级!B1540,技能效果!B:B,0))="","",INDEX(技能效果!J:J,MATCH(技能效果等级!B1540,技能效果!B:B,0)))</f>
        <v/>
      </c>
      <c r="S1540" s="100"/>
      <c r="T1540" s="100"/>
      <c r="U1540" s="100"/>
      <c r="V1540" s="30" t="s">
        <v>1329</v>
      </c>
      <c r="W1540" s="31">
        <f t="shared" si="23"/>
        <v>154</v>
      </c>
    </row>
    <row r="1541" spans="1:23" ht="16.5" x14ac:dyDescent="0.2">
      <c r="A1541" s="31">
        <v>1538</v>
      </c>
      <c r="B1541" s="31">
        <f>INDEX(技能效果!B:B,MATCH(技能效果等级!W1541,技能效果!Y:Y,0))</f>
        <v>130300811</v>
      </c>
      <c r="C1541" s="31" t="str">
        <f>INDEX(技能效果!C:C,MATCH(技能效果等级!B1541,技能效果!B:B,0))</f>
        <v>夏侯渊专属武器效果</v>
      </c>
      <c r="D1541" s="30" t="s">
        <v>1013</v>
      </c>
      <c r="E1541" s="31">
        <v>8</v>
      </c>
      <c r="F1541" s="31">
        <f>INDEX(技能效果!H:H,MATCH(技能效果等级!B1541,技能效果!B:B,0))</f>
        <v>2001</v>
      </c>
      <c r="G1541" s="31">
        <v>1</v>
      </c>
      <c r="H1541" s="100"/>
      <c r="I1541" s="100"/>
      <c r="J1541" s="100"/>
      <c r="K1541" s="100"/>
      <c r="L1541" s="100"/>
      <c r="M1541" s="100"/>
      <c r="N1541" s="30">
        <f>IF(INDEX(技能效果!I:I,MATCH(技能效果等级!B1541,技能效果!B:B,0))="","",INDEX(技能效果!I:I,MATCH(技能效果等级!B1541,技能效果!B:B,0)))</f>
        <v>125</v>
      </c>
      <c r="O1541" s="100"/>
      <c r="P1541" s="100"/>
      <c r="Q1541" s="100"/>
      <c r="R1541" s="31" t="str">
        <f>IF(INDEX(技能效果!J:J,MATCH(技能效果等级!B1541,技能效果!B:B,0))="","",INDEX(技能效果!J:J,MATCH(技能效果等级!B1541,技能效果!B:B,0)))</f>
        <v/>
      </c>
      <c r="S1541" s="100"/>
      <c r="T1541" s="100"/>
      <c r="U1541" s="100"/>
      <c r="V1541" s="30" t="s">
        <v>1329</v>
      </c>
      <c r="W1541" s="31">
        <f t="shared" si="23"/>
        <v>154</v>
      </c>
    </row>
    <row r="1542" spans="1:23" ht="16.5" x14ac:dyDescent="0.2">
      <c r="A1542" s="31">
        <v>1539</v>
      </c>
      <c r="B1542" s="31">
        <f>INDEX(技能效果!B:B,MATCH(技能效果等级!W1542,技能效果!Y:Y,0))</f>
        <v>130300811</v>
      </c>
      <c r="C1542" s="31" t="str">
        <f>INDEX(技能效果!C:C,MATCH(技能效果等级!B1542,技能效果!B:B,0))</f>
        <v>夏侯渊专属武器效果</v>
      </c>
      <c r="D1542" s="30" t="s">
        <v>1013</v>
      </c>
      <c r="E1542" s="31">
        <v>9</v>
      </c>
      <c r="F1542" s="31">
        <f>INDEX(技能效果!H:H,MATCH(技能效果等级!B1542,技能效果!B:B,0))</f>
        <v>2001</v>
      </c>
      <c r="G1542" s="31">
        <v>1</v>
      </c>
      <c r="H1542" s="100"/>
      <c r="I1542" s="100"/>
      <c r="J1542" s="100"/>
      <c r="K1542" s="100"/>
      <c r="L1542" s="100"/>
      <c r="M1542" s="100"/>
      <c r="N1542" s="30">
        <f>IF(INDEX(技能效果!I:I,MATCH(技能效果等级!B1542,技能效果!B:B,0))="","",INDEX(技能效果!I:I,MATCH(技能效果等级!B1542,技能效果!B:B,0)))</f>
        <v>125</v>
      </c>
      <c r="O1542" s="100"/>
      <c r="P1542" s="100"/>
      <c r="Q1542" s="100"/>
      <c r="R1542" s="31" t="str">
        <f>IF(INDEX(技能效果!J:J,MATCH(技能效果等级!B1542,技能效果!B:B,0))="","",INDEX(技能效果!J:J,MATCH(技能效果等级!B1542,技能效果!B:B,0)))</f>
        <v/>
      </c>
      <c r="S1542" s="100"/>
      <c r="T1542" s="100"/>
      <c r="U1542" s="100"/>
      <c r="V1542" s="30" t="s">
        <v>1329</v>
      </c>
      <c r="W1542" s="31">
        <f t="shared" si="23"/>
        <v>154</v>
      </c>
    </row>
    <row r="1543" spans="1:23" ht="16.5" x14ac:dyDescent="0.2">
      <c r="A1543" s="31">
        <v>1540</v>
      </c>
      <c r="B1543" s="31">
        <f>INDEX(技能效果!B:B,MATCH(技能效果等级!W1543,技能效果!Y:Y,0))</f>
        <v>130300811</v>
      </c>
      <c r="C1543" s="31" t="str">
        <f>INDEX(技能效果!C:C,MATCH(技能效果等级!B1543,技能效果!B:B,0))</f>
        <v>夏侯渊专属武器效果</v>
      </c>
      <c r="D1543" s="30" t="s">
        <v>1013</v>
      </c>
      <c r="E1543" s="31">
        <v>10</v>
      </c>
      <c r="F1543" s="31">
        <f>INDEX(技能效果!H:H,MATCH(技能效果等级!B1543,技能效果!B:B,0))</f>
        <v>2001</v>
      </c>
      <c r="G1543" s="31">
        <v>1</v>
      </c>
      <c r="H1543" s="100"/>
      <c r="I1543" s="100"/>
      <c r="J1543" s="100"/>
      <c r="K1543" s="100"/>
      <c r="L1543" s="100"/>
      <c r="M1543" s="100"/>
      <c r="N1543" s="30">
        <f>IF(INDEX(技能效果!I:I,MATCH(技能效果等级!B1543,技能效果!B:B,0))="","",INDEX(技能效果!I:I,MATCH(技能效果等级!B1543,技能效果!B:B,0)))</f>
        <v>125</v>
      </c>
      <c r="O1543" s="100"/>
      <c r="P1543" s="100"/>
      <c r="Q1543" s="100"/>
      <c r="R1543" s="31" t="str">
        <f>IF(INDEX(技能效果!J:J,MATCH(技能效果等级!B1543,技能效果!B:B,0))="","",INDEX(技能效果!J:J,MATCH(技能效果等级!B1543,技能效果!B:B,0)))</f>
        <v/>
      </c>
      <c r="S1543" s="100"/>
      <c r="T1543" s="100"/>
      <c r="U1543" s="100"/>
      <c r="V1543" s="30" t="s">
        <v>1329</v>
      </c>
      <c r="W1543" s="31">
        <f t="shared" si="23"/>
        <v>154</v>
      </c>
    </row>
    <row r="1544" spans="1:23" ht="16.5" x14ac:dyDescent="0.2">
      <c r="A1544" s="31">
        <v>1541</v>
      </c>
      <c r="B1544" s="31">
        <f>INDEX(技能效果!B:B,MATCH(技能效果等级!W1544,技能效果!Y:Y,0))</f>
        <v>130300821</v>
      </c>
      <c r="C1544" s="31" t="str">
        <f>INDEX(技能效果!C:C,MATCH(技能效果等级!B1544,技能效果!B:B,0))</f>
        <v>夏侯渊满星效果</v>
      </c>
      <c r="D1544" s="30" t="s">
        <v>1013</v>
      </c>
      <c r="E1544" s="31">
        <v>1</v>
      </c>
      <c r="F1544" s="31">
        <f>INDEX(技能效果!H:H,MATCH(技能效果等级!B1544,技能效果!B:B,0))</f>
        <v>4018</v>
      </c>
      <c r="G1544" s="31">
        <v>1</v>
      </c>
      <c r="H1544" s="100"/>
      <c r="I1544" s="100"/>
      <c r="J1544" s="100"/>
      <c r="K1544" s="100"/>
      <c r="L1544" s="100"/>
      <c r="M1544" s="100"/>
      <c r="N1544" s="30">
        <f>IF(INDEX(技能效果!I:I,MATCH(技能效果等级!B1544,技能效果!B:B,0))="","",INDEX(技能效果!I:I,MATCH(技能效果等级!B1544,技能效果!B:B,0)))</f>
        <v>122</v>
      </c>
      <c r="O1544" s="100"/>
      <c r="P1544" s="100"/>
      <c r="Q1544" s="100"/>
      <c r="R1544" s="31" t="str">
        <f>IF(INDEX(技能效果!J:J,MATCH(技能效果等级!B1544,技能效果!B:B,0))="","",INDEX(技能效果!J:J,MATCH(技能效果等级!B1544,技能效果!B:B,0)))</f>
        <v/>
      </c>
      <c r="S1544" s="100"/>
      <c r="T1544" s="100"/>
      <c r="U1544" s="100"/>
      <c r="V1544" s="30" t="s">
        <v>1329</v>
      </c>
      <c r="W1544" s="31">
        <f t="shared" si="23"/>
        <v>155</v>
      </c>
    </row>
    <row r="1545" spans="1:23" ht="16.5" x14ac:dyDescent="0.2">
      <c r="A1545" s="31">
        <v>1542</v>
      </c>
      <c r="B1545" s="31">
        <f>INDEX(技能效果!B:B,MATCH(技能效果等级!W1545,技能效果!Y:Y,0))</f>
        <v>130300821</v>
      </c>
      <c r="C1545" s="31" t="str">
        <f>INDEX(技能效果!C:C,MATCH(技能效果等级!B1545,技能效果!B:B,0))</f>
        <v>夏侯渊满星效果</v>
      </c>
      <c r="D1545" s="30" t="s">
        <v>1013</v>
      </c>
      <c r="E1545" s="31">
        <v>2</v>
      </c>
      <c r="F1545" s="31">
        <f>INDEX(技能效果!H:H,MATCH(技能效果等级!B1545,技能效果!B:B,0))</f>
        <v>4018</v>
      </c>
      <c r="G1545" s="31">
        <v>1</v>
      </c>
      <c r="H1545" s="100"/>
      <c r="I1545" s="100"/>
      <c r="J1545" s="100"/>
      <c r="K1545" s="100"/>
      <c r="L1545" s="100"/>
      <c r="M1545" s="100"/>
      <c r="N1545" s="30">
        <f>IF(INDEX(技能效果!I:I,MATCH(技能效果等级!B1545,技能效果!B:B,0))="","",INDEX(技能效果!I:I,MATCH(技能效果等级!B1545,技能效果!B:B,0)))</f>
        <v>122</v>
      </c>
      <c r="O1545" s="100"/>
      <c r="P1545" s="100"/>
      <c r="Q1545" s="100"/>
      <c r="R1545" s="31" t="str">
        <f>IF(INDEX(技能效果!J:J,MATCH(技能效果等级!B1545,技能效果!B:B,0))="","",INDEX(技能效果!J:J,MATCH(技能效果等级!B1545,技能效果!B:B,0)))</f>
        <v/>
      </c>
      <c r="S1545" s="100"/>
      <c r="T1545" s="100"/>
      <c r="U1545" s="100"/>
      <c r="V1545" s="30" t="s">
        <v>1329</v>
      </c>
      <c r="W1545" s="31">
        <f t="shared" si="23"/>
        <v>155</v>
      </c>
    </row>
    <row r="1546" spans="1:23" ht="16.5" x14ac:dyDescent="0.2">
      <c r="A1546" s="31">
        <v>1543</v>
      </c>
      <c r="B1546" s="31">
        <f>INDEX(技能效果!B:B,MATCH(技能效果等级!W1546,技能效果!Y:Y,0))</f>
        <v>130300821</v>
      </c>
      <c r="C1546" s="31" t="str">
        <f>INDEX(技能效果!C:C,MATCH(技能效果等级!B1546,技能效果!B:B,0))</f>
        <v>夏侯渊满星效果</v>
      </c>
      <c r="D1546" s="30" t="s">
        <v>1013</v>
      </c>
      <c r="E1546" s="31">
        <v>3</v>
      </c>
      <c r="F1546" s="31">
        <f>INDEX(技能效果!H:H,MATCH(技能效果等级!B1546,技能效果!B:B,0))</f>
        <v>4018</v>
      </c>
      <c r="G1546" s="31">
        <v>1</v>
      </c>
      <c r="H1546" s="100"/>
      <c r="I1546" s="100"/>
      <c r="J1546" s="100"/>
      <c r="K1546" s="100"/>
      <c r="L1546" s="100"/>
      <c r="M1546" s="100"/>
      <c r="N1546" s="30">
        <f>IF(INDEX(技能效果!I:I,MATCH(技能效果等级!B1546,技能效果!B:B,0))="","",INDEX(技能效果!I:I,MATCH(技能效果等级!B1546,技能效果!B:B,0)))</f>
        <v>122</v>
      </c>
      <c r="O1546" s="100"/>
      <c r="P1546" s="100"/>
      <c r="Q1546" s="100"/>
      <c r="R1546" s="31" t="str">
        <f>IF(INDEX(技能效果!J:J,MATCH(技能效果等级!B1546,技能效果!B:B,0))="","",INDEX(技能效果!J:J,MATCH(技能效果等级!B1546,技能效果!B:B,0)))</f>
        <v/>
      </c>
      <c r="S1546" s="100"/>
      <c r="T1546" s="100"/>
      <c r="U1546" s="100"/>
      <c r="V1546" s="30" t="s">
        <v>1329</v>
      </c>
      <c r="W1546" s="31">
        <f t="shared" si="23"/>
        <v>155</v>
      </c>
    </row>
    <row r="1547" spans="1:23" ht="16.5" x14ac:dyDescent="0.2">
      <c r="A1547" s="31">
        <v>1544</v>
      </c>
      <c r="B1547" s="31">
        <f>INDEX(技能效果!B:B,MATCH(技能效果等级!W1547,技能效果!Y:Y,0))</f>
        <v>130300821</v>
      </c>
      <c r="C1547" s="31" t="str">
        <f>INDEX(技能效果!C:C,MATCH(技能效果等级!B1547,技能效果!B:B,0))</f>
        <v>夏侯渊满星效果</v>
      </c>
      <c r="D1547" s="30" t="s">
        <v>1013</v>
      </c>
      <c r="E1547" s="31">
        <v>4</v>
      </c>
      <c r="F1547" s="31">
        <f>INDEX(技能效果!H:H,MATCH(技能效果等级!B1547,技能效果!B:B,0))</f>
        <v>4018</v>
      </c>
      <c r="G1547" s="31">
        <v>1</v>
      </c>
      <c r="H1547" s="100"/>
      <c r="I1547" s="100"/>
      <c r="J1547" s="100"/>
      <c r="K1547" s="100"/>
      <c r="L1547" s="100"/>
      <c r="M1547" s="100"/>
      <c r="N1547" s="30">
        <f>IF(INDEX(技能效果!I:I,MATCH(技能效果等级!B1547,技能效果!B:B,0))="","",INDEX(技能效果!I:I,MATCH(技能效果等级!B1547,技能效果!B:B,0)))</f>
        <v>122</v>
      </c>
      <c r="O1547" s="100"/>
      <c r="P1547" s="100"/>
      <c r="Q1547" s="100"/>
      <c r="R1547" s="31" t="str">
        <f>IF(INDEX(技能效果!J:J,MATCH(技能效果等级!B1547,技能效果!B:B,0))="","",INDEX(技能效果!J:J,MATCH(技能效果等级!B1547,技能效果!B:B,0)))</f>
        <v/>
      </c>
      <c r="S1547" s="100"/>
      <c r="T1547" s="100"/>
      <c r="U1547" s="100"/>
      <c r="V1547" s="30" t="s">
        <v>1329</v>
      </c>
      <c r="W1547" s="31">
        <f t="shared" si="23"/>
        <v>155</v>
      </c>
    </row>
    <row r="1548" spans="1:23" ht="16.5" x14ac:dyDescent="0.2">
      <c r="A1548" s="31">
        <v>1545</v>
      </c>
      <c r="B1548" s="31">
        <f>INDEX(技能效果!B:B,MATCH(技能效果等级!W1548,技能效果!Y:Y,0))</f>
        <v>130300821</v>
      </c>
      <c r="C1548" s="31" t="str">
        <f>INDEX(技能效果!C:C,MATCH(技能效果等级!B1548,技能效果!B:B,0))</f>
        <v>夏侯渊满星效果</v>
      </c>
      <c r="D1548" s="30" t="s">
        <v>1013</v>
      </c>
      <c r="E1548" s="31">
        <v>5</v>
      </c>
      <c r="F1548" s="31">
        <f>INDEX(技能效果!H:H,MATCH(技能效果等级!B1548,技能效果!B:B,0))</f>
        <v>4018</v>
      </c>
      <c r="G1548" s="31">
        <v>1</v>
      </c>
      <c r="H1548" s="100"/>
      <c r="I1548" s="100"/>
      <c r="J1548" s="100"/>
      <c r="K1548" s="100"/>
      <c r="L1548" s="100"/>
      <c r="M1548" s="100"/>
      <c r="N1548" s="30">
        <f>IF(INDEX(技能效果!I:I,MATCH(技能效果等级!B1548,技能效果!B:B,0))="","",INDEX(技能效果!I:I,MATCH(技能效果等级!B1548,技能效果!B:B,0)))</f>
        <v>122</v>
      </c>
      <c r="O1548" s="100"/>
      <c r="P1548" s="100"/>
      <c r="Q1548" s="100"/>
      <c r="R1548" s="31" t="str">
        <f>IF(INDEX(技能效果!J:J,MATCH(技能效果等级!B1548,技能效果!B:B,0))="","",INDEX(技能效果!J:J,MATCH(技能效果等级!B1548,技能效果!B:B,0)))</f>
        <v/>
      </c>
      <c r="S1548" s="100"/>
      <c r="T1548" s="100"/>
      <c r="U1548" s="100"/>
      <c r="V1548" s="30" t="s">
        <v>1329</v>
      </c>
      <c r="W1548" s="31">
        <f t="shared" si="23"/>
        <v>155</v>
      </c>
    </row>
    <row r="1549" spans="1:23" ht="16.5" x14ac:dyDescent="0.2">
      <c r="A1549" s="31">
        <v>1546</v>
      </c>
      <c r="B1549" s="31">
        <f>INDEX(技能效果!B:B,MATCH(技能效果等级!W1549,技能效果!Y:Y,0))</f>
        <v>130300821</v>
      </c>
      <c r="C1549" s="31" t="str">
        <f>INDEX(技能效果!C:C,MATCH(技能效果等级!B1549,技能效果!B:B,0))</f>
        <v>夏侯渊满星效果</v>
      </c>
      <c r="D1549" s="30" t="s">
        <v>1013</v>
      </c>
      <c r="E1549" s="31">
        <v>6</v>
      </c>
      <c r="F1549" s="31">
        <f>INDEX(技能效果!H:H,MATCH(技能效果等级!B1549,技能效果!B:B,0))</f>
        <v>4018</v>
      </c>
      <c r="G1549" s="31">
        <v>1</v>
      </c>
      <c r="H1549" s="100"/>
      <c r="I1549" s="100"/>
      <c r="J1549" s="100"/>
      <c r="K1549" s="100"/>
      <c r="L1549" s="100"/>
      <c r="M1549" s="100"/>
      <c r="N1549" s="30">
        <f>IF(INDEX(技能效果!I:I,MATCH(技能效果等级!B1549,技能效果!B:B,0))="","",INDEX(技能效果!I:I,MATCH(技能效果等级!B1549,技能效果!B:B,0)))</f>
        <v>122</v>
      </c>
      <c r="O1549" s="100"/>
      <c r="P1549" s="100"/>
      <c r="Q1549" s="100"/>
      <c r="R1549" s="31" t="str">
        <f>IF(INDEX(技能效果!J:J,MATCH(技能效果等级!B1549,技能效果!B:B,0))="","",INDEX(技能效果!J:J,MATCH(技能效果等级!B1549,技能效果!B:B,0)))</f>
        <v/>
      </c>
      <c r="S1549" s="100"/>
      <c r="T1549" s="100"/>
      <c r="U1549" s="100"/>
      <c r="V1549" s="30" t="s">
        <v>1329</v>
      </c>
      <c r="W1549" s="31">
        <f t="shared" si="23"/>
        <v>155</v>
      </c>
    </row>
    <row r="1550" spans="1:23" ht="16.5" x14ac:dyDescent="0.2">
      <c r="A1550" s="31">
        <v>1547</v>
      </c>
      <c r="B1550" s="31">
        <f>INDEX(技能效果!B:B,MATCH(技能效果等级!W1550,技能效果!Y:Y,0))</f>
        <v>130300821</v>
      </c>
      <c r="C1550" s="31" t="str">
        <f>INDEX(技能效果!C:C,MATCH(技能效果等级!B1550,技能效果!B:B,0))</f>
        <v>夏侯渊满星效果</v>
      </c>
      <c r="D1550" s="30" t="s">
        <v>1013</v>
      </c>
      <c r="E1550" s="31">
        <v>7</v>
      </c>
      <c r="F1550" s="31">
        <f>INDEX(技能效果!H:H,MATCH(技能效果等级!B1550,技能效果!B:B,0))</f>
        <v>4018</v>
      </c>
      <c r="G1550" s="31">
        <v>1</v>
      </c>
      <c r="H1550" s="100"/>
      <c r="I1550" s="100"/>
      <c r="J1550" s="100"/>
      <c r="K1550" s="100"/>
      <c r="L1550" s="100"/>
      <c r="M1550" s="100"/>
      <c r="N1550" s="30">
        <f>IF(INDEX(技能效果!I:I,MATCH(技能效果等级!B1550,技能效果!B:B,0))="","",INDEX(技能效果!I:I,MATCH(技能效果等级!B1550,技能效果!B:B,0)))</f>
        <v>122</v>
      </c>
      <c r="O1550" s="100"/>
      <c r="P1550" s="100"/>
      <c r="Q1550" s="100"/>
      <c r="R1550" s="31" t="str">
        <f>IF(INDEX(技能效果!J:J,MATCH(技能效果等级!B1550,技能效果!B:B,0))="","",INDEX(技能效果!J:J,MATCH(技能效果等级!B1550,技能效果!B:B,0)))</f>
        <v/>
      </c>
      <c r="S1550" s="100"/>
      <c r="T1550" s="100"/>
      <c r="U1550" s="100"/>
      <c r="V1550" s="30" t="s">
        <v>1329</v>
      </c>
      <c r="W1550" s="31">
        <f t="shared" si="23"/>
        <v>155</v>
      </c>
    </row>
    <row r="1551" spans="1:23" ht="16.5" x14ac:dyDescent="0.2">
      <c r="A1551" s="31">
        <v>1548</v>
      </c>
      <c r="B1551" s="31">
        <f>INDEX(技能效果!B:B,MATCH(技能效果等级!W1551,技能效果!Y:Y,0))</f>
        <v>130300821</v>
      </c>
      <c r="C1551" s="31" t="str">
        <f>INDEX(技能效果!C:C,MATCH(技能效果等级!B1551,技能效果!B:B,0))</f>
        <v>夏侯渊满星效果</v>
      </c>
      <c r="D1551" s="30" t="s">
        <v>1013</v>
      </c>
      <c r="E1551" s="31">
        <v>8</v>
      </c>
      <c r="F1551" s="31">
        <f>INDEX(技能效果!H:H,MATCH(技能效果等级!B1551,技能效果!B:B,0))</f>
        <v>4018</v>
      </c>
      <c r="G1551" s="31">
        <v>1</v>
      </c>
      <c r="H1551" s="100"/>
      <c r="I1551" s="100"/>
      <c r="J1551" s="100"/>
      <c r="K1551" s="100"/>
      <c r="L1551" s="100"/>
      <c r="M1551" s="100"/>
      <c r="N1551" s="30">
        <f>IF(INDEX(技能效果!I:I,MATCH(技能效果等级!B1551,技能效果!B:B,0))="","",INDEX(技能效果!I:I,MATCH(技能效果等级!B1551,技能效果!B:B,0)))</f>
        <v>122</v>
      </c>
      <c r="O1551" s="100"/>
      <c r="P1551" s="100"/>
      <c r="Q1551" s="100"/>
      <c r="R1551" s="31" t="str">
        <f>IF(INDEX(技能效果!J:J,MATCH(技能效果等级!B1551,技能效果!B:B,0))="","",INDEX(技能效果!J:J,MATCH(技能效果等级!B1551,技能效果!B:B,0)))</f>
        <v/>
      </c>
      <c r="S1551" s="100"/>
      <c r="T1551" s="100"/>
      <c r="U1551" s="100"/>
      <c r="V1551" s="30" t="s">
        <v>1329</v>
      </c>
      <c r="W1551" s="31">
        <f t="shared" ref="W1551:W1614" si="24">W1541+1</f>
        <v>155</v>
      </c>
    </row>
    <row r="1552" spans="1:23" ht="16.5" x14ac:dyDescent="0.2">
      <c r="A1552" s="31">
        <v>1549</v>
      </c>
      <c r="B1552" s="31">
        <f>INDEX(技能效果!B:B,MATCH(技能效果等级!W1552,技能效果!Y:Y,0))</f>
        <v>130300821</v>
      </c>
      <c r="C1552" s="31" t="str">
        <f>INDEX(技能效果!C:C,MATCH(技能效果等级!B1552,技能效果!B:B,0))</f>
        <v>夏侯渊满星效果</v>
      </c>
      <c r="D1552" s="30" t="s">
        <v>1013</v>
      </c>
      <c r="E1552" s="31">
        <v>9</v>
      </c>
      <c r="F1552" s="31">
        <f>INDEX(技能效果!H:H,MATCH(技能效果等级!B1552,技能效果!B:B,0))</f>
        <v>4018</v>
      </c>
      <c r="G1552" s="31">
        <v>1</v>
      </c>
      <c r="H1552" s="100"/>
      <c r="I1552" s="100"/>
      <c r="J1552" s="100"/>
      <c r="K1552" s="100"/>
      <c r="L1552" s="100"/>
      <c r="M1552" s="100"/>
      <c r="N1552" s="30">
        <f>IF(INDEX(技能效果!I:I,MATCH(技能效果等级!B1552,技能效果!B:B,0))="","",INDEX(技能效果!I:I,MATCH(技能效果等级!B1552,技能效果!B:B,0)))</f>
        <v>122</v>
      </c>
      <c r="O1552" s="100"/>
      <c r="P1552" s="100"/>
      <c r="Q1552" s="100"/>
      <c r="R1552" s="31" t="str">
        <f>IF(INDEX(技能效果!J:J,MATCH(技能效果等级!B1552,技能效果!B:B,0))="","",INDEX(技能效果!J:J,MATCH(技能效果等级!B1552,技能效果!B:B,0)))</f>
        <v/>
      </c>
      <c r="S1552" s="100"/>
      <c r="T1552" s="100"/>
      <c r="U1552" s="100"/>
      <c r="V1552" s="30" t="s">
        <v>1329</v>
      </c>
      <c r="W1552" s="31">
        <f t="shared" si="24"/>
        <v>155</v>
      </c>
    </row>
    <row r="1553" spans="1:23" ht="16.5" x14ac:dyDescent="0.2">
      <c r="A1553" s="31">
        <v>1550</v>
      </c>
      <c r="B1553" s="31">
        <f>INDEX(技能效果!B:B,MATCH(技能效果等级!W1553,技能效果!Y:Y,0))</f>
        <v>130300821</v>
      </c>
      <c r="C1553" s="31" t="str">
        <f>INDEX(技能效果!C:C,MATCH(技能效果等级!B1553,技能效果!B:B,0))</f>
        <v>夏侯渊满星效果</v>
      </c>
      <c r="D1553" s="30" t="s">
        <v>1013</v>
      </c>
      <c r="E1553" s="31">
        <v>10</v>
      </c>
      <c r="F1553" s="31">
        <f>INDEX(技能效果!H:H,MATCH(技能效果等级!B1553,技能效果!B:B,0))</f>
        <v>4018</v>
      </c>
      <c r="G1553" s="31">
        <v>1</v>
      </c>
      <c r="H1553" s="100"/>
      <c r="I1553" s="100"/>
      <c r="J1553" s="100"/>
      <c r="K1553" s="100"/>
      <c r="L1553" s="100"/>
      <c r="M1553" s="100"/>
      <c r="N1553" s="30">
        <f>IF(INDEX(技能效果!I:I,MATCH(技能效果等级!B1553,技能效果!B:B,0))="","",INDEX(技能效果!I:I,MATCH(技能效果等级!B1553,技能效果!B:B,0)))</f>
        <v>122</v>
      </c>
      <c r="O1553" s="100"/>
      <c r="P1553" s="100"/>
      <c r="Q1553" s="100"/>
      <c r="R1553" s="31" t="str">
        <f>IF(INDEX(技能效果!J:J,MATCH(技能效果等级!B1553,技能效果!B:B,0))="","",INDEX(技能效果!J:J,MATCH(技能效果等级!B1553,技能效果!B:B,0)))</f>
        <v/>
      </c>
      <c r="S1553" s="100"/>
      <c r="T1553" s="100"/>
      <c r="U1553" s="100"/>
      <c r="V1553" s="30" t="s">
        <v>1329</v>
      </c>
      <c r="W1553" s="31">
        <f t="shared" si="24"/>
        <v>155</v>
      </c>
    </row>
    <row r="1554" spans="1:23" ht="16.5" x14ac:dyDescent="0.2">
      <c r="A1554" s="31">
        <v>1551</v>
      </c>
      <c r="B1554" s="31">
        <f>INDEX(技能效果!B:B,MATCH(技能效果等级!W1554,技能效果!Y:Y,0))</f>
        <v>130300901</v>
      </c>
      <c r="C1554" s="31" t="str">
        <f>INDEX(技能效果!C:C,MATCH(技能效果等级!B1554,技能效果!B:B,0))</f>
        <v>徐晃技能护盾</v>
      </c>
      <c r="D1554" s="30" t="s">
        <v>1013</v>
      </c>
      <c r="E1554" s="31">
        <v>1</v>
      </c>
      <c r="F1554" s="31">
        <f>INDEX(技能效果!H:H,MATCH(技能效果等级!B1554,技能效果!B:B,0))</f>
        <v>4005</v>
      </c>
      <c r="G1554" s="31">
        <v>1</v>
      </c>
      <c r="H1554" s="100"/>
      <c r="I1554" s="100"/>
      <c r="J1554" s="100"/>
      <c r="K1554" s="100"/>
      <c r="L1554" s="100"/>
      <c r="M1554" s="100"/>
      <c r="N1554" s="30" t="str">
        <f>IF(INDEX(技能效果!I:I,MATCH(技能效果等级!B1554,技能效果!B:B,0))="","",INDEX(技能效果!I:I,MATCH(技能效果等级!B1554,技能效果!B:B,0)))</f>
        <v/>
      </c>
      <c r="O1554" s="100"/>
      <c r="P1554" s="100"/>
      <c r="Q1554" s="100"/>
      <c r="R1554" s="31" t="str">
        <f>IF(INDEX(技能效果!J:J,MATCH(技能效果等级!B1554,技能效果!B:B,0))="","",INDEX(技能效果!J:J,MATCH(技能效果等级!B1554,技能效果!B:B,0)))</f>
        <v/>
      </c>
      <c r="S1554" s="100"/>
      <c r="T1554" s="100"/>
      <c r="U1554" s="100"/>
      <c r="V1554" s="30" t="s">
        <v>1329</v>
      </c>
      <c r="W1554" s="31">
        <f t="shared" si="24"/>
        <v>156</v>
      </c>
    </row>
    <row r="1555" spans="1:23" ht="16.5" x14ac:dyDescent="0.2">
      <c r="A1555" s="31">
        <v>1552</v>
      </c>
      <c r="B1555" s="31">
        <f>INDEX(技能效果!B:B,MATCH(技能效果等级!W1555,技能效果!Y:Y,0))</f>
        <v>130300901</v>
      </c>
      <c r="C1555" s="31" t="str">
        <f>INDEX(技能效果!C:C,MATCH(技能效果等级!B1555,技能效果!B:B,0))</f>
        <v>徐晃技能护盾</v>
      </c>
      <c r="D1555" s="30" t="s">
        <v>1013</v>
      </c>
      <c r="E1555" s="31">
        <v>2</v>
      </c>
      <c r="F1555" s="31">
        <f>INDEX(技能效果!H:H,MATCH(技能效果等级!B1555,技能效果!B:B,0))</f>
        <v>4005</v>
      </c>
      <c r="G1555" s="31">
        <v>1</v>
      </c>
      <c r="H1555" s="100"/>
      <c r="I1555" s="100"/>
      <c r="J1555" s="100"/>
      <c r="K1555" s="100"/>
      <c r="L1555" s="100"/>
      <c r="M1555" s="100"/>
      <c r="N1555" s="30" t="str">
        <f>IF(INDEX(技能效果!I:I,MATCH(技能效果等级!B1555,技能效果!B:B,0))="","",INDEX(技能效果!I:I,MATCH(技能效果等级!B1555,技能效果!B:B,0)))</f>
        <v/>
      </c>
      <c r="O1555" s="100"/>
      <c r="P1555" s="100"/>
      <c r="Q1555" s="100"/>
      <c r="R1555" s="31" t="str">
        <f>IF(INDEX(技能效果!J:J,MATCH(技能效果等级!B1555,技能效果!B:B,0))="","",INDEX(技能效果!J:J,MATCH(技能效果等级!B1555,技能效果!B:B,0)))</f>
        <v/>
      </c>
      <c r="S1555" s="100"/>
      <c r="T1555" s="100"/>
      <c r="U1555" s="100"/>
      <c r="V1555" s="30" t="s">
        <v>1329</v>
      </c>
      <c r="W1555" s="31">
        <f t="shared" si="24"/>
        <v>156</v>
      </c>
    </row>
    <row r="1556" spans="1:23" ht="16.5" x14ac:dyDescent="0.2">
      <c r="A1556" s="31">
        <v>1553</v>
      </c>
      <c r="B1556" s="31">
        <f>INDEX(技能效果!B:B,MATCH(技能效果等级!W1556,技能效果!Y:Y,0))</f>
        <v>130300901</v>
      </c>
      <c r="C1556" s="31" t="str">
        <f>INDEX(技能效果!C:C,MATCH(技能效果等级!B1556,技能效果!B:B,0))</f>
        <v>徐晃技能护盾</v>
      </c>
      <c r="D1556" s="30" t="s">
        <v>1013</v>
      </c>
      <c r="E1556" s="31">
        <v>3</v>
      </c>
      <c r="F1556" s="31">
        <f>INDEX(技能效果!H:H,MATCH(技能效果等级!B1556,技能效果!B:B,0))</f>
        <v>4005</v>
      </c>
      <c r="G1556" s="31">
        <v>1</v>
      </c>
      <c r="H1556" s="100"/>
      <c r="I1556" s="100"/>
      <c r="J1556" s="100"/>
      <c r="K1556" s="100"/>
      <c r="L1556" s="100"/>
      <c r="M1556" s="100"/>
      <c r="N1556" s="30" t="str">
        <f>IF(INDEX(技能效果!I:I,MATCH(技能效果等级!B1556,技能效果!B:B,0))="","",INDEX(技能效果!I:I,MATCH(技能效果等级!B1556,技能效果!B:B,0)))</f>
        <v/>
      </c>
      <c r="O1556" s="100"/>
      <c r="P1556" s="100"/>
      <c r="Q1556" s="100"/>
      <c r="R1556" s="31" t="str">
        <f>IF(INDEX(技能效果!J:J,MATCH(技能效果等级!B1556,技能效果!B:B,0))="","",INDEX(技能效果!J:J,MATCH(技能效果等级!B1556,技能效果!B:B,0)))</f>
        <v/>
      </c>
      <c r="S1556" s="100"/>
      <c r="T1556" s="100"/>
      <c r="U1556" s="100"/>
      <c r="V1556" s="30" t="s">
        <v>1329</v>
      </c>
      <c r="W1556" s="31">
        <f t="shared" si="24"/>
        <v>156</v>
      </c>
    </row>
    <row r="1557" spans="1:23" ht="16.5" x14ac:dyDescent="0.2">
      <c r="A1557" s="31">
        <v>1554</v>
      </c>
      <c r="B1557" s="31">
        <f>INDEX(技能效果!B:B,MATCH(技能效果等级!W1557,技能效果!Y:Y,0))</f>
        <v>130300901</v>
      </c>
      <c r="C1557" s="31" t="str">
        <f>INDEX(技能效果!C:C,MATCH(技能效果等级!B1557,技能效果!B:B,0))</f>
        <v>徐晃技能护盾</v>
      </c>
      <c r="D1557" s="30" t="s">
        <v>1013</v>
      </c>
      <c r="E1557" s="31">
        <v>4</v>
      </c>
      <c r="F1557" s="31">
        <f>INDEX(技能效果!H:H,MATCH(技能效果等级!B1557,技能效果!B:B,0))</f>
        <v>4005</v>
      </c>
      <c r="G1557" s="31">
        <v>1</v>
      </c>
      <c r="H1557" s="100"/>
      <c r="I1557" s="100"/>
      <c r="J1557" s="100"/>
      <c r="K1557" s="100"/>
      <c r="L1557" s="100"/>
      <c r="M1557" s="100"/>
      <c r="N1557" s="30" t="str">
        <f>IF(INDEX(技能效果!I:I,MATCH(技能效果等级!B1557,技能效果!B:B,0))="","",INDEX(技能效果!I:I,MATCH(技能效果等级!B1557,技能效果!B:B,0)))</f>
        <v/>
      </c>
      <c r="O1557" s="100"/>
      <c r="P1557" s="100"/>
      <c r="Q1557" s="100"/>
      <c r="R1557" s="31" t="str">
        <f>IF(INDEX(技能效果!J:J,MATCH(技能效果等级!B1557,技能效果!B:B,0))="","",INDEX(技能效果!J:J,MATCH(技能效果等级!B1557,技能效果!B:B,0)))</f>
        <v/>
      </c>
      <c r="S1557" s="100"/>
      <c r="T1557" s="100"/>
      <c r="U1557" s="100"/>
      <c r="V1557" s="30" t="s">
        <v>1329</v>
      </c>
      <c r="W1557" s="31">
        <f t="shared" si="24"/>
        <v>156</v>
      </c>
    </row>
    <row r="1558" spans="1:23" ht="16.5" x14ac:dyDescent="0.2">
      <c r="A1558" s="31">
        <v>1555</v>
      </c>
      <c r="B1558" s="31">
        <f>INDEX(技能效果!B:B,MATCH(技能效果等级!W1558,技能效果!Y:Y,0))</f>
        <v>130300901</v>
      </c>
      <c r="C1558" s="31" t="str">
        <f>INDEX(技能效果!C:C,MATCH(技能效果等级!B1558,技能效果!B:B,0))</f>
        <v>徐晃技能护盾</v>
      </c>
      <c r="D1558" s="30" t="s">
        <v>1013</v>
      </c>
      <c r="E1558" s="31">
        <v>5</v>
      </c>
      <c r="F1558" s="31">
        <f>INDEX(技能效果!H:H,MATCH(技能效果等级!B1558,技能效果!B:B,0))</f>
        <v>4005</v>
      </c>
      <c r="G1558" s="31">
        <v>1</v>
      </c>
      <c r="H1558" s="100"/>
      <c r="I1558" s="100"/>
      <c r="J1558" s="100"/>
      <c r="K1558" s="100"/>
      <c r="L1558" s="100"/>
      <c r="M1558" s="100"/>
      <c r="N1558" s="30" t="str">
        <f>IF(INDEX(技能效果!I:I,MATCH(技能效果等级!B1558,技能效果!B:B,0))="","",INDEX(技能效果!I:I,MATCH(技能效果等级!B1558,技能效果!B:B,0)))</f>
        <v/>
      </c>
      <c r="O1558" s="100"/>
      <c r="P1558" s="100"/>
      <c r="Q1558" s="100"/>
      <c r="R1558" s="31" t="str">
        <f>IF(INDEX(技能效果!J:J,MATCH(技能效果等级!B1558,技能效果!B:B,0))="","",INDEX(技能效果!J:J,MATCH(技能效果等级!B1558,技能效果!B:B,0)))</f>
        <v/>
      </c>
      <c r="S1558" s="100"/>
      <c r="T1558" s="100"/>
      <c r="U1558" s="100"/>
      <c r="V1558" s="30" t="s">
        <v>1329</v>
      </c>
      <c r="W1558" s="31">
        <f t="shared" si="24"/>
        <v>156</v>
      </c>
    </row>
    <row r="1559" spans="1:23" ht="16.5" x14ac:dyDescent="0.2">
      <c r="A1559" s="31">
        <v>1556</v>
      </c>
      <c r="B1559" s="31">
        <f>INDEX(技能效果!B:B,MATCH(技能效果等级!W1559,技能效果!Y:Y,0))</f>
        <v>130300901</v>
      </c>
      <c r="C1559" s="31" t="str">
        <f>INDEX(技能效果!C:C,MATCH(技能效果等级!B1559,技能效果!B:B,0))</f>
        <v>徐晃技能护盾</v>
      </c>
      <c r="D1559" s="30" t="s">
        <v>1013</v>
      </c>
      <c r="E1559" s="31">
        <v>6</v>
      </c>
      <c r="F1559" s="31">
        <f>INDEX(技能效果!H:H,MATCH(技能效果等级!B1559,技能效果!B:B,0))</f>
        <v>4005</v>
      </c>
      <c r="G1559" s="31">
        <v>1</v>
      </c>
      <c r="H1559" s="100"/>
      <c r="I1559" s="100"/>
      <c r="J1559" s="100"/>
      <c r="K1559" s="100"/>
      <c r="L1559" s="100"/>
      <c r="M1559" s="100"/>
      <c r="N1559" s="30" t="str">
        <f>IF(INDEX(技能效果!I:I,MATCH(技能效果等级!B1559,技能效果!B:B,0))="","",INDEX(技能效果!I:I,MATCH(技能效果等级!B1559,技能效果!B:B,0)))</f>
        <v/>
      </c>
      <c r="O1559" s="100"/>
      <c r="P1559" s="100"/>
      <c r="Q1559" s="100"/>
      <c r="R1559" s="31" t="str">
        <f>IF(INDEX(技能效果!J:J,MATCH(技能效果等级!B1559,技能效果!B:B,0))="","",INDEX(技能效果!J:J,MATCH(技能效果等级!B1559,技能效果!B:B,0)))</f>
        <v/>
      </c>
      <c r="S1559" s="100"/>
      <c r="T1559" s="100"/>
      <c r="U1559" s="100"/>
      <c r="V1559" s="30" t="s">
        <v>1329</v>
      </c>
      <c r="W1559" s="31">
        <f t="shared" si="24"/>
        <v>156</v>
      </c>
    </row>
    <row r="1560" spans="1:23" ht="16.5" x14ac:dyDescent="0.2">
      <c r="A1560" s="31">
        <v>1557</v>
      </c>
      <c r="B1560" s="31">
        <f>INDEX(技能效果!B:B,MATCH(技能效果等级!W1560,技能效果!Y:Y,0))</f>
        <v>130300901</v>
      </c>
      <c r="C1560" s="31" t="str">
        <f>INDEX(技能效果!C:C,MATCH(技能效果等级!B1560,技能效果!B:B,0))</f>
        <v>徐晃技能护盾</v>
      </c>
      <c r="D1560" s="30" t="s">
        <v>1013</v>
      </c>
      <c r="E1560" s="31">
        <v>7</v>
      </c>
      <c r="F1560" s="31">
        <f>INDEX(技能效果!H:H,MATCH(技能效果等级!B1560,技能效果!B:B,0))</f>
        <v>4005</v>
      </c>
      <c r="G1560" s="31">
        <v>1</v>
      </c>
      <c r="H1560" s="100"/>
      <c r="I1560" s="100"/>
      <c r="J1560" s="100"/>
      <c r="K1560" s="100"/>
      <c r="L1560" s="100"/>
      <c r="M1560" s="100"/>
      <c r="N1560" s="30" t="str">
        <f>IF(INDEX(技能效果!I:I,MATCH(技能效果等级!B1560,技能效果!B:B,0))="","",INDEX(技能效果!I:I,MATCH(技能效果等级!B1560,技能效果!B:B,0)))</f>
        <v/>
      </c>
      <c r="O1560" s="100"/>
      <c r="P1560" s="100"/>
      <c r="Q1560" s="100"/>
      <c r="R1560" s="31" t="str">
        <f>IF(INDEX(技能效果!J:J,MATCH(技能效果等级!B1560,技能效果!B:B,0))="","",INDEX(技能效果!J:J,MATCH(技能效果等级!B1560,技能效果!B:B,0)))</f>
        <v/>
      </c>
      <c r="S1560" s="100"/>
      <c r="T1560" s="100"/>
      <c r="U1560" s="100"/>
      <c r="V1560" s="30" t="s">
        <v>1329</v>
      </c>
      <c r="W1560" s="31">
        <f t="shared" si="24"/>
        <v>156</v>
      </c>
    </row>
    <row r="1561" spans="1:23" ht="16.5" x14ac:dyDescent="0.2">
      <c r="A1561" s="31">
        <v>1558</v>
      </c>
      <c r="B1561" s="31">
        <f>INDEX(技能效果!B:B,MATCH(技能效果等级!W1561,技能效果!Y:Y,0))</f>
        <v>130300901</v>
      </c>
      <c r="C1561" s="31" t="str">
        <f>INDEX(技能效果!C:C,MATCH(技能效果等级!B1561,技能效果!B:B,0))</f>
        <v>徐晃技能护盾</v>
      </c>
      <c r="D1561" s="30" t="s">
        <v>1013</v>
      </c>
      <c r="E1561" s="31">
        <v>8</v>
      </c>
      <c r="F1561" s="31">
        <f>INDEX(技能效果!H:H,MATCH(技能效果等级!B1561,技能效果!B:B,0))</f>
        <v>4005</v>
      </c>
      <c r="G1561" s="31">
        <v>1</v>
      </c>
      <c r="H1561" s="100"/>
      <c r="I1561" s="100"/>
      <c r="J1561" s="100"/>
      <c r="K1561" s="100"/>
      <c r="L1561" s="100"/>
      <c r="M1561" s="100"/>
      <c r="N1561" s="30" t="str">
        <f>IF(INDEX(技能效果!I:I,MATCH(技能效果等级!B1561,技能效果!B:B,0))="","",INDEX(技能效果!I:I,MATCH(技能效果等级!B1561,技能效果!B:B,0)))</f>
        <v/>
      </c>
      <c r="O1561" s="100"/>
      <c r="P1561" s="100"/>
      <c r="Q1561" s="100"/>
      <c r="R1561" s="31" t="str">
        <f>IF(INDEX(技能效果!J:J,MATCH(技能效果等级!B1561,技能效果!B:B,0))="","",INDEX(技能效果!J:J,MATCH(技能效果等级!B1561,技能效果!B:B,0)))</f>
        <v/>
      </c>
      <c r="S1561" s="100"/>
      <c r="T1561" s="100"/>
      <c r="U1561" s="100"/>
      <c r="V1561" s="30" t="s">
        <v>1329</v>
      </c>
      <c r="W1561" s="31">
        <f t="shared" si="24"/>
        <v>156</v>
      </c>
    </row>
    <row r="1562" spans="1:23" ht="16.5" x14ac:dyDescent="0.2">
      <c r="A1562" s="31">
        <v>1559</v>
      </c>
      <c r="B1562" s="31">
        <f>INDEX(技能效果!B:B,MATCH(技能效果等级!W1562,技能效果!Y:Y,0))</f>
        <v>130300901</v>
      </c>
      <c r="C1562" s="31" t="str">
        <f>INDEX(技能效果!C:C,MATCH(技能效果等级!B1562,技能效果!B:B,0))</f>
        <v>徐晃技能护盾</v>
      </c>
      <c r="D1562" s="30" t="s">
        <v>1013</v>
      </c>
      <c r="E1562" s="31">
        <v>9</v>
      </c>
      <c r="F1562" s="31">
        <f>INDEX(技能效果!H:H,MATCH(技能效果等级!B1562,技能效果!B:B,0))</f>
        <v>4005</v>
      </c>
      <c r="G1562" s="31">
        <v>1</v>
      </c>
      <c r="H1562" s="100"/>
      <c r="I1562" s="100"/>
      <c r="J1562" s="100"/>
      <c r="K1562" s="100"/>
      <c r="L1562" s="100"/>
      <c r="M1562" s="100"/>
      <c r="N1562" s="30" t="str">
        <f>IF(INDEX(技能效果!I:I,MATCH(技能效果等级!B1562,技能效果!B:B,0))="","",INDEX(技能效果!I:I,MATCH(技能效果等级!B1562,技能效果!B:B,0)))</f>
        <v/>
      </c>
      <c r="O1562" s="100"/>
      <c r="P1562" s="100"/>
      <c r="Q1562" s="100"/>
      <c r="R1562" s="31" t="str">
        <f>IF(INDEX(技能效果!J:J,MATCH(技能效果等级!B1562,技能效果!B:B,0))="","",INDEX(技能效果!J:J,MATCH(技能效果等级!B1562,技能效果!B:B,0)))</f>
        <v/>
      </c>
      <c r="S1562" s="100"/>
      <c r="T1562" s="100"/>
      <c r="U1562" s="100"/>
      <c r="V1562" s="30" t="s">
        <v>1329</v>
      </c>
      <c r="W1562" s="31">
        <f t="shared" si="24"/>
        <v>156</v>
      </c>
    </row>
    <row r="1563" spans="1:23" ht="16.5" x14ac:dyDescent="0.2">
      <c r="A1563" s="31">
        <v>1560</v>
      </c>
      <c r="B1563" s="31">
        <f>INDEX(技能效果!B:B,MATCH(技能效果等级!W1563,技能效果!Y:Y,0))</f>
        <v>130300901</v>
      </c>
      <c r="C1563" s="31" t="str">
        <f>INDEX(技能效果!C:C,MATCH(技能效果等级!B1563,技能效果!B:B,0))</f>
        <v>徐晃技能护盾</v>
      </c>
      <c r="D1563" s="30" t="s">
        <v>1013</v>
      </c>
      <c r="E1563" s="31">
        <v>10</v>
      </c>
      <c r="F1563" s="31">
        <f>INDEX(技能效果!H:H,MATCH(技能效果等级!B1563,技能效果!B:B,0))</f>
        <v>4005</v>
      </c>
      <c r="G1563" s="31">
        <v>1</v>
      </c>
      <c r="H1563" s="100"/>
      <c r="I1563" s="100"/>
      <c r="J1563" s="100"/>
      <c r="K1563" s="100"/>
      <c r="L1563" s="100"/>
      <c r="M1563" s="100"/>
      <c r="N1563" s="30" t="str">
        <f>IF(INDEX(技能效果!I:I,MATCH(技能效果等级!B1563,技能效果!B:B,0))="","",INDEX(技能效果!I:I,MATCH(技能效果等级!B1563,技能效果!B:B,0)))</f>
        <v/>
      </c>
      <c r="O1563" s="100"/>
      <c r="P1563" s="100"/>
      <c r="Q1563" s="100"/>
      <c r="R1563" s="31" t="str">
        <f>IF(INDEX(技能效果!J:J,MATCH(技能效果等级!B1563,技能效果!B:B,0))="","",INDEX(技能效果!J:J,MATCH(技能效果等级!B1563,技能效果!B:B,0)))</f>
        <v/>
      </c>
      <c r="S1563" s="100"/>
      <c r="T1563" s="100"/>
      <c r="U1563" s="100"/>
      <c r="V1563" s="30" t="s">
        <v>1329</v>
      </c>
      <c r="W1563" s="31">
        <f t="shared" si="24"/>
        <v>156</v>
      </c>
    </row>
    <row r="1564" spans="1:23" ht="16.5" x14ac:dyDescent="0.2">
      <c r="A1564" s="31">
        <v>1561</v>
      </c>
      <c r="B1564" s="31">
        <f>INDEX(技能效果!B:B,MATCH(技能效果等级!W1564,技能效果!Y:Y,0))</f>
        <v>130300902</v>
      </c>
      <c r="C1564" s="31" t="str">
        <f>INDEX(技能效果!C:C,MATCH(技能效果等级!B1564,技能效果!B:B,0))</f>
        <v>徐晃技能援护</v>
      </c>
      <c r="D1564" s="30" t="s">
        <v>1013</v>
      </c>
      <c r="E1564" s="31">
        <v>1</v>
      </c>
      <c r="F1564" s="31">
        <f>INDEX(技能效果!H:H,MATCH(技能效果等级!B1564,技能效果!B:B,0))</f>
        <v>4014</v>
      </c>
      <c r="G1564" s="31">
        <v>1</v>
      </c>
      <c r="H1564" s="100"/>
      <c r="I1564" s="100"/>
      <c r="J1564" s="100"/>
      <c r="K1564" s="100"/>
      <c r="L1564" s="100"/>
      <c r="M1564" s="100"/>
      <c r="N1564" s="30" t="str">
        <f>IF(INDEX(技能效果!I:I,MATCH(技能效果等级!B1564,技能效果!B:B,0))="","",INDEX(技能效果!I:I,MATCH(技能效果等级!B1564,技能效果!B:B,0)))</f>
        <v/>
      </c>
      <c r="O1564" s="100"/>
      <c r="P1564" s="100"/>
      <c r="Q1564" s="100"/>
      <c r="R1564" s="31" t="str">
        <f>IF(INDEX(技能效果!J:J,MATCH(技能效果等级!B1564,技能效果!B:B,0))="","",INDEX(技能效果!J:J,MATCH(技能效果等级!B1564,技能效果!B:B,0)))</f>
        <v/>
      </c>
      <c r="S1564" s="100"/>
      <c r="T1564" s="100"/>
      <c r="U1564" s="100"/>
      <c r="V1564" s="30" t="s">
        <v>1329</v>
      </c>
      <c r="W1564" s="31">
        <f t="shared" si="24"/>
        <v>157</v>
      </c>
    </row>
    <row r="1565" spans="1:23" ht="16.5" x14ac:dyDescent="0.2">
      <c r="A1565" s="31">
        <v>1562</v>
      </c>
      <c r="B1565" s="31">
        <f>INDEX(技能效果!B:B,MATCH(技能效果等级!W1565,技能效果!Y:Y,0))</f>
        <v>130300902</v>
      </c>
      <c r="C1565" s="31" t="str">
        <f>INDEX(技能效果!C:C,MATCH(技能效果等级!B1565,技能效果!B:B,0))</f>
        <v>徐晃技能援护</v>
      </c>
      <c r="D1565" s="30" t="s">
        <v>1013</v>
      </c>
      <c r="E1565" s="31">
        <v>2</v>
      </c>
      <c r="F1565" s="31">
        <f>INDEX(技能效果!H:H,MATCH(技能效果等级!B1565,技能效果!B:B,0))</f>
        <v>4014</v>
      </c>
      <c r="G1565" s="31">
        <v>1</v>
      </c>
      <c r="H1565" s="100"/>
      <c r="I1565" s="100"/>
      <c r="J1565" s="100"/>
      <c r="K1565" s="100"/>
      <c r="L1565" s="100"/>
      <c r="M1565" s="100"/>
      <c r="N1565" s="30" t="str">
        <f>IF(INDEX(技能效果!I:I,MATCH(技能效果等级!B1565,技能效果!B:B,0))="","",INDEX(技能效果!I:I,MATCH(技能效果等级!B1565,技能效果!B:B,0)))</f>
        <v/>
      </c>
      <c r="O1565" s="100"/>
      <c r="P1565" s="100"/>
      <c r="Q1565" s="100"/>
      <c r="R1565" s="31" t="str">
        <f>IF(INDEX(技能效果!J:J,MATCH(技能效果等级!B1565,技能效果!B:B,0))="","",INDEX(技能效果!J:J,MATCH(技能效果等级!B1565,技能效果!B:B,0)))</f>
        <v/>
      </c>
      <c r="S1565" s="100"/>
      <c r="T1565" s="100"/>
      <c r="U1565" s="100"/>
      <c r="V1565" s="30" t="s">
        <v>1329</v>
      </c>
      <c r="W1565" s="31">
        <f t="shared" si="24"/>
        <v>157</v>
      </c>
    </row>
    <row r="1566" spans="1:23" ht="16.5" x14ac:dyDescent="0.2">
      <c r="A1566" s="31">
        <v>1563</v>
      </c>
      <c r="B1566" s="31">
        <f>INDEX(技能效果!B:B,MATCH(技能效果等级!W1566,技能效果!Y:Y,0))</f>
        <v>130300902</v>
      </c>
      <c r="C1566" s="31" t="str">
        <f>INDEX(技能效果!C:C,MATCH(技能效果等级!B1566,技能效果!B:B,0))</f>
        <v>徐晃技能援护</v>
      </c>
      <c r="D1566" s="30" t="s">
        <v>1013</v>
      </c>
      <c r="E1566" s="31">
        <v>3</v>
      </c>
      <c r="F1566" s="31">
        <f>INDEX(技能效果!H:H,MATCH(技能效果等级!B1566,技能效果!B:B,0))</f>
        <v>4014</v>
      </c>
      <c r="G1566" s="31">
        <v>1</v>
      </c>
      <c r="H1566" s="100"/>
      <c r="I1566" s="100"/>
      <c r="J1566" s="100"/>
      <c r="K1566" s="100"/>
      <c r="L1566" s="100"/>
      <c r="M1566" s="100"/>
      <c r="N1566" s="30" t="str">
        <f>IF(INDEX(技能效果!I:I,MATCH(技能效果等级!B1566,技能效果!B:B,0))="","",INDEX(技能效果!I:I,MATCH(技能效果等级!B1566,技能效果!B:B,0)))</f>
        <v/>
      </c>
      <c r="O1566" s="100"/>
      <c r="P1566" s="100"/>
      <c r="Q1566" s="100"/>
      <c r="R1566" s="31" t="str">
        <f>IF(INDEX(技能效果!J:J,MATCH(技能效果等级!B1566,技能效果!B:B,0))="","",INDEX(技能效果!J:J,MATCH(技能效果等级!B1566,技能效果!B:B,0)))</f>
        <v/>
      </c>
      <c r="S1566" s="100"/>
      <c r="T1566" s="100"/>
      <c r="U1566" s="100"/>
      <c r="V1566" s="30" t="s">
        <v>1329</v>
      </c>
      <c r="W1566" s="31">
        <f t="shared" si="24"/>
        <v>157</v>
      </c>
    </row>
    <row r="1567" spans="1:23" ht="16.5" x14ac:dyDescent="0.2">
      <c r="A1567" s="31">
        <v>1564</v>
      </c>
      <c r="B1567" s="31">
        <f>INDEX(技能效果!B:B,MATCH(技能效果等级!W1567,技能效果!Y:Y,0))</f>
        <v>130300902</v>
      </c>
      <c r="C1567" s="31" t="str">
        <f>INDEX(技能效果!C:C,MATCH(技能效果等级!B1567,技能效果!B:B,0))</f>
        <v>徐晃技能援护</v>
      </c>
      <c r="D1567" s="30" t="s">
        <v>1013</v>
      </c>
      <c r="E1567" s="31">
        <v>4</v>
      </c>
      <c r="F1567" s="31">
        <f>INDEX(技能效果!H:H,MATCH(技能效果等级!B1567,技能效果!B:B,0))</f>
        <v>4014</v>
      </c>
      <c r="G1567" s="31">
        <v>1</v>
      </c>
      <c r="H1567" s="100"/>
      <c r="I1567" s="100"/>
      <c r="J1567" s="100"/>
      <c r="K1567" s="100"/>
      <c r="L1567" s="100"/>
      <c r="M1567" s="100"/>
      <c r="N1567" s="30" t="str">
        <f>IF(INDEX(技能效果!I:I,MATCH(技能效果等级!B1567,技能效果!B:B,0))="","",INDEX(技能效果!I:I,MATCH(技能效果等级!B1567,技能效果!B:B,0)))</f>
        <v/>
      </c>
      <c r="O1567" s="100"/>
      <c r="P1567" s="100"/>
      <c r="Q1567" s="100"/>
      <c r="R1567" s="31" t="str">
        <f>IF(INDEX(技能效果!J:J,MATCH(技能效果等级!B1567,技能效果!B:B,0))="","",INDEX(技能效果!J:J,MATCH(技能效果等级!B1567,技能效果!B:B,0)))</f>
        <v/>
      </c>
      <c r="S1567" s="100"/>
      <c r="T1567" s="100"/>
      <c r="U1567" s="100"/>
      <c r="V1567" s="30" t="s">
        <v>1329</v>
      </c>
      <c r="W1567" s="31">
        <f t="shared" si="24"/>
        <v>157</v>
      </c>
    </row>
    <row r="1568" spans="1:23" ht="16.5" x14ac:dyDescent="0.2">
      <c r="A1568" s="31">
        <v>1565</v>
      </c>
      <c r="B1568" s="31">
        <f>INDEX(技能效果!B:B,MATCH(技能效果等级!W1568,技能效果!Y:Y,0))</f>
        <v>130300902</v>
      </c>
      <c r="C1568" s="31" t="str">
        <f>INDEX(技能效果!C:C,MATCH(技能效果等级!B1568,技能效果!B:B,0))</f>
        <v>徐晃技能援护</v>
      </c>
      <c r="D1568" s="30" t="s">
        <v>1013</v>
      </c>
      <c r="E1568" s="31">
        <v>5</v>
      </c>
      <c r="F1568" s="31">
        <f>INDEX(技能效果!H:H,MATCH(技能效果等级!B1568,技能效果!B:B,0))</f>
        <v>4014</v>
      </c>
      <c r="G1568" s="31">
        <v>1</v>
      </c>
      <c r="H1568" s="100"/>
      <c r="I1568" s="100"/>
      <c r="J1568" s="100"/>
      <c r="K1568" s="100"/>
      <c r="L1568" s="100"/>
      <c r="M1568" s="100"/>
      <c r="N1568" s="30" t="str">
        <f>IF(INDEX(技能效果!I:I,MATCH(技能效果等级!B1568,技能效果!B:B,0))="","",INDEX(技能效果!I:I,MATCH(技能效果等级!B1568,技能效果!B:B,0)))</f>
        <v/>
      </c>
      <c r="O1568" s="100"/>
      <c r="P1568" s="100"/>
      <c r="Q1568" s="100"/>
      <c r="R1568" s="31" t="str">
        <f>IF(INDEX(技能效果!J:J,MATCH(技能效果等级!B1568,技能效果!B:B,0))="","",INDEX(技能效果!J:J,MATCH(技能效果等级!B1568,技能效果!B:B,0)))</f>
        <v/>
      </c>
      <c r="S1568" s="100"/>
      <c r="T1568" s="100"/>
      <c r="U1568" s="100"/>
      <c r="V1568" s="30" t="s">
        <v>1329</v>
      </c>
      <c r="W1568" s="31">
        <f t="shared" si="24"/>
        <v>157</v>
      </c>
    </row>
    <row r="1569" spans="1:23" ht="16.5" x14ac:dyDescent="0.2">
      <c r="A1569" s="31">
        <v>1566</v>
      </c>
      <c r="B1569" s="31">
        <f>INDEX(技能效果!B:B,MATCH(技能效果等级!W1569,技能效果!Y:Y,0))</f>
        <v>130300902</v>
      </c>
      <c r="C1569" s="31" t="str">
        <f>INDEX(技能效果!C:C,MATCH(技能效果等级!B1569,技能效果!B:B,0))</f>
        <v>徐晃技能援护</v>
      </c>
      <c r="D1569" s="30" t="s">
        <v>1013</v>
      </c>
      <c r="E1569" s="31">
        <v>6</v>
      </c>
      <c r="F1569" s="31">
        <f>INDEX(技能效果!H:H,MATCH(技能效果等级!B1569,技能效果!B:B,0))</f>
        <v>4014</v>
      </c>
      <c r="G1569" s="31">
        <v>1</v>
      </c>
      <c r="H1569" s="100"/>
      <c r="I1569" s="100"/>
      <c r="J1569" s="100"/>
      <c r="K1569" s="100"/>
      <c r="L1569" s="100"/>
      <c r="M1569" s="100"/>
      <c r="N1569" s="30" t="str">
        <f>IF(INDEX(技能效果!I:I,MATCH(技能效果等级!B1569,技能效果!B:B,0))="","",INDEX(技能效果!I:I,MATCH(技能效果等级!B1569,技能效果!B:B,0)))</f>
        <v/>
      </c>
      <c r="O1569" s="100"/>
      <c r="P1569" s="100"/>
      <c r="Q1569" s="100"/>
      <c r="R1569" s="31" t="str">
        <f>IF(INDEX(技能效果!J:J,MATCH(技能效果等级!B1569,技能效果!B:B,0))="","",INDEX(技能效果!J:J,MATCH(技能效果等级!B1569,技能效果!B:B,0)))</f>
        <v/>
      </c>
      <c r="S1569" s="100"/>
      <c r="T1569" s="100"/>
      <c r="U1569" s="100"/>
      <c r="V1569" s="30" t="s">
        <v>1329</v>
      </c>
      <c r="W1569" s="31">
        <f t="shared" si="24"/>
        <v>157</v>
      </c>
    </row>
    <row r="1570" spans="1:23" ht="16.5" x14ac:dyDescent="0.2">
      <c r="A1570" s="31">
        <v>1567</v>
      </c>
      <c r="B1570" s="31">
        <f>INDEX(技能效果!B:B,MATCH(技能效果等级!W1570,技能效果!Y:Y,0))</f>
        <v>130300902</v>
      </c>
      <c r="C1570" s="31" t="str">
        <f>INDEX(技能效果!C:C,MATCH(技能效果等级!B1570,技能效果!B:B,0))</f>
        <v>徐晃技能援护</v>
      </c>
      <c r="D1570" s="30" t="s">
        <v>1013</v>
      </c>
      <c r="E1570" s="31">
        <v>7</v>
      </c>
      <c r="F1570" s="31">
        <f>INDEX(技能效果!H:H,MATCH(技能效果等级!B1570,技能效果!B:B,0))</f>
        <v>4014</v>
      </c>
      <c r="G1570" s="31">
        <v>1</v>
      </c>
      <c r="H1570" s="100"/>
      <c r="I1570" s="100"/>
      <c r="J1570" s="100"/>
      <c r="K1570" s="100"/>
      <c r="L1570" s="100"/>
      <c r="M1570" s="100"/>
      <c r="N1570" s="30" t="str">
        <f>IF(INDEX(技能效果!I:I,MATCH(技能效果等级!B1570,技能效果!B:B,0))="","",INDEX(技能效果!I:I,MATCH(技能效果等级!B1570,技能效果!B:B,0)))</f>
        <v/>
      </c>
      <c r="O1570" s="100"/>
      <c r="P1570" s="100"/>
      <c r="Q1570" s="100"/>
      <c r="R1570" s="31" t="str">
        <f>IF(INDEX(技能效果!J:J,MATCH(技能效果等级!B1570,技能效果!B:B,0))="","",INDEX(技能效果!J:J,MATCH(技能效果等级!B1570,技能效果!B:B,0)))</f>
        <v/>
      </c>
      <c r="S1570" s="100"/>
      <c r="T1570" s="100"/>
      <c r="U1570" s="100"/>
      <c r="V1570" s="30" t="s">
        <v>1329</v>
      </c>
      <c r="W1570" s="31">
        <f t="shared" si="24"/>
        <v>157</v>
      </c>
    </row>
    <row r="1571" spans="1:23" ht="16.5" x14ac:dyDescent="0.2">
      <c r="A1571" s="31">
        <v>1568</v>
      </c>
      <c r="B1571" s="31">
        <f>INDEX(技能效果!B:B,MATCH(技能效果等级!W1571,技能效果!Y:Y,0))</f>
        <v>130300902</v>
      </c>
      <c r="C1571" s="31" t="str">
        <f>INDEX(技能效果!C:C,MATCH(技能效果等级!B1571,技能效果!B:B,0))</f>
        <v>徐晃技能援护</v>
      </c>
      <c r="D1571" s="30" t="s">
        <v>1013</v>
      </c>
      <c r="E1571" s="31">
        <v>8</v>
      </c>
      <c r="F1571" s="31">
        <f>INDEX(技能效果!H:H,MATCH(技能效果等级!B1571,技能效果!B:B,0))</f>
        <v>4014</v>
      </c>
      <c r="G1571" s="31">
        <v>1</v>
      </c>
      <c r="H1571" s="100"/>
      <c r="I1571" s="100"/>
      <c r="J1571" s="100"/>
      <c r="K1571" s="100"/>
      <c r="L1571" s="100"/>
      <c r="M1571" s="100"/>
      <c r="N1571" s="30" t="str">
        <f>IF(INDEX(技能效果!I:I,MATCH(技能效果等级!B1571,技能效果!B:B,0))="","",INDEX(技能效果!I:I,MATCH(技能效果等级!B1571,技能效果!B:B,0)))</f>
        <v/>
      </c>
      <c r="O1571" s="100"/>
      <c r="P1571" s="100"/>
      <c r="Q1571" s="100"/>
      <c r="R1571" s="31" t="str">
        <f>IF(INDEX(技能效果!J:J,MATCH(技能效果等级!B1571,技能效果!B:B,0))="","",INDEX(技能效果!J:J,MATCH(技能效果等级!B1571,技能效果!B:B,0)))</f>
        <v/>
      </c>
      <c r="S1571" s="100"/>
      <c r="T1571" s="100"/>
      <c r="U1571" s="100"/>
      <c r="V1571" s="30" t="s">
        <v>1329</v>
      </c>
      <c r="W1571" s="31">
        <f t="shared" si="24"/>
        <v>157</v>
      </c>
    </row>
    <row r="1572" spans="1:23" ht="16.5" x14ac:dyDescent="0.2">
      <c r="A1572" s="31">
        <v>1569</v>
      </c>
      <c r="B1572" s="31">
        <f>INDEX(技能效果!B:B,MATCH(技能效果等级!W1572,技能效果!Y:Y,0))</f>
        <v>130300902</v>
      </c>
      <c r="C1572" s="31" t="str">
        <f>INDEX(技能效果!C:C,MATCH(技能效果等级!B1572,技能效果!B:B,0))</f>
        <v>徐晃技能援护</v>
      </c>
      <c r="D1572" s="30" t="s">
        <v>1013</v>
      </c>
      <c r="E1572" s="31">
        <v>9</v>
      </c>
      <c r="F1572" s="31">
        <f>INDEX(技能效果!H:H,MATCH(技能效果等级!B1572,技能效果!B:B,0))</f>
        <v>4014</v>
      </c>
      <c r="G1572" s="31">
        <v>1</v>
      </c>
      <c r="H1572" s="100"/>
      <c r="I1572" s="100"/>
      <c r="J1572" s="100"/>
      <c r="K1572" s="100"/>
      <c r="L1572" s="100"/>
      <c r="M1572" s="100"/>
      <c r="N1572" s="30" t="str">
        <f>IF(INDEX(技能效果!I:I,MATCH(技能效果等级!B1572,技能效果!B:B,0))="","",INDEX(技能效果!I:I,MATCH(技能效果等级!B1572,技能效果!B:B,0)))</f>
        <v/>
      </c>
      <c r="O1572" s="100"/>
      <c r="P1572" s="100"/>
      <c r="Q1572" s="100"/>
      <c r="R1572" s="31" t="str">
        <f>IF(INDEX(技能效果!J:J,MATCH(技能效果等级!B1572,技能效果!B:B,0))="","",INDEX(技能效果!J:J,MATCH(技能效果等级!B1572,技能效果!B:B,0)))</f>
        <v/>
      </c>
      <c r="S1572" s="100"/>
      <c r="T1572" s="100"/>
      <c r="U1572" s="100"/>
      <c r="V1572" s="30" t="s">
        <v>1329</v>
      </c>
      <c r="W1572" s="31">
        <f t="shared" si="24"/>
        <v>157</v>
      </c>
    </row>
    <row r="1573" spans="1:23" ht="16.5" x14ac:dyDescent="0.2">
      <c r="A1573" s="31">
        <v>1570</v>
      </c>
      <c r="B1573" s="31">
        <f>INDEX(技能效果!B:B,MATCH(技能效果等级!W1573,技能效果!Y:Y,0))</f>
        <v>130300902</v>
      </c>
      <c r="C1573" s="31" t="str">
        <f>INDEX(技能效果!C:C,MATCH(技能效果等级!B1573,技能效果!B:B,0))</f>
        <v>徐晃技能援护</v>
      </c>
      <c r="D1573" s="30" t="s">
        <v>1013</v>
      </c>
      <c r="E1573" s="31">
        <v>10</v>
      </c>
      <c r="F1573" s="31">
        <f>INDEX(技能效果!H:H,MATCH(技能效果等级!B1573,技能效果!B:B,0))</f>
        <v>4014</v>
      </c>
      <c r="G1573" s="31">
        <v>1</v>
      </c>
      <c r="H1573" s="100"/>
      <c r="I1573" s="100"/>
      <c r="J1573" s="100"/>
      <c r="K1573" s="100"/>
      <c r="L1573" s="100"/>
      <c r="M1573" s="100"/>
      <c r="N1573" s="30" t="str">
        <f>IF(INDEX(技能效果!I:I,MATCH(技能效果等级!B1573,技能效果!B:B,0))="","",INDEX(技能效果!I:I,MATCH(技能效果等级!B1573,技能效果!B:B,0)))</f>
        <v/>
      </c>
      <c r="O1573" s="100"/>
      <c r="P1573" s="100"/>
      <c r="Q1573" s="100"/>
      <c r="R1573" s="31" t="str">
        <f>IF(INDEX(技能效果!J:J,MATCH(技能效果等级!B1573,技能效果!B:B,0))="","",INDEX(技能效果!J:J,MATCH(技能效果等级!B1573,技能效果!B:B,0)))</f>
        <v/>
      </c>
      <c r="S1573" s="100"/>
      <c r="T1573" s="100"/>
      <c r="U1573" s="100"/>
      <c r="V1573" s="30" t="s">
        <v>1329</v>
      </c>
      <c r="W1573" s="31">
        <f t="shared" si="24"/>
        <v>157</v>
      </c>
    </row>
    <row r="1574" spans="1:23" ht="16.5" x14ac:dyDescent="0.2">
      <c r="A1574" s="31">
        <v>1571</v>
      </c>
      <c r="B1574" s="31">
        <f>INDEX(技能效果!B:B,MATCH(技能效果等级!W1574,技能效果!Y:Y,0))</f>
        <v>130300911</v>
      </c>
      <c r="C1574" s="31" t="str">
        <f>INDEX(技能效果!C:C,MATCH(技能效果等级!B1574,技能效果!B:B,0))</f>
        <v>徐晃专属武器效果</v>
      </c>
      <c r="D1574" s="30" t="s">
        <v>1013</v>
      </c>
      <c r="E1574" s="31">
        <v>1</v>
      </c>
      <c r="F1574" s="31">
        <f>INDEX(技能效果!H:H,MATCH(技能效果等级!B1574,技能效果!B:B,0))</f>
        <v>1014</v>
      </c>
      <c r="G1574" s="31">
        <v>1</v>
      </c>
      <c r="H1574" s="100"/>
      <c r="I1574" s="100"/>
      <c r="J1574" s="100"/>
      <c r="K1574" s="100"/>
      <c r="L1574" s="100"/>
      <c r="M1574" s="100"/>
      <c r="N1574" s="30" t="str">
        <f>IF(INDEX(技能效果!I:I,MATCH(技能效果等级!B1574,技能效果!B:B,0))="","",INDEX(技能效果!I:I,MATCH(技能效果等级!B1574,技能效果!B:B,0)))</f>
        <v/>
      </c>
      <c r="O1574" s="100"/>
      <c r="P1574" s="100"/>
      <c r="Q1574" s="100"/>
      <c r="R1574" s="31" t="str">
        <f>IF(INDEX(技能效果!J:J,MATCH(技能效果等级!B1574,技能效果!B:B,0))="","",INDEX(技能效果!J:J,MATCH(技能效果等级!B1574,技能效果!B:B,0)))</f>
        <v/>
      </c>
      <c r="S1574" s="100"/>
      <c r="T1574" s="100"/>
      <c r="U1574" s="100"/>
      <c r="V1574" s="30" t="s">
        <v>1329</v>
      </c>
      <c r="W1574" s="31">
        <f t="shared" si="24"/>
        <v>158</v>
      </c>
    </row>
    <row r="1575" spans="1:23" ht="16.5" x14ac:dyDescent="0.2">
      <c r="A1575" s="31">
        <v>1572</v>
      </c>
      <c r="B1575" s="31">
        <f>INDEX(技能效果!B:B,MATCH(技能效果等级!W1575,技能效果!Y:Y,0))</f>
        <v>130300911</v>
      </c>
      <c r="C1575" s="31" t="str">
        <f>INDEX(技能效果!C:C,MATCH(技能效果等级!B1575,技能效果!B:B,0))</f>
        <v>徐晃专属武器效果</v>
      </c>
      <c r="D1575" s="30" t="s">
        <v>1013</v>
      </c>
      <c r="E1575" s="31">
        <v>2</v>
      </c>
      <c r="F1575" s="31">
        <f>INDEX(技能效果!H:H,MATCH(技能效果等级!B1575,技能效果!B:B,0))</f>
        <v>1014</v>
      </c>
      <c r="G1575" s="31">
        <v>1</v>
      </c>
      <c r="H1575" s="100"/>
      <c r="I1575" s="100"/>
      <c r="J1575" s="100"/>
      <c r="K1575" s="100"/>
      <c r="L1575" s="100"/>
      <c r="M1575" s="100"/>
      <c r="N1575" s="30" t="str">
        <f>IF(INDEX(技能效果!I:I,MATCH(技能效果等级!B1575,技能效果!B:B,0))="","",INDEX(技能效果!I:I,MATCH(技能效果等级!B1575,技能效果!B:B,0)))</f>
        <v/>
      </c>
      <c r="O1575" s="100"/>
      <c r="P1575" s="100"/>
      <c r="Q1575" s="100"/>
      <c r="R1575" s="31" t="str">
        <f>IF(INDEX(技能效果!J:J,MATCH(技能效果等级!B1575,技能效果!B:B,0))="","",INDEX(技能效果!J:J,MATCH(技能效果等级!B1575,技能效果!B:B,0)))</f>
        <v/>
      </c>
      <c r="S1575" s="100"/>
      <c r="T1575" s="100"/>
      <c r="U1575" s="100"/>
      <c r="V1575" s="30" t="s">
        <v>1329</v>
      </c>
      <c r="W1575" s="31">
        <f t="shared" si="24"/>
        <v>158</v>
      </c>
    </row>
    <row r="1576" spans="1:23" ht="16.5" x14ac:dyDescent="0.2">
      <c r="A1576" s="31">
        <v>1573</v>
      </c>
      <c r="B1576" s="31">
        <f>INDEX(技能效果!B:B,MATCH(技能效果等级!W1576,技能效果!Y:Y,0))</f>
        <v>130300911</v>
      </c>
      <c r="C1576" s="31" t="str">
        <f>INDEX(技能效果!C:C,MATCH(技能效果等级!B1576,技能效果!B:B,0))</f>
        <v>徐晃专属武器效果</v>
      </c>
      <c r="D1576" s="30" t="s">
        <v>1013</v>
      </c>
      <c r="E1576" s="31">
        <v>3</v>
      </c>
      <c r="F1576" s="31">
        <f>INDEX(技能效果!H:H,MATCH(技能效果等级!B1576,技能效果!B:B,0))</f>
        <v>1014</v>
      </c>
      <c r="G1576" s="31">
        <v>1</v>
      </c>
      <c r="H1576" s="100"/>
      <c r="I1576" s="100"/>
      <c r="J1576" s="100"/>
      <c r="K1576" s="100"/>
      <c r="L1576" s="100"/>
      <c r="M1576" s="100"/>
      <c r="N1576" s="30" t="str">
        <f>IF(INDEX(技能效果!I:I,MATCH(技能效果等级!B1576,技能效果!B:B,0))="","",INDEX(技能效果!I:I,MATCH(技能效果等级!B1576,技能效果!B:B,0)))</f>
        <v/>
      </c>
      <c r="O1576" s="100"/>
      <c r="P1576" s="100"/>
      <c r="Q1576" s="100"/>
      <c r="R1576" s="31" t="str">
        <f>IF(INDEX(技能效果!J:J,MATCH(技能效果等级!B1576,技能效果!B:B,0))="","",INDEX(技能效果!J:J,MATCH(技能效果等级!B1576,技能效果!B:B,0)))</f>
        <v/>
      </c>
      <c r="S1576" s="100"/>
      <c r="T1576" s="100"/>
      <c r="U1576" s="100"/>
      <c r="V1576" s="30" t="s">
        <v>1329</v>
      </c>
      <c r="W1576" s="31">
        <f t="shared" si="24"/>
        <v>158</v>
      </c>
    </row>
    <row r="1577" spans="1:23" ht="16.5" x14ac:dyDescent="0.2">
      <c r="A1577" s="31">
        <v>1574</v>
      </c>
      <c r="B1577" s="31">
        <f>INDEX(技能效果!B:B,MATCH(技能效果等级!W1577,技能效果!Y:Y,0))</f>
        <v>130300911</v>
      </c>
      <c r="C1577" s="31" t="str">
        <f>INDEX(技能效果!C:C,MATCH(技能效果等级!B1577,技能效果!B:B,0))</f>
        <v>徐晃专属武器效果</v>
      </c>
      <c r="D1577" s="30" t="s">
        <v>1013</v>
      </c>
      <c r="E1577" s="31">
        <v>4</v>
      </c>
      <c r="F1577" s="31">
        <f>INDEX(技能效果!H:H,MATCH(技能效果等级!B1577,技能效果!B:B,0))</f>
        <v>1014</v>
      </c>
      <c r="G1577" s="31">
        <v>1</v>
      </c>
      <c r="H1577" s="100"/>
      <c r="I1577" s="100"/>
      <c r="J1577" s="100"/>
      <c r="K1577" s="100"/>
      <c r="L1577" s="100"/>
      <c r="M1577" s="100"/>
      <c r="N1577" s="30" t="str">
        <f>IF(INDEX(技能效果!I:I,MATCH(技能效果等级!B1577,技能效果!B:B,0))="","",INDEX(技能效果!I:I,MATCH(技能效果等级!B1577,技能效果!B:B,0)))</f>
        <v/>
      </c>
      <c r="O1577" s="100"/>
      <c r="P1577" s="100"/>
      <c r="Q1577" s="100"/>
      <c r="R1577" s="31" t="str">
        <f>IF(INDEX(技能效果!J:J,MATCH(技能效果等级!B1577,技能效果!B:B,0))="","",INDEX(技能效果!J:J,MATCH(技能效果等级!B1577,技能效果!B:B,0)))</f>
        <v/>
      </c>
      <c r="S1577" s="100"/>
      <c r="T1577" s="100"/>
      <c r="U1577" s="100"/>
      <c r="V1577" s="30" t="s">
        <v>1329</v>
      </c>
      <c r="W1577" s="31">
        <f t="shared" si="24"/>
        <v>158</v>
      </c>
    </row>
    <row r="1578" spans="1:23" ht="16.5" x14ac:dyDescent="0.2">
      <c r="A1578" s="31">
        <v>1575</v>
      </c>
      <c r="B1578" s="31">
        <f>INDEX(技能效果!B:B,MATCH(技能效果等级!W1578,技能效果!Y:Y,0))</f>
        <v>130300911</v>
      </c>
      <c r="C1578" s="31" t="str">
        <f>INDEX(技能效果!C:C,MATCH(技能效果等级!B1578,技能效果!B:B,0))</f>
        <v>徐晃专属武器效果</v>
      </c>
      <c r="D1578" s="30" t="s">
        <v>1013</v>
      </c>
      <c r="E1578" s="31">
        <v>5</v>
      </c>
      <c r="F1578" s="31">
        <f>INDEX(技能效果!H:H,MATCH(技能效果等级!B1578,技能效果!B:B,0))</f>
        <v>1014</v>
      </c>
      <c r="G1578" s="31">
        <v>1</v>
      </c>
      <c r="H1578" s="100"/>
      <c r="I1578" s="100"/>
      <c r="J1578" s="100"/>
      <c r="K1578" s="100"/>
      <c r="L1578" s="100"/>
      <c r="M1578" s="100"/>
      <c r="N1578" s="30" t="str">
        <f>IF(INDEX(技能效果!I:I,MATCH(技能效果等级!B1578,技能效果!B:B,0))="","",INDEX(技能效果!I:I,MATCH(技能效果等级!B1578,技能效果!B:B,0)))</f>
        <v/>
      </c>
      <c r="O1578" s="100"/>
      <c r="P1578" s="100"/>
      <c r="Q1578" s="100"/>
      <c r="R1578" s="31" t="str">
        <f>IF(INDEX(技能效果!J:J,MATCH(技能效果等级!B1578,技能效果!B:B,0))="","",INDEX(技能效果!J:J,MATCH(技能效果等级!B1578,技能效果!B:B,0)))</f>
        <v/>
      </c>
      <c r="S1578" s="100"/>
      <c r="T1578" s="100"/>
      <c r="U1578" s="100"/>
      <c r="V1578" s="30" t="s">
        <v>1329</v>
      </c>
      <c r="W1578" s="31">
        <f t="shared" si="24"/>
        <v>158</v>
      </c>
    </row>
    <row r="1579" spans="1:23" ht="16.5" x14ac:dyDescent="0.2">
      <c r="A1579" s="31">
        <v>1576</v>
      </c>
      <c r="B1579" s="31">
        <f>INDEX(技能效果!B:B,MATCH(技能效果等级!W1579,技能效果!Y:Y,0))</f>
        <v>130300911</v>
      </c>
      <c r="C1579" s="31" t="str">
        <f>INDEX(技能效果!C:C,MATCH(技能效果等级!B1579,技能效果!B:B,0))</f>
        <v>徐晃专属武器效果</v>
      </c>
      <c r="D1579" s="30" t="s">
        <v>1013</v>
      </c>
      <c r="E1579" s="31">
        <v>6</v>
      </c>
      <c r="F1579" s="31">
        <f>INDEX(技能效果!H:H,MATCH(技能效果等级!B1579,技能效果!B:B,0))</f>
        <v>1014</v>
      </c>
      <c r="G1579" s="31">
        <v>1</v>
      </c>
      <c r="H1579" s="100"/>
      <c r="I1579" s="100"/>
      <c r="J1579" s="100"/>
      <c r="K1579" s="100"/>
      <c r="L1579" s="100"/>
      <c r="M1579" s="100"/>
      <c r="N1579" s="30" t="str">
        <f>IF(INDEX(技能效果!I:I,MATCH(技能效果等级!B1579,技能效果!B:B,0))="","",INDEX(技能效果!I:I,MATCH(技能效果等级!B1579,技能效果!B:B,0)))</f>
        <v/>
      </c>
      <c r="O1579" s="100"/>
      <c r="P1579" s="100"/>
      <c r="Q1579" s="100"/>
      <c r="R1579" s="31" t="str">
        <f>IF(INDEX(技能效果!J:J,MATCH(技能效果等级!B1579,技能效果!B:B,0))="","",INDEX(技能效果!J:J,MATCH(技能效果等级!B1579,技能效果!B:B,0)))</f>
        <v/>
      </c>
      <c r="S1579" s="100"/>
      <c r="T1579" s="100"/>
      <c r="U1579" s="100"/>
      <c r="V1579" s="30" t="s">
        <v>1329</v>
      </c>
      <c r="W1579" s="31">
        <f t="shared" si="24"/>
        <v>158</v>
      </c>
    </row>
    <row r="1580" spans="1:23" ht="16.5" x14ac:dyDescent="0.2">
      <c r="A1580" s="31">
        <v>1577</v>
      </c>
      <c r="B1580" s="31">
        <f>INDEX(技能效果!B:B,MATCH(技能效果等级!W1580,技能效果!Y:Y,0))</f>
        <v>130300911</v>
      </c>
      <c r="C1580" s="31" t="str">
        <f>INDEX(技能效果!C:C,MATCH(技能效果等级!B1580,技能效果!B:B,0))</f>
        <v>徐晃专属武器效果</v>
      </c>
      <c r="D1580" s="30" t="s">
        <v>1013</v>
      </c>
      <c r="E1580" s="31">
        <v>7</v>
      </c>
      <c r="F1580" s="31">
        <f>INDEX(技能效果!H:H,MATCH(技能效果等级!B1580,技能效果!B:B,0))</f>
        <v>1014</v>
      </c>
      <c r="G1580" s="31">
        <v>1</v>
      </c>
      <c r="H1580" s="100"/>
      <c r="I1580" s="100"/>
      <c r="J1580" s="100"/>
      <c r="K1580" s="100"/>
      <c r="L1580" s="100"/>
      <c r="M1580" s="100"/>
      <c r="N1580" s="30" t="str">
        <f>IF(INDEX(技能效果!I:I,MATCH(技能效果等级!B1580,技能效果!B:B,0))="","",INDEX(技能效果!I:I,MATCH(技能效果等级!B1580,技能效果!B:B,0)))</f>
        <v/>
      </c>
      <c r="O1580" s="100"/>
      <c r="P1580" s="100"/>
      <c r="Q1580" s="100"/>
      <c r="R1580" s="31" t="str">
        <f>IF(INDEX(技能效果!J:J,MATCH(技能效果等级!B1580,技能效果!B:B,0))="","",INDEX(技能效果!J:J,MATCH(技能效果等级!B1580,技能效果!B:B,0)))</f>
        <v/>
      </c>
      <c r="S1580" s="100"/>
      <c r="T1580" s="100"/>
      <c r="U1580" s="100"/>
      <c r="V1580" s="30" t="s">
        <v>1329</v>
      </c>
      <c r="W1580" s="31">
        <f t="shared" si="24"/>
        <v>158</v>
      </c>
    </row>
    <row r="1581" spans="1:23" ht="16.5" x14ac:dyDescent="0.2">
      <c r="A1581" s="31">
        <v>1578</v>
      </c>
      <c r="B1581" s="31">
        <f>INDEX(技能效果!B:B,MATCH(技能效果等级!W1581,技能效果!Y:Y,0))</f>
        <v>130300911</v>
      </c>
      <c r="C1581" s="31" t="str">
        <f>INDEX(技能效果!C:C,MATCH(技能效果等级!B1581,技能效果!B:B,0))</f>
        <v>徐晃专属武器效果</v>
      </c>
      <c r="D1581" s="30" t="s">
        <v>1013</v>
      </c>
      <c r="E1581" s="31">
        <v>8</v>
      </c>
      <c r="F1581" s="31">
        <f>INDEX(技能效果!H:H,MATCH(技能效果等级!B1581,技能效果!B:B,0))</f>
        <v>1014</v>
      </c>
      <c r="G1581" s="31">
        <v>1</v>
      </c>
      <c r="H1581" s="100"/>
      <c r="I1581" s="100"/>
      <c r="J1581" s="100"/>
      <c r="K1581" s="100"/>
      <c r="L1581" s="100"/>
      <c r="M1581" s="100"/>
      <c r="N1581" s="30" t="str">
        <f>IF(INDEX(技能效果!I:I,MATCH(技能效果等级!B1581,技能效果!B:B,0))="","",INDEX(技能效果!I:I,MATCH(技能效果等级!B1581,技能效果!B:B,0)))</f>
        <v/>
      </c>
      <c r="O1581" s="100"/>
      <c r="P1581" s="100"/>
      <c r="Q1581" s="100"/>
      <c r="R1581" s="31" t="str">
        <f>IF(INDEX(技能效果!J:J,MATCH(技能效果等级!B1581,技能效果!B:B,0))="","",INDEX(技能效果!J:J,MATCH(技能效果等级!B1581,技能效果!B:B,0)))</f>
        <v/>
      </c>
      <c r="S1581" s="100"/>
      <c r="T1581" s="100"/>
      <c r="U1581" s="100"/>
      <c r="V1581" s="30" t="s">
        <v>1329</v>
      </c>
      <c r="W1581" s="31">
        <f t="shared" si="24"/>
        <v>158</v>
      </c>
    </row>
    <row r="1582" spans="1:23" ht="16.5" x14ac:dyDescent="0.2">
      <c r="A1582" s="31">
        <v>1579</v>
      </c>
      <c r="B1582" s="31">
        <f>INDEX(技能效果!B:B,MATCH(技能效果等级!W1582,技能效果!Y:Y,0))</f>
        <v>130300911</v>
      </c>
      <c r="C1582" s="31" t="str">
        <f>INDEX(技能效果!C:C,MATCH(技能效果等级!B1582,技能效果!B:B,0))</f>
        <v>徐晃专属武器效果</v>
      </c>
      <c r="D1582" s="30" t="s">
        <v>1013</v>
      </c>
      <c r="E1582" s="31">
        <v>9</v>
      </c>
      <c r="F1582" s="31">
        <f>INDEX(技能效果!H:H,MATCH(技能效果等级!B1582,技能效果!B:B,0))</f>
        <v>1014</v>
      </c>
      <c r="G1582" s="31">
        <v>1</v>
      </c>
      <c r="H1582" s="100"/>
      <c r="I1582" s="100"/>
      <c r="J1582" s="100"/>
      <c r="K1582" s="100"/>
      <c r="L1582" s="100"/>
      <c r="M1582" s="100"/>
      <c r="N1582" s="30" t="str">
        <f>IF(INDEX(技能效果!I:I,MATCH(技能效果等级!B1582,技能效果!B:B,0))="","",INDEX(技能效果!I:I,MATCH(技能效果等级!B1582,技能效果!B:B,0)))</f>
        <v/>
      </c>
      <c r="O1582" s="100"/>
      <c r="P1582" s="100"/>
      <c r="Q1582" s="100"/>
      <c r="R1582" s="31" t="str">
        <f>IF(INDEX(技能效果!J:J,MATCH(技能效果等级!B1582,技能效果!B:B,0))="","",INDEX(技能效果!J:J,MATCH(技能效果等级!B1582,技能效果!B:B,0)))</f>
        <v/>
      </c>
      <c r="S1582" s="100"/>
      <c r="T1582" s="100"/>
      <c r="U1582" s="100"/>
      <c r="V1582" s="30" t="s">
        <v>1329</v>
      </c>
      <c r="W1582" s="31">
        <f t="shared" si="24"/>
        <v>158</v>
      </c>
    </row>
    <row r="1583" spans="1:23" ht="16.5" x14ac:dyDescent="0.2">
      <c r="A1583" s="31">
        <v>1580</v>
      </c>
      <c r="B1583" s="31">
        <f>INDEX(技能效果!B:B,MATCH(技能效果等级!W1583,技能效果!Y:Y,0))</f>
        <v>130300911</v>
      </c>
      <c r="C1583" s="31" t="str">
        <f>INDEX(技能效果!C:C,MATCH(技能效果等级!B1583,技能效果!B:B,0))</f>
        <v>徐晃专属武器效果</v>
      </c>
      <c r="D1583" s="30" t="s">
        <v>1013</v>
      </c>
      <c r="E1583" s="31">
        <v>10</v>
      </c>
      <c r="F1583" s="31">
        <f>INDEX(技能效果!H:H,MATCH(技能效果等级!B1583,技能效果!B:B,0))</f>
        <v>1014</v>
      </c>
      <c r="G1583" s="31">
        <v>1</v>
      </c>
      <c r="H1583" s="100"/>
      <c r="I1583" s="100"/>
      <c r="J1583" s="100"/>
      <c r="K1583" s="100"/>
      <c r="L1583" s="100"/>
      <c r="M1583" s="100"/>
      <c r="N1583" s="30" t="str">
        <f>IF(INDEX(技能效果!I:I,MATCH(技能效果等级!B1583,技能效果!B:B,0))="","",INDEX(技能效果!I:I,MATCH(技能效果等级!B1583,技能效果!B:B,0)))</f>
        <v/>
      </c>
      <c r="O1583" s="100"/>
      <c r="P1583" s="100"/>
      <c r="Q1583" s="100"/>
      <c r="R1583" s="31" t="str">
        <f>IF(INDEX(技能效果!J:J,MATCH(技能效果等级!B1583,技能效果!B:B,0))="","",INDEX(技能效果!J:J,MATCH(技能效果等级!B1583,技能效果!B:B,0)))</f>
        <v/>
      </c>
      <c r="S1583" s="100"/>
      <c r="T1583" s="100"/>
      <c r="U1583" s="100"/>
      <c r="V1583" s="30" t="s">
        <v>1329</v>
      </c>
      <c r="W1583" s="31">
        <f t="shared" si="24"/>
        <v>158</v>
      </c>
    </row>
    <row r="1584" spans="1:23" ht="16.5" x14ac:dyDescent="0.2">
      <c r="A1584" s="31">
        <v>1581</v>
      </c>
      <c r="B1584" s="31">
        <f>INDEX(技能效果!B:B,MATCH(技能效果等级!W1584,技能效果!Y:Y,0))</f>
        <v>130300921</v>
      </c>
      <c r="C1584" s="31" t="str">
        <f>INDEX(技能效果!C:C,MATCH(技能效果等级!B1584,技能效果!B:B,0))</f>
        <v>徐晃满星效果</v>
      </c>
      <c r="D1584" s="30" t="s">
        <v>1013</v>
      </c>
      <c r="E1584" s="31">
        <v>1</v>
      </c>
      <c r="F1584" s="31">
        <f>INDEX(技能效果!H:H,MATCH(技能效果等级!B1584,技能效果!B:B,0))</f>
        <v>4027</v>
      </c>
      <c r="G1584" s="31">
        <v>1</v>
      </c>
      <c r="H1584" s="100"/>
      <c r="I1584" s="100"/>
      <c r="J1584" s="100"/>
      <c r="K1584" s="100"/>
      <c r="L1584" s="100"/>
      <c r="M1584" s="100"/>
      <c r="N1584" s="30" t="str">
        <f>IF(INDEX(技能效果!I:I,MATCH(技能效果等级!B1584,技能效果!B:B,0))="","",INDEX(技能效果!I:I,MATCH(技能效果等级!B1584,技能效果!B:B,0)))</f>
        <v/>
      </c>
      <c r="O1584" s="100"/>
      <c r="P1584" s="100"/>
      <c r="Q1584" s="100"/>
      <c r="R1584" s="31" t="str">
        <f>IF(INDEX(技能效果!J:J,MATCH(技能效果等级!B1584,技能效果!B:B,0))="","",INDEX(技能效果!J:J,MATCH(技能效果等级!B1584,技能效果!B:B,0)))</f>
        <v/>
      </c>
      <c r="S1584" s="100"/>
      <c r="T1584" s="100"/>
      <c r="U1584" s="100"/>
      <c r="V1584" s="30" t="s">
        <v>1329</v>
      </c>
      <c r="W1584" s="31">
        <f t="shared" si="24"/>
        <v>159</v>
      </c>
    </row>
    <row r="1585" spans="1:23" ht="16.5" x14ac:dyDescent="0.2">
      <c r="A1585" s="31">
        <v>1582</v>
      </c>
      <c r="B1585" s="31">
        <f>INDEX(技能效果!B:B,MATCH(技能效果等级!W1585,技能效果!Y:Y,0))</f>
        <v>130300921</v>
      </c>
      <c r="C1585" s="31" t="str">
        <f>INDEX(技能效果!C:C,MATCH(技能效果等级!B1585,技能效果!B:B,0))</f>
        <v>徐晃满星效果</v>
      </c>
      <c r="D1585" s="30" t="s">
        <v>1013</v>
      </c>
      <c r="E1585" s="31">
        <v>2</v>
      </c>
      <c r="F1585" s="31">
        <f>INDEX(技能效果!H:H,MATCH(技能效果等级!B1585,技能效果!B:B,0))</f>
        <v>4027</v>
      </c>
      <c r="G1585" s="31">
        <v>1</v>
      </c>
      <c r="H1585" s="100"/>
      <c r="I1585" s="100"/>
      <c r="J1585" s="100"/>
      <c r="K1585" s="100"/>
      <c r="L1585" s="100"/>
      <c r="M1585" s="100"/>
      <c r="N1585" s="30" t="str">
        <f>IF(INDEX(技能效果!I:I,MATCH(技能效果等级!B1585,技能效果!B:B,0))="","",INDEX(技能效果!I:I,MATCH(技能效果等级!B1585,技能效果!B:B,0)))</f>
        <v/>
      </c>
      <c r="O1585" s="100"/>
      <c r="P1585" s="100"/>
      <c r="Q1585" s="100"/>
      <c r="R1585" s="31" t="str">
        <f>IF(INDEX(技能效果!J:J,MATCH(技能效果等级!B1585,技能效果!B:B,0))="","",INDEX(技能效果!J:J,MATCH(技能效果等级!B1585,技能效果!B:B,0)))</f>
        <v/>
      </c>
      <c r="S1585" s="100"/>
      <c r="T1585" s="100"/>
      <c r="U1585" s="100"/>
      <c r="V1585" s="30" t="s">
        <v>1329</v>
      </c>
      <c r="W1585" s="31">
        <f t="shared" si="24"/>
        <v>159</v>
      </c>
    </row>
    <row r="1586" spans="1:23" ht="16.5" x14ac:dyDescent="0.2">
      <c r="A1586" s="31">
        <v>1583</v>
      </c>
      <c r="B1586" s="31">
        <f>INDEX(技能效果!B:B,MATCH(技能效果等级!W1586,技能效果!Y:Y,0))</f>
        <v>130300921</v>
      </c>
      <c r="C1586" s="31" t="str">
        <f>INDEX(技能效果!C:C,MATCH(技能效果等级!B1586,技能效果!B:B,0))</f>
        <v>徐晃满星效果</v>
      </c>
      <c r="D1586" s="30" t="s">
        <v>1013</v>
      </c>
      <c r="E1586" s="31">
        <v>3</v>
      </c>
      <c r="F1586" s="31">
        <f>INDEX(技能效果!H:H,MATCH(技能效果等级!B1586,技能效果!B:B,0))</f>
        <v>4027</v>
      </c>
      <c r="G1586" s="31">
        <v>1</v>
      </c>
      <c r="H1586" s="100"/>
      <c r="I1586" s="100"/>
      <c r="J1586" s="100"/>
      <c r="K1586" s="100"/>
      <c r="L1586" s="100"/>
      <c r="M1586" s="100"/>
      <c r="N1586" s="30" t="str">
        <f>IF(INDEX(技能效果!I:I,MATCH(技能效果等级!B1586,技能效果!B:B,0))="","",INDEX(技能效果!I:I,MATCH(技能效果等级!B1586,技能效果!B:B,0)))</f>
        <v/>
      </c>
      <c r="O1586" s="100"/>
      <c r="P1586" s="100"/>
      <c r="Q1586" s="100"/>
      <c r="R1586" s="31" t="str">
        <f>IF(INDEX(技能效果!J:J,MATCH(技能效果等级!B1586,技能效果!B:B,0))="","",INDEX(技能效果!J:J,MATCH(技能效果等级!B1586,技能效果!B:B,0)))</f>
        <v/>
      </c>
      <c r="S1586" s="100"/>
      <c r="T1586" s="100"/>
      <c r="U1586" s="100"/>
      <c r="V1586" s="30" t="s">
        <v>1329</v>
      </c>
      <c r="W1586" s="31">
        <f t="shared" si="24"/>
        <v>159</v>
      </c>
    </row>
    <row r="1587" spans="1:23" ht="16.5" x14ac:dyDescent="0.2">
      <c r="A1587" s="31">
        <v>1584</v>
      </c>
      <c r="B1587" s="31">
        <f>INDEX(技能效果!B:B,MATCH(技能效果等级!W1587,技能效果!Y:Y,0))</f>
        <v>130300921</v>
      </c>
      <c r="C1587" s="31" t="str">
        <f>INDEX(技能效果!C:C,MATCH(技能效果等级!B1587,技能效果!B:B,0))</f>
        <v>徐晃满星效果</v>
      </c>
      <c r="D1587" s="30" t="s">
        <v>1013</v>
      </c>
      <c r="E1587" s="31">
        <v>4</v>
      </c>
      <c r="F1587" s="31">
        <f>INDEX(技能效果!H:H,MATCH(技能效果等级!B1587,技能效果!B:B,0))</f>
        <v>4027</v>
      </c>
      <c r="G1587" s="31">
        <v>1</v>
      </c>
      <c r="H1587" s="100"/>
      <c r="I1587" s="100"/>
      <c r="J1587" s="100"/>
      <c r="K1587" s="100"/>
      <c r="L1587" s="100"/>
      <c r="M1587" s="100"/>
      <c r="N1587" s="30" t="str">
        <f>IF(INDEX(技能效果!I:I,MATCH(技能效果等级!B1587,技能效果!B:B,0))="","",INDEX(技能效果!I:I,MATCH(技能效果等级!B1587,技能效果!B:B,0)))</f>
        <v/>
      </c>
      <c r="O1587" s="100"/>
      <c r="P1587" s="100"/>
      <c r="Q1587" s="100"/>
      <c r="R1587" s="31" t="str">
        <f>IF(INDEX(技能效果!J:J,MATCH(技能效果等级!B1587,技能效果!B:B,0))="","",INDEX(技能效果!J:J,MATCH(技能效果等级!B1587,技能效果!B:B,0)))</f>
        <v/>
      </c>
      <c r="S1587" s="100"/>
      <c r="T1587" s="100"/>
      <c r="U1587" s="100"/>
      <c r="V1587" s="30" t="s">
        <v>1329</v>
      </c>
      <c r="W1587" s="31">
        <f t="shared" si="24"/>
        <v>159</v>
      </c>
    </row>
    <row r="1588" spans="1:23" ht="16.5" x14ac:dyDescent="0.2">
      <c r="A1588" s="31">
        <v>1585</v>
      </c>
      <c r="B1588" s="31">
        <f>INDEX(技能效果!B:B,MATCH(技能效果等级!W1588,技能效果!Y:Y,0))</f>
        <v>130300921</v>
      </c>
      <c r="C1588" s="31" t="str">
        <f>INDEX(技能效果!C:C,MATCH(技能效果等级!B1588,技能效果!B:B,0))</f>
        <v>徐晃满星效果</v>
      </c>
      <c r="D1588" s="30" t="s">
        <v>1013</v>
      </c>
      <c r="E1588" s="31">
        <v>5</v>
      </c>
      <c r="F1588" s="31">
        <f>INDEX(技能效果!H:H,MATCH(技能效果等级!B1588,技能效果!B:B,0))</f>
        <v>4027</v>
      </c>
      <c r="G1588" s="31">
        <v>1</v>
      </c>
      <c r="H1588" s="100"/>
      <c r="I1588" s="100"/>
      <c r="J1588" s="100"/>
      <c r="K1588" s="100"/>
      <c r="L1588" s="100"/>
      <c r="M1588" s="100"/>
      <c r="N1588" s="30" t="str">
        <f>IF(INDEX(技能效果!I:I,MATCH(技能效果等级!B1588,技能效果!B:B,0))="","",INDEX(技能效果!I:I,MATCH(技能效果等级!B1588,技能效果!B:B,0)))</f>
        <v/>
      </c>
      <c r="O1588" s="100"/>
      <c r="P1588" s="100"/>
      <c r="Q1588" s="100"/>
      <c r="R1588" s="31" t="str">
        <f>IF(INDEX(技能效果!J:J,MATCH(技能效果等级!B1588,技能效果!B:B,0))="","",INDEX(技能效果!J:J,MATCH(技能效果等级!B1588,技能效果!B:B,0)))</f>
        <v/>
      </c>
      <c r="S1588" s="100"/>
      <c r="T1588" s="100"/>
      <c r="U1588" s="100"/>
      <c r="V1588" s="30" t="s">
        <v>1329</v>
      </c>
      <c r="W1588" s="31">
        <f t="shared" si="24"/>
        <v>159</v>
      </c>
    </row>
    <row r="1589" spans="1:23" ht="16.5" x14ac:dyDescent="0.2">
      <c r="A1589" s="31">
        <v>1586</v>
      </c>
      <c r="B1589" s="31">
        <f>INDEX(技能效果!B:B,MATCH(技能效果等级!W1589,技能效果!Y:Y,0))</f>
        <v>130300921</v>
      </c>
      <c r="C1589" s="31" t="str">
        <f>INDEX(技能效果!C:C,MATCH(技能效果等级!B1589,技能效果!B:B,0))</f>
        <v>徐晃满星效果</v>
      </c>
      <c r="D1589" s="30" t="s">
        <v>1013</v>
      </c>
      <c r="E1589" s="31">
        <v>6</v>
      </c>
      <c r="F1589" s="31">
        <f>INDEX(技能效果!H:H,MATCH(技能效果等级!B1589,技能效果!B:B,0))</f>
        <v>4027</v>
      </c>
      <c r="G1589" s="31">
        <v>1</v>
      </c>
      <c r="H1589" s="100"/>
      <c r="I1589" s="100"/>
      <c r="J1589" s="100"/>
      <c r="K1589" s="100"/>
      <c r="L1589" s="100"/>
      <c r="M1589" s="100"/>
      <c r="N1589" s="30" t="str">
        <f>IF(INDEX(技能效果!I:I,MATCH(技能效果等级!B1589,技能效果!B:B,0))="","",INDEX(技能效果!I:I,MATCH(技能效果等级!B1589,技能效果!B:B,0)))</f>
        <v/>
      </c>
      <c r="O1589" s="100"/>
      <c r="P1589" s="100"/>
      <c r="Q1589" s="100"/>
      <c r="R1589" s="31" t="str">
        <f>IF(INDEX(技能效果!J:J,MATCH(技能效果等级!B1589,技能效果!B:B,0))="","",INDEX(技能效果!J:J,MATCH(技能效果等级!B1589,技能效果!B:B,0)))</f>
        <v/>
      </c>
      <c r="S1589" s="100"/>
      <c r="T1589" s="100"/>
      <c r="U1589" s="100"/>
      <c r="V1589" s="30" t="s">
        <v>1329</v>
      </c>
      <c r="W1589" s="31">
        <f t="shared" si="24"/>
        <v>159</v>
      </c>
    </row>
    <row r="1590" spans="1:23" ht="16.5" x14ac:dyDescent="0.2">
      <c r="A1590" s="31">
        <v>1587</v>
      </c>
      <c r="B1590" s="31">
        <f>INDEX(技能效果!B:B,MATCH(技能效果等级!W1590,技能效果!Y:Y,0))</f>
        <v>130300921</v>
      </c>
      <c r="C1590" s="31" t="str">
        <f>INDEX(技能效果!C:C,MATCH(技能效果等级!B1590,技能效果!B:B,0))</f>
        <v>徐晃满星效果</v>
      </c>
      <c r="D1590" s="30" t="s">
        <v>1013</v>
      </c>
      <c r="E1590" s="31">
        <v>7</v>
      </c>
      <c r="F1590" s="31">
        <f>INDEX(技能效果!H:H,MATCH(技能效果等级!B1590,技能效果!B:B,0))</f>
        <v>4027</v>
      </c>
      <c r="G1590" s="31">
        <v>1</v>
      </c>
      <c r="H1590" s="100"/>
      <c r="I1590" s="100"/>
      <c r="J1590" s="100"/>
      <c r="K1590" s="100"/>
      <c r="L1590" s="100"/>
      <c r="M1590" s="100"/>
      <c r="N1590" s="30" t="str">
        <f>IF(INDEX(技能效果!I:I,MATCH(技能效果等级!B1590,技能效果!B:B,0))="","",INDEX(技能效果!I:I,MATCH(技能效果等级!B1590,技能效果!B:B,0)))</f>
        <v/>
      </c>
      <c r="O1590" s="100"/>
      <c r="P1590" s="100"/>
      <c r="Q1590" s="100"/>
      <c r="R1590" s="31" t="str">
        <f>IF(INDEX(技能效果!J:J,MATCH(技能效果等级!B1590,技能效果!B:B,0))="","",INDEX(技能效果!J:J,MATCH(技能效果等级!B1590,技能效果!B:B,0)))</f>
        <v/>
      </c>
      <c r="S1590" s="100"/>
      <c r="T1590" s="100"/>
      <c r="U1590" s="100"/>
      <c r="V1590" s="30" t="s">
        <v>1329</v>
      </c>
      <c r="W1590" s="31">
        <f t="shared" si="24"/>
        <v>159</v>
      </c>
    </row>
    <row r="1591" spans="1:23" ht="16.5" x14ac:dyDescent="0.2">
      <c r="A1591" s="31">
        <v>1588</v>
      </c>
      <c r="B1591" s="31">
        <f>INDEX(技能效果!B:B,MATCH(技能效果等级!W1591,技能效果!Y:Y,0))</f>
        <v>130300921</v>
      </c>
      <c r="C1591" s="31" t="str">
        <f>INDEX(技能效果!C:C,MATCH(技能效果等级!B1591,技能效果!B:B,0))</f>
        <v>徐晃满星效果</v>
      </c>
      <c r="D1591" s="30" t="s">
        <v>1013</v>
      </c>
      <c r="E1591" s="31">
        <v>8</v>
      </c>
      <c r="F1591" s="31">
        <f>INDEX(技能效果!H:H,MATCH(技能效果等级!B1591,技能效果!B:B,0))</f>
        <v>4027</v>
      </c>
      <c r="G1591" s="31">
        <v>1</v>
      </c>
      <c r="H1591" s="100"/>
      <c r="I1591" s="100"/>
      <c r="J1591" s="100"/>
      <c r="K1591" s="100"/>
      <c r="L1591" s="100"/>
      <c r="M1591" s="100"/>
      <c r="N1591" s="30" t="str">
        <f>IF(INDEX(技能效果!I:I,MATCH(技能效果等级!B1591,技能效果!B:B,0))="","",INDEX(技能效果!I:I,MATCH(技能效果等级!B1591,技能效果!B:B,0)))</f>
        <v/>
      </c>
      <c r="O1591" s="100"/>
      <c r="P1591" s="100"/>
      <c r="Q1591" s="100"/>
      <c r="R1591" s="31" t="str">
        <f>IF(INDEX(技能效果!J:J,MATCH(技能效果等级!B1591,技能效果!B:B,0))="","",INDEX(技能效果!J:J,MATCH(技能效果等级!B1591,技能效果!B:B,0)))</f>
        <v/>
      </c>
      <c r="S1591" s="100"/>
      <c r="T1591" s="100"/>
      <c r="U1591" s="100"/>
      <c r="V1591" s="30" t="s">
        <v>1329</v>
      </c>
      <c r="W1591" s="31">
        <f t="shared" si="24"/>
        <v>159</v>
      </c>
    </row>
    <row r="1592" spans="1:23" ht="16.5" x14ac:dyDescent="0.2">
      <c r="A1592" s="31">
        <v>1589</v>
      </c>
      <c r="B1592" s="31">
        <f>INDEX(技能效果!B:B,MATCH(技能效果等级!W1592,技能效果!Y:Y,0))</f>
        <v>130300921</v>
      </c>
      <c r="C1592" s="31" t="str">
        <f>INDEX(技能效果!C:C,MATCH(技能效果等级!B1592,技能效果!B:B,0))</f>
        <v>徐晃满星效果</v>
      </c>
      <c r="D1592" s="30" t="s">
        <v>1013</v>
      </c>
      <c r="E1592" s="31">
        <v>9</v>
      </c>
      <c r="F1592" s="31">
        <f>INDEX(技能效果!H:H,MATCH(技能效果等级!B1592,技能效果!B:B,0))</f>
        <v>4027</v>
      </c>
      <c r="G1592" s="31">
        <v>1</v>
      </c>
      <c r="H1592" s="100"/>
      <c r="I1592" s="100"/>
      <c r="J1592" s="100"/>
      <c r="K1592" s="100"/>
      <c r="L1592" s="100"/>
      <c r="M1592" s="100"/>
      <c r="N1592" s="30" t="str">
        <f>IF(INDEX(技能效果!I:I,MATCH(技能效果等级!B1592,技能效果!B:B,0))="","",INDEX(技能效果!I:I,MATCH(技能效果等级!B1592,技能效果!B:B,0)))</f>
        <v/>
      </c>
      <c r="O1592" s="100"/>
      <c r="P1592" s="100"/>
      <c r="Q1592" s="100"/>
      <c r="R1592" s="31" t="str">
        <f>IF(INDEX(技能效果!J:J,MATCH(技能效果等级!B1592,技能效果!B:B,0))="","",INDEX(技能效果!J:J,MATCH(技能效果等级!B1592,技能效果!B:B,0)))</f>
        <v/>
      </c>
      <c r="S1592" s="100"/>
      <c r="T1592" s="100"/>
      <c r="U1592" s="100"/>
      <c r="V1592" s="30" t="s">
        <v>1329</v>
      </c>
      <c r="W1592" s="31">
        <f t="shared" si="24"/>
        <v>159</v>
      </c>
    </row>
    <row r="1593" spans="1:23" ht="16.5" x14ac:dyDescent="0.2">
      <c r="A1593" s="31">
        <v>1590</v>
      </c>
      <c r="B1593" s="31">
        <f>INDEX(技能效果!B:B,MATCH(技能效果等级!W1593,技能效果!Y:Y,0))</f>
        <v>130300921</v>
      </c>
      <c r="C1593" s="31" t="str">
        <f>INDEX(技能效果!C:C,MATCH(技能效果等级!B1593,技能效果!B:B,0))</f>
        <v>徐晃满星效果</v>
      </c>
      <c r="D1593" s="30" t="s">
        <v>1013</v>
      </c>
      <c r="E1593" s="31">
        <v>10</v>
      </c>
      <c r="F1593" s="31">
        <f>INDEX(技能效果!H:H,MATCH(技能效果等级!B1593,技能效果!B:B,0))</f>
        <v>4027</v>
      </c>
      <c r="G1593" s="31">
        <v>1</v>
      </c>
      <c r="H1593" s="100"/>
      <c r="I1593" s="100"/>
      <c r="J1593" s="100"/>
      <c r="K1593" s="100"/>
      <c r="L1593" s="100"/>
      <c r="M1593" s="100"/>
      <c r="N1593" s="30" t="str">
        <f>IF(INDEX(技能效果!I:I,MATCH(技能效果等级!B1593,技能效果!B:B,0))="","",INDEX(技能效果!I:I,MATCH(技能效果等级!B1593,技能效果!B:B,0)))</f>
        <v/>
      </c>
      <c r="O1593" s="100"/>
      <c r="P1593" s="100"/>
      <c r="Q1593" s="100"/>
      <c r="R1593" s="31" t="str">
        <f>IF(INDEX(技能效果!J:J,MATCH(技能效果等级!B1593,技能效果!B:B,0))="","",INDEX(技能效果!J:J,MATCH(技能效果等级!B1593,技能效果!B:B,0)))</f>
        <v/>
      </c>
      <c r="S1593" s="100"/>
      <c r="T1593" s="100"/>
      <c r="U1593" s="100"/>
      <c r="V1593" s="30" t="s">
        <v>1329</v>
      </c>
      <c r="W1593" s="31">
        <f t="shared" si="24"/>
        <v>159</v>
      </c>
    </row>
    <row r="1594" spans="1:23" ht="16.5" x14ac:dyDescent="0.2">
      <c r="A1594" s="31">
        <v>1591</v>
      </c>
      <c r="B1594" s="31">
        <f>INDEX(技能效果!B:B,MATCH(技能效果等级!W1594,技能效果!Y:Y,0))</f>
        <v>130301001</v>
      </c>
      <c r="C1594" s="31" t="str">
        <f>INDEX(技能效果!C:C,MATCH(技能效果等级!B1594,技能效果!B:B,0))</f>
        <v>张郃技能持续伤害</v>
      </c>
      <c r="D1594" s="30" t="s">
        <v>1013</v>
      </c>
      <c r="E1594" s="31">
        <v>1</v>
      </c>
      <c r="F1594" s="31">
        <f>INDEX(技能效果!H:H,MATCH(技能效果等级!B1594,技能效果!B:B,0))</f>
        <v>4017</v>
      </c>
      <c r="G1594" s="31">
        <v>1</v>
      </c>
      <c r="H1594" s="100"/>
      <c r="I1594" s="100"/>
      <c r="J1594" s="100"/>
      <c r="K1594" s="100"/>
      <c r="L1594" s="100"/>
      <c r="M1594" s="100"/>
      <c r="N1594" s="30" t="str">
        <f>IF(INDEX(技能效果!I:I,MATCH(技能效果等级!B1594,技能效果!B:B,0))="","",INDEX(技能效果!I:I,MATCH(技能效果等级!B1594,技能效果!B:B,0)))</f>
        <v/>
      </c>
      <c r="O1594" s="100"/>
      <c r="P1594" s="100"/>
      <c r="Q1594" s="100"/>
      <c r="R1594" s="31" t="str">
        <f>IF(INDEX(技能效果!J:J,MATCH(技能效果等级!B1594,技能效果!B:B,0))="","",INDEX(技能效果!J:J,MATCH(技能效果等级!B1594,技能效果!B:B,0)))</f>
        <v/>
      </c>
      <c r="S1594" s="100"/>
      <c r="T1594" s="100"/>
      <c r="U1594" s="100"/>
      <c r="V1594" s="30" t="s">
        <v>1329</v>
      </c>
      <c r="W1594" s="31">
        <f t="shared" si="24"/>
        <v>160</v>
      </c>
    </row>
    <row r="1595" spans="1:23" ht="16.5" x14ac:dyDescent="0.2">
      <c r="A1595" s="31">
        <v>1592</v>
      </c>
      <c r="B1595" s="31">
        <f>INDEX(技能效果!B:B,MATCH(技能效果等级!W1595,技能效果!Y:Y,0))</f>
        <v>130301001</v>
      </c>
      <c r="C1595" s="31" t="str">
        <f>INDEX(技能效果!C:C,MATCH(技能效果等级!B1595,技能效果!B:B,0))</f>
        <v>张郃技能持续伤害</v>
      </c>
      <c r="D1595" s="30" t="s">
        <v>1013</v>
      </c>
      <c r="E1595" s="31">
        <v>2</v>
      </c>
      <c r="F1595" s="31">
        <f>INDEX(技能效果!H:H,MATCH(技能效果等级!B1595,技能效果!B:B,0))</f>
        <v>4017</v>
      </c>
      <c r="G1595" s="31">
        <v>1</v>
      </c>
      <c r="H1595" s="100"/>
      <c r="I1595" s="100"/>
      <c r="J1595" s="100"/>
      <c r="K1595" s="100"/>
      <c r="L1595" s="100"/>
      <c r="M1595" s="100"/>
      <c r="N1595" s="30" t="str">
        <f>IF(INDEX(技能效果!I:I,MATCH(技能效果等级!B1595,技能效果!B:B,0))="","",INDEX(技能效果!I:I,MATCH(技能效果等级!B1595,技能效果!B:B,0)))</f>
        <v/>
      </c>
      <c r="O1595" s="100"/>
      <c r="P1595" s="100"/>
      <c r="Q1595" s="100"/>
      <c r="R1595" s="31" t="str">
        <f>IF(INDEX(技能效果!J:J,MATCH(技能效果等级!B1595,技能效果!B:B,0))="","",INDEX(技能效果!J:J,MATCH(技能效果等级!B1595,技能效果!B:B,0)))</f>
        <v/>
      </c>
      <c r="S1595" s="100"/>
      <c r="T1595" s="100"/>
      <c r="U1595" s="100"/>
      <c r="V1595" s="30" t="s">
        <v>1329</v>
      </c>
      <c r="W1595" s="31">
        <f t="shared" si="24"/>
        <v>160</v>
      </c>
    </row>
    <row r="1596" spans="1:23" ht="16.5" x14ac:dyDescent="0.2">
      <c r="A1596" s="31">
        <v>1593</v>
      </c>
      <c r="B1596" s="31">
        <f>INDEX(技能效果!B:B,MATCH(技能效果等级!W1596,技能效果!Y:Y,0))</f>
        <v>130301001</v>
      </c>
      <c r="C1596" s="31" t="str">
        <f>INDEX(技能效果!C:C,MATCH(技能效果等级!B1596,技能效果!B:B,0))</f>
        <v>张郃技能持续伤害</v>
      </c>
      <c r="D1596" s="30" t="s">
        <v>1013</v>
      </c>
      <c r="E1596" s="31">
        <v>3</v>
      </c>
      <c r="F1596" s="31">
        <f>INDEX(技能效果!H:H,MATCH(技能效果等级!B1596,技能效果!B:B,0))</f>
        <v>4017</v>
      </c>
      <c r="G1596" s="31">
        <v>1</v>
      </c>
      <c r="H1596" s="100"/>
      <c r="I1596" s="100"/>
      <c r="J1596" s="100"/>
      <c r="K1596" s="100"/>
      <c r="L1596" s="100"/>
      <c r="M1596" s="100"/>
      <c r="N1596" s="30" t="str">
        <f>IF(INDEX(技能效果!I:I,MATCH(技能效果等级!B1596,技能效果!B:B,0))="","",INDEX(技能效果!I:I,MATCH(技能效果等级!B1596,技能效果!B:B,0)))</f>
        <v/>
      </c>
      <c r="O1596" s="100"/>
      <c r="P1596" s="100"/>
      <c r="Q1596" s="100"/>
      <c r="R1596" s="31" t="str">
        <f>IF(INDEX(技能效果!J:J,MATCH(技能效果等级!B1596,技能效果!B:B,0))="","",INDEX(技能效果!J:J,MATCH(技能效果等级!B1596,技能效果!B:B,0)))</f>
        <v/>
      </c>
      <c r="S1596" s="100"/>
      <c r="T1596" s="100"/>
      <c r="U1596" s="100"/>
      <c r="V1596" s="30" t="s">
        <v>1329</v>
      </c>
      <c r="W1596" s="31">
        <f t="shared" si="24"/>
        <v>160</v>
      </c>
    </row>
    <row r="1597" spans="1:23" ht="16.5" x14ac:dyDescent="0.2">
      <c r="A1597" s="31">
        <v>1594</v>
      </c>
      <c r="B1597" s="31">
        <f>INDEX(技能效果!B:B,MATCH(技能效果等级!W1597,技能效果!Y:Y,0))</f>
        <v>130301001</v>
      </c>
      <c r="C1597" s="31" t="str">
        <f>INDEX(技能效果!C:C,MATCH(技能效果等级!B1597,技能效果!B:B,0))</f>
        <v>张郃技能持续伤害</v>
      </c>
      <c r="D1597" s="30" t="s">
        <v>1013</v>
      </c>
      <c r="E1597" s="31">
        <v>4</v>
      </c>
      <c r="F1597" s="31">
        <f>INDEX(技能效果!H:H,MATCH(技能效果等级!B1597,技能效果!B:B,0))</f>
        <v>4017</v>
      </c>
      <c r="G1597" s="31">
        <v>1</v>
      </c>
      <c r="H1597" s="100"/>
      <c r="I1597" s="100"/>
      <c r="J1597" s="100"/>
      <c r="K1597" s="100"/>
      <c r="L1597" s="100"/>
      <c r="M1597" s="100"/>
      <c r="N1597" s="30" t="str">
        <f>IF(INDEX(技能效果!I:I,MATCH(技能效果等级!B1597,技能效果!B:B,0))="","",INDEX(技能效果!I:I,MATCH(技能效果等级!B1597,技能效果!B:B,0)))</f>
        <v/>
      </c>
      <c r="O1597" s="100"/>
      <c r="P1597" s="100"/>
      <c r="Q1597" s="100"/>
      <c r="R1597" s="31" t="str">
        <f>IF(INDEX(技能效果!J:J,MATCH(技能效果等级!B1597,技能效果!B:B,0))="","",INDEX(技能效果!J:J,MATCH(技能效果等级!B1597,技能效果!B:B,0)))</f>
        <v/>
      </c>
      <c r="S1597" s="100"/>
      <c r="T1597" s="100"/>
      <c r="U1597" s="100"/>
      <c r="V1597" s="30" t="s">
        <v>1329</v>
      </c>
      <c r="W1597" s="31">
        <f t="shared" si="24"/>
        <v>160</v>
      </c>
    </row>
    <row r="1598" spans="1:23" ht="16.5" x14ac:dyDescent="0.2">
      <c r="A1598" s="31">
        <v>1595</v>
      </c>
      <c r="B1598" s="31">
        <f>INDEX(技能效果!B:B,MATCH(技能效果等级!W1598,技能效果!Y:Y,0))</f>
        <v>130301001</v>
      </c>
      <c r="C1598" s="31" t="str">
        <f>INDEX(技能效果!C:C,MATCH(技能效果等级!B1598,技能效果!B:B,0))</f>
        <v>张郃技能持续伤害</v>
      </c>
      <c r="D1598" s="30" t="s">
        <v>1013</v>
      </c>
      <c r="E1598" s="31">
        <v>5</v>
      </c>
      <c r="F1598" s="31">
        <f>INDEX(技能效果!H:H,MATCH(技能效果等级!B1598,技能效果!B:B,0))</f>
        <v>4017</v>
      </c>
      <c r="G1598" s="31">
        <v>1</v>
      </c>
      <c r="H1598" s="100"/>
      <c r="I1598" s="100"/>
      <c r="J1598" s="100"/>
      <c r="K1598" s="100"/>
      <c r="L1598" s="100"/>
      <c r="M1598" s="100"/>
      <c r="N1598" s="30" t="str">
        <f>IF(INDEX(技能效果!I:I,MATCH(技能效果等级!B1598,技能效果!B:B,0))="","",INDEX(技能效果!I:I,MATCH(技能效果等级!B1598,技能效果!B:B,0)))</f>
        <v/>
      </c>
      <c r="O1598" s="100"/>
      <c r="P1598" s="100"/>
      <c r="Q1598" s="100"/>
      <c r="R1598" s="31" t="str">
        <f>IF(INDEX(技能效果!J:J,MATCH(技能效果等级!B1598,技能效果!B:B,0))="","",INDEX(技能效果!J:J,MATCH(技能效果等级!B1598,技能效果!B:B,0)))</f>
        <v/>
      </c>
      <c r="S1598" s="100"/>
      <c r="T1598" s="100"/>
      <c r="U1598" s="100"/>
      <c r="V1598" s="30" t="s">
        <v>1329</v>
      </c>
      <c r="W1598" s="31">
        <f t="shared" si="24"/>
        <v>160</v>
      </c>
    </row>
    <row r="1599" spans="1:23" ht="16.5" x14ac:dyDescent="0.2">
      <c r="A1599" s="31">
        <v>1596</v>
      </c>
      <c r="B1599" s="31">
        <f>INDEX(技能效果!B:B,MATCH(技能效果等级!W1599,技能效果!Y:Y,0))</f>
        <v>130301001</v>
      </c>
      <c r="C1599" s="31" t="str">
        <f>INDEX(技能效果!C:C,MATCH(技能效果等级!B1599,技能效果!B:B,0))</f>
        <v>张郃技能持续伤害</v>
      </c>
      <c r="D1599" s="30" t="s">
        <v>1013</v>
      </c>
      <c r="E1599" s="31">
        <v>6</v>
      </c>
      <c r="F1599" s="31">
        <f>INDEX(技能效果!H:H,MATCH(技能效果等级!B1599,技能效果!B:B,0))</f>
        <v>4017</v>
      </c>
      <c r="G1599" s="31">
        <v>1</v>
      </c>
      <c r="H1599" s="100"/>
      <c r="I1599" s="100"/>
      <c r="J1599" s="100"/>
      <c r="K1599" s="100"/>
      <c r="L1599" s="100"/>
      <c r="M1599" s="100"/>
      <c r="N1599" s="30" t="str">
        <f>IF(INDEX(技能效果!I:I,MATCH(技能效果等级!B1599,技能效果!B:B,0))="","",INDEX(技能效果!I:I,MATCH(技能效果等级!B1599,技能效果!B:B,0)))</f>
        <v/>
      </c>
      <c r="O1599" s="100"/>
      <c r="P1599" s="100"/>
      <c r="Q1599" s="100"/>
      <c r="R1599" s="31" t="str">
        <f>IF(INDEX(技能效果!J:J,MATCH(技能效果等级!B1599,技能效果!B:B,0))="","",INDEX(技能效果!J:J,MATCH(技能效果等级!B1599,技能效果!B:B,0)))</f>
        <v/>
      </c>
      <c r="S1599" s="100"/>
      <c r="T1599" s="100"/>
      <c r="U1599" s="100"/>
      <c r="V1599" s="30" t="s">
        <v>1329</v>
      </c>
      <c r="W1599" s="31">
        <f t="shared" si="24"/>
        <v>160</v>
      </c>
    </row>
    <row r="1600" spans="1:23" ht="16.5" x14ac:dyDescent="0.2">
      <c r="A1600" s="31">
        <v>1597</v>
      </c>
      <c r="B1600" s="31">
        <f>INDEX(技能效果!B:B,MATCH(技能效果等级!W1600,技能效果!Y:Y,0))</f>
        <v>130301001</v>
      </c>
      <c r="C1600" s="31" t="str">
        <f>INDEX(技能效果!C:C,MATCH(技能效果等级!B1600,技能效果!B:B,0))</f>
        <v>张郃技能持续伤害</v>
      </c>
      <c r="D1600" s="30" t="s">
        <v>1013</v>
      </c>
      <c r="E1600" s="31">
        <v>7</v>
      </c>
      <c r="F1600" s="31">
        <f>INDEX(技能效果!H:H,MATCH(技能效果等级!B1600,技能效果!B:B,0))</f>
        <v>4017</v>
      </c>
      <c r="G1600" s="31">
        <v>1</v>
      </c>
      <c r="H1600" s="100"/>
      <c r="I1600" s="100"/>
      <c r="J1600" s="100"/>
      <c r="K1600" s="100"/>
      <c r="L1600" s="100"/>
      <c r="M1600" s="100"/>
      <c r="N1600" s="30" t="str">
        <f>IF(INDEX(技能效果!I:I,MATCH(技能效果等级!B1600,技能效果!B:B,0))="","",INDEX(技能效果!I:I,MATCH(技能效果等级!B1600,技能效果!B:B,0)))</f>
        <v/>
      </c>
      <c r="O1600" s="100"/>
      <c r="P1600" s="100"/>
      <c r="Q1600" s="100"/>
      <c r="R1600" s="31" t="str">
        <f>IF(INDEX(技能效果!J:J,MATCH(技能效果等级!B1600,技能效果!B:B,0))="","",INDEX(技能效果!J:J,MATCH(技能效果等级!B1600,技能效果!B:B,0)))</f>
        <v/>
      </c>
      <c r="S1600" s="100"/>
      <c r="T1600" s="100"/>
      <c r="U1600" s="100"/>
      <c r="V1600" s="30" t="s">
        <v>1329</v>
      </c>
      <c r="W1600" s="31">
        <f t="shared" si="24"/>
        <v>160</v>
      </c>
    </row>
    <row r="1601" spans="1:23" ht="16.5" x14ac:dyDescent="0.2">
      <c r="A1601" s="31">
        <v>1598</v>
      </c>
      <c r="B1601" s="31">
        <f>INDEX(技能效果!B:B,MATCH(技能效果等级!W1601,技能效果!Y:Y,0))</f>
        <v>130301001</v>
      </c>
      <c r="C1601" s="31" t="str">
        <f>INDEX(技能效果!C:C,MATCH(技能效果等级!B1601,技能效果!B:B,0))</f>
        <v>张郃技能持续伤害</v>
      </c>
      <c r="D1601" s="30" t="s">
        <v>1013</v>
      </c>
      <c r="E1601" s="31">
        <v>8</v>
      </c>
      <c r="F1601" s="31">
        <f>INDEX(技能效果!H:H,MATCH(技能效果等级!B1601,技能效果!B:B,0))</f>
        <v>4017</v>
      </c>
      <c r="G1601" s="31">
        <v>1</v>
      </c>
      <c r="H1601" s="100"/>
      <c r="I1601" s="100"/>
      <c r="J1601" s="100"/>
      <c r="K1601" s="100"/>
      <c r="L1601" s="100"/>
      <c r="M1601" s="100"/>
      <c r="N1601" s="30" t="str">
        <f>IF(INDEX(技能效果!I:I,MATCH(技能效果等级!B1601,技能效果!B:B,0))="","",INDEX(技能效果!I:I,MATCH(技能效果等级!B1601,技能效果!B:B,0)))</f>
        <v/>
      </c>
      <c r="O1601" s="100"/>
      <c r="P1601" s="100"/>
      <c r="Q1601" s="100"/>
      <c r="R1601" s="31" t="str">
        <f>IF(INDEX(技能效果!J:J,MATCH(技能效果等级!B1601,技能效果!B:B,0))="","",INDEX(技能效果!J:J,MATCH(技能效果等级!B1601,技能效果!B:B,0)))</f>
        <v/>
      </c>
      <c r="S1601" s="100"/>
      <c r="T1601" s="100"/>
      <c r="U1601" s="100"/>
      <c r="V1601" s="30" t="s">
        <v>1329</v>
      </c>
      <c r="W1601" s="31">
        <f t="shared" si="24"/>
        <v>160</v>
      </c>
    </row>
    <row r="1602" spans="1:23" ht="16.5" x14ac:dyDescent="0.2">
      <c r="A1602" s="31">
        <v>1599</v>
      </c>
      <c r="B1602" s="31">
        <f>INDEX(技能效果!B:B,MATCH(技能效果等级!W1602,技能效果!Y:Y,0))</f>
        <v>130301001</v>
      </c>
      <c r="C1602" s="31" t="str">
        <f>INDEX(技能效果!C:C,MATCH(技能效果等级!B1602,技能效果!B:B,0))</f>
        <v>张郃技能持续伤害</v>
      </c>
      <c r="D1602" s="30" t="s">
        <v>1013</v>
      </c>
      <c r="E1602" s="31">
        <v>9</v>
      </c>
      <c r="F1602" s="31">
        <f>INDEX(技能效果!H:H,MATCH(技能效果等级!B1602,技能效果!B:B,0))</f>
        <v>4017</v>
      </c>
      <c r="G1602" s="31">
        <v>1</v>
      </c>
      <c r="H1602" s="100"/>
      <c r="I1602" s="100"/>
      <c r="J1602" s="100"/>
      <c r="K1602" s="100"/>
      <c r="L1602" s="100"/>
      <c r="M1602" s="100"/>
      <c r="N1602" s="30" t="str">
        <f>IF(INDEX(技能效果!I:I,MATCH(技能效果等级!B1602,技能效果!B:B,0))="","",INDEX(技能效果!I:I,MATCH(技能效果等级!B1602,技能效果!B:B,0)))</f>
        <v/>
      </c>
      <c r="O1602" s="100"/>
      <c r="P1602" s="100"/>
      <c r="Q1602" s="100"/>
      <c r="R1602" s="31" t="str">
        <f>IF(INDEX(技能效果!J:J,MATCH(技能效果等级!B1602,技能效果!B:B,0))="","",INDEX(技能效果!J:J,MATCH(技能效果等级!B1602,技能效果!B:B,0)))</f>
        <v/>
      </c>
      <c r="S1602" s="100"/>
      <c r="T1602" s="100"/>
      <c r="U1602" s="100"/>
      <c r="V1602" s="30" t="s">
        <v>1329</v>
      </c>
      <c r="W1602" s="31">
        <f t="shared" si="24"/>
        <v>160</v>
      </c>
    </row>
    <row r="1603" spans="1:23" ht="16.5" x14ac:dyDescent="0.2">
      <c r="A1603" s="31">
        <v>1600</v>
      </c>
      <c r="B1603" s="31">
        <f>INDEX(技能效果!B:B,MATCH(技能效果等级!W1603,技能效果!Y:Y,0))</f>
        <v>130301001</v>
      </c>
      <c r="C1603" s="31" t="str">
        <f>INDEX(技能效果!C:C,MATCH(技能效果等级!B1603,技能效果!B:B,0))</f>
        <v>张郃技能持续伤害</v>
      </c>
      <c r="D1603" s="30" t="s">
        <v>1013</v>
      </c>
      <c r="E1603" s="31">
        <v>10</v>
      </c>
      <c r="F1603" s="31">
        <f>INDEX(技能效果!H:H,MATCH(技能效果等级!B1603,技能效果!B:B,0))</f>
        <v>4017</v>
      </c>
      <c r="G1603" s="31">
        <v>1</v>
      </c>
      <c r="H1603" s="100"/>
      <c r="I1603" s="100"/>
      <c r="J1603" s="100"/>
      <c r="K1603" s="100"/>
      <c r="L1603" s="100"/>
      <c r="M1603" s="100"/>
      <c r="N1603" s="30" t="str">
        <f>IF(INDEX(技能效果!I:I,MATCH(技能效果等级!B1603,技能效果!B:B,0))="","",INDEX(技能效果!I:I,MATCH(技能效果等级!B1603,技能效果!B:B,0)))</f>
        <v/>
      </c>
      <c r="O1603" s="100"/>
      <c r="P1603" s="100"/>
      <c r="Q1603" s="100"/>
      <c r="R1603" s="31" t="str">
        <f>IF(INDEX(技能效果!J:J,MATCH(技能效果等级!B1603,技能效果!B:B,0))="","",INDEX(技能效果!J:J,MATCH(技能效果等级!B1603,技能效果!B:B,0)))</f>
        <v/>
      </c>
      <c r="S1603" s="100"/>
      <c r="T1603" s="100"/>
      <c r="U1603" s="100"/>
      <c r="V1603" s="30" t="s">
        <v>1329</v>
      </c>
      <c r="W1603" s="31">
        <f t="shared" si="24"/>
        <v>160</v>
      </c>
    </row>
    <row r="1604" spans="1:23" ht="16.5" x14ac:dyDescent="0.2">
      <c r="A1604" s="31">
        <v>1601</v>
      </c>
      <c r="B1604" s="31">
        <f>INDEX(技能效果!B:B,MATCH(技能效果等级!W1604,技能效果!Y:Y,0))</f>
        <v>130301002</v>
      </c>
      <c r="C1604" s="31" t="str">
        <f>INDEX(技能效果!C:C,MATCH(技能效果等级!B1604,技能效果!B:B,0))</f>
        <v>张郃技能获得水晶</v>
      </c>
      <c r="D1604" s="30" t="s">
        <v>1013</v>
      </c>
      <c r="E1604" s="31">
        <v>1</v>
      </c>
      <c r="F1604" s="31">
        <f>INDEX(技能效果!H:H,MATCH(技能效果等级!B1604,技能效果!B:B,0))</f>
        <v>3001</v>
      </c>
      <c r="G1604" s="31">
        <v>1</v>
      </c>
      <c r="H1604" s="100"/>
      <c r="I1604" s="100"/>
      <c r="J1604" s="100"/>
      <c r="K1604" s="100"/>
      <c r="L1604" s="100"/>
      <c r="M1604" s="100"/>
      <c r="N1604" s="30" t="str">
        <f>IF(INDEX(技能效果!I:I,MATCH(技能效果等级!B1604,技能效果!B:B,0))="","",INDEX(技能效果!I:I,MATCH(技能效果等级!B1604,技能效果!B:B,0)))</f>
        <v/>
      </c>
      <c r="O1604" s="100"/>
      <c r="P1604" s="100"/>
      <c r="Q1604" s="100"/>
      <c r="R1604" s="31" t="str">
        <f>IF(INDEX(技能效果!J:J,MATCH(技能效果等级!B1604,技能效果!B:B,0))="","",INDEX(技能效果!J:J,MATCH(技能效果等级!B1604,技能效果!B:B,0)))</f>
        <v/>
      </c>
      <c r="S1604" s="100"/>
      <c r="T1604" s="100"/>
      <c r="U1604" s="100"/>
      <c r="V1604" s="30" t="s">
        <v>1329</v>
      </c>
      <c r="W1604" s="31">
        <f t="shared" si="24"/>
        <v>161</v>
      </c>
    </row>
    <row r="1605" spans="1:23" ht="16.5" x14ac:dyDescent="0.2">
      <c r="A1605" s="31">
        <v>1602</v>
      </c>
      <c r="B1605" s="31">
        <f>INDEX(技能效果!B:B,MATCH(技能效果等级!W1605,技能效果!Y:Y,0))</f>
        <v>130301002</v>
      </c>
      <c r="C1605" s="31" t="str">
        <f>INDEX(技能效果!C:C,MATCH(技能效果等级!B1605,技能效果!B:B,0))</f>
        <v>张郃技能获得水晶</v>
      </c>
      <c r="D1605" s="30" t="s">
        <v>1013</v>
      </c>
      <c r="E1605" s="31">
        <v>2</v>
      </c>
      <c r="F1605" s="31">
        <f>INDEX(技能效果!H:H,MATCH(技能效果等级!B1605,技能效果!B:B,0))</f>
        <v>3001</v>
      </c>
      <c r="G1605" s="31">
        <v>1</v>
      </c>
      <c r="H1605" s="100"/>
      <c r="I1605" s="100"/>
      <c r="J1605" s="100"/>
      <c r="K1605" s="100"/>
      <c r="L1605" s="100"/>
      <c r="M1605" s="100"/>
      <c r="N1605" s="30" t="str">
        <f>IF(INDEX(技能效果!I:I,MATCH(技能效果等级!B1605,技能效果!B:B,0))="","",INDEX(技能效果!I:I,MATCH(技能效果等级!B1605,技能效果!B:B,0)))</f>
        <v/>
      </c>
      <c r="O1605" s="100"/>
      <c r="P1605" s="100"/>
      <c r="Q1605" s="100"/>
      <c r="R1605" s="31" t="str">
        <f>IF(INDEX(技能效果!J:J,MATCH(技能效果等级!B1605,技能效果!B:B,0))="","",INDEX(技能效果!J:J,MATCH(技能效果等级!B1605,技能效果!B:B,0)))</f>
        <v/>
      </c>
      <c r="S1605" s="100"/>
      <c r="T1605" s="100"/>
      <c r="U1605" s="100"/>
      <c r="V1605" s="30" t="s">
        <v>1329</v>
      </c>
      <c r="W1605" s="31">
        <f t="shared" si="24"/>
        <v>161</v>
      </c>
    </row>
    <row r="1606" spans="1:23" ht="16.5" x14ac:dyDescent="0.2">
      <c r="A1606" s="31">
        <v>1603</v>
      </c>
      <c r="B1606" s="31">
        <f>INDEX(技能效果!B:B,MATCH(技能效果等级!W1606,技能效果!Y:Y,0))</f>
        <v>130301002</v>
      </c>
      <c r="C1606" s="31" t="str">
        <f>INDEX(技能效果!C:C,MATCH(技能效果等级!B1606,技能效果!B:B,0))</f>
        <v>张郃技能获得水晶</v>
      </c>
      <c r="D1606" s="30" t="s">
        <v>1013</v>
      </c>
      <c r="E1606" s="31">
        <v>3</v>
      </c>
      <c r="F1606" s="31">
        <f>INDEX(技能效果!H:H,MATCH(技能效果等级!B1606,技能效果!B:B,0))</f>
        <v>3001</v>
      </c>
      <c r="G1606" s="31">
        <v>1</v>
      </c>
      <c r="H1606" s="100"/>
      <c r="I1606" s="100"/>
      <c r="J1606" s="100"/>
      <c r="K1606" s="100"/>
      <c r="L1606" s="100"/>
      <c r="M1606" s="100"/>
      <c r="N1606" s="30" t="str">
        <f>IF(INDEX(技能效果!I:I,MATCH(技能效果等级!B1606,技能效果!B:B,0))="","",INDEX(技能效果!I:I,MATCH(技能效果等级!B1606,技能效果!B:B,0)))</f>
        <v/>
      </c>
      <c r="O1606" s="100"/>
      <c r="P1606" s="100"/>
      <c r="Q1606" s="100"/>
      <c r="R1606" s="31" t="str">
        <f>IF(INDEX(技能效果!J:J,MATCH(技能效果等级!B1606,技能效果!B:B,0))="","",INDEX(技能效果!J:J,MATCH(技能效果等级!B1606,技能效果!B:B,0)))</f>
        <v/>
      </c>
      <c r="S1606" s="100"/>
      <c r="T1606" s="100"/>
      <c r="U1606" s="100"/>
      <c r="V1606" s="30" t="s">
        <v>1329</v>
      </c>
      <c r="W1606" s="31">
        <f t="shared" si="24"/>
        <v>161</v>
      </c>
    </row>
    <row r="1607" spans="1:23" ht="16.5" x14ac:dyDescent="0.2">
      <c r="A1607" s="31">
        <v>1604</v>
      </c>
      <c r="B1607" s="31">
        <f>INDEX(技能效果!B:B,MATCH(技能效果等级!W1607,技能效果!Y:Y,0))</f>
        <v>130301002</v>
      </c>
      <c r="C1607" s="31" t="str">
        <f>INDEX(技能效果!C:C,MATCH(技能效果等级!B1607,技能效果!B:B,0))</f>
        <v>张郃技能获得水晶</v>
      </c>
      <c r="D1607" s="30" t="s">
        <v>1013</v>
      </c>
      <c r="E1607" s="31">
        <v>4</v>
      </c>
      <c r="F1607" s="31">
        <f>INDEX(技能效果!H:H,MATCH(技能效果等级!B1607,技能效果!B:B,0))</f>
        <v>3001</v>
      </c>
      <c r="G1607" s="31">
        <v>1</v>
      </c>
      <c r="H1607" s="100"/>
      <c r="I1607" s="100"/>
      <c r="J1607" s="100"/>
      <c r="K1607" s="100"/>
      <c r="L1607" s="100"/>
      <c r="M1607" s="100"/>
      <c r="N1607" s="30" t="str">
        <f>IF(INDEX(技能效果!I:I,MATCH(技能效果等级!B1607,技能效果!B:B,0))="","",INDEX(技能效果!I:I,MATCH(技能效果等级!B1607,技能效果!B:B,0)))</f>
        <v/>
      </c>
      <c r="O1607" s="100"/>
      <c r="P1607" s="100"/>
      <c r="Q1607" s="100"/>
      <c r="R1607" s="31" t="str">
        <f>IF(INDEX(技能效果!J:J,MATCH(技能效果等级!B1607,技能效果!B:B,0))="","",INDEX(技能效果!J:J,MATCH(技能效果等级!B1607,技能效果!B:B,0)))</f>
        <v/>
      </c>
      <c r="S1607" s="100"/>
      <c r="T1607" s="100"/>
      <c r="U1607" s="100"/>
      <c r="V1607" s="30" t="s">
        <v>1329</v>
      </c>
      <c r="W1607" s="31">
        <f t="shared" si="24"/>
        <v>161</v>
      </c>
    </row>
    <row r="1608" spans="1:23" ht="16.5" x14ac:dyDescent="0.2">
      <c r="A1608" s="31">
        <v>1605</v>
      </c>
      <c r="B1608" s="31">
        <f>INDEX(技能效果!B:B,MATCH(技能效果等级!W1608,技能效果!Y:Y,0))</f>
        <v>130301002</v>
      </c>
      <c r="C1608" s="31" t="str">
        <f>INDEX(技能效果!C:C,MATCH(技能效果等级!B1608,技能效果!B:B,0))</f>
        <v>张郃技能获得水晶</v>
      </c>
      <c r="D1608" s="30" t="s">
        <v>1013</v>
      </c>
      <c r="E1608" s="31">
        <v>5</v>
      </c>
      <c r="F1608" s="31">
        <f>INDEX(技能效果!H:H,MATCH(技能效果等级!B1608,技能效果!B:B,0))</f>
        <v>3001</v>
      </c>
      <c r="G1608" s="31">
        <v>1</v>
      </c>
      <c r="H1608" s="100"/>
      <c r="I1608" s="100"/>
      <c r="J1608" s="100"/>
      <c r="K1608" s="100"/>
      <c r="L1608" s="100"/>
      <c r="M1608" s="100"/>
      <c r="N1608" s="30" t="str">
        <f>IF(INDEX(技能效果!I:I,MATCH(技能效果等级!B1608,技能效果!B:B,0))="","",INDEX(技能效果!I:I,MATCH(技能效果等级!B1608,技能效果!B:B,0)))</f>
        <v/>
      </c>
      <c r="O1608" s="100"/>
      <c r="P1608" s="100"/>
      <c r="Q1608" s="100"/>
      <c r="R1608" s="31" t="str">
        <f>IF(INDEX(技能效果!J:J,MATCH(技能效果等级!B1608,技能效果!B:B,0))="","",INDEX(技能效果!J:J,MATCH(技能效果等级!B1608,技能效果!B:B,0)))</f>
        <v/>
      </c>
      <c r="S1608" s="100"/>
      <c r="T1608" s="100"/>
      <c r="U1608" s="100"/>
      <c r="V1608" s="30" t="s">
        <v>1329</v>
      </c>
      <c r="W1608" s="31">
        <f t="shared" si="24"/>
        <v>161</v>
      </c>
    </row>
    <row r="1609" spans="1:23" ht="16.5" x14ac:dyDescent="0.2">
      <c r="A1609" s="31">
        <v>1606</v>
      </c>
      <c r="B1609" s="31">
        <f>INDEX(技能效果!B:B,MATCH(技能效果等级!W1609,技能效果!Y:Y,0))</f>
        <v>130301002</v>
      </c>
      <c r="C1609" s="31" t="str">
        <f>INDEX(技能效果!C:C,MATCH(技能效果等级!B1609,技能效果!B:B,0))</f>
        <v>张郃技能获得水晶</v>
      </c>
      <c r="D1609" s="30" t="s">
        <v>1013</v>
      </c>
      <c r="E1609" s="31">
        <v>6</v>
      </c>
      <c r="F1609" s="31">
        <f>INDEX(技能效果!H:H,MATCH(技能效果等级!B1609,技能效果!B:B,0))</f>
        <v>3001</v>
      </c>
      <c r="G1609" s="31">
        <v>1</v>
      </c>
      <c r="H1609" s="100"/>
      <c r="I1609" s="100"/>
      <c r="J1609" s="100"/>
      <c r="K1609" s="100"/>
      <c r="L1609" s="100"/>
      <c r="M1609" s="100"/>
      <c r="N1609" s="30" t="str">
        <f>IF(INDEX(技能效果!I:I,MATCH(技能效果等级!B1609,技能效果!B:B,0))="","",INDEX(技能效果!I:I,MATCH(技能效果等级!B1609,技能效果!B:B,0)))</f>
        <v/>
      </c>
      <c r="O1609" s="100"/>
      <c r="P1609" s="100"/>
      <c r="Q1609" s="100"/>
      <c r="R1609" s="31" t="str">
        <f>IF(INDEX(技能效果!J:J,MATCH(技能效果等级!B1609,技能效果!B:B,0))="","",INDEX(技能效果!J:J,MATCH(技能效果等级!B1609,技能效果!B:B,0)))</f>
        <v/>
      </c>
      <c r="S1609" s="100"/>
      <c r="T1609" s="100"/>
      <c r="U1609" s="100"/>
      <c r="V1609" s="30" t="s">
        <v>1329</v>
      </c>
      <c r="W1609" s="31">
        <f t="shared" si="24"/>
        <v>161</v>
      </c>
    </row>
    <row r="1610" spans="1:23" ht="16.5" x14ac:dyDescent="0.2">
      <c r="A1610" s="31">
        <v>1607</v>
      </c>
      <c r="B1610" s="31">
        <f>INDEX(技能效果!B:B,MATCH(技能效果等级!W1610,技能效果!Y:Y,0))</f>
        <v>130301002</v>
      </c>
      <c r="C1610" s="31" t="str">
        <f>INDEX(技能效果!C:C,MATCH(技能效果等级!B1610,技能效果!B:B,0))</f>
        <v>张郃技能获得水晶</v>
      </c>
      <c r="D1610" s="30" t="s">
        <v>1013</v>
      </c>
      <c r="E1610" s="31">
        <v>7</v>
      </c>
      <c r="F1610" s="31">
        <f>INDEX(技能效果!H:H,MATCH(技能效果等级!B1610,技能效果!B:B,0))</f>
        <v>3001</v>
      </c>
      <c r="G1610" s="31">
        <v>1</v>
      </c>
      <c r="H1610" s="100"/>
      <c r="I1610" s="100"/>
      <c r="J1610" s="100"/>
      <c r="K1610" s="100"/>
      <c r="L1610" s="100"/>
      <c r="M1610" s="100"/>
      <c r="N1610" s="30" t="str">
        <f>IF(INDEX(技能效果!I:I,MATCH(技能效果等级!B1610,技能效果!B:B,0))="","",INDEX(技能效果!I:I,MATCH(技能效果等级!B1610,技能效果!B:B,0)))</f>
        <v/>
      </c>
      <c r="O1610" s="100"/>
      <c r="P1610" s="100"/>
      <c r="Q1610" s="100"/>
      <c r="R1610" s="31" t="str">
        <f>IF(INDEX(技能效果!J:J,MATCH(技能效果等级!B1610,技能效果!B:B,0))="","",INDEX(技能效果!J:J,MATCH(技能效果等级!B1610,技能效果!B:B,0)))</f>
        <v/>
      </c>
      <c r="S1610" s="100"/>
      <c r="T1610" s="100"/>
      <c r="U1610" s="100"/>
      <c r="V1610" s="30" t="s">
        <v>1329</v>
      </c>
      <c r="W1610" s="31">
        <f t="shared" si="24"/>
        <v>161</v>
      </c>
    </row>
    <row r="1611" spans="1:23" ht="16.5" x14ac:dyDescent="0.2">
      <c r="A1611" s="31">
        <v>1608</v>
      </c>
      <c r="B1611" s="31">
        <f>INDEX(技能效果!B:B,MATCH(技能效果等级!W1611,技能效果!Y:Y,0))</f>
        <v>130301002</v>
      </c>
      <c r="C1611" s="31" t="str">
        <f>INDEX(技能效果!C:C,MATCH(技能效果等级!B1611,技能效果!B:B,0))</f>
        <v>张郃技能获得水晶</v>
      </c>
      <c r="D1611" s="30" t="s">
        <v>1013</v>
      </c>
      <c r="E1611" s="31">
        <v>8</v>
      </c>
      <c r="F1611" s="31">
        <f>INDEX(技能效果!H:H,MATCH(技能效果等级!B1611,技能效果!B:B,0))</f>
        <v>3001</v>
      </c>
      <c r="G1611" s="31">
        <v>1</v>
      </c>
      <c r="H1611" s="100"/>
      <c r="I1611" s="100"/>
      <c r="J1611" s="100"/>
      <c r="K1611" s="100"/>
      <c r="L1611" s="100"/>
      <c r="M1611" s="100"/>
      <c r="N1611" s="30" t="str">
        <f>IF(INDEX(技能效果!I:I,MATCH(技能效果等级!B1611,技能效果!B:B,0))="","",INDEX(技能效果!I:I,MATCH(技能效果等级!B1611,技能效果!B:B,0)))</f>
        <v/>
      </c>
      <c r="O1611" s="100"/>
      <c r="P1611" s="100"/>
      <c r="Q1611" s="100"/>
      <c r="R1611" s="31" t="str">
        <f>IF(INDEX(技能效果!J:J,MATCH(技能效果等级!B1611,技能效果!B:B,0))="","",INDEX(技能效果!J:J,MATCH(技能效果等级!B1611,技能效果!B:B,0)))</f>
        <v/>
      </c>
      <c r="S1611" s="100"/>
      <c r="T1611" s="100"/>
      <c r="U1611" s="100"/>
      <c r="V1611" s="30" t="s">
        <v>1329</v>
      </c>
      <c r="W1611" s="31">
        <f t="shared" si="24"/>
        <v>161</v>
      </c>
    </row>
    <row r="1612" spans="1:23" ht="16.5" x14ac:dyDescent="0.2">
      <c r="A1612" s="31">
        <v>1609</v>
      </c>
      <c r="B1612" s="31">
        <f>INDEX(技能效果!B:B,MATCH(技能效果等级!W1612,技能效果!Y:Y,0))</f>
        <v>130301002</v>
      </c>
      <c r="C1612" s="31" t="str">
        <f>INDEX(技能效果!C:C,MATCH(技能效果等级!B1612,技能效果!B:B,0))</f>
        <v>张郃技能获得水晶</v>
      </c>
      <c r="D1612" s="30" t="s">
        <v>1013</v>
      </c>
      <c r="E1612" s="31">
        <v>9</v>
      </c>
      <c r="F1612" s="31">
        <f>INDEX(技能效果!H:H,MATCH(技能效果等级!B1612,技能效果!B:B,0))</f>
        <v>3001</v>
      </c>
      <c r="G1612" s="31">
        <v>1</v>
      </c>
      <c r="H1612" s="100"/>
      <c r="I1612" s="100"/>
      <c r="J1612" s="100"/>
      <c r="K1612" s="100"/>
      <c r="L1612" s="100"/>
      <c r="M1612" s="100"/>
      <c r="N1612" s="30" t="str">
        <f>IF(INDEX(技能效果!I:I,MATCH(技能效果等级!B1612,技能效果!B:B,0))="","",INDEX(技能效果!I:I,MATCH(技能效果等级!B1612,技能效果!B:B,0)))</f>
        <v/>
      </c>
      <c r="O1612" s="100"/>
      <c r="P1612" s="100"/>
      <c r="Q1612" s="100"/>
      <c r="R1612" s="31" t="str">
        <f>IF(INDEX(技能效果!J:J,MATCH(技能效果等级!B1612,技能效果!B:B,0))="","",INDEX(技能效果!J:J,MATCH(技能效果等级!B1612,技能效果!B:B,0)))</f>
        <v/>
      </c>
      <c r="S1612" s="100"/>
      <c r="T1612" s="100"/>
      <c r="U1612" s="100"/>
      <c r="V1612" s="30" t="s">
        <v>1329</v>
      </c>
      <c r="W1612" s="31">
        <f t="shared" si="24"/>
        <v>161</v>
      </c>
    </row>
    <row r="1613" spans="1:23" ht="16.5" x14ac:dyDescent="0.2">
      <c r="A1613" s="31">
        <v>1610</v>
      </c>
      <c r="B1613" s="31">
        <f>INDEX(技能效果!B:B,MATCH(技能效果等级!W1613,技能效果!Y:Y,0))</f>
        <v>130301002</v>
      </c>
      <c r="C1613" s="31" t="str">
        <f>INDEX(技能效果!C:C,MATCH(技能效果等级!B1613,技能效果!B:B,0))</f>
        <v>张郃技能获得水晶</v>
      </c>
      <c r="D1613" s="30" t="s">
        <v>1013</v>
      </c>
      <c r="E1613" s="31">
        <v>10</v>
      </c>
      <c r="F1613" s="31">
        <f>INDEX(技能效果!H:H,MATCH(技能效果等级!B1613,技能效果!B:B,0))</f>
        <v>3001</v>
      </c>
      <c r="G1613" s="31">
        <v>1</v>
      </c>
      <c r="H1613" s="100"/>
      <c r="I1613" s="100"/>
      <c r="J1613" s="100"/>
      <c r="K1613" s="100"/>
      <c r="L1613" s="100"/>
      <c r="M1613" s="100"/>
      <c r="N1613" s="30" t="str">
        <f>IF(INDEX(技能效果!I:I,MATCH(技能效果等级!B1613,技能效果!B:B,0))="","",INDEX(技能效果!I:I,MATCH(技能效果等级!B1613,技能效果!B:B,0)))</f>
        <v/>
      </c>
      <c r="O1613" s="100"/>
      <c r="P1613" s="100"/>
      <c r="Q1613" s="100"/>
      <c r="R1613" s="31" t="str">
        <f>IF(INDEX(技能效果!J:J,MATCH(技能效果等级!B1613,技能效果!B:B,0))="","",INDEX(技能效果!J:J,MATCH(技能效果等级!B1613,技能效果!B:B,0)))</f>
        <v/>
      </c>
      <c r="S1613" s="100"/>
      <c r="T1613" s="100"/>
      <c r="U1613" s="100"/>
      <c r="V1613" s="30" t="s">
        <v>1329</v>
      </c>
      <c r="W1613" s="31">
        <f t="shared" si="24"/>
        <v>161</v>
      </c>
    </row>
    <row r="1614" spans="1:23" ht="16.5" x14ac:dyDescent="0.2">
      <c r="A1614" s="31">
        <v>1611</v>
      </c>
      <c r="B1614" s="31">
        <f>INDEX(技能效果!B:B,MATCH(技能效果等级!W1614,技能效果!Y:Y,0))</f>
        <v>130301003</v>
      </c>
      <c r="C1614" s="31" t="str">
        <f>INDEX(技能效果!C:C,MATCH(技能效果等级!B1614,技能效果!B:B,0))</f>
        <v>张郃技能触发水晶外壳</v>
      </c>
      <c r="D1614" s="30" t="s">
        <v>1013</v>
      </c>
      <c r="E1614" s="31">
        <v>1</v>
      </c>
      <c r="F1614" s="31">
        <f>INDEX(技能效果!H:H,MATCH(技能效果等级!B1614,技能效果!B:B,0))</f>
        <v>3005</v>
      </c>
      <c r="G1614" s="31">
        <v>1</v>
      </c>
      <c r="H1614" s="100"/>
      <c r="I1614" s="100"/>
      <c r="J1614" s="100"/>
      <c r="K1614" s="100"/>
      <c r="L1614" s="100"/>
      <c r="M1614" s="100"/>
      <c r="N1614" s="30" t="str">
        <f>IF(INDEX(技能效果!I:I,MATCH(技能效果等级!B1614,技能效果!B:B,0))="","",INDEX(技能效果!I:I,MATCH(技能效果等级!B1614,技能效果!B:B,0)))</f>
        <v/>
      </c>
      <c r="O1614" s="100"/>
      <c r="P1614" s="100"/>
      <c r="Q1614" s="100"/>
      <c r="R1614" s="31" t="str">
        <f>IF(INDEX(技能效果!J:J,MATCH(技能效果等级!B1614,技能效果!B:B,0))="","",INDEX(技能效果!J:J,MATCH(技能效果等级!B1614,技能效果!B:B,0)))</f>
        <v/>
      </c>
      <c r="S1614" s="100"/>
      <c r="T1614" s="100"/>
      <c r="U1614" s="100"/>
      <c r="V1614" s="30" t="s">
        <v>1329</v>
      </c>
      <c r="W1614" s="31">
        <f t="shared" si="24"/>
        <v>162</v>
      </c>
    </row>
    <row r="1615" spans="1:23" ht="16.5" x14ac:dyDescent="0.2">
      <c r="A1615" s="31">
        <v>1612</v>
      </c>
      <c r="B1615" s="31">
        <f>INDEX(技能效果!B:B,MATCH(技能效果等级!W1615,技能效果!Y:Y,0))</f>
        <v>130301003</v>
      </c>
      <c r="C1615" s="31" t="str">
        <f>INDEX(技能效果!C:C,MATCH(技能效果等级!B1615,技能效果!B:B,0))</f>
        <v>张郃技能触发水晶外壳</v>
      </c>
      <c r="D1615" s="30" t="s">
        <v>1013</v>
      </c>
      <c r="E1615" s="31">
        <v>2</v>
      </c>
      <c r="F1615" s="31">
        <f>INDEX(技能效果!H:H,MATCH(技能效果等级!B1615,技能效果!B:B,0))</f>
        <v>3005</v>
      </c>
      <c r="G1615" s="31">
        <v>1</v>
      </c>
      <c r="H1615" s="100"/>
      <c r="I1615" s="100"/>
      <c r="J1615" s="100"/>
      <c r="K1615" s="100"/>
      <c r="L1615" s="100"/>
      <c r="M1615" s="100"/>
      <c r="N1615" s="30" t="str">
        <f>IF(INDEX(技能效果!I:I,MATCH(技能效果等级!B1615,技能效果!B:B,0))="","",INDEX(技能效果!I:I,MATCH(技能效果等级!B1615,技能效果!B:B,0)))</f>
        <v/>
      </c>
      <c r="O1615" s="100"/>
      <c r="P1615" s="100"/>
      <c r="Q1615" s="100"/>
      <c r="R1615" s="31" t="str">
        <f>IF(INDEX(技能效果!J:J,MATCH(技能效果等级!B1615,技能效果!B:B,0))="","",INDEX(技能效果!J:J,MATCH(技能效果等级!B1615,技能效果!B:B,0)))</f>
        <v/>
      </c>
      <c r="S1615" s="100"/>
      <c r="T1615" s="100"/>
      <c r="U1615" s="100"/>
      <c r="V1615" s="30" t="s">
        <v>1329</v>
      </c>
      <c r="W1615" s="31">
        <f t="shared" ref="W1615:W1678" si="25">W1605+1</f>
        <v>162</v>
      </c>
    </row>
    <row r="1616" spans="1:23" ht="16.5" x14ac:dyDescent="0.2">
      <c r="A1616" s="31">
        <v>1613</v>
      </c>
      <c r="B1616" s="31">
        <f>INDEX(技能效果!B:B,MATCH(技能效果等级!W1616,技能效果!Y:Y,0))</f>
        <v>130301003</v>
      </c>
      <c r="C1616" s="31" t="str">
        <f>INDEX(技能效果!C:C,MATCH(技能效果等级!B1616,技能效果!B:B,0))</f>
        <v>张郃技能触发水晶外壳</v>
      </c>
      <c r="D1616" s="30" t="s">
        <v>1013</v>
      </c>
      <c r="E1616" s="31">
        <v>3</v>
      </c>
      <c r="F1616" s="31">
        <f>INDEX(技能效果!H:H,MATCH(技能效果等级!B1616,技能效果!B:B,0))</f>
        <v>3005</v>
      </c>
      <c r="G1616" s="31">
        <v>1</v>
      </c>
      <c r="H1616" s="100"/>
      <c r="I1616" s="100"/>
      <c r="J1616" s="100"/>
      <c r="K1616" s="100"/>
      <c r="L1616" s="100"/>
      <c r="M1616" s="100"/>
      <c r="N1616" s="30" t="str">
        <f>IF(INDEX(技能效果!I:I,MATCH(技能效果等级!B1616,技能效果!B:B,0))="","",INDEX(技能效果!I:I,MATCH(技能效果等级!B1616,技能效果!B:B,0)))</f>
        <v/>
      </c>
      <c r="O1616" s="100"/>
      <c r="P1616" s="100"/>
      <c r="Q1616" s="100"/>
      <c r="R1616" s="31" t="str">
        <f>IF(INDEX(技能效果!J:J,MATCH(技能效果等级!B1616,技能效果!B:B,0))="","",INDEX(技能效果!J:J,MATCH(技能效果等级!B1616,技能效果!B:B,0)))</f>
        <v/>
      </c>
      <c r="S1616" s="100"/>
      <c r="T1616" s="100"/>
      <c r="U1616" s="100"/>
      <c r="V1616" s="30" t="s">
        <v>1329</v>
      </c>
      <c r="W1616" s="31">
        <f t="shared" si="25"/>
        <v>162</v>
      </c>
    </row>
    <row r="1617" spans="1:23" ht="16.5" x14ac:dyDescent="0.2">
      <c r="A1617" s="31">
        <v>1614</v>
      </c>
      <c r="B1617" s="31">
        <f>INDEX(技能效果!B:B,MATCH(技能效果等级!W1617,技能效果!Y:Y,0))</f>
        <v>130301003</v>
      </c>
      <c r="C1617" s="31" t="str">
        <f>INDEX(技能效果!C:C,MATCH(技能效果等级!B1617,技能效果!B:B,0))</f>
        <v>张郃技能触发水晶外壳</v>
      </c>
      <c r="D1617" s="30" t="s">
        <v>1013</v>
      </c>
      <c r="E1617" s="31">
        <v>4</v>
      </c>
      <c r="F1617" s="31">
        <f>INDEX(技能效果!H:H,MATCH(技能效果等级!B1617,技能效果!B:B,0))</f>
        <v>3005</v>
      </c>
      <c r="G1617" s="31">
        <v>1</v>
      </c>
      <c r="H1617" s="100"/>
      <c r="I1617" s="100"/>
      <c r="J1617" s="100"/>
      <c r="K1617" s="100"/>
      <c r="L1617" s="100"/>
      <c r="M1617" s="100"/>
      <c r="N1617" s="30" t="str">
        <f>IF(INDEX(技能效果!I:I,MATCH(技能效果等级!B1617,技能效果!B:B,0))="","",INDEX(技能效果!I:I,MATCH(技能效果等级!B1617,技能效果!B:B,0)))</f>
        <v/>
      </c>
      <c r="O1617" s="100"/>
      <c r="P1617" s="100"/>
      <c r="Q1617" s="100"/>
      <c r="R1617" s="31" t="str">
        <f>IF(INDEX(技能效果!J:J,MATCH(技能效果等级!B1617,技能效果!B:B,0))="","",INDEX(技能效果!J:J,MATCH(技能效果等级!B1617,技能效果!B:B,0)))</f>
        <v/>
      </c>
      <c r="S1617" s="100"/>
      <c r="T1617" s="100"/>
      <c r="U1617" s="100"/>
      <c r="V1617" s="30" t="s">
        <v>1329</v>
      </c>
      <c r="W1617" s="31">
        <f t="shared" si="25"/>
        <v>162</v>
      </c>
    </row>
    <row r="1618" spans="1:23" ht="16.5" x14ac:dyDescent="0.2">
      <c r="A1618" s="31">
        <v>1615</v>
      </c>
      <c r="B1618" s="31">
        <f>INDEX(技能效果!B:B,MATCH(技能效果等级!W1618,技能效果!Y:Y,0))</f>
        <v>130301003</v>
      </c>
      <c r="C1618" s="31" t="str">
        <f>INDEX(技能效果!C:C,MATCH(技能效果等级!B1618,技能效果!B:B,0))</f>
        <v>张郃技能触发水晶外壳</v>
      </c>
      <c r="D1618" s="30" t="s">
        <v>1013</v>
      </c>
      <c r="E1618" s="31">
        <v>5</v>
      </c>
      <c r="F1618" s="31">
        <f>INDEX(技能效果!H:H,MATCH(技能效果等级!B1618,技能效果!B:B,0))</f>
        <v>3005</v>
      </c>
      <c r="G1618" s="31">
        <v>1</v>
      </c>
      <c r="H1618" s="100"/>
      <c r="I1618" s="100"/>
      <c r="J1618" s="100"/>
      <c r="K1618" s="100"/>
      <c r="L1618" s="100"/>
      <c r="M1618" s="100"/>
      <c r="N1618" s="30" t="str">
        <f>IF(INDEX(技能效果!I:I,MATCH(技能效果等级!B1618,技能效果!B:B,0))="","",INDEX(技能效果!I:I,MATCH(技能效果等级!B1618,技能效果!B:B,0)))</f>
        <v/>
      </c>
      <c r="O1618" s="100"/>
      <c r="P1618" s="100"/>
      <c r="Q1618" s="100"/>
      <c r="R1618" s="31" t="str">
        <f>IF(INDEX(技能效果!J:J,MATCH(技能效果等级!B1618,技能效果!B:B,0))="","",INDEX(技能效果!J:J,MATCH(技能效果等级!B1618,技能效果!B:B,0)))</f>
        <v/>
      </c>
      <c r="S1618" s="100"/>
      <c r="T1618" s="100"/>
      <c r="U1618" s="100"/>
      <c r="V1618" s="30" t="s">
        <v>1329</v>
      </c>
      <c r="W1618" s="31">
        <f t="shared" si="25"/>
        <v>162</v>
      </c>
    </row>
    <row r="1619" spans="1:23" ht="16.5" x14ac:dyDescent="0.2">
      <c r="A1619" s="31">
        <v>1616</v>
      </c>
      <c r="B1619" s="31">
        <f>INDEX(技能效果!B:B,MATCH(技能效果等级!W1619,技能效果!Y:Y,0))</f>
        <v>130301003</v>
      </c>
      <c r="C1619" s="31" t="str">
        <f>INDEX(技能效果!C:C,MATCH(技能效果等级!B1619,技能效果!B:B,0))</f>
        <v>张郃技能触发水晶外壳</v>
      </c>
      <c r="D1619" s="30" t="s">
        <v>1013</v>
      </c>
      <c r="E1619" s="31">
        <v>6</v>
      </c>
      <c r="F1619" s="31">
        <f>INDEX(技能效果!H:H,MATCH(技能效果等级!B1619,技能效果!B:B,0))</f>
        <v>3005</v>
      </c>
      <c r="G1619" s="31">
        <v>1</v>
      </c>
      <c r="H1619" s="100"/>
      <c r="I1619" s="100"/>
      <c r="J1619" s="100"/>
      <c r="K1619" s="100"/>
      <c r="L1619" s="100"/>
      <c r="M1619" s="100"/>
      <c r="N1619" s="30" t="str">
        <f>IF(INDEX(技能效果!I:I,MATCH(技能效果等级!B1619,技能效果!B:B,0))="","",INDEX(技能效果!I:I,MATCH(技能效果等级!B1619,技能效果!B:B,0)))</f>
        <v/>
      </c>
      <c r="O1619" s="100"/>
      <c r="P1619" s="100"/>
      <c r="Q1619" s="100"/>
      <c r="R1619" s="31" t="str">
        <f>IF(INDEX(技能效果!J:J,MATCH(技能效果等级!B1619,技能效果!B:B,0))="","",INDEX(技能效果!J:J,MATCH(技能效果等级!B1619,技能效果!B:B,0)))</f>
        <v/>
      </c>
      <c r="S1619" s="100"/>
      <c r="T1619" s="100"/>
      <c r="U1619" s="100"/>
      <c r="V1619" s="30" t="s">
        <v>1329</v>
      </c>
      <c r="W1619" s="31">
        <f t="shared" si="25"/>
        <v>162</v>
      </c>
    </row>
    <row r="1620" spans="1:23" ht="16.5" x14ac:dyDescent="0.2">
      <c r="A1620" s="31">
        <v>1617</v>
      </c>
      <c r="B1620" s="31">
        <f>INDEX(技能效果!B:B,MATCH(技能效果等级!W1620,技能效果!Y:Y,0))</f>
        <v>130301003</v>
      </c>
      <c r="C1620" s="31" t="str">
        <f>INDEX(技能效果!C:C,MATCH(技能效果等级!B1620,技能效果!B:B,0))</f>
        <v>张郃技能触发水晶外壳</v>
      </c>
      <c r="D1620" s="30" t="s">
        <v>1013</v>
      </c>
      <c r="E1620" s="31">
        <v>7</v>
      </c>
      <c r="F1620" s="31">
        <f>INDEX(技能效果!H:H,MATCH(技能效果等级!B1620,技能效果!B:B,0))</f>
        <v>3005</v>
      </c>
      <c r="G1620" s="31">
        <v>1</v>
      </c>
      <c r="H1620" s="100"/>
      <c r="I1620" s="100"/>
      <c r="J1620" s="100"/>
      <c r="K1620" s="100"/>
      <c r="L1620" s="100"/>
      <c r="M1620" s="100"/>
      <c r="N1620" s="30" t="str">
        <f>IF(INDEX(技能效果!I:I,MATCH(技能效果等级!B1620,技能效果!B:B,0))="","",INDEX(技能效果!I:I,MATCH(技能效果等级!B1620,技能效果!B:B,0)))</f>
        <v/>
      </c>
      <c r="O1620" s="100"/>
      <c r="P1620" s="100"/>
      <c r="Q1620" s="100"/>
      <c r="R1620" s="31" t="str">
        <f>IF(INDEX(技能效果!J:J,MATCH(技能效果等级!B1620,技能效果!B:B,0))="","",INDEX(技能效果!J:J,MATCH(技能效果等级!B1620,技能效果!B:B,0)))</f>
        <v/>
      </c>
      <c r="S1620" s="100"/>
      <c r="T1620" s="100"/>
      <c r="U1620" s="100"/>
      <c r="V1620" s="30" t="s">
        <v>1329</v>
      </c>
      <c r="W1620" s="31">
        <f t="shared" si="25"/>
        <v>162</v>
      </c>
    </row>
    <row r="1621" spans="1:23" ht="16.5" x14ac:dyDescent="0.2">
      <c r="A1621" s="31">
        <v>1618</v>
      </c>
      <c r="B1621" s="31">
        <f>INDEX(技能效果!B:B,MATCH(技能效果等级!W1621,技能效果!Y:Y,0))</f>
        <v>130301003</v>
      </c>
      <c r="C1621" s="31" t="str">
        <f>INDEX(技能效果!C:C,MATCH(技能效果等级!B1621,技能效果!B:B,0))</f>
        <v>张郃技能触发水晶外壳</v>
      </c>
      <c r="D1621" s="30" t="s">
        <v>1013</v>
      </c>
      <c r="E1621" s="31">
        <v>8</v>
      </c>
      <c r="F1621" s="31">
        <f>INDEX(技能效果!H:H,MATCH(技能效果等级!B1621,技能效果!B:B,0))</f>
        <v>3005</v>
      </c>
      <c r="G1621" s="31">
        <v>1</v>
      </c>
      <c r="H1621" s="100"/>
      <c r="I1621" s="100"/>
      <c r="J1621" s="100"/>
      <c r="K1621" s="100"/>
      <c r="L1621" s="100"/>
      <c r="M1621" s="100"/>
      <c r="N1621" s="30" t="str">
        <f>IF(INDEX(技能效果!I:I,MATCH(技能效果等级!B1621,技能效果!B:B,0))="","",INDEX(技能效果!I:I,MATCH(技能效果等级!B1621,技能效果!B:B,0)))</f>
        <v/>
      </c>
      <c r="O1621" s="100"/>
      <c r="P1621" s="100"/>
      <c r="Q1621" s="100"/>
      <c r="R1621" s="31" t="str">
        <f>IF(INDEX(技能效果!J:J,MATCH(技能效果等级!B1621,技能效果!B:B,0))="","",INDEX(技能效果!J:J,MATCH(技能效果等级!B1621,技能效果!B:B,0)))</f>
        <v/>
      </c>
      <c r="S1621" s="100"/>
      <c r="T1621" s="100"/>
      <c r="U1621" s="100"/>
      <c r="V1621" s="30" t="s">
        <v>1329</v>
      </c>
      <c r="W1621" s="31">
        <f t="shared" si="25"/>
        <v>162</v>
      </c>
    </row>
    <row r="1622" spans="1:23" ht="16.5" x14ac:dyDescent="0.2">
      <c r="A1622" s="31">
        <v>1619</v>
      </c>
      <c r="B1622" s="31">
        <f>INDEX(技能效果!B:B,MATCH(技能效果等级!W1622,技能效果!Y:Y,0))</f>
        <v>130301003</v>
      </c>
      <c r="C1622" s="31" t="str">
        <f>INDEX(技能效果!C:C,MATCH(技能效果等级!B1622,技能效果!B:B,0))</f>
        <v>张郃技能触发水晶外壳</v>
      </c>
      <c r="D1622" s="30" t="s">
        <v>1013</v>
      </c>
      <c r="E1622" s="31">
        <v>9</v>
      </c>
      <c r="F1622" s="31">
        <f>INDEX(技能效果!H:H,MATCH(技能效果等级!B1622,技能效果!B:B,0))</f>
        <v>3005</v>
      </c>
      <c r="G1622" s="31">
        <v>1</v>
      </c>
      <c r="H1622" s="100"/>
      <c r="I1622" s="100"/>
      <c r="J1622" s="100"/>
      <c r="K1622" s="100"/>
      <c r="L1622" s="100"/>
      <c r="M1622" s="100"/>
      <c r="N1622" s="30" t="str">
        <f>IF(INDEX(技能效果!I:I,MATCH(技能效果等级!B1622,技能效果!B:B,0))="","",INDEX(技能效果!I:I,MATCH(技能效果等级!B1622,技能效果!B:B,0)))</f>
        <v/>
      </c>
      <c r="O1622" s="100"/>
      <c r="P1622" s="100"/>
      <c r="Q1622" s="100"/>
      <c r="R1622" s="31" t="str">
        <f>IF(INDEX(技能效果!J:J,MATCH(技能效果等级!B1622,技能效果!B:B,0))="","",INDEX(技能效果!J:J,MATCH(技能效果等级!B1622,技能效果!B:B,0)))</f>
        <v/>
      </c>
      <c r="S1622" s="100"/>
      <c r="T1622" s="100"/>
      <c r="U1622" s="100"/>
      <c r="V1622" s="30" t="s">
        <v>1329</v>
      </c>
      <c r="W1622" s="31">
        <f t="shared" si="25"/>
        <v>162</v>
      </c>
    </row>
    <row r="1623" spans="1:23" ht="16.5" x14ac:dyDescent="0.2">
      <c r="A1623" s="31">
        <v>1620</v>
      </c>
      <c r="B1623" s="31">
        <f>INDEX(技能效果!B:B,MATCH(技能效果等级!W1623,技能效果!Y:Y,0))</f>
        <v>130301003</v>
      </c>
      <c r="C1623" s="31" t="str">
        <f>INDEX(技能效果!C:C,MATCH(技能效果等级!B1623,技能效果!B:B,0))</f>
        <v>张郃技能触发水晶外壳</v>
      </c>
      <c r="D1623" s="30" t="s">
        <v>1013</v>
      </c>
      <c r="E1623" s="31">
        <v>10</v>
      </c>
      <c r="F1623" s="31">
        <f>INDEX(技能效果!H:H,MATCH(技能效果等级!B1623,技能效果!B:B,0))</f>
        <v>3005</v>
      </c>
      <c r="G1623" s="31">
        <v>1</v>
      </c>
      <c r="H1623" s="100"/>
      <c r="I1623" s="100"/>
      <c r="J1623" s="100"/>
      <c r="K1623" s="100"/>
      <c r="L1623" s="100"/>
      <c r="M1623" s="100"/>
      <c r="N1623" s="30" t="str">
        <f>IF(INDEX(技能效果!I:I,MATCH(技能效果等级!B1623,技能效果!B:B,0))="","",INDEX(技能效果!I:I,MATCH(技能效果等级!B1623,技能效果!B:B,0)))</f>
        <v/>
      </c>
      <c r="O1623" s="100"/>
      <c r="P1623" s="100"/>
      <c r="Q1623" s="100"/>
      <c r="R1623" s="31" t="str">
        <f>IF(INDEX(技能效果!J:J,MATCH(技能效果等级!B1623,技能效果!B:B,0))="","",INDEX(技能效果!J:J,MATCH(技能效果等级!B1623,技能效果!B:B,0)))</f>
        <v/>
      </c>
      <c r="S1623" s="100"/>
      <c r="T1623" s="100"/>
      <c r="U1623" s="100"/>
      <c r="V1623" s="30" t="s">
        <v>1329</v>
      </c>
      <c r="W1623" s="31">
        <f t="shared" si="25"/>
        <v>162</v>
      </c>
    </row>
    <row r="1624" spans="1:23" ht="16.5" x14ac:dyDescent="0.2">
      <c r="A1624" s="31">
        <v>1621</v>
      </c>
      <c r="B1624" s="31">
        <f>INDEX(技能效果!B:B,MATCH(技能效果等级!W1624,技能效果!Y:Y,0))</f>
        <v>130301011</v>
      </c>
      <c r="C1624" s="31" t="str">
        <f>INDEX(技能效果!C:C,MATCH(技能效果等级!B1624,技能效果!B:B,0))</f>
        <v>张郃专属武器效果</v>
      </c>
      <c r="D1624" s="30" t="s">
        <v>1013</v>
      </c>
      <c r="E1624" s="31">
        <v>1</v>
      </c>
      <c r="F1624" s="31">
        <f>INDEX(技能效果!H:H,MATCH(技能效果等级!B1624,技能效果!B:B,0))</f>
        <v>4026</v>
      </c>
      <c r="G1624" s="31">
        <v>1</v>
      </c>
      <c r="H1624" s="100"/>
      <c r="I1624" s="100"/>
      <c r="J1624" s="100"/>
      <c r="K1624" s="100"/>
      <c r="L1624" s="100"/>
      <c r="M1624" s="100"/>
      <c r="N1624" s="30" t="str">
        <f>IF(INDEX(技能效果!I:I,MATCH(技能效果等级!B1624,技能效果!B:B,0))="","",INDEX(技能效果!I:I,MATCH(技能效果等级!B1624,技能效果!B:B,0)))</f>
        <v/>
      </c>
      <c r="O1624" s="100"/>
      <c r="P1624" s="100"/>
      <c r="Q1624" s="100"/>
      <c r="R1624" s="31" t="str">
        <f>IF(INDEX(技能效果!J:J,MATCH(技能效果等级!B1624,技能效果!B:B,0))="","",INDEX(技能效果!J:J,MATCH(技能效果等级!B1624,技能效果!B:B,0)))</f>
        <v/>
      </c>
      <c r="S1624" s="100"/>
      <c r="T1624" s="100"/>
      <c r="U1624" s="100"/>
      <c r="V1624" s="30" t="s">
        <v>1329</v>
      </c>
      <c r="W1624" s="31">
        <f t="shared" si="25"/>
        <v>163</v>
      </c>
    </row>
    <row r="1625" spans="1:23" ht="16.5" x14ac:dyDescent="0.2">
      <c r="A1625" s="31">
        <v>1622</v>
      </c>
      <c r="B1625" s="31">
        <f>INDEX(技能效果!B:B,MATCH(技能效果等级!W1625,技能效果!Y:Y,0))</f>
        <v>130301011</v>
      </c>
      <c r="C1625" s="31" t="str">
        <f>INDEX(技能效果!C:C,MATCH(技能效果等级!B1625,技能效果!B:B,0))</f>
        <v>张郃专属武器效果</v>
      </c>
      <c r="D1625" s="30" t="s">
        <v>1013</v>
      </c>
      <c r="E1625" s="31">
        <v>2</v>
      </c>
      <c r="F1625" s="31">
        <f>INDEX(技能效果!H:H,MATCH(技能效果等级!B1625,技能效果!B:B,0))</f>
        <v>4026</v>
      </c>
      <c r="G1625" s="31">
        <v>1</v>
      </c>
      <c r="H1625" s="100"/>
      <c r="I1625" s="100"/>
      <c r="J1625" s="100"/>
      <c r="K1625" s="100"/>
      <c r="L1625" s="100"/>
      <c r="M1625" s="100"/>
      <c r="N1625" s="30" t="str">
        <f>IF(INDEX(技能效果!I:I,MATCH(技能效果等级!B1625,技能效果!B:B,0))="","",INDEX(技能效果!I:I,MATCH(技能效果等级!B1625,技能效果!B:B,0)))</f>
        <v/>
      </c>
      <c r="O1625" s="100"/>
      <c r="P1625" s="100"/>
      <c r="Q1625" s="100"/>
      <c r="R1625" s="31" t="str">
        <f>IF(INDEX(技能效果!J:J,MATCH(技能效果等级!B1625,技能效果!B:B,0))="","",INDEX(技能效果!J:J,MATCH(技能效果等级!B1625,技能效果!B:B,0)))</f>
        <v/>
      </c>
      <c r="S1625" s="100"/>
      <c r="T1625" s="100"/>
      <c r="U1625" s="100"/>
      <c r="V1625" s="30" t="s">
        <v>1329</v>
      </c>
      <c r="W1625" s="31">
        <f t="shared" si="25"/>
        <v>163</v>
      </c>
    </row>
    <row r="1626" spans="1:23" ht="16.5" x14ac:dyDescent="0.2">
      <c r="A1626" s="31">
        <v>1623</v>
      </c>
      <c r="B1626" s="31">
        <f>INDEX(技能效果!B:B,MATCH(技能效果等级!W1626,技能效果!Y:Y,0))</f>
        <v>130301011</v>
      </c>
      <c r="C1626" s="31" t="str">
        <f>INDEX(技能效果!C:C,MATCH(技能效果等级!B1626,技能效果!B:B,0))</f>
        <v>张郃专属武器效果</v>
      </c>
      <c r="D1626" s="30" t="s">
        <v>1013</v>
      </c>
      <c r="E1626" s="31">
        <v>3</v>
      </c>
      <c r="F1626" s="31">
        <f>INDEX(技能效果!H:H,MATCH(技能效果等级!B1626,技能效果!B:B,0))</f>
        <v>4026</v>
      </c>
      <c r="G1626" s="31">
        <v>1</v>
      </c>
      <c r="H1626" s="100"/>
      <c r="I1626" s="100"/>
      <c r="J1626" s="100"/>
      <c r="K1626" s="100"/>
      <c r="L1626" s="100"/>
      <c r="M1626" s="100"/>
      <c r="N1626" s="30" t="str">
        <f>IF(INDEX(技能效果!I:I,MATCH(技能效果等级!B1626,技能效果!B:B,0))="","",INDEX(技能效果!I:I,MATCH(技能效果等级!B1626,技能效果!B:B,0)))</f>
        <v/>
      </c>
      <c r="O1626" s="100"/>
      <c r="P1626" s="100"/>
      <c r="Q1626" s="100"/>
      <c r="R1626" s="31" t="str">
        <f>IF(INDEX(技能效果!J:J,MATCH(技能效果等级!B1626,技能效果!B:B,0))="","",INDEX(技能效果!J:J,MATCH(技能效果等级!B1626,技能效果!B:B,0)))</f>
        <v/>
      </c>
      <c r="S1626" s="100"/>
      <c r="T1626" s="100"/>
      <c r="U1626" s="100"/>
      <c r="V1626" s="30" t="s">
        <v>1329</v>
      </c>
      <c r="W1626" s="31">
        <f t="shared" si="25"/>
        <v>163</v>
      </c>
    </row>
    <row r="1627" spans="1:23" ht="16.5" x14ac:dyDescent="0.2">
      <c r="A1627" s="31">
        <v>1624</v>
      </c>
      <c r="B1627" s="31">
        <f>INDEX(技能效果!B:B,MATCH(技能效果等级!W1627,技能效果!Y:Y,0))</f>
        <v>130301011</v>
      </c>
      <c r="C1627" s="31" t="str">
        <f>INDEX(技能效果!C:C,MATCH(技能效果等级!B1627,技能效果!B:B,0))</f>
        <v>张郃专属武器效果</v>
      </c>
      <c r="D1627" s="30" t="s">
        <v>1013</v>
      </c>
      <c r="E1627" s="31">
        <v>4</v>
      </c>
      <c r="F1627" s="31">
        <f>INDEX(技能效果!H:H,MATCH(技能效果等级!B1627,技能效果!B:B,0))</f>
        <v>4026</v>
      </c>
      <c r="G1627" s="31">
        <v>1</v>
      </c>
      <c r="H1627" s="100"/>
      <c r="I1627" s="100"/>
      <c r="J1627" s="100"/>
      <c r="K1627" s="100"/>
      <c r="L1627" s="100"/>
      <c r="M1627" s="100"/>
      <c r="N1627" s="30" t="str">
        <f>IF(INDEX(技能效果!I:I,MATCH(技能效果等级!B1627,技能效果!B:B,0))="","",INDEX(技能效果!I:I,MATCH(技能效果等级!B1627,技能效果!B:B,0)))</f>
        <v/>
      </c>
      <c r="O1627" s="100"/>
      <c r="P1627" s="100"/>
      <c r="Q1627" s="100"/>
      <c r="R1627" s="31" t="str">
        <f>IF(INDEX(技能效果!J:J,MATCH(技能效果等级!B1627,技能效果!B:B,0))="","",INDEX(技能效果!J:J,MATCH(技能效果等级!B1627,技能效果!B:B,0)))</f>
        <v/>
      </c>
      <c r="S1627" s="100"/>
      <c r="T1627" s="100"/>
      <c r="U1627" s="100"/>
      <c r="V1627" s="30" t="s">
        <v>1329</v>
      </c>
      <c r="W1627" s="31">
        <f t="shared" si="25"/>
        <v>163</v>
      </c>
    </row>
    <row r="1628" spans="1:23" ht="16.5" x14ac:dyDescent="0.2">
      <c r="A1628" s="31">
        <v>1625</v>
      </c>
      <c r="B1628" s="31">
        <f>INDEX(技能效果!B:B,MATCH(技能效果等级!W1628,技能效果!Y:Y,0))</f>
        <v>130301011</v>
      </c>
      <c r="C1628" s="31" t="str">
        <f>INDEX(技能效果!C:C,MATCH(技能效果等级!B1628,技能效果!B:B,0))</f>
        <v>张郃专属武器效果</v>
      </c>
      <c r="D1628" s="30" t="s">
        <v>1013</v>
      </c>
      <c r="E1628" s="31">
        <v>5</v>
      </c>
      <c r="F1628" s="31">
        <f>INDEX(技能效果!H:H,MATCH(技能效果等级!B1628,技能效果!B:B,0))</f>
        <v>4026</v>
      </c>
      <c r="G1628" s="31">
        <v>1</v>
      </c>
      <c r="H1628" s="100"/>
      <c r="I1628" s="100"/>
      <c r="J1628" s="100"/>
      <c r="K1628" s="100"/>
      <c r="L1628" s="100"/>
      <c r="M1628" s="100"/>
      <c r="N1628" s="30" t="str">
        <f>IF(INDEX(技能效果!I:I,MATCH(技能效果等级!B1628,技能效果!B:B,0))="","",INDEX(技能效果!I:I,MATCH(技能效果等级!B1628,技能效果!B:B,0)))</f>
        <v/>
      </c>
      <c r="O1628" s="100"/>
      <c r="P1628" s="100"/>
      <c r="Q1628" s="100"/>
      <c r="R1628" s="31" t="str">
        <f>IF(INDEX(技能效果!J:J,MATCH(技能效果等级!B1628,技能效果!B:B,0))="","",INDEX(技能效果!J:J,MATCH(技能效果等级!B1628,技能效果!B:B,0)))</f>
        <v/>
      </c>
      <c r="S1628" s="100"/>
      <c r="T1628" s="100"/>
      <c r="U1628" s="100"/>
      <c r="V1628" s="30" t="s">
        <v>1329</v>
      </c>
      <c r="W1628" s="31">
        <f t="shared" si="25"/>
        <v>163</v>
      </c>
    </row>
    <row r="1629" spans="1:23" ht="16.5" x14ac:dyDescent="0.2">
      <c r="A1629" s="31">
        <v>1626</v>
      </c>
      <c r="B1629" s="31">
        <f>INDEX(技能效果!B:B,MATCH(技能效果等级!W1629,技能效果!Y:Y,0))</f>
        <v>130301011</v>
      </c>
      <c r="C1629" s="31" t="str">
        <f>INDEX(技能效果!C:C,MATCH(技能效果等级!B1629,技能效果!B:B,0))</f>
        <v>张郃专属武器效果</v>
      </c>
      <c r="D1629" s="30" t="s">
        <v>1013</v>
      </c>
      <c r="E1629" s="31">
        <v>6</v>
      </c>
      <c r="F1629" s="31">
        <f>INDEX(技能效果!H:H,MATCH(技能效果等级!B1629,技能效果!B:B,0))</f>
        <v>4026</v>
      </c>
      <c r="G1629" s="31">
        <v>1</v>
      </c>
      <c r="H1629" s="100"/>
      <c r="I1629" s="100"/>
      <c r="J1629" s="100"/>
      <c r="K1629" s="100"/>
      <c r="L1629" s="100"/>
      <c r="M1629" s="100"/>
      <c r="N1629" s="30" t="str">
        <f>IF(INDEX(技能效果!I:I,MATCH(技能效果等级!B1629,技能效果!B:B,0))="","",INDEX(技能效果!I:I,MATCH(技能效果等级!B1629,技能效果!B:B,0)))</f>
        <v/>
      </c>
      <c r="O1629" s="100"/>
      <c r="P1629" s="100"/>
      <c r="Q1629" s="100"/>
      <c r="R1629" s="31" t="str">
        <f>IF(INDEX(技能效果!J:J,MATCH(技能效果等级!B1629,技能效果!B:B,0))="","",INDEX(技能效果!J:J,MATCH(技能效果等级!B1629,技能效果!B:B,0)))</f>
        <v/>
      </c>
      <c r="S1629" s="100"/>
      <c r="T1629" s="100"/>
      <c r="U1629" s="100"/>
      <c r="V1629" s="30" t="s">
        <v>1329</v>
      </c>
      <c r="W1629" s="31">
        <f t="shared" si="25"/>
        <v>163</v>
      </c>
    </row>
    <row r="1630" spans="1:23" ht="16.5" x14ac:dyDescent="0.2">
      <c r="A1630" s="31">
        <v>1627</v>
      </c>
      <c r="B1630" s="31">
        <f>INDEX(技能效果!B:B,MATCH(技能效果等级!W1630,技能效果!Y:Y,0))</f>
        <v>130301011</v>
      </c>
      <c r="C1630" s="31" t="str">
        <f>INDEX(技能效果!C:C,MATCH(技能效果等级!B1630,技能效果!B:B,0))</f>
        <v>张郃专属武器效果</v>
      </c>
      <c r="D1630" s="30" t="s">
        <v>1013</v>
      </c>
      <c r="E1630" s="31">
        <v>7</v>
      </c>
      <c r="F1630" s="31">
        <f>INDEX(技能效果!H:H,MATCH(技能效果等级!B1630,技能效果!B:B,0))</f>
        <v>4026</v>
      </c>
      <c r="G1630" s="31">
        <v>1</v>
      </c>
      <c r="H1630" s="100"/>
      <c r="I1630" s="100"/>
      <c r="J1630" s="100"/>
      <c r="K1630" s="100"/>
      <c r="L1630" s="100"/>
      <c r="M1630" s="100"/>
      <c r="N1630" s="30" t="str">
        <f>IF(INDEX(技能效果!I:I,MATCH(技能效果等级!B1630,技能效果!B:B,0))="","",INDEX(技能效果!I:I,MATCH(技能效果等级!B1630,技能效果!B:B,0)))</f>
        <v/>
      </c>
      <c r="O1630" s="100"/>
      <c r="P1630" s="100"/>
      <c r="Q1630" s="100"/>
      <c r="R1630" s="31" t="str">
        <f>IF(INDEX(技能效果!J:J,MATCH(技能效果等级!B1630,技能效果!B:B,0))="","",INDEX(技能效果!J:J,MATCH(技能效果等级!B1630,技能效果!B:B,0)))</f>
        <v/>
      </c>
      <c r="S1630" s="100"/>
      <c r="T1630" s="100"/>
      <c r="U1630" s="100"/>
      <c r="V1630" s="30" t="s">
        <v>1329</v>
      </c>
      <c r="W1630" s="31">
        <f t="shared" si="25"/>
        <v>163</v>
      </c>
    </row>
    <row r="1631" spans="1:23" ht="16.5" x14ac:dyDescent="0.2">
      <c r="A1631" s="31">
        <v>1628</v>
      </c>
      <c r="B1631" s="31">
        <f>INDEX(技能效果!B:B,MATCH(技能效果等级!W1631,技能效果!Y:Y,0))</f>
        <v>130301011</v>
      </c>
      <c r="C1631" s="31" t="str">
        <f>INDEX(技能效果!C:C,MATCH(技能效果等级!B1631,技能效果!B:B,0))</f>
        <v>张郃专属武器效果</v>
      </c>
      <c r="D1631" s="30" t="s">
        <v>1013</v>
      </c>
      <c r="E1631" s="31">
        <v>8</v>
      </c>
      <c r="F1631" s="31">
        <f>INDEX(技能效果!H:H,MATCH(技能效果等级!B1631,技能效果!B:B,0))</f>
        <v>4026</v>
      </c>
      <c r="G1631" s="31">
        <v>1</v>
      </c>
      <c r="H1631" s="100"/>
      <c r="I1631" s="100"/>
      <c r="J1631" s="100"/>
      <c r="K1631" s="100"/>
      <c r="L1631" s="100"/>
      <c r="M1631" s="100"/>
      <c r="N1631" s="30" t="str">
        <f>IF(INDEX(技能效果!I:I,MATCH(技能效果等级!B1631,技能效果!B:B,0))="","",INDEX(技能效果!I:I,MATCH(技能效果等级!B1631,技能效果!B:B,0)))</f>
        <v/>
      </c>
      <c r="O1631" s="100"/>
      <c r="P1631" s="100"/>
      <c r="Q1631" s="100"/>
      <c r="R1631" s="31" t="str">
        <f>IF(INDEX(技能效果!J:J,MATCH(技能效果等级!B1631,技能效果!B:B,0))="","",INDEX(技能效果!J:J,MATCH(技能效果等级!B1631,技能效果!B:B,0)))</f>
        <v/>
      </c>
      <c r="S1631" s="100"/>
      <c r="T1631" s="100"/>
      <c r="U1631" s="100"/>
      <c r="V1631" s="30" t="s">
        <v>1329</v>
      </c>
      <c r="W1631" s="31">
        <f t="shared" si="25"/>
        <v>163</v>
      </c>
    </row>
    <row r="1632" spans="1:23" ht="16.5" x14ac:dyDescent="0.2">
      <c r="A1632" s="31">
        <v>1629</v>
      </c>
      <c r="B1632" s="31">
        <f>INDEX(技能效果!B:B,MATCH(技能效果等级!W1632,技能效果!Y:Y,0))</f>
        <v>130301011</v>
      </c>
      <c r="C1632" s="31" t="str">
        <f>INDEX(技能效果!C:C,MATCH(技能效果等级!B1632,技能效果!B:B,0))</f>
        <v>张郃专属武器效果</v>
      </c>
      <c r="D1632" s="30" t="s">
        <v>1013</v>
      </c>
      <c r="E1632" s="31">
        <v>9</v>
      </c>
      <c r="F1632" s="31">
        <f>INDEX(技能效果!H:H,MATCH(技能效果等级!B1632,技能效果!B:B,0))</f>
        <v>4026</v>
      </c>
      <c r="G1632" s="31">
        <v>1</v>
      </c>
      <c r="H1632" s="100"/>
      <c r="I1632" s="100"/>
      <c r="J1632" s="100"/>
      <c r="K1632" s="100"/>
      <c r="L1632" s="100"/>
      <c r="M1632" s="100"/>
      <c r="N1632" s="30" t="str">
        <f>IF(INDEX(技能效果!I:I,MATCH(技能效果等级!B1632,技能效果!B:B,0))="","",INDEX(技能效果!I:I,MATCH(技能效果等级!B1632,技能效果!B:B,0)))</f>
        <v/>
      </c>
      <c r="O1632" s="100"/>
      <c r="P1632" s="100"/>
      <c r="Q1632" s="100"/>
      <c r="R1632" s="31" t="str">
        <f>IF(INDEX(技能效果!J:J,MATCH(技能效果等级!B1632,技能效果!B:B,0))="","",INDEX(技能效果!J:J,MATCH(技能效果等级!B1632,技能效果!B:B,0)))</f>
        <v/>
      </c>
      <c r="S1632" s="100"/>
      <c r="T1632" s="100"/>
      <c r="U1632" s="100"/>
      <c r="V1632" s="30" t="s">
        <v>1329</v>
      </c>
      <c r="W1632" s="31">
        <f t="shared" si="25"/>
        <v>163</v>
      </c>
    </row>
    <row r="1633" spans="1:23" ht="16.5" x14ac:dyDescent="0.2">
      <c r="A1633" s="31">
        <v>1630</v>
      </c>
      <c r="B1633" s="31">
        <f>INDEX(技能效果!B:B,MATCH(技能效果等级!W1633,技能效果!Y:Y,0))</f>
        <v>130301011</v>
      </c>
      <c r="C1633" s="31" t="str">
        <f>INDEX(技能效果!C:C,MATCH(技能效果等级!B1633,技能效果!B:B,0))</f>
        <v>张郃专属武器效果</v>
      </c>
      <c r="D1633" s="30" t="s">
        <v>1013</v>
      </c>
      <c r="E1633" s="31">
        <v>10</v>
      </c>
      <c r="F1633" s="31">
        <f>INDEX(技能效果!H:H,MATCH(技能效果等级!B1633,技能效果!B:B,0))</f>
        <v>4026</v>
      </c>
      <c r="G1633" s="31">
        <v>1</v>
      </c>
      <c r="H1633" s="100"/>
      <c r="I1633" s="100"/>
      <c r="J1633" s="100"/>
      <c r="K1633" s="100"/>
      <c r="L1633" s="100"/>
      <c r="M1633" s="100"/>
      <c r="N1633" s="30" t="str">
        <f>IF(INDEX(技能效果!I:I,MATCH(技能效果等级!B1633,技能效果!B:B,0))="","",INDEX(技能效果!I:I,MATCH(技能效果等级!B1633,技能效果!B:B,0)))</f>
        <v/>
      </c>
      <c r="O1633" s="100"/>
      <c r="P1633" s="100"/>
      <c r="Q1633" s="100"/>
      <c r="R1633" s="31" t="str">
        <f>IF(INDEX(技能效果!J:J,MATCH(技能效果等级!B1633,技能效果!B:B,0))="","",INDEX(技能效果!J:J,MATCH(技能效果等级!B1633,技能效果!B:B,0)))</f>
        <v/>
      </c>
      <c r="S1633" s="100"/>
      <c r="T1633" s="100"/>
      <c r="U1633" s="100"/>
      <c r="V1633" s="30" t="s">
        <v>1329</v>
      </c>
      <c r="W1633" s="31">
        <f t="shared" si="25"/>
        <v>163</v>
      </c>
    </row>
    <row r="1634" spans="1:23" ht="16.5" x14ac:dyDescent="0.2">
      <c r="A1634" s="31">
        <v>1631</v>
      </c>
      <c r="B1634" s="31">
        <f>INDEX(技能效果!B:B,MATCH(技能效果等级!W1634,技能效果!Y:Y,0))</f>
        <v>130301021</v>
      </c>
      <c r="C1634" s="31" t="str">
        <f>INDEX(技能效果!C:C,MATCH(技能效果等级!B1634,技能效果!B:B,0))</f>
        <v>张郃满星效果</v>
      </c>
      <c r="D1634" s="30" t="s">
        <v>1013</v>
      </c>
      <c r="E1634" s="31">
        <v>1</v>
      </c>
      <c r="F1634" s="31">
        <f>INDEX(技能效果!H:H,MATCH(技能效果等级!B1634,技能效果!B:B,0))</f>
        <v>4039</v>
      </c>
      <c r="G1634" s="31">
        <v>1</v>
      </c>
      <c r="H1634" s="100"/>
      <c r="I1634" s="100"/>
      <c r="J1634" s="100"/>
      <c r="K1634" s="100"/>
      <c r="L1634" s="100"/>
      <c r="M1634" s="100"/>
      <c r="N1634" s="30" t="str">
        <f>IF(INDEX(技能效果!I:I,MATCH(技能效果等级!B1634,技能效果!B:B,0))="","",INDEX(技能效果!I:I,MATCH(技能效果等级!B1634,技能效果!B:B,0)))</f>
        <v/>
      </c>
      <c r="O1634" s="100"/>
      <c r="P1634" s="100"/>
      <c r="Q1634" s="100"/>
      <c r="R1634" s="31" t="str">
        <f>IF(INDEX(技能效果!J:J,MATCH(技能效果等级!B1634,技能效果!B:B,0))="","",INDEX(技能效果!J:J,MATCH(技能效果等级!B1634,技能效果!B:B,0)))</f>
        <v/>
      </c>
      <c r="S1634" s="100"/>
      <c r="T1634" s="100"/>
      <c r="U1634" s="100"/>
      <c r="V1634" s="30" t="s">
        <v>1329</v>
      </c>
      <c r="W1634" s="31">
        <f t="shared" si="25"/>
        <v>164</v>
      </c>
    </row>
    <row r="1635" spans="1:23" ht="16.5" x14ac:dyDescent="0.2">
      <c r="A1635" s="31">
        <v>1632</v>
      </c>
      <c r="B1635" s="31">
        <f>INDEX(技能效果!B:B,MATCH(技能效果等级!W1635,技能效果!Y:Y,0))</f>
        <v>130301021</v>
      </c>
      <c r="C1635" s="31" t="str">
        <f>INDEX(技能效果!C:C,MATCH(技能效果等级!B1635,技能效果!B:B,0))</f>
        <v>张郃满星效果</v>
      </c>
      <c r="D1635" s="30" t="s">
        <v>1013</v>
      </c>
      <c r="E1635" s="31">
        <v>2</v>
      </c>
      <c r="F1635" s="31">
        <f>INDEX(技能效果!H:H,MATCH(技能效果等级!B1635,技能效果!B:B,0))</f>
        <v>4039</v>
      </c>
      <c r="G1635" s="31">
        <v>1</v>
      </c>
      <c r="H1635" s="100"/>
      <c r="I1635" s="100"/>
      <c r="J1635" s="100"/>
      <c r="K1635" s="100"/>
      <c r="L1635" s="100"/>
      <c r="M1635" s="100"/>
      <c r="N1635" s="30" t="str">
        <f>IF(INDEX(技能效果!I:I,MATCH(技能效果等级!B1635,技能效果!B:B,0))="","",INDEX(技能效果!I:I,MATCH(技能效果等级!B1635,技能效果!B:B,0)))</f>
        <v/>
      </c>
      <c r="O1635" s="100"/>
      <c r="P1635" s="100"/>
      <c r="Q1635" s="100"/>
      <c r="R1635" s="31" t="str">
        <f>IF(INDEX(技能效果!J:J,MATCH(技能效果等级!B1635,技能效果!B:B,0))="","",INDEX(技能效果!J:J,MATCH(技能效果等级!B1635,技能效果!B:B,0)))</f>
        <v/>
      </c>
      <c r="S1635" s="100"/>
      <c r="T1635" s="100"/>
      <c r="U1635" s="100"/>
      <c r="V1635" s="30" t="s">
        <v>1329</v>
      </c>
      <c r="W1635" s="31">
        <f t="shared" si="25"/>
        <v>164</v>
      </c>
    </row>
    <row r="1636" spans="1:23" ht="16.5" x14ac:dyDescent="0.2">
      <c r="A1636" s="31">
        <v>1633</v>
      </c>
      <c r="B1636" s="31">
        <f>INDEX(技能效果!B:B,MATCH(技能效果等级!W1636,技能效果!Y:Y,0))</f>
        <v>130301021</v>
      </c>
      <c r="C1636" s="31" t="str">
        <f>INDEX(技能效果!C:C,MATCH(技能效果等级!B1636,技能效果!B:B,0))</f>
        <v>张郃满星效果</v>
      </c>
      <c r="D1636" s="30" t="s">
        <v>1013</v>
      </c>
      <c r="E1636" s="31">
        <v>3</v>
      </c>
      <c r="F1636" s="31">
        <f>INDEX(技能效果!H:H,MATCH(技能效果等级!B1636,技能效果!B:B,0))</f>
        <v>4039</v>
      </c>
      <c r="G1636" s="31">
        <v>1</v>
      </c>
      <c r="H1636" s="100"/>
      <c r="I1636" s="100"/>
      <c r="J1636" s="100"/>
      <c r="K1636" s="100"/>
      <c r="L1636" s="100"/>
      <c r="M1636" s="100"/>
      <c r="N1636" s="30" t="str">
        <f>IF(INDEX(技能效果!I:I,MATCH(技能效果等级!B1636,技能效果!B:B,0))="","",INDEX(技能效果!I:I,MATCH(技能效果等级!B1636,技能效果!B:B,0)))</f>
        <v/>
      </c>
      <c r="O1636" s="100"/>
      <c r="P1636" s="100"/>
      <c r="Q1636" s="100"/>
      <c r="R1636" s="31" t="str">
        <f>IF(INDEX(技能效果!J:J,MATCH(技能效果等级!B1636,技能效果!B:B,0))="","",INDEX(技能效果!J:J,MATCH(技能效果等级!B1636,技能效果!B:B,0)))</f>
        <v/>
      </c>
      <c r="S1636" s="100"/>
      <c r="T1636" s="100"/>
      <c r="U1636" s="100"/>
      <c r="V1636" s="30" t="s">
        <v>1329</v>
      </c>
      <c r="W1636" s="31">
        <f t="shared" si="25"/>
        <v>164</v>
      </c>
    </row>
    <row r="1637" spans="1:23" ht="16.5" x14ac:dyDescent="0.2">
      <c r="A1637" s="31">
        <v>1634</v>
      </c>
      <c r="B1637" s="31">
        <f>INDEX(技能效果!B:B,MATCH(技能效果等级!W1637,技能效果!Y:Y,0))</f>
        <v>130301021</v>
      </c>
      <c r="C1637" s="31" t="str">
        <f>INDEX(技能效果!C:C,MATCH(技能效果等级!B1637,技能效果!B:B,0))</f>
        <v>张郃满星效果</v>
      </c>
      <c r="D1637" s="30" t="s">
        <v>1013</v>
      </c>
      <c r="E1637" s="31">
        <v>4</v>
      </c>
      <c r="F1637" s="31">
        <f>INDEX(技能效果!H:H,MATCH(技能效果等级!B1637,技能效果!B:B,0))</f>
        <v>4039</v>
      </c>
      <c r="G1637" s="31">
        <v>1</v>
      </c>
      <c r="H1637" s="100"/>
      <c r="I1637" s="100"/>
      <c r="J1637" s="100"/>
      <c r="K1637" s="100"/>
      <c r="L1637" s="100"/>
      <c r="M1637" s="100"/>
      <c r="N1637" s="30" t="str">
        <f>IF(INDEX(技能效果!I:I,MATCH(技能效果等级!B1637,技能效果!B:B,0))="","",INDEX(技能效果!I:I,MATCH(技能效果等级!B1637,技能效果!B:B,0)))</f>
        <v/>
      </c>
      <c r="O1637" s="100"/>
      <c r="P1637" s="100"/>
      <c r="Q1637" s="100"/>
      <c r="R1637" s="31" t="str">
        <f>IF(INDEX(技能效果!J:J,MATCH(技能效果等级!B1637,技能效果!B:B,0))="","",INDEX(技能效果!J:J,MATCH(技能效果等级!B1637,技能效果!B:B,0)))</f>
        <v/>
      </c>
      <c r="S1637" s="100"/>
      <c r="T1637" s="100"/>
      <c r="U1637" s="100"/>
      <c r="V1637" s="30" t="s">
        <v>1329</v>
      </c>
      <c r="W1637" s="31">
        <f t="shared" si="25"/>
        <v>164</v>
      </c>
    </row>
    <row r="1638" spans="1:23" ht="16.5" x14ac:dyDescent="0.2">
      <c r="A1638" s="31">
        <v>1635</v>
      </c>
      <c r="B1638" s="31">
        <f>INDEX(技能效果!B:B,MATCH(技能效果等级!W1638,技能效果!Y:Y,0))</f>
        <v>130301021</v>
      </c>
      <c r="C1638" s="31" t="str">
        <f>INDEX(技能效果!C:C,MATCH(技能效果等级!B1638,技能效果!B:B,0))</f>
        <v>张郃满星效果</v>
      </c>
      <c r="D1638" s="30" t="s">
        <v>1013</v>
      </c>
      <c r="E1638" s="31">
        <v>5</v>
      </c>
      <c r="F1638" s="31">
        <f>INDEX(技能效果!H:H,MATCH(技能效果等级!B1638,技能效果!B:B,0))</f>
        <v>4039</v>
      </c>
      <c r="G1638" s="31">
        <v>1</v>
      </c>
      <c r="H1638" s="100"/>
      <c r="I1638" s="100"/>
      <c r="J1638" s="100"/>
      <c r="K1638" s="100"/>
      <c r="L1638" s="100"/>
      <c r="M1638" s="100"/>
      <c r="N1638" s="30" t="str">
        <f>IF(INDEX(技能效果!I:I,MATCH(技能效果等级!B1638,技能效果!B:B,0))="","",INDEX(技能效果!I:I,MATCH(技能效果等级!B1638,技能效果!B:B,0)))</f>
        <v/>
      </c>
      <c r="O1638" s="100"/>
      <c r="P1638" s="100"/>
      <c r="Q1638" s="100"/>
      <c r="R1638" s="31" t="str">
        <f>IF(INDEX(技能效果!J:J,MATCH(技能效果等级!B1638,技能效果!B:B,0))="","",INDEX(技能效果!J:J,MATCH(技能效果等级!B1638,技能效果!B:B,0)))</f>
        <v/>
      </c>
      <c r="S1638" s="100"/>
      <c r="T1638" s="100"/>
      <c r="U1638" s="100"/>
      <c r="V1638" s="30" t="s">
        <v>1329</v>
      </c>
      <c r="W1638" s="31">
        <f t="shared" si="25"/>
        <v>164</v>
      </c>
    </row>
    <row r="1639" spans="1:23" ht="16.5" x14ac:dyDescent="0.2">
      <c r="A1639" s="31">
        <v>1636</v>
      </c>
      <c r="B1639" s="31">
        <f>INDEX(技能效果!B:B,MATCH(技能效果等级!W1639,技能效果!Y:Y,0))</f>
        <v>130301021</v>
      </c>
      <c r="C1639" s="31" t="str">
        <f>INDEX(技能效果!C:C,MATCH(技能效果等级!B1639,技能效果!B:B,0))</f>
        <v>张郃满星效果</v>
      </c>
      <c r="D1639" s="30" t="s">
        <v>1013</v>
      </c>
      <c r="E1639" s="31">
        <v>6</v>
      </c>
      <c r="F1639" s="31">
        <f>INDEX(技能效果!H:H,MATCH(技能效果等级!B1639,技能效果!B:B,0))</f>
        <v>4039</v>
      </c>
      <c r="G1639" s="31">
        <v>1</v>
      </c>
      <c r="H1639" s="100"/>
      <c r="I1639" s="100"/>
      <c r="J1639" s="100"/>
      <c r="K1639" s="100"/>
      <c r="L1639" s="100"/>
      <c r="M1639" s="100"/>
      <c r="N1639" s="30" t="str">
        <f>IF(INDEX(技能效果!I:I,MATCH(技能效果等级!B1639,技能效果!B:B,0))="","",INDEX(技能效果!I:I,MATCH(技能效果等级!B1639,技能效果!B:B,0)))</f>
        <v/>
      </c>
      <c r="O1639" s="100"/>
      <c r="P1639" s="100"/>
      <c r="Q1639" s="100"/>
      <c r="R1639" s="31" t="str">
        <f>IF(INDEX(技能效果!J:J,MATCH(技能效果等级!B1639,技能效果!B:B,0))="","",INDEX(技能效果!J:J,MATCH(技能效果等级!B1639,技能效果!B:B,0)))</f>
        <v/>
      </c>
      <c r="S1639" s="100"/>
      <c r="T1639" s="100"/>
      <c r="U1639" s="100"/>
      <c r="V1639" s="30" t="s">
        <v>1329</v>
      </c>
      <c r="W1639" s="31">
        <f t="shared" si="25"/>
        <v>164</v>
      </c>
    </row>
    <row r="1640" spans="1:23" ht="16.5" x14ac:dyDescent="0.2">
      <c r="A1640" s="31">
        <v>1637</v>
      </c>
      <c r="B1640" s="31">
        <f>INDEX(技能效果!B:B,MATCH(技能效果等级!W1640,技能效果!Y:Y,0))</f>
        <v>130301021</v>
      </c>
      <c r="C1640" s="31" t="str">
        <f>INDEX(技能效果!C:C,MATCH(技能效果等级!B1640,技能效果!B:B,0))</f>
        <v>张郃满星效果</v>
      </c>
      <c r="D1640" s="30" t="s">
        <v>1013</v>
      </c>
      <c r="E1640" s="31">
        <v>7</v>
      </c>
      <c r="F1640" s="31">
        <f>INDEX(技能效果!H:H,MATCH(技能效果等级!B1640,技能效果!B:B,0))</f>
        <v>4039</v>
      </c>
      <c r="G1640" s="31">
        <v>1</v>
      </c>
      <c r="H1640" s="100"/>
      <c r="I1640" s="100"/>
      <c r="J1640" s="100"/>
      <c r="K1640" s="100"/>
      <c r="L1640" s="100"/>
      <c r="M1640" s="100"/>
      <c r="N1640" s="30" t="str">
        <f>IF(INDEX(技能效果!I:I,MATCH(技能效果等级!B1640,技能效果!B:B,0))="","",INDEX(技能效果!I:I,MATCH(技能效果等级!B1640,技能效果!B:B,0)))</f>
        <v/>
      </c>
      <c r="O1640" s="100"/>
      <c r="P1640" s="100"/>
      <c r="Q1640" s="100"/>
      <c r="R1640" s="31" t="str">
        <f>IF(INDEX(技能效果!J:J,MATCH(技能效果等级!B1640,技能效果!B:B,0))="","",INDEX(技能效果!J:J,MATCH(技能效果等级!B1640,技能效果!B:B,0)))</f>
        <v/>
      </c>
      <c r="S1640" s="100"/>
      <c r="T1640" s="100"/>
      <c r="U1640" s="100"/>
      <c r="V1640" s="30" t="s">
        <v>1329</v>
      </c>
      <c r="W1640" s="31">
        <f t="shared" si="25"/>
        <v>164</v>
      </c>
    </row>
    <row r="1641" spans="1:23" ht="16.5" x14ac:dyDescent="0.2">
      <c r="A1641" s="31">
        <v>1638</v>
      </c>
      <c r="B1641" s="31">
        <f>INDEX(技能效果!B:B,MATCH(技能效果等级!W1641,技能效果!Y:Y,0))</f>
        <v>130301021</v>
      </c>
      <c r="C1641" s="31" t="str">
        <f>INDEX(技能效果!C:C,MATCH(技能效果等级!B1641,技能效果!B:B,0))</f>
        <v>张郃满星效果</v>
      </c>
      <c r="D1641" s="30" t="s">
        <v>1013</v>
      </c>
      <c r="E1641" s="31">
        <v>8</v>
      </c>
      <c r="F1641" s="31">
        <f>INDEX(技能效果!H:H,MATCH(技能效果等级!B1641,技能效果!B:B,0))</f>
        <v>4039</v>
      </c>
      <c r="G1641" s="31">
        <v>1</v>
      </c>
      <c r="H1641" s="100"/>
      <c r="I1641" s="100"/>
      <c r="J1641" s="100"/>
      <c r="K1641" s="100"/>
      <c r="L1641" s="100"/>
      <c r="M1641" s="100"/>
      <c r="N1641" s="30" t="str">
        <f>IF(INDEX(技能效果!I:I,MATCH(技能效果等级!B1641,技能效果!B:B,0))="","",INDEX(技能效果!I:I,MATCH(技能效果等级!B1641,技能效果!B:B,0)))</f>
        <v/>
      </c>
      <c r="O1641" s="100"/>
      <c r="P1641" s="100"/>
      <c r="Q1641" s="100"/>
      <c r="R1641" s="31" t="str">
        <f>IF(INDEX(技能效果!J:J,MATCH(技能效果等级!B1641,技能效果!B:B,0))="","",INDEX(技能效果!J:J,MATCH(技能效果等级!B1641,技能效果!B:B,0)))</f>
        <v/>
      </c>
      <c r="S1641" s="100"/>
      <c r="T1641" s="100"/>
      <c r="U1641" s="100"/>
      <c r="V1641" s="30" t="s">
        <v>1329</v>
      </c>
      <c r="W1641" s="31">
        <f t="shared" si="25"/>
        <v>164</v>
      </c>
    </row>
    <row r="1642" spans="1:23" ht="16.5" x14ac:dyDescent="0.2">
      <c r="A1642" s="31">
        <v>1639</v>
      </c>
      <c r="B1642" s="31">
        <f>INDEX(技能效果!B:B,MATCH(技能效果等级!W1642,技能效果!Y:Y,0))</f>
        <v>130301021</v>
      </c>
      <c r="C1642" s="31" t="str">
        <f>INDEX(技能效果!C:C,MATCH(技能效果等级!B1642,技能效果!B:B,0))</f>
        <v>张郃满星效果</v>
      </c>
      <c r="D1642" s="30" t="s">
        <v>1013</v>
      </c>
      <c r="E1642" s="31">
        <v>9</v>
      </c>
      <c r="F1642" s="31">
        <f>INDEX(技能效果!H:H,MATCH(技能效果等级!B1642,技能效果!B:B,0))</f>
        <v>4039</v>
      </c>
      <c r="G1642" s="31">
        <v>1</v>
      </c>
      <c r="H1642" s="100"/>
      <c r="I1642" s="100"/>
      <c r="J1642" s="100"/>
      <c r="K1642" s="100"/>
      <c r="L1642" s="100"/>
      <c r="M1642" s="100"/>
      <c r="N1642" s="30" t="str">
        <f>IF(INDEX(技能效果!I:I,MATCH(技能效果等级!B1642,技能效果!B:B,0))="","",INDEX(技能效果!I:I,MATCH(技能效果等级!B1642,技能效果!B:B,0)))</f>
        <v/>
      </c>
      <c r="O1642" s="100"/>
      <c r="P1642" s="100"/>
      <c r="Q1642" s="100"/>
      <c r="R1642" s="31" t="str">
        <f>IF(INDEX(技能效果!J:J,MATCH(技能效果等级!B1642,技能效果!B:B,0))="","",INDEX(技能效果!J:J,MATCH(技能效果等级!B1642,技能效果!B:B,0)))</f>
        <v/>
      </c>
      <c r="S1642" s="100"/>
      <c r="T1642" s="100"/>
      <c r="U1642" s="100"/>
      <c r="V1642" s="30" t="s">
        <v>1329</v>
      </c>
      <c r="W1642" s="31">
        <f t="shared" si="25"/>
        <v>164</v>
      </c>
    </row>
    <row r="1643" spans="1:23" ht="16.5" x14ac:dyDescent="0.2">
      <c r="A1643" s="31">
        <v>1640</v>
      </c>
      <c r="B1643" s="31">
        <f>INDEX(技能效果!B:B,MATCH(技能效果等级!W1643,技能效果!Y:Y,0))</f>
        <v>130301021</v>
      </c>
      <c r="C1643" s="31" t="str">
        <f>INDEX(技能效果!C:C,MATCH(技能效果等级!B1643,技能效果!B:B,0))</f>
        <v>张郃满星效果</v>
      </c>
      <c r="D1643" s="30" t="s">
        <v>1013</v>
      </c>
      <c r="E1643" s="31">
        <v>10</v>
      </c>
      <c r="F1643" s="31">
        <f>INDEX(技能效果!H:H,MATCH(技能效果等级!B1643,技能效果!B:B,0))</f>
        <v>4039</v>
      </c>
      <c r="G1643" s="31">
        <v>1</v>
      </c>
      <c r="H1643" s="100"/>
      <c r="I1643" s="100"/>
      <c r="J1643" s="100"/>
      <c r="K1643" s="100"/>
      <c r="L1643" s="100"/>
      <c r="M1643" s="100"/>
      <c r="N1643" s="30" t="str">
        <f>IF(INDEX(技能效果!I:I,MATCH(技能效果等级!B1643,技能效果!B:B,0))="","",INDEX(技能效果!I:I,MATCH(技能效果等级!B1643,技能效果!B:B,0)))</f>
        <v/>
      </c>
      <c r="O1643" s="100"/>
      <c r="P1643" s="100"/>
      <c r="Q1643" s="100"/>
      <c r="R1643" s="31" t="str">
        <f>IF(INDEX(技能效果!J:J,MATCH(技能效果等级!B1643,技能效果!B:B,0))="","",INDEX(技能效果!J:J,MATCH(技能效果等级!B1643,技能效果!B:B,0)))</f>
        <v/>
      </c>
      <c r="S1643" s="100"/>
      <c r="T1643" s="100"/>
      <c r="U1643" s="100"/>
      <c r="V1643" s="30" t="s">
        <v>1329</v>
      </c>
      <c r="W1643" s="31">
        <f t="shared" si="25"/>
        <v>164</v>
      </c>
    </row>
    <row r="1644" spans="1:23" ht="16.5" x14ac:dyDescent="0.2">
      <c r="A1644" s="31">
        <v>1641</v>
      </c>
      <c r="B1644" s="31">
        <f>INDEX(技能效果!B:B,MATCH(技能效果等级!W1644,技能效果!Y:Y,0))</f>
        <v>130301103</v>
      </c>
      <c r="C1644" s="31" t="str">
        <f>INDEX(技能效果!C:C,MATCH(技能效果等级!B1644,技能效果!B:B,0))</f>
        <v>张飞基于攻击治疗</v>
      </c>
      <c r="D1644" s="30" t="s">
        <v>1013</v>
      </c>
      <c r="E1644" s="31">
        <v>1</v>
      </c>
      <c r="F1644" s="31">
        <f>INDEX(技能效果!H:H,MATCH(技能效果等级!B1644,技能效果!B:B,0))</f>
        <v>2001</v>
      </c>
      <c r="G1644" s="31">
        <v>1</v>
      </c>
      <c r="H1644" s="100"/>
      <c r="I1644" s="100"/>
      <c r="J1644" s="100"/>
      <c r="K1644" s="100"/>
      <c r="L1644" s="100"/>
      <c r="M1644" s="100"/>
      <c r="N1644" s="30" t="str">
        <f>IF(INDEX(技能效果!I:I,MATCH(技能效果等级!B1644,技能效果!B:B,0))="","",INDEX(技能效果!I:I,MATCH(技能效果等级!B1644,技能效果!B:B,0)))</f>
        <v/>
      </c>
      <c r="O1644" s="100"/>
      <c r="P1644" s="100"/>
      <c r="Q1644" s="100"/>
      <c r="R1644" s="31" t="str">
        <f>IF(INDEX(技能效果!J:J,MATCH(技能效果等级!B1644,技能效果!B:B,0))="","",INDEX(技能效果!J:J,MATCH(技能效果等级!B1644,技能效果!B:B,0)))</f>
        <v/>
      </c>
      <c r="S1644" s="100"/>
      <c r="T1644" s="100"/>
      <c r="U1644" s="100"/>
      <c r="V1644" s="30" t="s">
        <v>1329</v>
      </c>
      <c r="W1644" s="31">
        <f t="shared" si="25"/>
        <v>165</v>
      </c>
    </row>
    <row r="1645" spans="1:23" ht="16.5" x14ac:dyDescent="0.2">
      <c r="A1645" s="31">
        <v>1642</v>
      </c>
      <c r="B1645" s="31">
        <f>INDEX(技能效果!B:B,MATCH(技能效果等级!W1645,技能效果!Y:Y,0))</f>
        <v>130301103</v>
      </c>
      <c r="C1645" s="31" t="str">
        <f>INDEX(技能效果!C:C,MATCH(技能效果等级!B1645,技能效果!B:B,0))</f>
        <v>张飞基于攻击治疗</v>
      </c>
      <c r="D1645" s="30" t="s">
        <v>1013</v>
      </c>
      <c r="E1645" s="31">
        <v>2</v>
      </c>
      <c r="F1645" s="31">
        <f>INDEX(技能效果!H:H,MATCH(技能效果等级!B1645,技能效果!B:B,0))</f>
        <v>2001</v>
      </c>
      <c r="G1645" s="31">
        <v>1</v>
      </c>
      <c r="H1645" s="100"/>
      <c r="I1645" s="100"/>
      <c r="J1645" s="100"/>
      <c r="K1645" s="100"/>
      <c r="L1645" s="100"/>
      <c r="M1645" s="100"/>
      <c r="N1645" s="30" t="str">
        <f>IF(INDEX(技能效果!I:I,MATCH(技能效果等级!B1645,技能效果!B:B,0))="","",INDEX(技能效果!I:I,MATCH(技能效果等级!B1645,技能效果!B:B,0)))</f>
        <v/>
      </c>
      <c r="O1645" s="100"/>
      <c r="P1645" s="100"/>
      <c r="Q1645" s="100"/>
      <c r="R1645" s="31" t="str">
        <f>IF(INDEX(技能效果!J:J,MATCH(技能效果等级!B1645,技能效果!B:B,0))="","",INDEX(技能效果!J:J,MATCH(技能效果等级!B1645,技能效果!B:B,0)))</f>
        <v/>
      </c>
      <c r="S1645" s="100"/>
      <c r="T1645" s="100"/>
      <c r="U1645" s="100"/>
      <c r="V1645" s="30" t="s">
        <v>1329</v>
      </c>
      <c r="W1645" s="31">
        <f t="shared" si="25"/>
        <v>165</v>
      </c>
    </row>
    <row r="1646" spans="1:23" ht="16.5" x14ac:dyDescent="0.2">
      <c r="A1646" s="31">
        <v>1643</v>
      </c>
      <c r="B1646" s="31">
        <f>INDEX(技能效果!B:B,MATCH(技能效果等级!W1646,技能效果!Y:Y,0))</f>
        <v>130301103</v>
      </c>
      <c r="C1646" s="31" t="str">
        <f>INDEX(技能效果!C:C,MATCH(技能效果等级!B1646,技能效果!B:B,0))</f>
        <v>张飞基于攻击治疗</v>
      </c>
      <c r="D1646" s="30" t="s">
        <v>1013</v>
      </c>
      <c r="E1646" s="31">
        <v>3</v>
      </c>
      <c r="F1646" s="31">
        <f>INDEX(技能效果!H:H,MATCH(技能效果等级!B1646,技能效果!B:B,0))</f>
        <v>2001</v>
      </c>
      <c r="G1646" s="31">
        <v>1</v>
      </c>
      <c r="H1646" s="100"/>
      <c r="I1646" s="100"/>
      <c r="J1646" s="100"/>
      <c r="K1646" s="100"/>
      <c r="L1646" s="100"/>
      <c r="M1646" s="100"/>
      <c r="N1646" s="30" t="str">
        <f>IF(INDEX(技能效果!I:I,MATCH(技能效果等级!B1646,技能效果!B:B,0))="","",INDEX(技能效果!I:I,MATCH(技能效果等级!B1646,技能效果!B:B,0)))</f>
        <v/>
      </c>
      <c r="O1646" s="100"/>
      <c r="P1646" s="100"/>
      <c r="Q1646" s="100"/>
      <c r="R1646" s="31" t="str">
        <f>IF(INDEX(技能效果!J:J,MATCH(技能效果等级!B1646,技能效果!B:B,0))="","",INDEX(技能效果!J:J,MATCH(技能效果等级!B1646,技能效果!B:B,0)))</f>
        <v/>
      </c>
      <c r="S1646" s="100"/>
      <c r="T1646" s="100"/>
      <c r="U1646" s="100"/>
      <c r="V1646" s="30" t="s">
        <v>1329</v>
      </c>
      <c r="W1646" s="31">
        <f t="shared" si="25"/>
        <v>165</v>
      </c>
    </row>
    <row r="1647" spans="1:23" ht="16.5" x14ac:dyDescent="0.2">
      <c r="A1647" s="31">
        <v>1644</v>
      </c>
      <c r="B1647" s="31">
        <f>INDEX(技能效果!B:B,MATCH(技能效果等级!W1647,技能效果!Y:Y,0))</f>
        <v>130301103</v>
      </c>
      <c r="C1647" s="31" t="str">
        <f>INDEX(技能效果!C:C,MATCH(技能效果等级!B1647,技能效果!B:B,0))</f>
        <v>张飞基于攻击治疗</v>
      </c>
      <c r="D1647" s="30" t="s">
        <v>1013</v>
      </c>
      <c r="E1647" s="31">
        <v>4</v>
      </c>
      <c r="F1647" s="31">
        <f>INDEX(技能效果!H:H,MATCH(技能效果等级!B1647,技能效果!B:B,0))</f>
        <v>2001</v>
      </c>
      <c r="G1647" s="31">
        <v>1</v>
      </c>
      <c r="H1647" s="100"/>
      <c r="I1647" s="100"/>
      <c r="J1647" s="100"/>
      <c r="K1647" s="100"/>
      <c r="L1647" s="100"/>
      <c r="M1647" s="100"/>
      <c r="N1647" s="30" t="str">
        <f>IF(INDEX(技能效果!I:I,MATCH(技能效果等级!B1647,技能效果!B:B,0))="","",INDEX(技能效果!I:I,MATCH(技能效果等级!B1647,技能效果!B:B,0)))</f>
        <v/>
      </c>
      <c r="O1647" s="100"/>
      <c r="P1647" s="100"/>
      <c r="Q1647" s="100"/>
      <c r="R1647" s="31" t="str">
        <f>IF(INDEX(技能效果!J:J,MATCH(技能效果等级!B1647,技能效果!B:B,0))="","",INDEX(技能效果!J:J,MATCH(技能效果等级!B1647,技能效果!B:B,0)))</f>
        <v/>
      </c>
      <c r="S1647" s="100"/>
      <c r="T1647" s="100"/>
      <c r="U1647" s="100"/>
      <c r="V1647" s="30" t="s">
        <v>1329</v>
      </c>
      <c r="W1647" s="31">
        <f t="shared" si="25"/>
        <v>165</v>
      </c>
    </row>
    <row r="1648" spans="1:23" ht="16.5" x14ac:dyDescent="0.2">
      <c r="A1648" s="31">
        <v>1645</v>
      </c>
      <c r="B1648" s="31">
        <f>INDEX(技能效果!B:B,MATCH(技能效果等级!W1648,技能效果!Y:Y,0))</f>
        <v>130301103</v>
      </c>
      <c r="C1648" s="31" t="str">
        <f>INDEX(技能效果!C:C,MATCH(技能效果等级!B1648,技能效果!B:B,0))</f>
        <v>张飞基于攻击治疗</v>
      </c>
      <c r="D1648" s="30" t="s">
        <v>1013</v>
      </c>
      <c r="E1648" s="31">
        <v>5</v>
      </c>
      <c r="F1648" s="31">
        <f>INDEX(技能效果!H:H,MATCH(技能效果等级!B1648,技能效果!B:B,0))</f>
        <v>2001</v>
      </c>
      <c r="G1648" s="31">
        <v>1</v>
      </c>
      <c r="H1648" s="100"/>
      <c r="I1648" s="100"/>
      <c r="J1648" s="100"/>
      <c r="K1648" s="100"/>
      <c r="L1648" s="100"/>
      <c r="M1648" s="100"/>
      <c r="N1648" s="30" t="str">
        <f>IF(INDEX(技能效果!I:I,MATCH(技能效果等级!B1648,技能效果!B:B,0))="","",INDEX(技能效果!I:I,MATCH(技能效果等级!B1648,技能效果!B:B,0)))</f>
        <v/>
      </c>
      <c r="O1648" s="100"/>
      <c r="P1648" s="100"/>
      <c r="Q1648" s="100"/>
      <c r="R1648" s="31" t="str">
        <f>IF(INDEX(技能效果!J:J,MATCH(技能效果等级!B1648,技能效果!B:B,0))="","",INDEX(技能效果!J:J,MATCH(技能效果等级!B1648,技能效果!B:B,0)))</f>
        <v/>
      </c>
      <c r="S1648" s="100"/>
      <c r="T1648" s="100"/>
      <c r="U1648" s="100"/>
      <c r="V1648" s="30" t="s">
        <v>1329</v>
      </c>
      <c r="W1648" s="31">
        <f t="shared" si="25"/>
        <v>165</v>
      </c>
    </row>
    <row r="1649" spans="1:23" ht="16.5" x14ac:dyDescent="0.2">
      <c r="A1649" s="31">
        <v>1646</v>
      </c>
      <c r="B1649" s="31">
        <f>INDEX(技能效果!B:B,MATCH(技能效果等级!W1649,技能效果!Y:Y,0))</f>
        <v>130301103</v>
      </c>
      <c r="C1649" s="31" t="str">
        <f>INDEX(技能效果!C:C,MATCH(技能效果等级!B1649,技能效果!B:B,0))</f>
        <v>张飞基于攻击治疗</v>
      </c>
      <c r="D1649" s="30" t="s">
        <v>1013</v>
      </c>
      <c r="E1649" s="31">
        <v>6</v>
      </c>
      <c r="F1649" s="31">
        <f>INDEX(技能效果!H:H,MATCH(技能效果等级!B1649,技能效果!B:B,0))</f>
        <v>2001</v>
      </c>
      <c r="G1649" s="31">
        <v>1</v>
      </c>
      <c r="H1649" s="100"/>
      <c r="I1649" s="100"/>
      <c r="J1649" s="100"/>
      <c r="K1649" s="100"/>
      <c r="L1649" s="100"/>
      <c r="M1649" s="100"/>
      <c r="N1649" s="30" t="str">
        <f>IF(INDEX(技能效果!I:I,MATCH(技能效果等级!B1649,技能效果!B:B,0))="","",INDEX(技能效果!I:I,MATCH(技能效果等级!B1649,技能效果!B:B,0)))</f>
        <v/>
      </c>
      <c r="O1649" s="100"/>
      <c r="P1649" s="100"/>
      <c r="Q1649" s="100"/>
      <c r="R1649" s="31" t="str">
        <f>IF(INDEX(技能效果!J:J,MATCH(技能效果等级!B1649,技能效果!B:B,0))="","",INDEX(技能效果!J:J,MATCH(技能效果等级!B1649,技能效果!B:B,0)))</f>
        <v/>
      </c>
      <c r="S1649" s="100"/>
      <c r="T1649" s="100"/>
      <c r="U1649" s="100"/>
      <c r="V1649" s="30" t="s">
        <v>1329</v>
      </c>
      <c r="W1649" s="31">
        <f t="shared" si="25"/>
        <v>165</v>
      </c>
    </row>
    <row r="1650" spans="1:23" ht="16.5" x14ac:dyDescent="0.2">
      <c r="A1650" s="31">
        <v>1647</v>
      </c>
      <c r="B1650" s="31">
        <f>INDEX(技能效果!B:B,MATCH(技能效果等级!W1650,技能效果!Y:Y,0))</f>
        <v>130301103</v>
      </c>
      <c r="C1650" s="31" t="str">
        <f>INDEX(技能效果!C:C,MATCH(技能效果等级!B1650,技能效果!B:B,0))</f>
        <v>张飞基于攻击治疗</v>
      </c>
      <c r="D1650" s="30" t="s">
        <v>1013</v>
      </c>
      <c r="E1650" s="31">
        <v>7</v>
      </c>
      <c r="F1650" s="31">
        <f>INDEX(技能效果!H:H,MATCH(技能效果等级!B1650,技能效果!B:B,0))</f>
        <v>2001</v>
      </c>
      <c r="G1650" s="31">
        <v>1</v>
      </c>
      <c r="H1650" s="100"/>
      <c r="I1650" s="100"/>
      <c r="J1650" s="100"/>
      <c r="K1650" s="100"/>
      <c r="L1650" s="100"/>
      <c r="M1650" s="100"/>
      <c r="N1650" s="30" t="str">
        <f>IF(INDEX(技能效果!I:I,MATCH(技能效果等级!B1650,技能效果!B:B,0))="","",INDEX(技能效果!I:I,MATCH(技能效果等级!B1650,技能效果!B:B,0)))</f>
        <v/>
      </c>
      <c r="O1650" s="100"/>
      <c r="P1650" s="100"/>
      <c r="Q1650" s="100"/>
      <c r="R1650" s="31" t="str">
        <f>IF(INDEX(技能效果!J:J,MATCH(技能效果等级!B1650,技能效果!B:B,0))="","",INDEX(技能效果!J:J,MATCH(技能效果等级!B1650,技能效果!B:B,0)))</f>
        <v/>
      </c>
      <c r="S1650" s="100"/>
      <c r="T1650" s="100"/>
      <c r="U1650" s="100"/>
      <c r="V1650" s="30" t="s">
        <v>1329</v>
      </c>
      <c r="W1650" s="31">
        <f t="shared" si="25"/>
        <v>165</v>
      </c>
    </row>
    <row r="1651" spans="1:23" ht="16.5" x14ac:dyDescent="0.2">
      <c r="A1651" s="31">
        <v>1648</v>
      </c>
      <c r="B1651" s="31">
        <f>INDEX(技能效果!B:B,MATCH(技能效果等级!W1651,技能效果!Y:Y,0))</f>
        <v>130301103</v>
      </c>
      <c r="C1651" s="31" t="str">
        <f>INDEX(技能效果!C:C,MATCH(技能效果等级!B1651,技能效果!B:B,0))</f>
        <v>张飞基于攻击治疗</v>
      </c>
      <c r="D1651" s="30" t="s">
        <v>1013</v>
      </c>
      <c r="E1651" s="31">
        <v>8</v>
      </c>
      <c r="F1651" s="31">
        <f>INDEX(技能效果!H:H,MATCH(技能效果等级!B1651,技能效果!B:B,0))</f>
        <v>2001</v>
      </c>
      <c r="G1651" s="31">
        <v>1</v>
      </c>
      <c r="H1651" s="100"/>
      <c r="I1651" s="100"/>
      <c r="J1651" s="100"/>
      <c r="K1651" s="100"/>
      <c r="L1651" s="100"/>
      <c r="M1651" s="100"/>
      <c r="N1651" s="30" t="str">
        <f>IF(INDEX(技能效果!I:I,MATCH(技能效果等级!B1651,技能效果!B:B,0))="","",INDEX(技能效果!I:I,MATCH(技能效果等级!B1651,技能效果!B:B,0)))</f>
        <v/>
      </c>
      <c r="O1651" s="100"/>
      <c r="P1651" s="100"/>
      <c r="Q1651" s="100"/>
      <c r="R1651" s="31" t="str">
        <f>IF(INDEX(技能效果!J:J,MATCH(技能效果等级!B1651,技能效果!B:B,0))="","",INDEX(技能效果!J:J,MATCH(技能效果等级!B1651,技能效果!B:B,0)))</f>
        <v/>
      </c>
      <c r="S1651" s="100"/>
      <c r="T1651" s="100"/>
      <c r="U1651" s="100"/>
      <c r="V1651" s="30" t="s">
        <v>1329</v>
      </c>
      <c r="W1651" s="31">
        <f t="shared" si="25"/>
        <v>165</v>
      </c>
    </row>
    <row r="1652" spans="1:23" ht="16.5" x14ac:dyDescent="0.2">
      <c r="A1652" s="31">
        <v>1649</v>
      </c>
      <c r="B1652" s="31">
        <f>INDEX(技能效果!B:B,MATCH(技能效果等级!W1652,技能效果!Y:Y,0))</f>
        <v>130301103</v>
      </c>
      <c r="C1652" s="31" t="str">
        <f>INDEX(技能效果!C:C,MATCH(技能效果等级!B1652,技能效果!B:B,0))</f>
        <v>张飞基于攻击治疗</v>
      </c>
      <c r="D1652" s="30" t="s">
        <v>1013</v>
      </c>
      <c r="E1652" s="31">
        <v>9</v>
      </c>
      <c r="F1652" s="31">
        <f>INDEX(技能效果!H:H,MATCH(技能效果等级!B1652,技能效果!B:B,0))</f>
        <v>2001</v>
      </c>
      <c r="G1652" s="31">
        <v>1</v>
      </c>
      <c r="H1652" s="100"/>
      <c r="I1652" s="100"/>
      <c r="J1652" s="100"/>
      <c r="K1652" s="100"/>
      <c r="L1652" s="100"/>
      <c r="M1652" s="100"/>
      <c r="N1652" s="30" t="str">
        <f>IF(INDEX(技能效果!I:I,MATCH(技能效果等级!B1652,技能效果!B:B,0))="","",INDEX(技能效果!I:I,MATCH(技能效果等级!B1652,技能效果!B:B,0)))</f>
        <v/>
      </c>
      <c r="O1652" s="100"/>
      <c r="P1652" s="100"/>
      <c r="Q1652" s="100"/>
      <c r="R1652" s="31" t="str">
        <f>IF(INDEX(技能效果!J:J,MATCH(技能效果等级!B1652,技能效果!B:B,0))="","",INDEX(技能效果!J:J,MATCH(技能效果等级!B1652,技能效果!B:B,0)))</f>
        <v/>
      </c>
      <c r="S1652" s="100"/>
      <c r="T1652" s="100"/>
      <c r="U1652" s="100"/>
      <c r="V1652" s="30" t="s">
        <v>1329</v>
      </c>
      <c r="W1652" s="31">
        <f t="shared" si="25"/>
        <v>165</v>
      </c>
    </row>
    <row r="1653" spans="1:23" ht="16.5" x14ac:dyDescent="0.2">
      <c r="A1653" s="31">
        <v>1650</v>
      </c>
      <c r="B1653" s="31">
        <f>INDEX(技能效果!B:B,MATCH(技能效果等级!W1653,技能效果!Y:Y,0))</f>
        <v>130301103</v>
      </c>
      <c r="C1653" s="31" t="str">
        <f>INDEX(技能效果!C:C,MATCH(技能效果等级!B1653,技能效果!B:B,0))</f>
        <v>张飞基于攻击治疗</v>
      </c>
      <c r="D1653" s="30" t="s">
        <v>1013</v>
      </c>
      <c r="E1653" s="31">
        <v>10</v>
      </c>
      <c r="F1653" s="31">
        <f>INDEX(技能效果!H:H,MATCH(技能效果等级!B1653,技能效果!B:B,0))</f>
        <v>2001</v>
      </c>
      <c r="G1653" s="31">
        <v>1</v>
      </c>
      <c r="H1653" s="100"/>
      <c r="I1653" s="100"/>
      <c r="J1653" s="100"/>
      <c r="K1653" s="100"/>
      <c r="L1653" s="100"/>
      <c r="M1653" s="100"/>
      <c r="N1653" s="30" t="str">
        <f>IF(INDEX(技能效果!I:I,MATCH(技能效果等级!B1653,技能效果!B:B,0))="","",INDEX(技能效果!I:I,MATCH(技能效果等级!B1653,技能效果!B:B,0)))</f>
        <v/>
      </c>
      <c r="O1653" s="100"/>
      <c r="P1653" s="100"/>
      <c r="Q1653" s="100"/>
      <c r="R1653" s="31" t="str">
        <f>IF(INDEX(技能效果!J:J,MATCH(技能效果等级!B1653,技能效果!B:B,0))="","",INDEX(技能效果!J:J,MATCH(技能效果等级!B1653,技能效果!B:B,0)))</f>
        <v/>
      </c>
      <c r="S1653" s="100"/>
      <c r="T1653" s="100"/>
      <c r="U1653" s="100"/>
      <c r="V1653" s="30" t="s">
        <v>1329</v>
      </c>
      <c r="W1653" s="31">
        <f t="shared" si="25"/>
        <v>165</v>
      </c>
    </row>
    <row r="1654" spans="1:23" ht="16.5" x14ac:dyDescent="0.2">
      <c r="A1654" s="31">
        <v>1651</v>
      </c>
      <c r="B1654" s="31">
        <f>INDEX(技能效果!B:B,MATCH(技能效果等级!W1654,技能效果!Y:Y,0))</f>
        <v>130301102</v>
      </c>
      <c r="C1654" s="31" t="str">
        <f>INDEX(技能效果!C:C,MATCH(技能效果等级!B1654,技能效果!B:B,0))</f>
        <v>张飞基于目标已损失生命治疗</v>
      </c>
      <c r="D1654" s="30" t="s">
        <v>1013</v>
      </c>
      <c r="E1654" s="31">
        <v>1</v>
      </c>
      <c r="F1654" s="31">
        <f>INDEX(技能效果!H:H,MATCH(技能效果等级!B1654,技能效果!B:B,0))</f>
        <v>2004</v>
      </c>
      <c r="G1654" s="31">
        <v>1</v>
      </c>
      <c r="H1654" s="100"/>
      <c r="I1654" s="100"/>
      <c r="J1654" s="100"/>
      <c r="K1654" s="100"/>
      <c r="L1654" s="100"/>
      <c r="M1654" s="100"/>
      <c r="N1654" s="30" t="str">
        <f>IF(INDEX(技能效果!I:I,MATCH(技能效果等级!B1654,技能效果!B:B,0))="","",INDEX(技能效果!I:I,MATCH(技能效果等级!B1654,技能效果!B:B,0)))</f>
        <v/>
      </c>
      <c r="O1654" s="100"/>
      <c r="P1654" s="100"/>
      <c r="Q1654" s="100"/>
      <c r="R1654" s="31" t="str">
        <f>IF(INDEX(技能效果!J:J,MATCH(技能效果等级!B1654,技能效果!B:B,0))="","",INDEX(技能效果!J:J,MATCH(技能效果等级!B1654,技能效果!B:B,0)))</f>
        <v/>
      </c>
      <c r="S1654" s="100"/>
      <c r="T1654" s="100"/>
      <c r="U1654" s="100"/>
      <c r="V1654" s="30" t="s">
        <v>1329</v>
      </c>
      <c r="W1654" s="31">
        <f t="shared" si="25"/>
        <v>166</v>
      </c>
    </row>
    <row r="1655" spans="1:23" ht="16.5" x14ac:dyDescent="0.2">
      <c r="A1655" s="31">
        <v>1652</v>
      </c>
      <c r="B1655" s="31">
        <f>INDEX(技能效果!B:B,MATCH(技能效果等级!W1655,技能效果!Y:Y,0))</f>
        <v>130301102</v>
      </c>
      <c r="C1655" s="31" t="str">
        <f>INDEX(技能效果!C:C,MATCH(技能效果等级!B1655,技能效果!B:B,0))</f>
        <v>张飞基于目标已损失生命治疗</v>
      </c>
      <c r="D1655" s="30" t="s">
        <v>1013</v>
      </c>
      <c r="E1655" s="31">
        <v>2</v>
      </c>
      <c r="F1655" s="31">
        <f>INDEX(技能效果!H:H,MATCH(技能效果等级!B1655,技能效果!B:B,0))</f>
        <v>2004</v>
      </c>
      <c r="G1655" s="31">
        <v>1</v>
      </c>
      <c r="H1655" s="100"/>
      <c r="I1655" s="100"/>
      <c r="J1655" s="100"/>
      <c r="K1655" s="100"/>
      <c r="L1655" s="100"/>
      <c r="M1655" s="100"/>
      <c r="N1655" s="30" t="str">
        <f>IF(INDEX(技能效果!I:I,MATCH(技能效果等级!B1655,技能效果!B:B,0))="","",INDEX(技能效果!I:I,MATCH(技能效果等级!B1655,技能效果!B:B,0)))</f>
        <v/>
      </c>
      <c r="O1655" s="100"/>
      <c r="P1655" s="100"/>
      <c r="Q1655" s="100"/>
      <c r="R1655" s="31" t="str">
        <f>IF(INDEX(技能效果!J:J,MATCH(技能效果等级!B1655,技能效果!B:B,0))="","",INDEX(技能效果!J:J,MATCH(技能效果等级!B1655,技能效果!B:B,0)))</f>
        <v/>
      </c>
      <c r="S1655" s="100"/>
      <c r="T1655" s="100"/>
      <c r="U1655" s="100"/>
      <c r="V1655" s="30" t="s">
        <v>1329</v>
      </c>
      <c r="W1655" s="31">
        <f t="shared" si="25"/>
        <v>166</v>
      </c>
    </row>
    <row r="1656" spans="1:23" ht="16.5" x14ac:dyDescent="0.2">
      <c r="A1656" s="31">
        <v>1653</v>
      </c>
      <c r="B1656" s="31">
        <f>INDEX(技能效果!B:B,MATCH(技能效果等级!W1656,技能效果!Y:Y,0))</f>
        <v>130301102</v>
      </c>
      <c r="C1656" s="31" t="str">
        <f>INDEX(技能效果!C:C,MATCH(技能效果等级!B1656,技能效果!B:B,0))</f>
        <v>张飞基于目标已损失生命治疗</v>
      </c>
      <c r="D1656" s="30" t="s">
        <v>1013</v>
      </c>
      <c r="E1656" s="31">
        <v>3</v>
      </c>
      <c r="F1656" s="31">
        <f>INDEX(技能效果!H:H,MATCH(技能效果等级!B1656,技能效果!B:B,0))</f>
        <v>2004</v>
      </c>
      <c r="G1656" s="31">
        <v>1</v>
      </c>
      <c r="H1656" s="100"/>
      <c r="I1656" s="100"/>
      <c r="J1656" s="100"/>
      <c r="K1656" s="100"/>
      <c r="L1656" s="100"/>
      <c r="M1656" s="100"/>
      <c r="N1656" s="30" t="str">
        <f>IF(INDEX(技能效果!I:I,MATCH(技能效果等级!B1656,技能效果!B:B,0))="","",INDEX(技能效果!I:I,MATCH(技能效果等级!B1656,技能效果!B:B,0)))</f>
        <v/>
      </c>
      <c r="O1656" s="100"/>
      <c r="P1656" s="100"/>
      <c r="Q1656" s="100"/>
      <c r="R1656" s="31" t="str">
        <f>IF(INDEX(技能效果!J:J,MATCH(技能效果等级!B1656,技能效果!B:B,0))="","",INDEX(技能效果!J:J,MATCH(技能效果等级!B1656,技能效果!B:B,0)))</f>
        <v/>
      </c>
      <c r="S1656" s="100"/>
      <c r="T1656" s="100"/>
      <c r="U1656" s="100"/>
      <c r="V1656" s="30" t="s">
        <v>1329</v>
      </c>
      <c r="W1656" s="31">
        <f t="shared" si="25"/>
        <v>166</v>
      </c>
    </row>
    <row r="1657" spans="1:23" ht="16.5" x14ac:dyDescent="0.2">
      <c r="A1657" s="31">
        <v>1654</v>
      </c>
      <c r="B1657" s="31">
        <f>INDEX(技能效果!B:B,MATCH(技能效果等级!W1657,技能效果!Y:Y,0))</f>
        <v>130301102</v>
      </c>
      <c r="C1657" s="31" t="str">
        <f>INDEX(技能效果!C:C,MATCH(技能效果等级!B1657,技能效果!B:B,0))</f>
        <v>张飞基于目标已损失生命治疗</v>
      </c>
      <c r="D1657" s="30" t="s">
        <v>1013</v>
      </c>
      <c r="E1657" s="31">
        <v>4</v>
      </c>
      <c r="F1657" s="31">
        <f>INDEX(技能效果!H:H,MATCH(技能效果等级!B1657,技能效果!B:B,0))</f>
        <v>2004</v>
      </c>
      <c r="G1657" s="31">
        <v>1</v>
      </c>
      <c r="H1657" s="100"/>
      <c r="I1657" s="100"/>
      <c r="J1657" s="100"/>
      <c r="K1657" s="100"/>
      <c r="L1657" s="100"/>
      <c r="M1657" s="100"/>
      <c r="N1657" s="30" t="str">
        <f>IF(INDEX(技能效果!I:I,MATCH(技能效果等级!B1657,技能效果!B:B,0))="","",INDEX(技能效果!I:I,MATCH(技能效果等级!B1657,技能效果!B:B,0)))</f>
        <v/>
      </c>
      <c r="O1657" s="100"/>
      <c r="P1657" s="100"/>
      <c r="Q1657" s="100"/>
      <c r="R1657" s="31" t="str">
        <f>IF(INDEX(技能效果!J:J,MATCH(技能效果等级!B1657,技能效果!B:B,0))="","",INDEX(技能效果!J:J,MATCH(技能效果等级!B1657,技能效果!B:B,0)))</f>
        <v/>
      </c>
      <c r="S1657" s="100"/>
      <c r="T1657" s="100"/>
      <c r="U1657" s="100"/>
      <c r="V1657" s="30" t="s">
        <v>1329</v>
      </c>
      <c r="W1657" s="31">
        <f t="shared" si="25"/>
        <v>166</v>
      </c>
    </row>
    <row r="1658" spans="1:23" ht="16.5" x14ac:dyDescent="0.2">
      <c r="A1658" s="31">
        <v>1655</v>
      </c>
      <c r="B1658" s="31">
        <f>INDEX(技能效果!B:B,MATCH(技能效果等级!W1658,技能效果!Y:Y,0))</f>
        <v>130301102</v>
      </c>
      <c r="C1658" s="31" t="str">
        <f>INDEX(技能效果!C:C,MATCH(技能效果等级!B1658,技能效果!B:B,0))</f>
        <v>张飞基于目标已损失生命治疗</v>
      </c>
      <c r="D1658" s="30" t="s">
        <v>1013</v>
      </c>
      <c r="E1658" s="31">
        <v>5</v>
      </c>
      <c r="F1658" s="31">
        <f>INDEX(技能效果!H:H,MATCH(技能效果等级!B1658,技能效果!B:B,0))</f>
        <v>2004</v>
      </c>
      <c r="G1658" s="31">
        <v>1</v>
      </c>
      <c r="H1658" s="100"/>
      <c r="I1658" s="100"/>
      <c r="J1658" s="100"/>
      <c r="K1658" s="100"/>
      <c r="L1658" s="100"/>
      <c r="M1658" s="100"/>
      <c r="N1658" s="30" t="str">
        <f>IF(INDEX(技能效果!I:I,MATCH(技能效果等级!B1658,技能效果!B:B,0))="","",INDEX(技能效果!I:I,MATCH(技能效果等级!B1658,技能效果!B:B,0)))</f>
        <v/>
      </c>
      <c r="O1658" s="100"/>
      <c r="P1658" s="100"/>
      <c r="Q1658" s="100"/>
      <c r="R1658" s="31" t="str">
        <f>IF(INDEX(技能效果!J:J,MATCH(技能效果等级!B1658,技能效果!B:B,0))="","",INDEX(技能效果!J:J,MATCH(技能效果等级!B1658,技能效果!B:B,0)))</f>
        <v/>
      </c>
      <c r="S1658" s="100"/>
      <c r="T1658" s="100"/>
      <c r="U1658" s="100"/>
      <c r="V1658" s="30" t="s">
        <v>1329</v>
      </c>
      <c r="W1658" s="31">
        <f t="shared" si="25"/>
        <v>166</v>
      </c>
    </row>
    <row r="1659" spans="1:23" ht="16.5" x14ac:dyDescent="0.2">
      <c r="A1659" s="31">
        <v>1656</v>
      </c>
      <c r="B1659" s="31">
        <f>INDEX(技能效果!B:B,MATCH(技能效果等级!W1659,技能效果!Y:Y,0))</f>
        <v>130301102</v>
      </c>
      <c r="C1659" s="31" t="str">
        <f>INDEX(技能效果!C:C,MATCH(技能效果等级!B1659,技能效果!B:B,0))</f>
        <v>张飞基于目标已损失生命治疗</v>
      </c>
      <c r="D1659" s="30" t="s">
        <v>1013</v>
      </c>
      <c r="E1659" s="31">
        <v>6</v>
      </c>
      <c r="F1659" s="31">
        <f>INDEX(技能效果!H:H,MATCH(技能效果等级!B1659,技能效果!B:B,0))</f>
        <v>2004</v>
      </c>
      <c r="G1659" s="31">
        <v>1</v>
      </c>
      <c r="H1659" s="100"/>
      <c r="I1659" s="100"/>
      <c r="J1659" s="100"/>
      <c r="K1659" s="100"/>
      <c r="L1659" s="100"/>
      <c r="M1659" s="100"/>
      <c r="N1659" s="30" t="str">
        <f>IF(INDEX(技能效果!I:I,MATCH(技能效果等级!B1659,技能效果!B:B,0))="","",INDEX(技能效果!I:I,MATCH(技能效果等级!B1659,技能效果!B:B,0)))</f>
        <v/>
      </c>
      <c r="O1659" s="100"/>
      <c r="P1659" s="100"/>
      <c r="Q1659" s="100"/>
      <c r="R1659" s="31" t="str">
        <f>IF(INDEX(技能效果!J:J,MATCH(技能效果等级!B1659,技能效果!B:B,0))="","",INDEX(技能效果!J:J,MATCH(技能效果等级!B1659,技能效果!B:B,0)))</f>
        <v/>
      </c>
      <c r="S1659" s="100"/>
      <c r="T1659" s="100"/>
      <c r="U1659" s="100"/>
      <c r="V1659" s="30" t="s">
        <v>1329</v>
      </c>
      <c r="W1659" s="31">
        <f t="shared" si="25"/>
        <v>166</v>
      </c>
    </row>
    <row r="1660" spans="1:23" ht="16.5" x14ac:dyDescent="0.2">
      <c r="A1660" s="31">
        <v>1657</v>
      </c>
      <c r="B1660" s="31">
        <f>INDEX(技能效果!B:B,MATCH(技能效果等级!W1660,技能效果!Y:Y,0))</f>
        <v>130301102</v>
      </c>
      <c r="C1660" s="31" t="str">
        <f>INDEX(技能效果!C:C,MATCH(技能效果等级!B1660,技能效果!B:B,0))</f>
        <v>张飞基于目标已损失生命治疗</v>
      </c>
      <c r="D1660" s="30" t="s">
        <v>1013</v>
      </c>
      <c r="E1660" s="31">
        <v>7</v>
      </c>
      <c r="F1660" s="31">
        <f>INDEX(技能效果!H:H,MATCH(技能效果等级!B1660,技能效果!B:B,0))</f>
        <v>2004</v>
      </c>
      <c r="G1660" s="31">
        <v>1</v>
      </c>
      <c r="H1660" s="100"/>
      <c r="I1660" s="100"/>
      <c r="J1660" s="100"/>
      <c r="K1660" s="100"/>
      <c r="L1660" s="100"/>
      <c r="M1660" s="100"/>
      <c r="N1660" s="30" t="str">
        <f>IF(INDEX(技能效果!I:I,MATCH(技能效果等级!B1660,技能效果!B:B,0))="","",INDEX(技能效果!I:I,MATCH(技能效果等级!B1660,技能效果!B:B,0)))</f>
        <v/>
      </c>
      <c r="O1660" s="100"/>
      <c r="P1660" s="100"/>
      <c r="Q1660" s="100"/>
      <c r="R1660" s="31" t="str">
        <f>IF(INDEX(技能效果!J:J,MATCH(技能效果等级!B1660,技能效果!B:B,0))="","",INDEX(技能效果!J:J,MATCH(技能效果等级!B1660,技能效果!B:B,0)))</f>
        <v/>
      </c>
      <c r="S1660" s="100"/>
      <c r="T1660" s="100"/>
      <c r="U1660" s="100"/>
      <c r="V1660" s="30" t="s">
        <v>1329</v>
      </c>
      <c r="W1660" s="31">
        <f t="shared" si="25"/>
        <v>166</v>
      </c>
    </row>
    <row r="1661" spans="1:23" ht="16.5" x14ac:dyDescent="0.2">
      <c r="A1661" s="31">
        <v>1658</v>
      </c>
      <c r="B1661" s="31">
        <f>INDEX(技能效果!B:B,MATCH(技能效果等级!W1661,技能效果!Y:Y,0))</f>
        <v>130301102</v>
      </c>
      <c r="C1661" s="31" t="str">
        <f>INDEX(技能效果!C:C,MATCH(技能效果等级!B1661,技能效果!B:B,0))</f>
        <v>张飞基于目标已损失生命治疗</v>
      </c>
      <c r="D1661" s="30" t="s">
        <v>1013</v>
      </c>
      <c r="E1661" s="31">
        <v>8</v>
      </c>
      <c r="F1661" s="31">
        <f>INDEX(技能效果!H:H,MATCH(技能效果等级!B1661,技能效果!B:B,0))</f>
        <v>2004</v>
      </c>
      <c r="G1661" s="31">
        <v>1</v>
      </c>
      <c r="H1661" s="100"/>
      <c r="I1661" s="100"/>
      <c r="J1661" s="100"/>
      <c r="K1661" s="100"/>
      <c r="L1661" s="100"/>
      <c r="M1661" s="100"/>
      <c r="N1661" s="30" t="str">
        <f>IF(INDEX(技能效果!I:I,MATCH(技能效果等级!B1661,技能效果!B:B,0))="","",INDEX(技能效果!I:I,MATCH(技能效果等级!B1661,技能效果!B:B,0)))</f>
        <v/>
      </c>
      <c r="O1661" s="100"/>
      <c r="P1661" s="100"/>
      <c r="Q1661" s="100"/>
      <c r="R1661" s="31" t="str">
        <f>IF(INDEX(技能效果!J:J,MATCH(技能效果等级!B1661,技能效果!B:B,0))="","",INDEX(技能效果!J:J,MATCH(技能效果等级!B1661,技能效果!B:B,0)))</f>
        <v/>
      </c>
      <c r="S1661" s="100"/>
      <c r="T1661" s="100"/>
      <c r="U1661" s="100"/>
      <c r="V1661" s="30" t="s">
        <v>1329</v>
      </c>
      <c r="W1661" s="31">
        <f t="shared" si="25"/>
        <v>166</v>
      </c>
    </row>
    <row r="1662" spans="1:23" ht="16.5" x14ac:dyDescent="0.2">
      <c r="A1662" s="31">
        <v>1659</v>
      </c>
      <c r="B1662" s="31">
        <f>INDEX(技能效果!B:B,MATCH(技能效果等级!W1662,技能效果!Y:Y,0))</f>
        <v>130301102</v>
      </c>
      <c r="C1662" s="31" t="str">
        <f>INDEX(技能效果!C:C,MATCH(技能效果等级!B1662,技能效果!B:B,0))</f>
        <v>张飞基于目标已损失生命治疗</v>
      </c>
      <c r="D1662" s="30" t="s">
        <v>1013</v>
      </c>
      <c r="E1662" s="31">
        <v>9</v>
      </c>
      <c r="F1662" s="31">
        <f>INDEX(技能效果!H:H,MATCH(技能效果等级!B1662,技能效果!B:B,0))</f>
        <v>2004</v>
      </c>
      <c r="G1662" s="31">
        <v>1</v>
      </c>
      <c r="H1662" s="100"/>
      <c r="I1662" s="100"/>
      <c r="J1662" s="100"/>
      <c r="K1662" s="100"/>
      <c r="L1662" s="100"/>
      <c r="M1662" s="100"/>
      <c r="N1662" s="30" t="str">
        <f>IF(INDEX(技能效果!I:I,MATCH(技能效果等级!B1662,技能效果!B:B,0))="","",INDEX(技能效果!I:I,MATCH(技能效果等级!B1662,技能效果!B:B,0)))</f>
        <v/>
      </c>
      <c r="O1662" s="100"/>
      <c r="P1662" s="100"/>
      <c r="Q1662" s="100"/>
      <c r="R1662" s="31" t="str">
        <f>IF(INDEX(技能效果!J:J,MATCH(技能效果等级!B1662,技能效果!B:B,0))="","",INDEX(技能效果!J:J,MATCH(技能效果等级!B1662,技能效果!B:B,0)))</f>
        <v/>
      </c>
      <c r="S1662" s="100"/>
      <c r="T1662" s="100"/>
      <c r="U1662" s="100"/>
      <c r="V1662" s="30" t="s">
        <v>1329</v>
      </c>
      <c r="W1662" s="31">
        <f t="shared" si="25"/>
        <v>166</v>
      </c>
    </row>
    <row r="1663" spans="1:23" ht="16.5" x14ac:dyDescent="0.2">
      <c r="A1663" s="31">
        <v>1660</v>
      </c>
      <c r="B1663" s="31">
        <f>INDEX(技能效果!B:B,MATCH(技能效果等级!W1663,技能效果!Y:Y,0))</f>
        <v>130301102</v>
      </c>
      <c r="C1663" s="31" t="str">
        <f>INDEX(技能效果!C:C,MATCH(技能效果等级!B1663,技能效果!B:B,0))</f>
        <v>张飞基于目标已损失生命治疗</v>
      </c>
      <c r="D1663" s="30" t="s">
        <v>1013</v>
      </c>
      <c r="E1663" s="31">
        <v>10</v>
      </c>
      <c r="F1663" s="31">
        <f>INDEX(技能效果!H:H,MATCH(技能效果等级!B1663,技能效果!B:B,0))</f>
        <v>2004</v>
      </c>
      <c r="G1663" s="31">
        <v>1</v>
      </c>
      <c r="H1663" s="100"/>
      <c r="I1663" s="100"/>
      <c r="J1663" s="100"/>
      <c r="K1663" s="100"/>
      <c r="L1663" s="100"/>
      <c r="M1663" s="100"/>
      <c r="N1663" s="30" t="str">
        <f>IF(INDEX(技能效果!I:I,MATCH(技能效果等级!B1663,技能效果!B:B,0))="","",INDEX(技能效果!I:I,MATCH(技能效果等级!B1663,技能效果!B:B,0)))</f>
        <v/>
      </c>
      <c r="O1663" s="100"/>
      <c r="P1663" s="100"/>
      <c r="Q1663" s="100"/>
      <c r="R1663" s="31" t="str">
        <f>IF(INDEX(技能效果!J:J,MATCH(技能效果等级!B1663,技能效果!B:B,0))="","",INDEX(技能效果!J:J,MATCH(技能效果等级!B1663,技能效果!B:B,0)))</f>
        <v/>
      </c>
      <c r="S1663" s="100"/>
      <c r="T1663" s="100"/>
      <c r="U1663" s="100"/>
      <c r="V1663" s="30" t="s">
        <v>1329</v>
      </c>
      <c r="W1663" s="31">
        <f t="shared" si="25"/>
        <v>166</v>
      </c>
    </row>
    <row r="1664" spans="1:23" ht="16.5" x14ac:dyDescent="0.2">
      <c r="A1664" s="31">
        <v>1661</v>
      </c>
      <c r="B1664" s="31">
        <f>INDEX(技能效果!B:B,MATCH(技能效果等级!W1664,技能效果!Y:Y,0))</f>
        <v>130301101</v>
      </c>
      <c r="C1664" s="31" t="str">
        <f>INDEX(技能效果!C:C,MATCH(技能效果等级!B1664,技能效果!B:B,0))</f>
        <v>张飞使目标进入避难</v>
      </c>
      <c r="D1664" s="30" t="s">
        <v>1013</v>
      </c>
      <c r="E1664" s="31">
        <v>1</v>
      </c>
      <c r="F1664" s="31">
        <f>INDEX(技能效果!H:H,MATCH(技能效果等级!B1664,技能效果!B:B,0))</f>
        <v>4038</v>
      </c>
      <c r="G1664" s="31">
        <v>1</v>
      </c>
      <c r="H1664" s="100"/>
      <c r="I1664" s="100"/>
      <c r="J1664" s="100"/>
      <c r="K1664" s="100"/>
      <c r="L1664" s="100"/>
      <c r="M1664" s="100"/>
      <c r="N1664" s="30" t="str">
        <f>IF(INDEX(技能效果!I:I,MATCH(技能效果等级!B1664,技能效果!B:B,0))="","",INDEX(技能效果!I:I,MATCH(技能效果等级!B1664,技能效果!B:B,0)))</f>
        <v/>
      </c>
      <c r="O1664" s="100"/>
      <c r="P1664" s="100"/>
      <c r="Q1664" s="100"/>
      <c r="R1664" s="31" t="str">
        <f>IF(INDEX(技能效果!J:J,MATCH(技能效果等级!B1664,技能效果!B:B,0))="","",INDEX(技能效果!J:J,MATCH(技能效果等级!B1664,技能效果!B:B,0)))</f>
        <v/>
      </c>
      <c r="S1664" s="100"/>
      <c r="T1664" s="100"/>
      <c r="U1664" s="100"/>
      <c r="V1664" s="30" t="s">
        <v>1329</v>
      </c>
      <c r="W1664" s="31">
        <f t="shared" si="25"/>
        <v>167</v>
      </c>
    </row>
    <row r="1665" spans="1:23" ht="16.5" x14ac:dyDescent="0.2">
      <c r="A1665" s="31">
        <v>1662</v>
      </c>
      <c r="B1665" s="31">
        <f>INDEX(技能效果!B:B,MATCH(技能效果等级!W1665,技能效果!Y:Y,0))</f>
        <v>130301101</v>
      </c>
      <c r="C1665" s="31" t="str">
        <f>INDEX(技能效果!C:C,MATCH(技能效果等级!B1665,技能效果!B:B,0))</f>
        <v>张飞使目标进入避难</v>
      </c>
      <c r="D1665" s="30" t="s">
        <v>1013</v>
      </c>
      <c r="E1665" s="31">
        <v>2</v>
      </c>
      <c r="F1665" s="31">
        <f>INDEX(技能效果!H:H,MATCH(技能效果等级!B1665,技能效果!B:B,0))</f>
        <v>4038</v>
      </c>
      <c r="G1665" s="31">
        <v>1</v>
      </c>
      <c r="H1665" s="100"/>
      <c r="I1665" s="100"/>
      <c r="J1665" s="100"/>
      <c r="K1665" s="100"/>
      <c r="L1665" s="100"/>
      <c r="M1665" s="100"/>
      <c r="N1665" s="30" t="str">
        <f>IF(INDEX(技能效果!I:I,MATCH(技能效果等级!B1665,技能效果!B:B,0))="","",INDEX(技能效果!I:I,MATCH(技能效果等级!B1665,技能效果!B:B,0)))</f>
        <v/>
      </c>
      <c r="O1665" s="100"/>
      <c r="P1665" s="100"/>
      <c r="Q1665" s="100"/>
      <c r="R1665" s="31" t="str">
        <f>IF(INDEX(技能效果!J:J,MATCH(技能效果等级!B1665,技能效果!B:B,0))="","",INDEX(技能效果!J:J,MATCH(技能效果等级!B1665,技能效果!B:B,0)))</f>
        <v/>
      </c>
      <c r="S1665" s="100"/>
      <c r="T1665" s="100"/>
      <c r="U1665" s="100"/>
      <c r="V1665" s="30" t="s">
        <v>1329</v>
      </c>
      <c r="W1665" s="31">
        <f t="shared" si="25"/>
        <v>167</v>
      </c>
    </row>
    <row r="1666" spans="1:23" ht="16.5" x14ac:dyDescent="0.2">
      <c r="A1666" s="31">
        <v>1663</v>
      </c>
      <c r="B1666" s="31">
        <f>INDEX(技能效果!B:B,MATCH(技能效果等级!W1666,技能效果!Y:Y,0))</f>
        <v>130301101</v>
      </c>
      <c r="C1666" s="31" t="str">
        <f>INDEX(技能效果!C:C,MATCH(技能效果等级!B1666,技能效果!B:B,0))</f>
        <v>张飞使目标进入避难</v>
      </c>
      <c r="D1666" s="30" t="s">
        <v>1013</v>
      </c>
      <c r="E1666" s="31">
        <v>3</v>
      </c>
      <c r="F1666" s="31">
        <f>INDEX(技能效果!H:H,MATCH(技能效果等级!B1666,技能效果!B:B,0))</f>
        <v>4038</v>
      </c>
      <c r="G1666" s="31">
        <v>1</v>
      </c>
      <c r="H1666" s="100"/>
      <c r="I1666" s="100"/>
      <c r="J1666" s="100"/>
      <c r="K1666" s="100"/>
      <c r="L1666" s="100"/>
      <c r="M1666" s="100"/>
      <c r="N1666" s="30" t="str">
        <f>IF(INDEX(技能效果!I:I,MATCH(技能效果等级!B1666,技能效果!B:B,0))="","",INDEX(技能效果!I:I,MATCH(技能效果等级!B1666,技能效果!B:B,0)))</f>
        <v/>
      </c>
      <c r="O1666" s="100"/>
      <c r="P1666" s="100"/>
      <c r="Q1666" s="100"/>
      <c r="R1666" s="31" t="str">
        <f>IF(INDEX(技能效果!J:J,MATCH(技能效果等级!B1666,技能效果!B:B,0))="","",INDEX(技能效果!J:J,MATCH(技能效果等级!B1666,技能效果!B:B,0)))</f>
        <v/>
      </c>
      <c r="S1666" s="100"/>
      <c r="T1666" s="100"/>
      <c r="U1666" s="100"/>
      <c r="V1666" s="30" t="s">
        <v>1329</v>
      </c>
      <c r="W1666" s="31">
        <f t="shared" si="25"/>
        <v>167</v>
      </c>
    </row>
    <row r="1667" spans="1:23" ht="16.5" x14ac:dyDescent="0.2">
      <c r="A1667" s="31">
        <v>1664</v>
      </c>
      <c r="B1667" s="31">
        <f>INDEX(技能效果!B:B,MATCH(技能效果等级!W1667,技能效果!Y:Y,0))</f>
        <v>130301101</v>
      </c>
      <c r="C1667" s="31" t="str">
        <f>INDEX(技能效果!C:C,MATCH(技能效果等级!B1667,技能效果!B:B,0))</f>
        <v>张飞使目标进入避难</v>
      </c>
      <c r="D1667" s="30" t="s">
        <v>1013</v>
      </c>
      <c r="E1667" s="31">
        <v>4</v>
      </c>
      <c r="F1667" s="31">
        <f>INDEX(技能效果!H:H,MATCH(技能效果等级!B1667,技能效果!B:B,0))</f>
        <v>4038</v>
      </c>
      <c r="G1667" s="31">
        <v>1</v>
      </c>
      <c r="H1667" s="100"/>
      <c r="I1667" s="100"/>
      <c r="J1667" s="100"/>
      <c r="K1667" s="100"/>
      <c r="L1667" s="100"/>
      <c r="M1667" s="100"/>
      <c r="N1667" s="30" t="str">
        <f>IF(INDEX(技能效果!I:I,MATCH(技能效果等级!B1667,技能效果!B:B,0))="","",INDEX(技能效果!I:I,MATCH(技能效果等级!B1667,技能效果!B:B,0)))</f>
        <v/>
      </c>
      <c r="O1667" s="100"/>
      <c r="P1667" s="100"/>
      <c r="Q1667" s="100"/>
      <c r="R1667" s="31" t="str">
        <f>IF(INDEX(技能效果!J:J,MATCH(技能效果等级!B1667,技能效果!B:B,0))="","",INDEX(技能效果!J:J,MATCH(技能效果等级!B1667,技能效果!B:B,0)))</f>
        <v/>
      </c>
      <c r="S1667" s="100"/>
      <c r="T1667" s="100"/>
      <c r="U1667" s="100"/>
      <c r="V1667" s="30" t="s">
        <v>1329</v>
      </c>
      <c r="W1667" s="31">
        <f t="shared" si="25"/>
        <v>167</v>
      </c>
    </row>
    <row r="1668" spans="1:23" ht="16.5" x14ac:dyDescent="0.2">
      <c r="A1668" s="31">
        <v>1665</v>
      </c>
      <c r="B1668" s="31">
        <f>INDEX(技能效果!B:B,MATCH(技能效果等级!W1668,技能效果!Y:Y,0))</f>
        <v>130301101</v>
      </c>
      <c r="C1668" s="31" t="str">
        <f>INDEX(技能效果!C:C,MATCH(技能效果等级!B1668,技能效果!B:B,0))</f>
        <v>张飞使目标进入避难</v>
      </c>
      <c r="D1668" s="30" t="s">
        <v>1013</v>
      </c>
      <c r="E1668" s="31">
        <v>5</v>
      </c>
      <c r="F1668" s="31">
        <f>INDEX(技能效果!H:H,MATCH(技能效果等级!B1668,技能效果!B:B,0))</f>
        <v>4038</v>
      </c>
      <c r="G1668" s="31">
        <v>1</v>
      </c>
      <c r="H1668" s="100"/>
      <c r="I1668" s="100"/>
      <c r="J1668" s="100"/>
      <c r="K1668" s="100"/>
      <c r="L1668" s="100"/>
      <c r="M1668" s="100"/>
      <c r="N1668" s="30" t="str">
        <f>IF(INDEX(技能效果!I:I,MATCH(技能效果等级!B1668,技能效果!B:B,0))="","",INDEX(技能效果!I:I,MATCH(技能效果等级!B1668,技能效果!B:B,0)))</f>
        <v/>
      </c>
      <c r="O1668" s="100"/>
      <c r="P1668" s="100"/>
      <c r="Q1668" s="100"/>
      <c r="R1668" s="31" t="str">
        <f>IF(INDEX(技能效果!J:J,MATCH(技能效果等级!B1668,技能效果!B:B,0))="","",INDEX(技能效果!J:J,MATCH(技能效果等级!B1668,技能效果!B:B,0)))</f>
        <v/>
      </c>
      <c r="S1668" s="100"/>
      <c r="T1668" s="100"/>
      <c r="U1668" s="100"/>
      <c r="V1668" s="30" t="s">
        <v>1329</v>
      </c>
      <c r="W1668" s="31">
        <f t="shared" si="25"/>
        <v>167</v>
      </c>
    </row>
    <row r="1669" spans="1:23" ht="16.5" x14ac:dyDescent="0.2">
      <c r="A1669" s="31">
        <v>1666</v>
      </c>
      <c r="B1669" s="31">
        <f>INDEX(技能效果!B:B,MATCH(技能效果等级!W1669,技能效果!Y:Y,0))</f>
        <v>130301101</v>
      </c>
      <c r="C1669" s="31" t="str">
        <f>INDEX(技能效果!C:C,MATCH(技能效果等级!B1669,技能效果!B:B,0))</f>
        <v>张飞使目标进入避难</v>
      </c>
      <c r="D1669" s="30" t="s">
        <v>1013</v>
      </c>
      <c r="E1669" s="31">
        <v>6</v>
      </c>
      <c r="F1669" s="31">
        <f>INDEX(技能效果!H:H,MATCH(技能效果等级!B1669,技能效果!B:B,0))</f>
        <v>4038</v>
      </c>
      <c r="G1669" s="31">
        <v>1</v>
      </c>
      <c r="H1669" s="100"/>
      <c r="I1669" s="100"/>
      <c r="J1669" s="100"/>
      <c r="K1669" s="100"/>
      <c r="L1669" s="100"/>
      <c r="M1669" s="100"/>
      <c r="N1669" s="30" t="str">
        <f>IF(INDEX(技能效果!I:I,MATCH(技能效果等级!B1669,技能效果!B:B,0))="","",INDEX(技能效果!I:I,MATCH(技能效果等级!B1669,技能效果!B:B,0)))</f>
        <v/>
      </c>
      <c r="O1669" s="100"/>
      <c r="P1669" s="100"/>
      <c r="Q1669" s="100"/>
      <c r="R1669" s="31" t="str">
        <f>IF(INDEX(技能效果!J:J,MATCH(技能效果等级!B1669,技能效果!B:B,0))="","",INDEX(技能效果!J:J,MATCH(技能效果等级!B1669,技能效果!B:B,0)))</f>
        <v/>
      </c>
      <c r="S1669" s="100"/>
      <c r="T1669" s="100"/>
      <c r="U1669" s="100"/>
      <c r="V1669" s="30" t="s">
        <v>1329</v>
      </c>
      <c r="W1669" s="31">
        <f t="shared" si="25"/>
        <v>167</v>
      </c>
    </row>
    <row r="1670" spans="1:23" ht="16.5" x14ac:dyDescent="0.2">
      <c r="A1670" s="31">
        <v>1667</v>
      </c>
      <c r="B1670" s="31">
        <f>INDEX(技能效果!B:B,MATCH(技能效果等级!W1670,技能效果!Y:Y,0))</f>
        <v>130301101</v>
      </c>
      <c r="C1670" s="31" t="str">
        <f>INDEX(技能效果!C:C,MATCH(技能效果等级!B1670,技能效果!B:B,0))</f>
        <v>张飞使目标进入避难</v>
      </c>
      <c r="D1670" s="30" t="s">
        <v>1013</v>
      </c>
      <c r="E1670" s="31">
        <v>7</v>
      </c>
      <c r="F1670" s="31">
        <f>INDEX(技能效果!H:H,MATCH(技能效果等级!B1670,技能效果!B:B,0))</f>
        <v>4038</v>
      </c>
      <c r="G1670" s="31">
        <v>1</v>
      </c>
      <c r="H1670" s="100"/>
      <c r="I1670" s="100"/>
      <c r="J1670" s="100"/>
      <c r="K1670" s="100"/>
      <c r="L1670" s="100"/>
      <c r="M1670" s="100"/>
      <c r="N1670" s="30" t="str">
        <f>IF(INDEX(技能效果!I:I,MATCH(技能效果等级!B1670,技能效果!B:B,0))="","",INDEX(技能效果!I:I,MATCH(技能效果等级!B1670,技能效果!B:B,0)))</f>
        <v/>
      </c>
      <c r="O1670" s="100"/>
      <c r="P1670" s="100"/>
      <c r="Q1670" s="100"/>
      <c r="R1670" s="31" t="str">
        <f>IF(INDEX(技能效果!J:J,MATCH(技能效果等级!B1670,技能效果!B:B,0))="","",INDEX(技能效果!J:J,MATCH(技能效果等级!B1670,技能效果!B:B,0)))</f>
        <v/>
      </c>
      <c r="S1670" s="100"/>
      <c r="T1670" s="100"/>
      <c r="U1670" s="100"/>
      <c r="V1670" s="30" t="s">
        <v>1329</v>
      </c>
      <c r="W1670" s="31">
        <f t="shared" si="25"/>
        <v>167</v>
      </c>
    </row>
    <row r="1671" spans="1:23" ht="16.5" x14ac:dyDescent="0.2">
      <c r="A1671" s="31">
        <v>1668</v>
      </c>
      <c r="B1671" s="31">
        <f>INDEX(技能效果!B:B,MATCH(技能效果等级!W1671,技能效果!Y:Y,0))</f>
        <v>130301101</v>
      </c>
      <c r="C1671" s="31" t="str">
        <f>INDEX(技能效果!C:C,MATCH(技能效果等级!B1671,技能效果!B:B,0))</f>
        <v>张飞使目标进入避难</v>
      </c>
      <c r="D1671" s="30" t="s">
        <v>1013</v>
      </c>
      <c r="E1671" s="31">
        <v>8</v>
      </c>
      <c r="F1671" s="31">
        <f>INDEX(技能效果!H:H,MATCH(技能效果等级!B1671,技能效果!B:B,0))</f>
        <v>4038</v>
      </c>
      <c r="G1671" s="31">
        <v>1</v>
      </c>
      <c r="H1671" s="100"/>
      <c r="I1671" s="100"/>
      <c r="J1671" s="100"/>
      <c r="K1671" s="100"/>
      <c r="L1671" s="100"/>
      <c r="M1671" s="100"/>
      <c r="N1671" s="30" t="str">
        <f>IF(INDEX(技能效果!I:I,MATCH(技能效果等级!B1671,技能效果!B:B,0))="","",INDEX(技能效果!I:I,MATCH(技能效果等级!B1671,技能效果!B:B,0)))</f>
        <v/>
      </c>
      <c r="O1671" s="100"/>
      <c r="P1671" s="100"/>
      <c r="Q1671" s="100"/>
      <c r="R1671" s="31" t="str">
        <f>IF(INDEX(技能效果!J:J,MATCH(技能效果等级!B1671,技能效果!B:B,0))="","",INDEX(技能效果!J:J,MATCH(技能效果等级!B1671,技能效果!B:B,0)))</f>
        <v/>
      </c>
      <c r="S1671" s="100"/>
      <c r="T1671" s="100"/>
      <c r="U1671" s="100"/>
      <c r="V1671" s="30" t="s">
        <v>1329</v>
      </c>
      <c r="W1671" s="31">
        <f t="shared" si="25"/>
        <v>167</v>
      </c>
    </row>
    <row r="1672" spans="1:23" ht="16.5" x14ac:dyDescent="0.2">
      <c r="A1672" s="31">
        <v>1669</v>
      </c>
      <c r="B1672" s="31">
        <f>INDEX(技能效果!B:B,MATCH(技能效果等级!W1672,技能效果!Y:Y,0))</f>
        <v>130301101</v>
      </c>
      <c r="C1672" s="31" t="str">
        <f>INDEX(技能效果!C:C,MATCH(技能效果等级!B1672,技能效果!B:B,0))</f>
        <v>张飞使目标进入避难</v>
      </c>
      <c r="D1672" s="30" t="s">
        <v>1013</v>
      </c>
      <c r="E1672" s="31">
        <v>9</v>
      </c>
      <c r="F1672" s="31">
        <f>INDEX(技能效果!H:H,MATCH(技能效果等级!B1672,技能效果!B:B,0))</f>
        <v>4038</v>
      </c>
      <c r="G1672" s="31">
        <v>1</v>
      </c>
      <c r="H1672" s="100"/>
      <c r="I1672" s="100"/>
      <c r="J1672" s="100"/>
      <c r="K1672" s="100"/>
      <c r="L1672" s="100"/>
      <c r="M1672" s="100"/>
      <c r="N1672" s="30" t="str">
        <f>IF(INDEX(技能效果!I:I,MATCH(技能效果等级!B1672,技能效果!B:B,0))="","",INDEX(技能效果!I:I,MATCH(技能效果等级!B1672,技能效果!B:B,0)))</f>
        <v/>
      </c>
      <c r="O1672" s="100"/>
      <c r="P1672" s="100"/>
      <c r="Q1672" s="100"/>
      <c r="R1672" s="31" t="str">
        <f>IF(INDEX(技能效果!J:J,MATCH(技能效果等级!B1672,技能效果!B:B,0))="","",INDEX(技能效果!J:J,MATCH(技能效果等级!B1672,技能效果!B:B,0)))</f>
        <v/>
      </c>
      <c r="S1672" s="100"/>
      <c r="T1672" s="100"/>
      <c r="U1672" s="100"/>
      <c r="V1672" s="30" t="s">
        <v>1329</v>
      </c>
      <c r="W1672" s="31">
        <f t="shared" si="25"/>
        <v>167</v>
      </c>
    </row>
    <row r="1673" spans="1:23" ht="16.5" x14ac:dyDescent="0.2">
      <c r="A1673" s="31">
        <v>1670</v>
      </c>
      <c r="B1673" s="31">
        <f>INDEX(技能效果!B:B,MATCH(技能效果等级!W1673,技能效果!Y:Y,0))</f>
        <v>130301101</v>
      </c>
      <c r="C1673" s="31" t="str">
        <f>INDEX(技能效果!C:C,MATCH(技能效果等级!B1673,技能效果!B:B,0))</f>
        <v>张飞使目标进入避难</v>
      </c>
      <c r="D1673" s="30" t="s">
        <v>1013</v>
      </c>
      <c r="E1673" s="31">
        <v>10</v>
      </c>
      <c r="F1673" s="31">
        <f>INDEX(技能效果!H:H,MATCH(技能效果等级!B1673,技能效果!B:B,0))</f>
        <v>4038</v>
      </c>
      <c r="G1673" s="31">
        <v>1</v>
      </c>
      <c r="H1673" s="100"/>
      <c r="I1673" s="100"/>
      <c r="J1673" s="100"/>
      <c r="K1673" s="100"/>
      <c r="L1673" s="100"/>
      <c r="M1673" s="100"/>
      <c r="N1673" s="30" t="str">
        <f>IF(INDEX(技能效果!I:I,MATCH(技能效果等级!B1673,技能效果!B:B,0))="","",INDEX(技能效果!I:I,MATCH(技能效果等级!B1673,技能效果!B:B,0)))</f>
        <v/>
      </c>
      <c r="O1673" s="100"/>
      <c r="P1673" s="100"/>
      <c r="Q1673" s="100"/>
      <c r="R1673" s="31" t="str">
        <f>IF(INDEX(技能效果!J:J,MATCH(技能效果等级!B1673,技能效果!B:B,0))="","",INDEX(技能效果!J:J,MATCH(技能效果等级!B1673,技能效果!B:B,0)))</f>
        <v/>
      </c>
      <c r="S1673" s="100"/>
      <c r="T1673" s="100"/>
      <c r="U1673" s="100"/>
      <c r="V1673" s="30" t="s">
        <v>1329</v>
      </c>
      <c r="W1673" s="31">
        <f t="shared" si="25"/>
        <v>167</v>
      </c>
    </row>
    <row r="1674" spans="1:23" ht="16.5" x14ac:dyDescent="0.2">
      <c r="A1674" s="31">
        <v>1671</v>
      </c>
      <c r="B1674" s="31">
        <f>INDEX(技能效果!B:B,MATCH(技能效果等级!W1674,技能效果!Y:Y,0))</f>
        <v>130301111</v>
      </c>
      <c r="C1674" s="31" t="str">
        <f>INDEX(技能效果!C:C,MATCH(技能效果等级!B1674,技能效果!B:B,0))</f>
        <v>张飞专属武器效果</v>
      </c>
      <c r="D1674" s="30" t="s">
        <v>1013</v>
      </c>
      <c r="E1674" s="31">
        <v>1</v>
      </c>
      <c r="F1674" s="31">
        <f>INDEX(技能效果!H:H,MATCH(技能效果等级!B1674,技能效果!B:B,0))</f>
        <v>1013</v>
      </c>
      <c r="G1674" s="31">
        <v>1</v>
      </c>
      <c r="H1674" s="100"/>
      <c r="I1674" s="100"/>
      <c r="J1674" s="100"/>
      <c r="K1674" s="100"/>
      <c r="L1674" s="100"/>
      <c r="M1674" s="100"/>
      <c r="N1674" s="30" t="str">
        <f>IF(INDEX(技能效果!I:I,MATCH(技能效果等级!B1674,技能效果!B:B,0))="","",INDEX(技能效果!I:I,MATCH(技能效果等级!B1674,技能效果!B:B,0)))</f>
        <v/>
      </c>
      <c r="O1674" s="100"/>
      <c r="P1674" s="100"/>
      <c r="Q1674" s="100"/>
      <c r="R1674" s="31" t="str">
        <f>IF(INDEX(技能效果!J:J,MATCH(技能效果等级!B1674,技能效果!B:B,0))="","",INDEX(技能效果!J:J,MATCH(技能效果等级!B1674,技能效果!B:B,0)))</f>
        <v/>
      </c>
      <c r="S1674" s="100"/>
      <c r="T1674" s="100"/>
      <c r="U1674" s="100"/>
      <c r="V1674" s="30" t="s">
        <v>1329</v>
      </c>
      <c r="W1674" s="31">
        <f t="shared" si="25"/>
        <v>168</v>
      </c>
    </row>
    <row r="1675" spans="1:23" ht="16.5" x14ac:dyDescent="0.2">
      <c r="A1675" s="31">
        <v>1672</v>
      </c>
      <c r="B1675" s="31">
        <f>INDEX(技能效果!B:B,MATCH(技能效果等级!W1675,技能效果!Y:Y,0))</f>
        <v>130301111</v>
      </c>
      <c r="C1675" s="31" t="str">
        <f>INDEX(技能效果!C:C,MATCH(技能效果等级!B1675,技能效果!B:B,0))</f>
        <v>张飞专属武器效果</v>
      </c>
      <c r="D1675" s="30" t="s">
        <v>1013</v>
      </c>
      <c r="E1675" s="31">
        <v>2</v>
      </c>
      <c r="F1675" s="31">
        <f>INDEX(技能效果!H:H,MATCH(技能效果等级!B1675,技能效果!B:B,0))</f>
        <v>1013</v>
      </c>
      <c r="G1675" s="31">
        <v>1</v>
      </c>
      <c r="H1675" s="100"/>
      <c r="I1675" s="100"/>
      <c r="J1675" s="100"/>
      <c r="K1675" s="100"/>
      <c r="L1675" s="100"/>
      <c r="M1675" s="100"/>
      <c r="N1675" s="30" t="str">
        <f>IF(INDEX(技能效果!I:I,MATCH(技能效果等级!B1675,技能效果!B:B,0))="","",INDEX(技能效果!I:I,MATCH(技能效果等级!B1675,技能效果!B:B,0)))</f>
        <v/>
      </c>
      <c r="O1675" s="100"/>
      <c r="P1675" s="100"/>
      <c r="Q1675" s="100"/>
      <c r="R1675" s="31" t="str">
        <f>IF(INDEX(技能效果!J:J,MATCH(技能效果等级!B1675,技能效果!B:B,0))="","",INDEX(技能效果!J:J,MATCH(技能效果等级!B1675,技能效果!B:B,0)))</f>
        <v/>
      </c>
      <c r="S1675" s="100"/>
      <c r="T1675" s="100"/>
      <c r="U1675" s="100"/>
      <c r="V1675" s="30" t="s">
        <v>1329</v>
      </c>
      <c r="W1675" s="31">
        <f t="shared" si="25"/>
        <v>168</v>
      </c>
    </row>
    <row r="1676" spans="1:23" ht="16.5" x14ac:dyDescent="0.2">
      <c r="A1676" s="31">
        <v>1673</v>
      </c>
      <c r="B1676" s="31">
        <f>INDEX(技能效果!B:B,MATCH(技能效果等级!W1676,技能效果!Y:Y,0))</f>
        <v>130301111</v>
      </c>
      <c r="C1676" s="31" t="str">
        <f>INDEX(技能效果!C:C,MATCH(技能效果等级!B1676,技能效果!B:B,0))</f>
        <v>张飞专属武器效果</v>
      </c>
      <c r="D1676" s="30" t="s">
        <v>1013</v>
      </c>
      <c r="E1676" s="31">
        <v>3</v>
      </c>
      <c r="F1676" s="31">
        <f>INDEX(技能效果!H:H,MATCH(技能效果等级!B1676,技能效果!B:B,0))</f>
        <v>1013</v>
      </c>
      <c r="G1676" s="31">
        <v>1</v>
      </c>
      <c r="H1676" s="100"/>
      <c r="I1676" s="100"/>
      <c r="J1676" s="100"/>
      <c r="K1676" s="100"/>
      <c r="L1676" s="100"/>
      <c r="M1676" s="100"/>
      <c r="N1676" s="30" t="str">
        <f>IF(INDEX(技能效果!I:I,MATCH(技能效果等级!B1676,技能效果!B:B,0))="","",INDEX(技能效果!I:I,MATCH(技能效果等级!B1676,技能效果!B:B,0)))</f>
        <v/>
      </c>
      <c r="O1676" s="100"/>
      <c r="P1676" s="100"/>
      <c r="Q1676" s="100"/>
      <c r="R1676" s="31" t="str">
        <f>IF(INDEX(技能效果!J:J,MATCH(技能效果等级!B1676,技能效果!B:B,0))="","",INDEX(技能效果!J:J,MATCH(技能效果等级!B1676,技能效果!B:B,0)))</f>
        <v/>
      </c>
      <c r="S1676" s="100"/>
      <c r="T1676" s="100"/>
      <c r="U1676" s="100"/>
      <c r="V1676" s="30" t="s">
        <v>1329</v>
      </c>
      <c r="W1676" s="31">
        <f t="shared" si="25"/>
        <v>168</v>
      </c>
    </row>
    <row r="1677" spans="1:23" ht="16.5" x14ac:dyDescent="0.2">
      <c r="A1677" s="31">
        <v>1674</v>
      </c>
      <c r="B1677" s="31">
        <f>INDEX(技能效果!B:B,MATCH(技能效果等级!W1677,技能效果!Y:Y,0))</f>
        <v>130301111</v>
      </c>
      <c r="C1677" s="31" t="str">
        <f>INDEX(技能效果!C:C,MATCH(技能效果等级!B1677,技能效果!B:B,0))</f>
        <v>张飞专属武器效果</v>
      </c>
      <c r="D1677" s="30" t="s">
        <v>1013</v>
      </c>
      <c r="E1677" s="31">
        <v>4</v>
      </c>
      <c r="F1677" s="31">
        <f>INDEX(技能效果!H:H,MATCH(技能效果等级!B1677,技能效果!B:B,0))</f>
        <v>1013</v>
      </c>
      <c r="G1677" s="31">
        <v>1</v>
      </c>
      <c r="H1677" s="100"/>
      <c r="I1677" s="100"/>
      <c r="J1677" s="100"/>
      <c r="K1677" s="100"/>
      <c r="L1677" s="100"/>
      <c r="M1677" s="100"/>
      <c r="N1677" s="30" t="str">
        <f>IF(INDEX(技能效果!I:I,MATCH(技能效果等级!B1677,技能效果!B:B,0))="","",INDEX(技能效果!I:I,MATCH(技能效果等级!B1677,技能效果!B:B,0)))</f>
        <v/>
      </c>
      <c r="O1677" s="100"/>
      <c r="P1677" s="100"/>
      <c r="Q1677" s="100"/>
      <c r="R1677" s="31" t="str">
        <f>IF(INDEX(技能效果!J:J,MATCH(技能效果等级!B1677,技能效果!B:B,0))="","",INDEX(技能效果!J:J,MATCH(技能效果等级!B1677,技能效果!B:B,0)))</f>
        <v/>
      </c>
      <c r="S1677" s="100"/>
      <c r="T1677" s="100"/>
      <c r="U1677" s="100"/>
      <c r="V1677" s="30" t="s">
        <v>1329</v>
      </c>
      <c r="W1677" s="31">
        <f t="shared" si="25"/>
        <v>168</v>
      </c>
    </row>
    <row r="1678" spans="1:23" ht="16.5" x14ac:dyDescent="0.2">
      <c r="A1678" s="31">
        <v>1675</v>
      </c>
      <c r="B1678" s="31">
        <f>INDEX(技能效果!B:B,MATCH(技能效果等级!W1678,技能效果!Y:Y,0))</f>
        <v>130301111</v>
      </c>
      <c r="C1678" s="31" t="str">
        <f>INDEX(技能效果!C:C,MATCH(技能效果等级!B1678,技能效果!B:B,0))</f>
        <v>张飞专属武器效果</v>
      </c>
      <c r="D1678" s="30" t="s">
        <v>1013</v>
      </c>
      <c r="E1678" s="31">
        <v>5</v>
      </c>
      <c r="F1678" s="31">
        <f>INDEX(技能效果!H:H,MATCH(技能效果等级!B1678,技能效果!B:B,0))</f>
        <v>1013</v>
      </c>
      <c r="G1678" s="31">
        <v>1</v>
      </c>
      <c r="H1678" s="100"/>
      <c r="I1678" s="100"/>
      <c r="J1678" s="100"/>
      <c r="K1678" s="100"/>
      <c r="L1678" s="100"/>
      <c r="M1678" s="100"/>
      <c r="N1678" s="30" t="str">
        <f>IF(INDEX(技能效果!I:I,MATCH(技能效果等级!B1678,技能效果!B:B,0))="","",INDEX(技能效果!I:I,MATCH(技能效果等级!B1678,技能效果!B:B,0)))</f>
        <v/>
      </c>
      <c r="O1678" s="100"/>
      <c r="P1678" s="100"/>
      <c r="Q1678" s="100"/>
      <c r="R1678" s="31" t="str">
        <f>IF(INDEX(技能效果!J:J,MATCH(技能效果等级!B1678,技能效果!B:B,0))="","",INDEX(技能效果!J:J,MATCH(技能效果等级!B1678,技能效果!B:B,0)))</f>
        <v/>
      </c>
      <c r="S1678" s="100"/>
      <c r="T1678" s="100"/>
      <c r="U1678" s="100"/>
      <c r="V1678" s="30" t="s">
        <v>1329</v>
      </c>
      <c r="W1678" s="31">
        <f t="shared" si="25"/>
        <v>168</v>
      </c>
    </row>
    <row r="1679" spans="1:23" ht="16.5" x14ac:dyDescent="0.2">
      <c r="A1679" s="31">
        <v>1676</v>
      </c>
      <c r="B1679" s="31">
        <f>INDEX(技能效果!B:B,MATCH(技能效果等级!W1679,技能效果!Y:Y,0))</f>
        <v>130301111</v>
      </c>
      <c r="C1679" s="31" t="str">
        <f>INDEX(技能效果!C:C,MATCH(技能效果等级!B1679,技能效果!B:B,0))</f>
        <v>张飞专属武器效果</v>
      </c>
      <c r="D1679" s="30" t="s">
        <v>1013</v>
      </c>
      <c r="E1679" s="31">
        <v>6</v>
      </c>
      <c r="F1679" s="31">
        <f>INDEX(技能效果!H:H,MATCH(技能效果等级!B1679,技能效果!B:B,0))</f>
        <v>1013</v>
      </c>
      <c r="G1679" s="31">
        <v>1</v>
      </c>
      <c r="H1679" s="100"/>
      <c r="I1679" s="100"/>
      <c r="J1679" s="100"/>
      <c r="K1679" s="100"/>
      <c r="L1679" s="100"/>
      <c r="M1679" s="100"/>
      <c r="N1679" s="30" t="str">
        <f>IF(INDEX(技能效果!I:I,MATCH(技能效果等级!B1679,技能效果!B:B,0))="","",INDEX(技能效果!I:I,MATCH(技能效果等级!B1679,技能效果!B:B,0)))</f>
        <v/>
      </c>
      <c r="O1679" s="100"/>
      <c r="P1679" s="100"/>
      <c r="Q1679" s="100"/>
      <c r="R1679" s="31" t="str">
        <f>IF(INDEX(技能效果!J:J,MATCH(技能效果等级!B1679,技能效果!B:B,0))="","",INDEX(技能效果!J:J,MATCH(技能效果等级!B1679,技能效果!B:B,0)))</f>
        <v/>
      </c>
      <c r="S1679" s="100"/>
      <c r="T1679" s="100"/>
      <c r="U1679" s="100"/>
      <c r="V1679" s="30" t="s">
        <v>1329</v>
      </c>
      <c r="W1679" s="31">
        <f t="shared" ref="W1679:W1742" si="26">W1669+1</f>
        <v>168</v>
      </c>
    </row>
    <row r="1680" spans="1:23" ht="16.5" x14ac:dyDescent="0.2">
      <c r="A1680" s="31">
        <v>1677</v>
      </c>
      <c r="B1680" s="31">
        <f>INDEX(技能效果!B:B,MATCH(技能效果等级!W1680,技能效果!Y:Y,0))</f>
        <v>130301111</v>
      </c>
      <c r="C1680" s="31" t="str">
        <f>INDEX(技能效果!C:C,MATCH(技能效果等级!B1680,技能效果!B:B,0))</f>
        <v>张飞专属武器效果</v>
      </c>
      <c r="D1680" s="30" t="s">
        <v>1013</v>
      </c>
      <c r="E1680" s="31">
        <v>7</v>
      </c>
      <c r="F1680" s="31">
        <f>INDEX(技能效果!H:H,MATCH(技能效果等级!B1680,技能效果!B:B,0))</f>
        <v>1013</v>
      </c>
      <c r="G1680" s="31">
        <v>1</v>
      </c>
      <c r="H1680" s="100"/>
      <c r="I1680" s="100"/>
      <c r="J1680" s="100"/>
      <c r="K1680" s="100"/>
      <c r="L1680" s="100"/>
      <c r="M1680" s="100"/>
      <c r="N1680" s="30" t="str">
        <f>IF(INDEX(技能效果!I:I,MATCH(技能效果等级!B1680,技能效果!B:B,0))="","",INDEX(技能效果!I:I,MATCH(技能效果等级!B1680,技能效果!B:B,0)))</f>
        <v/>
      </c>
      <c r="O1680" s="100"/>
      <c r="P1680" s="100"/>
      <c r="Q1680" s="100"/>
      <c r="R1680" s="31" t="str">
        <f>IF(INDEX(技能效果!J:J,MATCH(技能效果等级!B1680,技能效果!B:B,0))="","",INDEX(技能效果!J:J,MATCH(技能效果等级!B1680,技能效果!B:B,0)))</f>
        <v/>
      </c>
      <c r="S1680" s="100"/>
      <c r="T1680" s="100"/>
      <c r="U1680" s="100"/>
      <c r="V1680" s="30" t="s">
        <v>1329</v>
      </c>
      <c r="W1680" s="31">
        <f t="shared" si="26"/>
        <v>168</v>
      </c>
    </row>
    <row r="1681" spans="1:23" ht="16.5" x14ac:dyDescent="0.2">
      <c r="A1681" s="31">
        <v>1678</v>
      </c>
      <c r="B1681" s="31">
        <f>INDEX(技能效果!B:B,MATCH(技能效果等级!W1681,技能效果!Y:Y,0))</f>
        <v>130301111</v>
      </c>
      <c r="C1681" s="31" t="str">
        <f>INDEX(技能效果!C:C,MATCH(技能效果等级!B1681,技能效果!B:B,0))</f>
        <v>张飞专属武器效果</v>
      </c>
      <c r="D1681" s="30" t="s">
        <v>1013</v>
      </c>
      <c r="E1681" s="31">
        <v>8</v>
      </c>
      <c r="F1681" s="31">
        <f>INDEX(技能效果!H:H,MATCH(技能效果等级!B1681,技能效果!B:B,0))</f>
        <v>1013</v>
      </c>
      <c r="G1681" s="31">
        <v>1</v>
      </c>
      <c r="H1681" s="100"/>
      <c r="I1681" s="100"/>
      <c r="J1681" s="100"/>
      <c r="K1681" s="100"/>
      <c r="L1681" s="100"/>
      <c r="M1681" s="100"/>
      <c r="N1681" s="30" t="str">
        <f>IF(INDEX(技能效果!I:I,MATCH(技能效果等级!B1681,技能效果!B:B,0))="","",INDEX(技能效果!I:I,MATCH(技能效果等级!B1681,技能效果!B:B,0)))</f>
        <v/>
      </c>
      <c r="O1681" s="100"/>
      <c r="P1681" s="100"/>
      <c r="Q1681" s="100"/>
      <c r="R1681" s="31" t="str">
        <f>IF(INDEX(技能效果!J:J,MATCH(技能效果等级!B1681,技能效果!B:B,0))="","",INDEX(技能效果!J:J,MATCH(技能效果等级!B1681,技能效果!B:B,0)))</f>
        <v/>
      </c>
      <c r="S1681" s="100"/>
      <c r="T1681" s="100"/>
      <c r="U1681" s="100"/>
      <c r="V1681" s="30" t="s">
        <v>1329</v>
      </c>
      <c r="W1681" s="31">
        <f t="shared" si="26"/>
        <v>168</v>
      </c>
    </row>
    <row r="1682" spans="1:23" ht="16.5" x14ac:dyDescent="0.2">
      <c r="A1682" s="31">
        <v>1679</v>
      </c>
      <c r="B1682" s="31">
        <f>INDEX(技能效果!B:B,MATCH(技能效果等级!W1682,技能效果!Y:Y,0))</f>
        <v>130301111</v>
      </c>
      <c r="C1682" s="31" t="str">
        <f>INDEX(技能效果!C:C,MATCH(技能效果等级!B1682,技能效果!B:B,0))</f>
        <v>张飞专属武器效果</v>
      </c>
      <c r="D1682" s="30" t="s">
        <v>1013</v>
      </c>
      <c r="E1682" s="31">
        <v>9</v>
      </c>
      <c r="F1682" s="31">
        <f>INDEX(技能效果!H:H,MATCH(技能效果等级!B1682,技能效果!B:B,0))</f>
        <v>1013</v>
      </c>
      <c r="G1682" s="31">
        <v>1</v>
      </c>
      <c r="H1682" s="100"/>
      <c r="I1682" s="100"/>
      <c r="J1682" s="100"/>
      <c r="K1682" s="100"/>
      <c r="L1682" s="100"/>
      <c r="M1682" s="100"/>
      <c r="N1682" s="30" t="str">
        <f>IF(INDEX(技能效果!I:I,MATCH(技能效果等级!B1682,技能效果!B:B,0))="","",INDEX(技能效果!I:I,MATCH(技能效果等级!B1682,技能效果!B:B,0)))</f>
        <v/>
      </c>
      <c r="O1682" s="100"/>
      <c r="P1682" s="100"/>
      <c r="Q1682" s="100"/>
      <c r="R1682" s="31" t="str">
        <f>IF(INDEX(技能效果!J:J,MATCH(技能效果等级!B1682,技能效果!B:B,0))="","",INDEX(技能效果!J:J,MATCH(技能效果等级!B1682,技能效果!B:B,0)))</f>
        <v/>
      </c>
      <c r="S1682" s="100"/>
      <c r="T1682" s="100"/>
      <c r="U1682" s="100"/>
      <c r="V1682" s="30" t="s">
        <v>1329</v>
      </c>
      <c r="W1682" s="31">
        <f t="shared" si="26"/>
        <v>168</v>
      </c>
    </row>
    <row r="1683" spans="1:23" ht="16.5" x14ac:dyDescent="0.2">
      <c r="A1683" s="31">
        <v>1680</v>
      </c>
      <c r="B1683" s="31">
        <f>INDEX(技能效果!B:B,MATCH(技能效果等级!W1683,技能效果!Y:Y,0))</f>
        <v>130301111</v>
      </c>
      <c r="C1683" s="31" t="str">
        <f>INDEX(技能效果!C:C,MATCH(技能效果等级!B1683,技能效果!B:B,0))</f>
        <v>张飞专属武器效果</v>
      </c>
      <c r="D1683" s="30" t="s">
        <v>1013</v>
      </c>
      <c r="E1683" s="31">
        <v>10</v>
      </c>
      <c r="F1683" s="31">
        <f>INDEX(技能效果!H:H,MATCH(技能效果等级!B1683,技能效果!B:B,0))</f>
        <v>1013</v>
      </c>
      <c r="G1683" s="31">
        <v>1</v>
      </c>
      <c r="H1683" s="100"/>
      <c r="I1683" s="100"/>
      <c r="J1683" s="100"/>
      <c r="K1683" s="100"/>
      <c r="L1683" s="100"/>
      <c r="M1683" s="100"/>
      <c r="N1683" s="30" t="str">
        <f>IF(INDEX(技能效果!I:I,MATCH(技能效果等级!B1683,技能效果!B:B,0))="","",INDEX(技能效果!I:I,MATCH(技能效果等级!B1683,技能效果!B:B,0)))</f>
        <v/>
      </c>
      <c r="O1683" s="100"/>
      <c r="P1683" s="100"/>
      <c r="Q1683" s="100"/>
      <c r="R1683" s="31" t="str">
        <f>IF(INDEX(技能效果!J:J,MATCH(技能效果等级!B1683,技能效果!B:B,0))="","",INDEX(技能效果!J:J,MATCH(技能效果等级!B1683,技能效果!B:B,0)))</f>
        <v/>
      </c>
      <c r="S1683" s="100"/>
      <c r="T1683" s="100"/>
      <c r="U1683" s="100"/>
      <c r="V1683" s="30" t="s">
        <v>1329</v>
      </c>
      <c r="W1683" s="31">
        <f t="shared" si="26"/>
        <v>168</v>
      </c>
    </row>
    <row r="1684" spans="1:23" ht="16.5" x14ac:dyDescent="0.2">
      <c r="A1684" s="31">
        <v>1681</v>
      </c>
      <c r="B1684" s="31">
        <f>INDEX(技能效果!B:B,MATCH(技能效果等级!W1684,技能效果!Y:Y,0))</f>
        <v>130301121</v>
      </c>
      <c r="C1684" s="31" t="str">
        <f>INDEX(技能效果!C:C,MATCH(技能效果等级!B1684,技能效果!B:B,0))</f>
        <v>张飞满星效果</v>
      </c>
      <c r="D1684" s="30" t="s">
        <v>1013</v>
      </c>
      <c r="E1684" s="31">
        <v>1</v>
      </c>
      <c r="F1684" s="31">
        <f>INDEX(技能效果!H:H,MATCH(技能效果等级!B1684,技能效果!B:B,0))</f>
        <v>2002</v>
      </c>
      <c r="G1684" s="31">
        <v>1</v>
      </c>
      <c r="H1684" s="100"/>
      <c r="I1684" s="100"/>
      <c r="J1684" s="100"/>
      <c r="K1684" s="100"/>
      <c r="L1684" s="100"/>
      <c r="M1684" s="100"/>
      <c r="N1684" s="30" t="str">
        <f>IF(INDEX(技能效果!I:I,MATCH(技能效果等级!B1684,技能效果!B:B,0))="","",INDEX(技能效果!I:I,MATCH(技能效果等级!B1684,技能效果!B:B,0)))</f>
        <v/>
      </c>
      <c r="O1684" s="100"/>
      <c r="P1684" s="100"/>
      <c r="Q1684" s="100"/>
      <c r="R1684" s="31" t="str">
        <f>IF(INDEX(技能效果!J:J,MATCH(技能效果等级!B1684,技能效果!B:B,0))="","",INDEX(技能效果!J:J,MATCH(技能效果等级!B1684,技能效果!B:B,0)))</f>
        <v/>
      </c>
      <c r="S1684" s="100"/>
      <c r="T1684" s="100"/>
      <c r="U1684" s="100"/>
      <c r="V1684" s="30" t="s">
        <v>1329</v>
      </c>
      <c r="W1684" s="31">
        <f t="shared" si="26"/>
        <v>169</v>
      </c>
    </row>
    <row r="1685" spans="1:23" ht="16.5" x14ac:dyDescent="0.2">
      <c r="A1685" s="31">
        <v>1682</v>
      </c>
      <c r="B1685" s="31">
        <f>INDEX(技能效果!B:B,MATCH(技能效果等级!W1685,技能效果!Y:Y,0))</f>
        <v>130301121</v>
      </c>
      <c r="C1685" s="31" t="str">
        <f>INDEX(技能效果!C:C,MATCH(技能效果等级!B1685,技能效果!B:B,0))</f>
        <v>张飞满星效果</v>
      </c>
      <c r="D1685" s="30" t="s">
        <v>1013</v>
      </c>
      <c r="E1685" s="31">
        <v>2</v>
      </c>
      <c r="F1685" s="31">
        <f>INDEX(技能效果!H:H,MATCH(技能效果等级!B1685,技能效果!B:B,0))</f>
        <v>2002</v>
      </c>
      <c r="G1685" s="31">
        <v>1</v>
      </c>
      <c r="H1685" s="100"/>
      <c r="I1685" s="100"/>
      <c r="J1685" s="100"/>
      <c r="K1685" s="100"/>
      <c r="L1685" s="100"/>
      <c r="M1685" s="100"/>
      <c r="N1685" s="30" t="str">
        <f>IF(INDEX(技能效果!I:I,MATCH(技能效果等级!B1685,技能效果!B:B,0))="","",INDEX(技能效果!I:I,MATCH(技能效果等级!B1685,技能效果!B:B,0)))</f>
        <v/>
      </c>
      <c r="O1685" s="100"/>
      <c r="P1685" s="100"/>
      <c r="Q1685" s="100"/>
      <c r="R1685" s="31" t="str">
        <f>IF(INDEX(技能效果!J:J,MATCH(技能效果等级!B1685,技能效果!B:B,0))="","",INDEX(技能效果!J:J,MATCH(技能效果等级!B1685,技能效果!B:B,0)))</f>
        <v/>
      </c>
      <c r="S1685" s="100"/>
      <c r="T1685" s="100"/>
      <c r="U1685" s="100"/>
      <c r="V1685" s="30" t="s">
        <v>1329</v>
      </c>
      <c r="W1685" s="31">
        <f t="shared" si="26"/>
        <v>169</v>
      </c>
    </row>
    <row r="1686" spans="1:23" ht="16.5" x14ac:dyDescent="0.2">
      <c r="A1686" s="31">
        <v>1683</v>
      </c>
      <c r="B1686" s="31">
        <f>INDEX(技能效果!B:B,MATCH(技能效果等级!W1686,技能效果!Y:Y,0))</f>
        <v>130301121</v>
      </c>
      <c r="C1686" s="31" t="str">
        <f>INDEX(技能效果!C:C,MATCH(技能效果等级!B1686,技能效果!B:B,0))</f>
        <v>张飞满星效果</v>
      </c>
      <c r="D1686" s="30" t="s">
        <v>1013</v>
      </c>
      <c r="E1686" s="31">
        <v>3</v>
      </c>
      <c r="F1686" s="31">
        <f>INDEX(技能效果!H:H,MATCH(技能效果等级!B1686,技能效果!B:B,0))</f>
        <v>2002</v>
      </c>
      <c r="G1686" s="31">
        <v>1</v>
      </c>
      <c r="H1686" s="100"/>
      <c r="I1686" s="100"/>
      <c r="J1686" s="100"/>
      <c r="K1686" s="100"/>
      <c r="L1686" s="100"/>
      <c r="M1686" s="100"/>
      <c r="N1686" s="30" t="str">
        <f>IF(INDEX(技能效果!I:I,MATCH(技能效果等级!B1686,技能效果!B:B,0))="","",INDEX(技能效果!I:I,MATCH(技能效果等级!B1686,技能效果!B:B,0)))</f>
        <v/>
      </c>
      <c r="O1686" s="100"/>
      <c r="P1686" s="100"/>
      <c r="Q1686" s="100"/>
      <c r="R1686" s="31" t="str">
        <f>IF(INDEX(技能效果!J:J,MATCH(技能效果等级!B1686,技能效果!B:B,0))="","",INDEX(技能效果!J:J,MATCH(技能效果等级!B1686,技能效果!B:B,0)))</f>
        <v/>
      </c>
      <c r="S1686" s="100"/>
      <c r="T1686" s="100"/>
      <c r="U1686" s="100"/>
      <c r="V1686" s="30" t="s">
        <v>1329</v>
      </c>
      <c r="W1686" s="31">
        <f t="shared" si="26"/>
        <v>169</v>
      </c>
    </row>
    <row r="1687" spans="1:23" ht="16.5" x14ac:dyDescent="0.2">
      <c r="A1687" s="31">
        <v>1684</v>
      </c>
      <c r="B1687" s="31">
        <f>INDEX(技能效果!B:B,MATCH(技能效果等级!W1687,技能效果!Y:Y,0))</f>
        <v>130301121</v>
      </c>
      <c r="C1687" s="31" t="str">
        <f>INDEX(技能效果!C:C,MATCH(技能效果等级!B1687,技能效果!B:B,0))</f>
        <v>张飞满星效果</v>
      </c>
      <c r="D1687" s="30" t="s">
        <v>1013</v>
      </c>
      <c r="E1687" s="31">
        <v>4</v>
      </c>
      <c r="F1687" s="31">
        <f>INDEX(技能效果!H:H,MATCH(技能效果等级!B1687,技能效果!B:B,0))</f>
        <v>2002</v>
      </c>
      <c r="G1687" s="31">
        <v>1</v>
      </c>
      <c r="H1687" s="100"/>
      <c r="I1687" s="100"/>
      <c r="J1687" s="100"/>
      <c r="K1687" s="100"/>
      <c r="L1687" s="100"/>
      <c r="M1687" s="100"/>
      <c r="N1687" s="30" t="str">
        <f>IF(INDEX(技能效果!I:I,MATCH(技能效果等级!B1687,技能效果!B:B,0))="","",INDEX(技能效果!I:I,MATCH(技能效果等级!B1687,技能效果!B:B,0)))</f>
        <v/>
      </c>
      <c r="O1687" s="100"/>
      <c r="P1687" s="100"/>
      <c r="Q1687" s="100"/>
      <c r="R1687" s="31" t="str">
        <f>IF(INDEX(技能效果!J:J,MATCH(技能效果等级!B1687,技能效果!B:B,0))="","",INDEX(技能效果!J:J,MATCH(技能效果等级!B1687,技能效果!B:B,0)))</f>
        <v/>
      </c>
      <c r="S1687" s="100"/>
      <c r="T1687" s="100"/>
      <c r="U1687" s="100"/>
      <c r="V1687" s="30" t="s">
        <v>1329</v>
      </c>
      <c r="W1687" s="31">
        <f t="shared" si="26"/>
        <v>169</v>
      </c>
    </row>
    <row r="1688" spans="1:23" ht="16.5" x14ac:dyDescent="0.2">
      <c r="A1688" s="31">
        <v>1685</v>
      </c>
      <c r="B1688" s="31">
        <f>INDEX(技能效果!B:B,MATCH(技能效果等级!W1688,技能效果!Y:Y,0))</f>
        <v>130301121</v>
      </c>
      <c r="C1688" s="31" t="str">
        <f>INDEX(技能效果!C:C,MATCH(技能效果等级!B1688,技能效果!B:B,0))</f>
        <v>张飞满星效果</v>
      </c>
      <c r="D1688" s="30" t="s">
        <v>1013</v>
      </c>
      <c r="E1688" s="31">
        <v>5</v>
      </c>
      <c r="F1688" s="31">
        <f>INDEX(技能效果!H:H,MATCH(技能效果等级!B1688,技能效果!B:B,0))</f>
        <v>2002</v>
      </c>
      <c r="G1688" s="31">
        <v>1</v>
      </c>
      <c r="H1688" s="100"/>
      <c r="I1688" s="100"/>
      <c r="J1688" s="100"/>
      <c r="K1688" s="100"/>
      <c r="L1688" s="100"/>
      <c r="M1688" s="100"/>
      <c r="N1688" s="30" t="str">
        <f>IF(INDEX(技能效果!I:I,MATCH(技能效果等级!B1688,技能效果!B:B,0))="","",INDEX(技能效果!I:I,MATCH(技能效果等级!B1688,技能效果!B:B,0)))</f>
        <v/>
      </c>
      <c r="O1688" s="100"/>
      <c r="P1688" s="100"/>
      <c r="Q1688" s="100"/>
      <c r="R1688" s="31" t="str">
        <f>IF(INDEX(技能效果!J:J,MATCH(技能效果等级!B1688,技能效果!B:B,0))="","",INDEX(技能效果!J:J,MATCH(技能效果等级!B1688,技能效果!B:B,0)))</f>
        <v/>
      </c>
      <c r="S1688" s="100"/>
      <c r="T1688" s="100"/>
      <c r="U1688" s="100"/>
      <c r="V1688" s="30" t="s">
        <v>1329</v>
      </c>
      <c r="W1688" s="31">
        <f t="shared" si="26"/>
        <v>169</v>
      </c>
    </row>
    <row r="1689" spans="1:23" ht="16.5" x14ac:dyDescent="0.2">
      <c r="A1689" s="31">
        <v>1686</v>
      </c>
      <c r="B1689" s="31">
        <f>INDEX(技能效果!B:B,MATCH(技能效果等级!W1689,技能效果!Y:Y,0))</f>
        <v>130301121</v>
      </c>
      <c r="C1689" s="31" t="str">
        <f>INDEX(技能效果!C:C,MATCH(技能效果等级!B1689,技能效果!B:B,0))</f>
        <v>张飞满星效果</v>
      </c>
      <c r="D1689" s="30" t="s">
        <v>1013</v>
      </c>
      <c r="E1689" s="31">
        <v>6</v>
      </c>
      <c r="F1689" s="31">
        <f>INDEX(技能效果!H:H,MATCH(技能效果等级!B1689,技能效果!B:B,0))</f>
        <v>2002</v>
      </c>
      <c r="G1689" s="31">
        <v>1</v>
      </c>
      <c r="H1689" s="100"/>
      <c r="I1689" s="100"/>
      <c r="J1689" s="100"/>
      <c r="K1689" s="100"/>
      <c r="L1689" s="100"/>
      <c r="M1689" s="100"/>
      <c r="N1689" s="30" t="str">
        <f>IF(INDEX(技能效果!I:I,MATCH(技能效果等级!B1689,技能效果!B:B,0))="","",INDEX(技能效果!I:I,MATCH(技能效果等级!B1689,技能效果!B:B,0)))</f>
        <v/>
      </c>
      <c r="O1689" s="100"/>
      <c r="P1689" s="100"/>
      <c r="Q1689" s="100"/>
      <c r="R1689" s="31" t="str">
        <f>IF(INDEX(技能效果!J:J,MATCH(技能效果等级!B1689,技能效果!B:B,0))="","",INDEX(技能效果!J:J,MATCH(技能效果等级!B1689,技能效果!B:B,0)))</f>
        <v/>
      </c>
      <c r="S1689" s="100"/>
      <c r="T1689" s="100"/>
      <c r="U1689" s="100"/>
      <c r="V1689" s="30" t="s">
        <v>1329</v>
      </c>
      <c r="W1689" s="31">
        <f t="shared" si="26"/>
        <v>169</v>
      </c>
    </row>
    <row r="1690" spans="1:23" ht="16.5" x14ac:dyDescent="0.2">
      <c r="A1690" s="31">
        <v>1687</v>
      </c>
      <c r="B1690" s="31">
        <f>INDEX(技能效果!B:B,MATCH(技能效果等级!W1690,技能效果!Y:Y,0))</f>
        <v>130301121</v>
      </c>
      <c r="C1690" s="31" t="str">
        <f>INDEX(技能效果!C:C,MATCH(技能效果等级!B1690,技能效果!B:B,0))</f>
        <v>张飞满星效果</v>
      </c>
      <c r="D1690" s="30" t="s">
        <v>1013</v>
      </c>
      <c r="E1690" s="31">
        <v>7</v>
      </c>
      <c r="F1690" s="31">
        <f>INDEX(技能效果!H:H,MATCH(技能效果等级!B1690,技能效果!B:B,0))</f>
        <v>2002</v>
      </c>
      <c r="G1690" s="31">
        <v>1</v>
      </c>
      <c r="H1690" s="100"/>
      <c r="I1690" s="100"/>
      <c r="J1690" s="100"/>
      <c r="K1690" s="100"/>
      <c r="L1690" s="100"/>
      <c r="M1690" s="100"/>
      <c r="N1690" s="30" t="str">
        <f>IF(INDEX(技能效果!I:I,MATCH(技能效果等级!B1690,技能效果!B:B,0))="","",INDEX(技能效果!I:I,MATCH(技能效果等级!B1690,技能效果!B:B,0)))</f>
        <v/>
      </c>
      <c r="O1690" s="100"/>
      <c r="P1690" s="100"/>
      <c r="Q1690" s="100"/>
      <c r="R1690" s="31" t="str">
        <f>IF(INDEX(技能效果!J:J,MATCH(技能效果等级!B1690,技能效果!B:B,0))="","",INDEX(技能效果!J:J,MATCH(技能效果等级!B1690,技能效果!B:B,0)))</f>
        <v/>
      </c>
      <c r="S1690" s="100"/>
      <c r="T1690" s="100"/>
      <c r="U1690" s="100"/>
      <c r="V1690" s="30" t="s">
        <v>1329</v>
      </c>
      <c r="W1690" s="31">
        <f t="shared" si="26"/>
        <v>169</v>
      </c>
    </row>
    <row r="1691" spans="1:23" ht="16.5" x14ac:dyDescent="0.2">
      <c r="A1691" s="31">
        <v>1688</v>
      </c>
      <c r="B1691" s="31">
        <f>INDEX(技能效果!B:B,MATCH(技能效果等级!W1691,技能效果!Y:Y,0))</f>
        <v>130301121</v>
      </c>
      <c r="C1691" s="31" t="str">
        <f>INDEX(技能效果!C:C,MATCH(技能效果等级!B1691,技能效果!B:B,0))</f>
        <v>张飞满星效果</v>
      </c>
      <c r="D1691" s="30" t="s">
        <v>1013</v>
      </c>
      <c r="E1691" s="31">
        <v>8</v>
      </c>
      <c r="F1691" s="31">
        <f>INDEX(技能效果!H:H,MATCH(技能效果等级!B1691,技能效果!B:B,0))</f>
        <v>2002</v>
      </c>
      <c r="G1691" s="31">
        <v>1</v>
      </c>
      <c r="H1691" s="100"/>
      <c r="I1691" s="100"/>
      <c r="J1691" s="100"/>
      <c r="K1691" s="100"/>
      <c r="L1691" s="100"/>
      <c r="M1691" s="100"/>
      <c r="N1691" s="30" t="str">
        <f>IF(INDEX(技能效果!I:I,MATCH(技能效果等级!B1691,技能效果!B:B,0))="","",INDEX(技能效果!I:I,MATCH(技能效果等级!B1691,技能效果!B:B,0)))</f>
        <v/>
      </c>
      <c r="O1691" s="100"/>
      <c r="P1691" s="100"/>
      <c r="Q1691" s="100"/>
      <c r="R1691" s="31" t="str">
        <f>IF(INDEX(技能效果!J:J,MATCH(技能效果等级!B1691,技能效果!B:B,0))="","",INDEX(技能效果!J:J,MATCH(技能效果等级!B1691,技能效果!B:B,0)))</f>
        <v/>
      </c>
      <c r="S1691" s="100"/>
      <c r="T1691" s="100"/>
      <c r="U1691" s="100"/>
      <c r="V1691" s="30" t="s">
        <v>1329</v>
      </c>
      <c r="W1691" s="31">
        <f t="shared" si="26"/>
        <v>169</v>
      </c>
    </row>
    <row r="1692" spans="1:23" ht="16.5" x14ac:dyDescent="0.2">
      <c r="A1692" s="31">
        <v>1689</v>
      </c>
      <c r="B1692" s="31">
        <f>INDEX(技能效果!B:B,MATCH(技能效果等级!W1692,技能效果!Y:Y,0))</f>
        <v>130301121</v>
      </c>
      <c r="C1692" s="31" t="str">
        <f>INDEX(技能效果!C:C,MATCH(技能效果等级!B1692,技能效果!B:B,0))</f>
        <v>张飞满星效果</v>
      </c>
      <c r="D1692" s="30" t="s">
        <v>1013</v>
      </c>
      <c r="E1692" s="31">
        <v>9</v>
      </c>
      <c r="F1692" s="31">
        <f>INDEX(技能效果!H:H,MATCH(技能效果等级!B1692,技能效果!B:B,0))</f>
        <v>2002</v>
      </c>
      <c r="G1692" s="31">
        <v>1</v>
      </c>
      <c r="H1692" s="100"/>
      <c r="I1692" s="100"/>
      <c r="J1692" s="100"/>
      <c r="K1692" s="100"/>
      <c r="L1692" s="100"/>
      <c r="M1692" s="100"/>
      <c r="N1692" s="30" t="str">
        <f>IF(INDEX(技能效果!I:I,MATCH(技能效果等级!B1692,技能效果!B:B,0))="","",INDEX(技能效果!I:I,MATCH(技能效果等级!B1692,技能效果!B:B,0)))</f>
        <v/>
      </c>
      <c r="O1692" s="100"/>
      <c r="P1692" s="100"/>
      <c r="Q1692" s="100"/>
      <c r="R1692" s="31" t="str">
        <f>IF(INDEX(技能效果!J:J,MATCH(技能效果等级!B1692,技能效果!B:B,0))="","",INDEX(技能效果!J:J,MATCH(技能效果等级!B1692,技能效果!B:B,0)))</f>
        <v/>
      </c>
      <c r="S1692" s="100"/>
      <c r="T1692" s="100"/>
      <c r="U1692" s="100"/>
      <c r="V1692" s="30" t="s">
        <v>1329</v>
      </c>
      <c r="W1692" s="31">
        <f t="shared" si="26"/>
        <v>169</v>
      </c>
    </row>
    <row r="1693" spans="1:23" ht="16.5" x14ac:dyDescent="0.2">
      <c r="A1693" s="31">
        <v>1690</v>
      </c>
      <c r="B1693" s="31">
        <f>INDEX(技能效果!B:B,MATCH(技能效果等级!W1693,技能效果!Y:Y,0))</f>
        <v>130301121</v>
      </c>
      <c r="C1693" s="31" t="str">
        <f>INDEX(技能效果!C:C,MATCH(技能效果等级!B1693,技能效果!B:B,0))</f>
        <v>张飞满星效果</v>
      </c>
      <c r="D1693" s="30" t="s">
        <v>1013</v>
      </c>
      <c r="E1693" s="31">
        <v>10</v>
      </c>
      <c r="F1693" s="31">
        <f>INDEX(技能效果!H:H,MATCH(技能效果等级!B1693,技能效果!B:B,0))</f>
        <v>2002</v>
      </c>
      <c r="G1693" s="31">
        <v>1</v>
      </c>
      <c r="H1693" s="100"/>
      <c r="I1693" s="100"/>
      <c r="J1693" s="100"/>
      <c r="K1693" s="100"/>
      <c r="L1693" s="100"/>
      <c r="M1693" s="100"/>
      <c r="N1693" s="30" t="str">
        <f>IF(INDEX(技能效果!I:I,MATCH(技能效果等级!B1693,技能效果!B:B,0))="","",INDEX(技能效果!I:I,MATCH(技能效果等级!B1693,技能效果!B:B,0)))</f>
        <v/>
      </c>
      <c r="O1693" s="100"/>
      <c r="P1693" s="100"/>
      <c r="Q1693" s="100"/>
      <c r="R1693" s="31" t="str">
        <f>IF(INDEX(技能效果!J:J,MATCH(技能效果等级!B1693,技能效果!B:B,0))="","",INDEX(技能效果!J:J,MATCH(技能效果等级!B1693,技能效果!B:B,0)))</f>
        <v/>
      </c>
      <c r="S1693" s="100"/>
      <c r="T1693" s="100"/>
      <c r="U1693" s="100"/>
      <c r="V1693" s="30" t="s">
        <v>1329</v>
      </c>
      <c r="W1693" s="31">
        <f t="shared" si="26"/>
        <v>169</v>
      </c>
    </row>
    <row r="1694" spans="1:23" ht="16.5" x14ac:dyDescent="0.2">
      <c r="A1694" s="31">
        <v>1691</v>
      </c>
      <c r="B1694" s="31">
        <f>INDEX(技能效果!B:B,MATCH(技能效果等级!W1694,技能效果!Y:Y,0))</f>
        <v>130301201</v>
      </c>
      <c r="C1694" s="31" t="str">
        <f>INDEX(技能效果!C:C,MATCH(技能效果等级!B1694,技能效果!B:B,0))</f>
        <v>夏侯惇技能伤害</v>
      </c>
      <c r="D1694" s="30" t="s">
        <v>1013</v>
      </c>
      <c r="E1694" s="31">
        <v>1</v>
      </c>
      <c r="F1694" s="31">
        <f>INDEX(技能效果!H:H,MATCH(技能效果等级!B1694,技能效果!B:B,0))</f>
        <v>1001</v>
      </c>
      <c r="G1694" s="31">
        <v>1</v>
      </c>
      <c r="H1694" s="100"/>
      <c r="I1694" s="100"/>
      <c r="J1694" s="100"/>
      <c r="K1694" s="100"/>
      <c r="L1694" s="100"/>
      <c r="M1694" s="100"/>
      <c r="N1694" s="30" t="str">
        <f>IF(INDEX(技能效果!I:I,MATCH(技能效果等级!B1694,技能效果!B:B,0))="","",INDEX(技能效果!I:I,MATCH(技能效果等级!B1694,技能效果!B:B,0)))</f>
        <v/>
      </c>
      <c r="O1694" s="100"/>
      <c r="P1694" s="100"/>
      <c r="Q1694" s="100"/>
      <c r="R1694" s="31" t="str">
        <f>IF(INDEX(技能效果!J:J,MATCH(技能效果等级!B1694,技能效果!B:B,0))="","",INDEX(技能效果!J:J,MATCH(技能效果等级!B1694,技能效果!B:B,0)))</f>
        <v/>
      </c>
      <c r="S1694" s="100"/>
      <c r="T1694" s="100"/>
      <c r="U1694" s="100"/>
      <c r="V1694" s="30" t="s">
        <v>1329</v>
      </c>
      <c r="W1694" s="31">
        <f t="shared" si="26"/>
        <v>170</v>
      </c>
    </row>
    <row r="1695" spans="1:23" ht="16.5" x14ac:dyDescent="0.2">
      <c r="A1695" s="31">
        <v>1692</v>
      </c>
      <c r="B1695" s="31">
        <f>INDEX(技能效果!B:B,MATCH(技能效果等级!W1695,技能效果!Y:Y,0))</f>
        <v>130301201</v>
      </c>
      <c r="C1695" s="31" t="str">
        <f>INDEX(技能效果!C:C,MATCH(技能效果等级!B1695,技能效果!B:B,0))</f>
        <v>夏侯惇技能伤害</v>
      </c>
      <c r="D1695" s="30" t="s">
        <v>1013</v>
      </c>
      <c r="E1695" s="31">
        <v>2</v>
      </c>
      <c r="F1695" s="31">
        <f>INDEX(技能效果!H:H,MATCH(技能效果等级!B1695,技能效果!B:B,0))</f>
        <v>1001</v>
      </c>
      <c r="G1695" s="31">
        <v>1</v>
      </c>
      <c r="H1695" s="100"/>
      <c r="I1695" s="100"/>
      <c r="J1695" s="100"/>
      <c r="K1695" s="100"/>
      <c r="L1695" s="100"/>
      <c r="M1695" s="100"/>
      <c r="N1695" s="30" t="str">
        <f>IF(INDEX(技能效果!I:I,MATCH(技能效果等级!B1695,技能效果!B:B,0))="","",INDEX(技能效果!I:I,MATCH(技能效果等级!B1695,技能效果!B:B,0)))</f>
        <v/>
      </c>
      <c r="O1695" s="100"/>
      <c r="P1695" s="100"/>
      <c r="Q1695" s="100"/>
      <c r="R1695" s="31" t="str">
        <f>IF(INDEX(技能效果!J:J,MATCH(技能效果等级!B1695,技能效果!B:B,0))="","",INDEX(技能效果!J:J,MATCH(技能效果等级!B1695,技能效果!B:B,0)))</f>
        <v/>
      </c>
      <c r="S1695" s="100"/>
      <c r="T1695" s="100"/>
      <c r="U1695" s="100"/>
      <c r="V1695" s="30" t="s">
        <v>1329</v>
      </c>
      <c r="W1695" s="31">
        <f t="shared" si="26"/>
        <v>170</v>
      </c>
    </row>
    <row r="1696" spans="1:23" ht="16.5" x14ac:dyDescent="0.2">
      <c r="A1696" s="31">
        <v>1693</v>
      </c>
      <c r="B1696" s="31">
        <f>INDEX(技能效果!B:B,MATCH(技能效果等级!W1696,技能效果!Y:Y,0))</f>
        <v>130301201</v>
      </c>
      <c r="C1696" s="31" t="str">
        <f>INDEX(技能效果!C:C,MATCH(技能效果等级!B1696,技能效果!B:B,0))</f>
        <v>夏侯惇技能伤害</v>
      </c>
      <c r="D1696" s="30" t="s">
        <v>1013</v>
      </c>
      <c r="E1696" s="31">
        <v>3</v>
      </c>
      <c r="F1696" s="31">
        <f>INDEX(技能效果!H:H,MATCH(技能效果等级!B1696,技能效果!B:B,0))</f>
        <v>1001</v>
      </c>
      <c r="G1696" s="31">
        <v>1</v>
      </c>
      <c r="H1696" s="100"/>
      <c r="I1696" s="100"/>
      <c r="J1696" s="100"/>
      <c r="K1696" s="100"/>
      <c r="L1696" s="100"/>
      <c r="M1696" s="100"/>
      <c r="N1696" s="30" t="str">
        <f>IF(INDEX(技能效果!I:I,MATCH(技能效果等级!B1696,技能效果!B:B,0))="","",INDEX(技能效果!I:I,MATCH(技能效果等级!B1696,技能效果!B:B,0)))</f>
        <v/>
      </c>
      <c r="O1696" s="100"/>
      <c r="P1696" s="100"/>
      <c r="Q1696" s="100"/>
      <c r="R1696" s="31" t="str">
        <f>IF(INDEX(技能效果!J:J,MATCH(技能效果等级!B1696,技能效果!B:B,0))="","",INDEX(技能效果!J:J,MATCH(技能效果等级!B1696,技能效果!B:B,0)))</f>
        <v/>
      </c>
      <c r="S1696" s="100"/>
      <c r="T1696" s="100"/>
      <c r="U1696" s="100"/>
      <c r="V1696" s="30" t="s">
        <v>1329</v>
      </c>
      <c r="W1696" s="31">
        <f t="shared" si="26"/>
        <v>170</v>
      </c>
    </row>
    <row r="1697" spans="1:23" ht="16.5" x14ac:dyDescent="0.2">
      <c r="A1697" s="31">
        <v>1694</v>
      </c>
      <c r="B1697" s="31">
        <f>INDEX(技能效果!B:B,MATCH(技能效果等级!W1697,技能效果!Y:Y,0))</f>
        <v>130301201</v>
      </c>
      <c r="C1697" s="31" t="str">
        <f>INDEX(技能效果!C:C,MATCH(技能效果等级!B1697,技能效果!B:B,0))</f>
        <v>夏侯惇技能伤害</v>
      </c>
      <c r="D1697" s="30" t="s">
        <v>1013</v>
      </c>
      <c r="E1697" s="31">
        <v>4</v>
      </c>
      <c r="F1697" s="31">
        <f>INDEX(技能效果!H:H,MATCH(技能效果等级!B1697,技能效果!B:B,0))</f>
        <v>1001</v>
      </c>
      <c r="G1697" s="31">
        <v>1</v>
      </c>
      <c r="H1697" s="100"/>
      <c r="I1697" s="100"/>
      <c r="J1697" s="100"/>
      <c r="K1697" s="100"/>
      <c r="L1697" s="100"/>
      <c r="M1697" s="100"/>
      <c r="N1697" s="30" t="str">
        <f>IF(INDEX(技能效果!I:I,MATCH(技能效果等级!B1697,技能效果!B:B,0))="","",INDEX(技能效果!I:I,MATCH(技能效果等级!B1697,技能效果!B:B,0)))</f>
        <v/>
      </c>
      <c r="O1697" s="100"/>
      <c r="P1697" s="100"/>
      <c r="Q1697" s="100"/>
      <c r="R1697" s="31" t="str">
        <f>IF(INDEX(技能效果!J:J,MATCH(技能效果等级!B1697,技能效果!B:B,0))="","",INDEX(技能效果!J:J,MATCH(技能效果等级!B1697,技能效果!B:B,0)))</f>
        <v/>
      </c>
      <c r="S1697" s="100"/>
      <c r="T1697" s="100"/>
      <c r="U1697" s="100"/>
      <c r="V1697" s="30" t="s">
        <v>1329</v>
      </c>
      <c r="W1697" s="31">
        <f t="shared" si="26"/>
        <v>170</v>
      </c>
    </row>
    <row r="1698" spans="1:23" ht="16.5" x14ac:dyDescent="0.2">
      <c r="A1698" s="31">
        <v>1695</v>
      </c>
      <c r="B1698" s="31">
        <f>INDEX(技能效果!B:B,MATCH(技能效果等级!W1698,技能效果!Y:Y,0))</f>
        <v>130301201</v>
      </c>
      <c r="C1698" s="31" t="str">
        <f>INDEX(技能效果!C:C,MATCH(技能效果等级!B1698,技能效果!B:B,0))</f>
        <v>夏侯惇技能伤害</v>
      </c>
      <c r="D1698" s="30" t="s">
        <v>1013</v>
      </c>
      <c r="E1698" s="31">
        <v>5</v>
      </c>
      <c r="F1698" s="31">
        <f>INDEX(技能效果!H:H,MATCH(技能效果等级!B1698,技能效果!B:B,0))</f>
        <v>1001</v>
      </c>
      <c r="G1698" s="31">
        <v>1</v>
      </c>
      <c r="H1698" s="100"/>
      <c r="I1698" s="100"/>
      <c r="J1698" s="100"/>
      <c r="K1698" s="100"/>
      <c r="L1698" s="100"/>
      <c r="M1698" s="100"/>
      <c r="N1698" s="30" t="str">
        <f>IF(INDEX(技能效果!I:I,MATCH(技能效果等级!B1698,技能效果!B:B,0))="","",INDEX(技能效果!I:I,MATCH(技能效果等级!B1698,技能效果!B:B,0)))</f>
        <v/>
      </c>
      <c r="O1698" s="100"/>
      <c r="P1698" s="100"/>
      <c r="Q1698" s="100"/>
      <c r="R1698" s="31" t="str">
        <f>IF(INDEX(技能效果!J:J,MATCH(技能效果等级!B1698,技能效果!B:B,0))="","",INDEX(技能效果!J:J,MATCH(技能效果等级!B1698,技能效果!B:B,0)))</f>
        <v/>
      </c>
      <c r="S1698" s="100"/>
      <c r="T1698" s="100"/>
      <c r="U1698" s="100"/>
      <c r="V1698" s="30" t="s">
        <v>1329</v>
      </c>
      <c r="W1698" s="31">
        <f t="shared" si="26"/>
        <v>170</v>
      </c>
    </row>
    <row r="1699" spans="1:23" ht="16.5" x14ac:dyDescent="0.2">
      <c r="A1699" s="31">
        <v>1696</v>
      </c>
      <c r="B1699" s="31">
        <f>INDEX(技能效果!B:B,MATCH(技能效果等级!W1699,技能效果!Y:Y,0))</f>
        <v>130301201</v>
      </c>
      <c r="C1699" s="31" t="str">
        <f>INDEX(技能效果!C:C,MATCH(技能效果等级!B1699,技能效果!B:B,0))</f>
        <v>夏侯惇技能伤害</v>
      </c>
      <c r="D1699" s="30" t="s">
        <v>1013</v>
      </c>
      <c r="E1699" s="31">
        <v>6</v>
      </c>
      <c r="F1699" s="31">
        <f>INDEX(技能效果!H:H,MATCH(技能效果等级!B1699,技能效果!B:B,0))</f>
        <v>1001</v>
      </c>
      <c r="G1699" s="31">
        <v>1</v>
      </c>
      <c r="H1699" s="100"/>
      <c r="I1699" s="100"/>
      <c r="J1699" s="100"/>
      <c r="K1699" s="100"/>
      <c r="L1699" s="100"/>
      <c r="M1699" s="100"/>
      <c r="N1699" s="30" t="str">
        <f>IF(INDEX(技能效果!I:I,MATCH(技能效果等级!B1699,技能效果!B:B,0))="","",INDEX(技能效果!I:I,MATCH(技能效果等级!B1699,技能效果!B:B,0)))</f>
        <v/>
      </c>
      <c r="O1699" s="100"/>
      <c r="P1699" s="100"/>
      <c r="Q1699" s="100"/>
      <c r="R1699" s="31" t="str">
        <f>IF(INDEX(技能效果!J:J,MATCH(技能效果等级!B1699,技能效果!B:B,0))="","",INDEX(技能效果!J:J,MATCH(技能效果等级!B1699,技能效果!B:B,0)))</f>
        <v/>
      </c>
      <c r="S1699" s="100"/>
      <c r="T1699" s="100"/>
      <c r="U1699" s="100"/>
      <c r="V1699" s="30" t="s">
        <v>1329</v>
      </c>
      <c r="W1699" s="31">
        <f t="shared" si="26"/>
        <v>170</v>
      </c>
    </row>
    <row r="1700" spans="1:23" ht="16.5" x14ac:dyDescent="0.2">
      <c r="A1700" s="31">
        <v>1697</v>
      </c>
      <c r="B1700" s="31">
        <f>INDEX(技能效果!B:B,MATCH(技能效果等级!W1700,技能效果!Y:Y,0))</f>
        <v>130301201</v>
      </c>
      <c r="C1700" s="31" t="str">
        <f>INDEX(技能效果!C:C,MATCH(技能效果等级!B1700,技能效果!B:B,0))</f>
        <v>夏侯惇技能伤害</v>
      </c>
      <c r="D1700" s="30" t="s">
        <v>1013</v>
      </c>
      <c r="E1700" s="31">
        <v>7</v>
      </c>
      <c r="F1700" s="31">
        <f>INDEX(技能效果!H:H,MATCH(技能效果等级!B1700,技能效果!B:B,0))</f>
        <v>1001</v>
      </c>
      <c r="G1700" s="31">
        <v>1</v>
      </c>
      <c r="H1700" s="100"/>
      <c r="I1700" s="100"/>
      <c r="J1700" s="100"/>
      <c r="K1700" s="100"/>
      <c r="L1700" s="100"/>
      <c r="M1700" s="100"/>
      <c r="N1700" s="30" t="str">
        <f>IF(INDEX(技能效果!I:I,MATCH(技能效果等级!B1700,技能效果!B:B,0))="","",INDEX(技能效果!I:I,MATCH(技能效果等级!B1700,技能效果!B:B,0)))</f>
        <v/>
      </c>
      <c r="O1700" s="100"/>
      <c r="P1700" s="100"/>
      <c r="Q1700" s="100"/>
      <c r="R1700" s="31" t="str">
        <f>IF(INDEX(技能效果!J:J,MATCH(技能效果等级!B1700,技能效果!B:B,0))="","",INDEX(技能效果!J:J,MATCH(技能效果等级!B1700,技能效果!B:B,0)))</f>
        <v/>
      </c>
      <c r="S1700" s="100"/>
      <c r="T1700" s="100"/>
      <c r="U1700" s="100"/>
      <c r="V1700" s="30" t="s">
        <v>1329</v>
      </c>
      <c r="W1700" s="31">
        <f t="shared" si="26"/>
        <v>170</v>
      </c>
    </row>
    <row r="1701" spans="1:23" ht="16.5" x14ac:dyDescent="0.2">
      <c r="A1701" s="31">
        <v>1698</v>
      </c>
      <c r="B1701" s="31">
        <f>INDEX(技能效果!B:B,MATCH(技能效果等级!W1701,技能效果!Y:Y,0))</f>
        <v>130301201</v>
      </c>
      <c r="C1701" s="31" t="str">
        <f>INDEX(技能效果!C:C,MATCH(技能效果等级!B1701,技能效果!B:B,0))</f>
        <v>夏侯惇技能伤害</v>
      </c>
      <c r="D1701" s="30" t="s">
        <v>1013</v>
      </c>
      <c r="E1701" s="31">
        <v>8</v>
      </c>
      <c r="F1701" s="31">
        <f>INDEX(技能效果!H:H,MATCH(技能效果等级!B1701,技能效果!B:B,0))</f>
        <v>1001</v>
      </c>
      <c r="G1701" s="31">
        <v>1</v>
      </c>
      <c r="H1701" s="100"/>
      <c r="I1701" s="100"/>
      <c r="J1701" s="100"/>
      <c r="K1701" s="100"/>
      <c r="L1701" s="100"/>
      <c r="M1701" s="100"/>
      <c r="N1701" s="30" t="str">
        <f>IF(INDEX(技能效果!I:I,MATCH(技能效果等级!B1701,技能效果!B:B,0))="","",INDEX(技能效果!I:I,MATCH(技能效果等级!B1701,技能效果!B:B,0)))</f>
        <v/>
      </c>
      <c r="O1701" s="100"/>
      <c r="P1701" s="100"/>
      <c r="Q1701" s="100"/>
      <c r="R1701" s="31" t="str">
        <f>IF(INDEX(技能效果!J:J,MATCH(技能效果等级!B1701,技能效果!B:B,0))="","",INDEX(技能效果!J:J,MATCH(技能效果等级!B1701,技能效果!B:B,0)))</f>
        <v/>
      </c>
      <c r="S1701" s="100"/>
      <c r="T1701" s="100"/>
      <c r="U1701" s="100"/>
      <c r="V1701" s="30" t="s">
        <v>1329</v>
      </c>
      <c r="W1701" s="31">
        <f t="shared" si="26"/>
        <v>170</v>
      </c>
    </row>
    <row r="1702" spans="1:23" ht="16.5" x14ac:dyDescent="0.2">
      <c r="A1702" s="31">
        <v>1699</v>
      </c>
      <c r="B1702" s="31">
        <f>INDEX(技能效果!B:B,MATCH(技能效果等级!W1702,技能效果!Y:Y,0))</f>
        <v>130301201</v>
      </c>
      <c r="C1702" s="31" t="str">
        <f>INDEX(技能效果!C:C,MATCH(技能效果等级!B1702,技能效果!B:B,0))</f>
        <v>夏侯惇技能伤害</v>
      </c>
      <c r="D1702" s="30" t="s">
        <v>1013</v>
      </c>
      <c r="E1702" s="31">
        <v>9</v>
      </c>
      <c r="F1702" s="31">
        <f>INDEX(技能效果!H:H,MATCH(技能效果等级!B1702,技能效果!B:B,0))</f>
        <v>1001</v>
      </c>
      <c r="G1702" s="31">
        <v>1</v>
      </c>
      <c r="H1702" s="100"/>
      <c r="I1702" s="100"/>
      <c r="J1702" s="100"/>
      <c r="K1702" s="100"/>
      <c r="L1702" s="100"/>
      <c r="M1702" s="100"/>
      <c r="N1702" s="30" t="str">
        <f>IF(INDEX(技能效果!I:I,MATCH(技能效果等级!B1702,技能效果!B:B,0))="","",INDEX(技能效果!I:I,MATCH(技能效果等级!B1702,技能效果!B:B,0)))</f>
        <v/>
      </c>
      <c r="O1702" s="100"/>
      <c r="P1702" s="100"/>
      <c r="Q1702" s="100"/>
      <c r="R1702" s="31" t="str">
        <f>IF(INDEX(技能效果!J:J,MATCH(技能效果等级!B1702,技能效果!B:B,0))="","",INDEX(技能效果!J:J,MATCH(技能效果等级!B1702,技能效果!B:B,0)))</f>
        <v/>
      </c>
      <c r="S1702" s="100"/>
      <c r="T1702" s="100"/>
      <c r="U1702" s="100"/>
      <c r="V1702" s="30" t="s">
        <v>1329</v>
      </c>
      <c r="W1702" s="31">
        <f t="shared" si="26"/>
        <v>170</v>
      </c>
    </row>
    <row r="1703" spans="1:23" ht="16.5" x14ac:dyDescent="0.2">
      <c r="A1703" s="31">
        <v>1700</v>
      </c>
      <c r="B1703" s="31">
        <f>INDEX(技能效果!B:B,MATCH(技能效果等级!W1703,技能效果!Y:Y,0))</f>
        <v>130301201</v>
      </c>
      <c r="C1703" s="31" t="str">
        <f>INDEX(技能效果!C:C,MATCH(技能效果等级!B1703,技能效果!B:B,0))</f>
        <v>夏侯惇技能伤害</v>
      </c>
      <c r="D1703" s="30" t="s">
        <v>1013</v>
      </c>
      <c r="E1703" s="31">
        <v>10</v>
      </c>
      <c r="F1703" s="31">
        <f>INDEX(技能效果!H:H,MATCH(技能效果等级!B1703,技能效果!B:B,0))</f>
        <v>1001</v>
      </c>
      <c r="G1703" s="31">
        <v>1</v>
      </c>
      <c r="H1703" s="100"/>
      <c r="I1703" s="100"/>
      <c r="J1703" s="100"/>
      <c r="K1703" s="100"/>
      <c r="L1703" s="100"/>
      <c r="M1703" s="100"/>
      <c r="N1703" s="30" t="str">
        <f>IF(INDEX(技能效果!I:I,MATCH(技能效果等级!B1703,技能效果!B:B,0))="","",INDEX(技能效果!I:I,MATCH(技能效果等级!B1703,技能效果!B:B,0)))</f>
        <v/>
      </c>
      <c r="O1703" s="100"/>
      <c r="P1703" s="100"/>
      <c r="Q1703" s="100"/>
      <c r="R1703" s="31" t="str">
        <f>IF(INDEX(技能效果!J:J,MATCH(技能效果等级!B1703,技能效果!B:B,0))="","",INDEX(技能效果!J:J,MATCH(技能效果等级!B1703,技能效果!B:B,0)))</f>
        <v/>
      </c>
      <c r="S1703" s="100"/>
      <c r="T1703" s="100"/>
      <c r="U1703" s="100"/>
      <c r="V1703" s="30" t="s">
        <v>1329</v>
      </c>
      <c r="W1703" s="31">
        <f t="shared" si="26"/>
        <v>170</v>
      </c>
    </row>
    <row r="1704" spans="1:23" ht="16.5" x14ac:dyDescent="0.2">
      <c r="A1704" s="31">
        <v>1701</v>
      </c>
      <c r="B1704" s="31">
        <f>INDEX(技能效果!B:B,MATCH(技能效果等级!W1704,技能效果!Y:Y,0))</f>
        <v>130301202</v>
      </c>
      <c r="C1704" s="31" t="str">
        <f>INDEX(技能效果!C:C,MATCH(技能效果等级!B1704,技能效果!B:B,0))</f>
        <v>夏侯惇技能减攻击</v>
      </c>
      <c r="D1704" s="30" t="s">
        <v>1013</v>
      </c>
      <c r="E1704" s="31">
        <v>1</v>
      </c>
      <c r="F1704" s="31">
        <f>INDEX(技能效果!H:H,MATCH(技能效果等级!B1704,技能效果!B:B,0))</f>
        <v>4026</v>
      </c>
      <c r="G1704" s="31">
        <v>1</v>
      </c>
      <c r="H1704" s="100"/>
      <c r="I1704" s="100"/>
      <c r="J1704" s="100"/>
      <c r="K1704" s="100"/>
      <c r="L1704" s="100"/>
      <c r="M1704" s="100"/>
      <c r="N1704" s="30" t="str">
        <f>IF(INDEX(技能效果!I:I,MATCH(技能效果等级!B1704,技能效果!B:B,0))="","",INDEX(技能效果!I:I,MATCH(技能效果等级!B1704,技能效果!B:B,0)))</f>
        <v/>
      </c>
      <c r="O1704" s="100"/>
      <c r="P1704" s="100"/>
      <c r="Q1704" s="100"/>
      <c r="R1704" s="31" t="str">
        <f>IF(INDEX(技能效果!J:J,MATCH(技能效果等级!B1704,技能效果!B:B,0))="","",INDEX(技能效果!J:J,MATCH(技能效果等级!B1704,技能效果!B:B,0)))</f>
        <v/>
      </c>
      <c r="S1704" s="100"/>
      <c r="T1704" s="100"/>
      <c r="U1704" s="100"/>
      <c r="V1704" s="30" t="s">
        <v>1329</v>
      </c>
      <c r="W1704" s="31">
        <f t="shared" si="26"/>
        <v>171</v>
      </c>
    </row>
    <row r="1705" spans="1:23" ht="16.5" x14ac:dyDescent="0.2">
      <c r="A1705" s="31">
        <v>1702</v>
      </c>
      <c r="B1705" s="31">
        <f>INDEX(技能效果!B:B,MATCH(技能效果等级!W1705,技能效果!Y:Y,0))</f>
        <v>130301202</v>
      </c>
      <c r="C1705" s="31" t="str">
        <f>INDEX(技能效果!C:C,MATCH(技能效果等级!B1705,技能效果!B:B,0))</f>
        <v>夏侯惇技能减攻击</v>
      </c>
      <c r="D1705" s="30" t="s">
        <v>1013</v>
      </c>
      <c r="E1705" s="31">
        <v>2</v>
      </c>
      <c r="F1705" s="31">
        <f>INDEX(技能效果!H:H,MATCH(技能效果等级!B1705,技能效果!B:B,0))</f>
        <v>4026</v>
      </c>
      <c r="G1705" s="31">
        <v>1</v>
      </c>
      <c r="H1705" s="100"/>
      <c r="I1705" s="100"/>
      <c r="J1705" s="100"/>
      <c r="K1705" s="100"/>
      <c r="L1705" s="100"/>
      <c r="M1705" s="100"/>
      <c r="N1705" s="30" t="str">
        <f>IF(INDEX(技能效果!I:I,MATCH(技能效果等级!B1705,技能效果!B:B,0))="","",INDEX(技能效果!I:I,MATCH(技能效果等级!B1705,技能效果!B:B,0)))</f>
        <v/>
      </c>
      <c r="O1705" s="100"/>
      <c r="P1705" s="100"/>
      <c r="Q1705" s="100"/>
      <c r="R1705" s="31" t="str">
        <f>IF(INDEX(技能效果!J:J,MATCH(技能效果等级!B1705,技能效果!B:B,0))="","",INDEX(技能效果!J:J,MATCH(技能效果等级!B1705,技能效果!B:B,0)))</f>
        <v/>
      </c>
      <c r="S1705" s="100"/>
      <c r="T1705" s="100"/>
      <c r="U1705" s="100"/>
      <c r="V1705" s="30" t="s">
        <v>1329</v>
      </c>
      <c r="W1705" s="31">
        <f t="shared" si="26"/>
        <v>171</v>
      </c>
    </row>
    <row r="1706" spans="1:23" ht="16.5" x14ac:dyDescent="0.2">
      <c r="A1706" s="31">
        <v>1703</v>
      </c>
      <c r="B1706" s="31">
        <f>INDEX(技能效果!B:B,MATCH(技能效果等级!W1706,技能效果!Y:Y,0))</f>
        <v>130301202</v>
      </c>
      <c r="C1706" s="31" t="str">
        <f>INDEX(技能效果!C:C,MATCH(技能效果等级!B1706,技能效果!B:B,0))</f>
        <v>夏侯惇技能减攻击</v>
      </c>
      <c r="D1706" s="30" t="s">
        <v>1013</v>
      </c>
      <c r="E1706" s="31">
        <v>3</v>
      </c>
      <c r="F1706" s="31">
        <f>INDEX(技能效果!H:H,MATCH(技能效果等级!B1706,技能效果!B:B,0))</f>
        <v>4026</v>
      </c>
      <c r="G1706" s="31">
        <v>1</v>
      </c>
      <c r="H1706" s="100"/>
      <c r="I1706" s="100"/>
      <c r="J1706" s="100"/>
      <c r="K1706" s="100"/>
      <c r="L1706" s="100"/>
      <c r="M1706" s="100"/>
      <c r="N1706" s="30" t="str">
        <f>IF(INDEX(技能效果!I:I,MATCH(技能效果等级!B1706,技能效果!B:B,0))="","",INDEX(技能效果!I:I,MATCH(技能效果等级!B1706,技能效果!B:B,0)))</f>
        <v/>
      </c>
      <c r="O1706" s="100"/>
      <c r="P1706" s="100"/>
      <c r="Q1706" s="100"/>
      <c r="R1706" s="31" t="str">
        <f>IF(INDEX(技能效果!J:J,MATCH(技能效果等级!B1706,技能效果!B:B,0))="","",INDEX(技能效果!J:J,MATCH(技能效果等级!B1706,技能效果!B:B,0)))</f>
        <v/>
      </c>
      <c r="S1706" s="100"/>
      <c r="T1706" s="100"/>
      <c r="U1706" s="100"/>
      <c r="V1706" s="30" t="s">
        <v>1329</v>
      </c>
      <c r="W1706" s="31">
        <f t="shared" si="26"/>
        <v>171</v>
      </c>
    </row>
    <row r="1707" spans="1:23" ht="16.5" x14ac:dyDescent="0.2">
      <c r="A1707" s="31">
        <v>1704</v>
      </c>
      <c r="B1707" s="31">
        <f>INDEX(技能效果!B:B,MATCH(技能效果等级!W1707,技能效果!Y:Y,0))</f>
        <v>130301202</v>
      </c>
      <c r="C1707" s="31" t="str">
        <f>INDEX(技能效果!C:C,MATCH(技能效果等级!B1707,技能效果!B:B,0))</f>
        <v>夏侯惇技能减攻击</v>
      </c>
      <c r="D1707" s="30" t="s">
        <v>1013</v>
      </c>
      <c r="E1707" s="31">
        <v>4</v>
      </c>
      <c r="F1707" s="31">
        <f>INDEX(技能效果!H:H,MATCH(技能效果等级!B1707,技能效果!B:B,0))</f>
        <v>4026</v>
      </c>
      <c r="G1707" s="31">
        <v>1</v>
      </c>
      <c r="H1707" s="100"/>
      <c r="I1707" s="100"/>
      <c r="J1707" s="100"/>
      <c r="K1707" s="100"/>
      <c r="L1707" s="100"/>
      <c r="M1707" s="100"/>
      <c r="N1707" s="30" t="str">
        <f>IF(INDEX(技能效果!I:I,MATCH(技能效果等级!B1707,技能效果!B:B,0))="","",INDEX(技能效果!I:I,MATCH(技能效果等级!B1707,技能效果!B:B,0)))</f>
        <v/>
      </c>
      <c r="O1707" s="100"/>
      <c r="P1707" s="100"/>
      <c r="Q1707" s="100"/>
      <c r="R1707" s="31" t="str">
        <f>IF(INDEX(技能效果!J:J,MATCH(技能效果等级!B1707,技能效果!B:B,0))="","",INDEX(技能效果!J:J,MATCH(技能效果等级!B1707,技能效果!B:B,0)))</f>
        <v/>
      </c>
      <c r="S1707" s="100"/>
      <c r="T1707" s="100"/>
      <c r="U1707" s="100"/>
      <c r="V1707" s="30" t="s">
        <v>1329</v>
      </c>
      <c r="W1707" s="31">
        <f t="shared" si="26"/>
        <v>171</v>
      </c>
    </row>
    <row r="1708" spans="1:23" ht="16.5" x14ac:dyDescent="0.2">
      <c r="A1708" s="31">
        <v>1705</v>
      </c>
      <c r="B1708" s="31">
        <f>INDEX(技能效果!B:B,MATCH(技能效果等级!W1708,技能效果!Y:Y,0))</f>
        <v>130301202</v>
      </c>
      <c r="C1708" s="31" t="str">
        <f>INDEX(技能效果!C:C,MATCH(技能效果等级!B1708,技能效果!B:B,0))</f>
        <v>夏侯惇技能减攻击</v>
      </c>
      <c r="D1708" s="30" t="s">
        <v>1013</v>
      </c>
      <c r="E1708" s="31">
        <v>5</v>
      </c>
      <c r="F1708" s="31">
        <f>INDEX(技能效果!H:H,MATCH(技能效果等级!B1708,技能效果!B:B,0))</f>
        <v>4026</v>
      </c>
      <c r="G1708" s="31">
        <v>1</v>
      </c>
      <c r="H1708" s="100"/>
      <c r="I1708" s="100"/>
      <c r="J1708" s="100"/>
      <c r="K1708" s="100"/>
      <c r="L1708" s="100"/>
      <c r="M1708" s="100"/>
      <c r="N1708" s="30" t="str">
        <f>IF(INDEX(技能效果!I:I,MATCH(技能效果等级!B1708,技能效果!B:B,0))="","",INDEX(技能效果!I:I,MATCH(技能效果等级!B1708,技能效果!B:B,0)))</f>
        <v/>
      </c>
      <c r="O1708" s="100"/>
      <c r="P1708" s="100"/>
      <c r="Q1708" s="100"/>
      <c r="R1708" s="31" t="str">
        <f>IF(INDEX(技能效果!J:J,MATCH(技能效果等级!B1708,技能效果!B:B,0))="","",INDEX(技能效果!J:J,MATCH(技能效果等级!B1708,技能效果!B:B,0)))</f>
        <v/>
      </c>
      <c r="S1708" s="100"/>
      <c r="T1708" s="100"/>
      <c r="U1708" s="100"/>
      <c r="V1708" s="30" t="s">
        <v>1329</v>
      </c>
      <c r="W1708" s="31">
        <f t="shared" si="26"/>
        <v>171</v>
      </c>
    </row>
    <row r="1709" spans="1:23" ht="16.5" x14ac:dyDescent="0.2">
      <c r="A1709" s="31">
        <v>1706</v>
      </c>
      <c r="B1709" s="31">
        <f>INDEX(技能效果!B:B,MATCH(技能效果等级!W1709,技能效果!Y:Y,0))</f>
        <v>130301202</v>
      </c>
      <c r="C1709" s="31" t="str">
        <f>INDEX(技能效果!C:C,MATCH(技能效果等级!B1709,技能效果!B:B,0))</f>
        <v>夏侯惇技能减攻击</v>
      </c>
      <c r="D1709" s="30" t="s">
        <v>1013</v>
      </c>
      <c r="E1709" s="31">
        <v>6</v>
      </c>
      <c r="F1709" s="31">
        <f>INDEX(技能效果!H:H,MATCH(技能效果等级!B1709,技能效果!B:B,0))</f>
        <v>4026</v>
      </c>
      <c r="G1709" s="31">
        <v>1</v>
      </c>
      <c r="H1709" s="100"/>
      <c r="I1709" s="100"/>
      <c r="J1709" s="100"/>
      <c r="K1709" s="100"/>
      <c r="L1709" s="100"/>
      <c r="M1709" s="100"/>
      <c r="N1709" s="30" t="str">
        <f>IF(INDEX(技能效果!I:I,MATCH(技能效果等级!B1709,技能效果!B:B,0))="","",INDEX(技能效果!I:I,MATCH(技能效果等级!B1709,技能效果!B:B,0)))</f>
        <v/>
      </c>
      <c r="O1709" s="100"/>
      <c r="P1709" s="100"/>
      <c r="Q1709" s="100"/>
      <c r="R1709" s="31" t="str">
        <f>IF(INDEX(技能效果!J:J,MATCH(技能效果等级!B1709,技能效果!B:B,0))="","",INDEX(技能效果!J:J,MATCH(技能效果等级!B1709,技能效果!B:B,0)))</f>
        <v/>
      </c>
      <c r="S1709" s="100"/>
      <c r="T1709" s="100"/>
      <c r="U1709" s="100"/>
      <c r="V1709" s="30" t="s">
        <v>1329</v>
      </c>
      <c r="W1709" s="31">
        <f t="shared" si="26"/>
        <v>171</v>
      </c>
    </row>
    <row r="1710" spans="1:23" ht="16.5" x14ac:dyDescent="0.2">
      <c r="A1710" s="31">
        <v>1707</v>
      </c>
      <c r="B1710" s="31">
        <f>INDEX(技能效果!B:B,MATCH(技能效果等级!W1710,技能效果!Y:Y,0))</f>
        <v>130301202</v>
      </c>
      <c r="C1710" s="31" t="str">
        <f>INDEX(技能效果!C:C,MATCH(技能效果等级!B1710,技能效果!B:B,0))</f>
        <v>夏侯惇技能减攻击</v>
      </c>
      <c r="D1710" s="30" t="s">
        <v>1013</v>
      </c>
      <c r="E1710" s="31">
        <v>7</v>
      </c>
      <c r="F1710" s="31">
        <f>INDEX(技能效果!H:H,MATCH(技能效果等级!B1710,技能效果!B:B,0))</f>
        <v>4026</v>
      </c>
      <c r="G1710" s="31">
        <v>1</v>
      </c>
      <c r="H1710" s="100"/>
      <c r="I1710" s="100"/>
      <c r="J1710" s="100"/>
      <c r="K1710" s="100"/>
      <c r="L1710" s="100"/>
      <c r="M1710" s="100"/>
      <c r="N1710" s="30" t="str">
        <f>IF(INDEX(技能效果!I:I,MATCH(技能效果等级!B1710,技能效果!B:B,0))="","",INDEX(技能效果!I:I,MATCH(技能效果等级!B1710,技能效果!B:B,0)))</f>
        <v/>
      </c>
      <c r="O1710" s="100"/>
      <c r="P1710" s="100"/>
      <c r="Q1710" s="100"/>
      <c r="R1710" s="31" t="str">
        <f>IF(INDEX(技能效果!J:J,MATCH(技能效果等级!B1710,技能效果!B:B,0))="","",INDEX(技能效果!J:J,MATCH(技能效果等级!B1710,技能效果!B:B,0)))</f>
        <v/>
      </c>
      <c r="S1710" s="100"/>
      <c r="T1710" s="100"/>
      <c r="U1710" s="100"/>
      <c r="V1710" s="30" t="s">
        <v>1329</v>
      </c>
      <c r="W1710" s="31">
        <f t="shared" si="26"/>
        <v>171</v>
      </c>
    </row>
    <row r="1711" spans="1:23" ht="16.5" x14ac:dyDescent="0.2">
      <c r="A1711" s="31">
        <v>1708</v>
      </c>
      <c r="B1711" s="31">
        <f>INDEX(技能效果!B:B,MATCH(技能效果等级!W1711,技能效果!Y:Y,0))</f>
        <v>130301202</v>
      </c>
      <c r="C1711" s="31" t="str">
        <f>INDEX(技能效果!C:C,MATCH(技能效果等级!B1711,技能效果!B:B,0))</f>
        <v>夏侯惇技能减攻击</v>
      </c>
      <c r="D1711" s="30" t="s">
        <v>1013</v>
      </c>
      <c r="E1711" s="31">
        <v>8</v>
      </c>
      <c r="F1711" s="31">
        <f>INDEX(技能效果!H:H,MATCH(技能效果等级!B1711,技能效果!B:B,0))</f>
        <v>4026</v>
      </c>
      <c r="G1711" s="31">
        <v>1</v>
      </c>
      <c r="H1711" s="100"/>
      <c r="I1711" s="100"/>
      <c r="J1711" s="100"/>
      <c r="K1711" s="100"/>
      <c r="L1711" s="100"/>
      <c r="M1711" s="100"/>
      <c r="N1711" s="30" t="str">
        <f>IF(INDEX(技能效果!I:I,MATCH(技能效果等级!B1711,技能效果!B:B,0))="","",INDEX(技能效果!I:I,MATCH(技能效果等级!B1711,技能效果!B:B,0)))</f>
        <v/>
      </c>
      <c r="O1711" s="100"/>
      <c r="P1711" s="100"/>
      <c r="Q1711" s="100"/>
      <c r="R1711" s="31" t="str">
        <f>IF(INDEX(技能效果!J:J,MATCH(技能效果等级!B1711,技能效果!B:B,0))="","",INDEX(技能效果!J:J,MATCH(技能效果等级!B1711,技能效果!B:B,0)))</f>
        <v/>
      </c>
      <c r="S1711" s="100"/>
      <c r="T1711" s="100"/>
      <c r="U1711" s="100"/>
      <c r="V1711" s="30" t="s">
        <v>1329</v>
      </c>
      <c r="W1711" s="31">
        <f t="shared" si="26"/>
        <v>171</v>
      </c>
    </row>
    <row r="1712" spans="1:23" ht="16.5" x14ac:dyDescent="0.2">
      <c r="A1712" s="31">
        <v>1709</v>
      </c>
      <c r="B1712" s="31">
        <f>INDEX(技能效果!B:B,MATCH(技能效果等级!W1712,技能效果!Y:Y,0))</f>
        <v>130301202</v>
      </c>
      <c r="C1712" s="31" t="str">
        <f>INDEX(技能效果!C:C,MATCH(技能效果等级!B1712,技能效果!B:B,0))</f>
        <v>夏侯惇技能减攻击</v>
      </c>
      <c r="D1712" s="30" t="s">
        <v>1013</v>
      </c>
      <c r="E1712" s="31">
        <v>9</v>
      </c>
      <c r="F1712" s="31">
        <f>INDEX(技能效果!H:H,MATCH(技能效果等级!B1712,技能效果!B:B,0))</f>
        <v>4026</v>
      </c>
      <c r="G1712" s="31">
        <v>1</v>
      </c>
      <c r="H1712" s="100"/>
      <c r="I1712" s="100"/>
      <c r="J1712" s="100"/>
      <c r="K1712" s="100"/>
      <c r="L1712" s="100"/>
      <c r="M1712" s="100"/>
      <c r="N1712" s="30" t="str">
        <f>IF(INDEX(技能效果!I:I,MATCH(技能效果等级!B1712,技能效果!B:B,0))="","",INDEX(技能效果!I:I,MATCH(技能效果等级!B1712,技能效果!B:B,0)))</f>
        <v/>
      </c>
      <c r="O1712" s="100"/>
      <c r="P1712" s="100"/>
      <c r="Q1712" s="100"/>
      <c r="R1712" s="31" t="str">
        <f>IF(INDEX(技能效果!J:J,MATCH(技能效果等级!B1712,技能效果!B:B,0))="","",INDEX(技能效果!J:J,MATCH(技能效果等级!B1712,技能效果!B:B,0)))</f>
        <v/>
      </c>
      <c r="S1712" s="100"/>
      <c r="T1712" s="100"/>
      <c r="U1712" s="100"/>
      <c r="V1712" s="30" t="s">
        <v>1329</v>
      </c>
      <c r="W1712" s="31">
        <f t="shared" si="26"/>
        <v>171</v>
      </c>
    </row>
    <row r="1713" spans="1:23" ht="16.5" x14ac:dyDescent="0.2">
      <c r="A1713" s="31">
        <v>1710</v>
      </c>
      <c r="B1713" s="31">
        <f>INDEX(技能效果!B:B,MATCH(技能效果等级!W1713,技能效果!Y:Y,0))</f>
        <v>130301202</v>
      </c>
      <c r="C1713" s="31" t="str">
        <f>INDEX(技能效果!C:C,MATCH(技能效果等级!B1713,技能效果!B:B,0))</f>
        <v>夏侯惇技能减攻击</v>
      </c>
      <c r="D1713" s="30" t="s">
        <v>1013</v>
      </c>
      <c r="E1713" s="31">
        <v>10</v>
      </c>
      <c r="F1713" s="31">
        <f>INDEX(技能效果!H:H,MATCH(技能效果等级!B1713,技能效果!B:B,0))</f>
        <v>4026</v>
      </c>
      <c r="G1713" s="31">
        <v>1</v>
      </c>
      <c r="H1713" s="100"/>
      <c r="I1713" s="100"/>
      <c r="J1713" s="100"/>
      <c r="K1713" s="100"/>
      <c r="L1713" s="100"/>
      <c r="M1713" s="100"/>
      <c r="N1713" s="30" t="str">
        <f>IF(INDEX(技能效果!I:I,MATCH(技能效果等级!B1713,技能效果!B:B,0))="","",INDEX(技能效果!I:I,MATCH(技能效果等级!B1713,技能效果!B:B,0)))</f>
        <v/>
      </c>
      <c r="O1713" s="100"/>
      <c r="P1713" s="100"/>
      <c r="Q1713" s="100"/>
      <c r="R1713" s="31" t="str">
        <f>IF(INDEX(技能效果!J:J,MATCH(技能效果等级!B1713,技能效果!B:B,0))="","",INDEX(技能效果!J:J,MATCH(技能效果等级!B1713,技能效果!B:B,0)))</f>
        <v/>
      </c>
      <c r="S1713" s="100"/>
      <c r="T1713" s="100"/>
      <c r="U1713" s="100"/>
      <c r="V1713" s="30" t="s">
        <v>1329</v>
      </c>
      <c r="W1713" s="31">
        <f t="shared" si="26"/>
        <v>171</v>
      </c>
    </row>
    <row r="1714" spans="1:23" ht="16.5" x14ac:dyDescent="0.2">
      <c r="A1714" s="31">
        <v>1711</v>
      </c>
      <c r="B1714" s="31">
        <f>INDEX(技能效果!B:B,MATCH(技能效果等级!W1714,技能效果!Y:Y,0))</f>
        <v>130301203</v>
      </c>
      <c r="C1714" s="31" t="str">
        <f>INDEX(技能效果!C:C,MATCH(技能效果等级!B1714,技能效果!B:B,0))</f>
        <v>夏侯惇共死印记自身</v>
      </c>
      <c r="D1714" s="30" t="s">
        <v>1013</v>
      </c>
      <c r="E1714" s="31">
        <v>1</v>
      </c>
      <c r="F1714" s="31">
        <f>INDEX(技能效果!H:H,MATCH(技能效果等级!B1714,技能效果!B:B,0))</f>
        <v>4109</v>
      </c>
      <c r="G1714" s="31">
        <v>1</v>
      </c>
      <c r="H1714" s="100"/>
      <c r="I1714" s="100"/>
      <c r="J1714" s="100"/>
      <c r="K1714" s="100"/>
      <c r="L1714" s="100"/>
      <c r="M1714" s="100"/>
      <c r="N1714" s="30" t="str">
        <f>IF(INDEX(技能效果!I:I,MATCH(技能效果等级!B1714,技能效果!B:B,0))="","",INDEX(技能效果!I:I,MATCH(技能效果等级!B1714,技能效果!B:B,0)))</f>
        <v/>
      </c>
      <c r="O1714" s="100"/>
      <c r="P1714" s="100"/>
      <c r="Q1714" s="100"/>
      <c r="R1714" s="31" t="str">
        <f>IF(INDEX(技能效果!J:J,MATCH(技能效果等级!B1714,技能效果!B:B,0))="","",INDEX(技能效果!J:J,MATCH(技能效果等级!B1714,技能效果!B:B,0)))</f>
        <v/>
      </c>
      <c r="S1714" s="100"/>
      <c r="T1714" s="100"/>
      <c r="U1714" s="100"/>
      <c r="V1714" s="30" t="s">
        <v>1329</v>
      </c>
      <c r="W1714" s="31">
        <f t="shared" si="26"/>
        <v>172</v>
      </c>
    </row>
    <row r="1715" spans="1:23" ht="16.5" x14ac:dyDescent="0.2">
      <c r="A1715" s="31">
        <v>1712</v>
      </c>
      <c r="B1715" s="31">
        <f>INDEX(技能效果!B:B,MATCH(技能效果等级!W1715,技能效果!Y:Y,0))</f>
        <v>130301203</v>
      </c>
      <c r="C1715" s="31" t="str">
        <f>INDEX(技能效果!C:C,MATCH(技能效果等级!B1715,技能效果!B:B,0))</f>
        <v>夏侯惇共死印记自身</v>
      </c>
      <c r="D1715" s="30" t="s">
        <v>1013</v>
      </c>
      <c r="E1715" s="31">
        <v>2</v>
      </c>
      <c r="F1715" s="31">
        <f>INDEX(技能效果!H:H,MATCH(技能效果等级!B1715,技能效果!B:B,0))</f>
        <v>4109</v>
      </c>
      <c r="G1715" s="31">
        <v>1</v>
      </c>
      <c r="H1715" s="100"/>
      <c r="I1715" s="100"/>
      <c r="J1715" s="100"/>
      <c r="K1715" s="100"/>
      <c r="L1715" s="100"/>
      <c r="M1715" s="100"/>
      <c r="N1715" s="30" t="str">
        <f>IF(INDEX(技能效果!I:I,MATCH(技能效果等级!B1715,技能效果!B:B,0))="","",INDEX(技能效果!I:I,MATCH(技能效果等级!B1715,技能效果!B:B,0)))</f>
        <v/>
      </c>
      <c r="O1715" s="100"/>
      <c r="P1715" s="100"/>
      <c r="Q1715" s="100"/>
      <c r="R1715" s="31" t="str">
        <f>IF(INDEX(技能效果!J:J,MATCH(技能效果等级!B1715,技能效果!B:B,0))="","",INDEX(技能效果!J:J,MATCH(技能效果等级!B1715,技能效果!B:B,0)))</f>
        <v/>
      </c>
      <c r="S1715" s="100"/>
      <c r="T1715" s="100"/>
      <c r="U1715" s="100"/>
      <c r="V1715" s="30" t="s">
        <v>1329</v>
      </c>
      <c r="W1715" s="31">
        <f t="shared" si="26"/>
        <v>172</v>
      </c>
    </row>
    <row r="1716" spans="1:23" ht="16.5" x14ac:dyDescent="0.2">
      <c r="A1716" s="31">
        <v>1713</v>
      </c>
      <c r="B1716" s="31">
        <f>INDEX(技能效果!B:B,MATCH(技能效果等级!W1716,技能效果!Y:Y,0))</f>
        <v>130301203</v>
      </c>
      <c r="C1716" s="31" t="str">
        <f>INDEX(技能效果!C:C,MATCH(技能效果等级!B1716,技能效果!B:B,0))</f>
        <v>夏侯惇共死印记自身</v>
      </c>
      <c r="D1716" s="30" t="s">
        <v>1013</v>
      </c>
      <c r="E1716" s="31">
        <v>3</v>
      </c>
      <c r="F1716" s="31">
        <f>INDEX(技能效果!H:H,MATCH(技能效果等级!B1716,技能效果!B:B,0))</f>
        <v>4109</v>
      </c>
      <c r="G1716" s="31">
        <v>1</v>
      </c>
      <c r="H1716" s="100"/>
      <c r="I1716" s="100"/>
      <c r="J1716" s="100"/>
      <c r="K1716" s="100"/>
      <c r="L1716" s="100"/>
      <c r="M1716" s="100"/>
      <c r="N1716" s="30" t="str">
        <f>IF(INDEX(技能效果!I:I,MATCH(技能效果等级!B1716,技能效果!B:B,0))="","",INDEX(技能效果!I:I,MATCH(技能效果等级!B1716,技能效果!B:B,0)))</f>
        <v/>
      </c>
      <c r="O1716" s="100"/>
      <c r="P1716" s="100"/>
      <c r="Q1716" s="100"/>
      <c r="R1716" s="31" t="str">
        <f>IF(INDEX(技能效果!J:J,MATCH(技能效果等级!B1716,技能效果!B:B,0))="","",INDEX(技能效果!J:J,MATCH(技能效果等级!B1716,技能效果!B:B,0)))</f>
        <v/>
      </c>
      <c r="S1716" s="100"/>
      <c r="T1716" s="100"/>
      <c r="U1716" s="100"/>
      <c r="V1716" s="30" t="s">
        <v>1329</v>
      </c>
      <c r="W1716" s="31">
        <f t="shared" si="26"/>
        <v>172</v>
      </c>
    </row>
    <row r="1717" spans="1:23" ht="16.5" x14ac:dyDescent="0.2">
      <c r="A1717" s="31">
        <v>1714</v>
      </c>
      <c r="B1717" s="31">
        <f>INDEX(技能效果!B:B,MATCH(技能效果等级!W1717,技能效果!Y:Y,0))</f>
        <v>130301203</v>
      </c>
      <c r="C1717" s="31" t="str">
        <f>INDEX(技能效果!C:C,MATCH(技能效果等级!B1717,技能效果!B:B,0))</f>
        <v>夏侯惇共死印记自身</v>
      </c>
      <c r="D1717" s="30" t="s">
        <v>1013</v>
      </c>
      <c r="E1717" s="31">
        <v>4</v>
      </c>
      <c r="F1717" s="31">
        <f>INDEX(技能效果!H:H,MATCH(技能效果等级!B1717,技能效果!B:B,0))</f>
        <v>4109</v>
      </c>
      <c r="G1717" s="31">
        <v>1</v>
      </c>
      <c r="H1717" s="100"/>
      <c r="I1717" s="100"/>
      <c r="J1717" s="100"/>
      <c r="K1717" s="100"/>
      <c r="L1717" s="100"/>
      <c r="M1717" s="100"/>
      <c r="N1717" s="30" t="str">
        <f>IF(INDEX(技能效果!I:I,MATCH(技能效果等级!B1717,技能效果!B:B,0))="","",INDEX(技能效果!I:I,MATCH(技能效果等级!B1717,技能效果!B:B,0)))</f>
        <v/>
      </c>
      <c r="O1717" s="100"/>
      <c r="P1717" s="100"/>
      <c r="Q1717" s="100"/>
      <c r="R1717" s="31" t="str">
        <f>IF(INDEX(技能效果!J:J,MATCH(技能效果等级!B1717,技能效果!B:B,0))="","",INDEX(技能效果!J:J,MATCH(技能效果等级!B1717,技能效果!B:B,0)))</f>
        <v/>
      </c>
      <c r="S1717" s="100"/>
      <c r="T1717" s="100"/>
      <c r="U1717" s="100"/>
      <c r="V1717" s="30" t="s">
        <v>1329</v>
      </c>
      <c r="W1717" s="31">
        <f t="shared" si="26"/>
        <v>172</v>
      </c>
    </row>
    <row r="1718" spans="1:23" ht="16.5" x14ac:dyDescent="0.2">
      <c r="A1718" s="31">
        <v>1715</v>
      </c>
      <c r="B1718" s="31">
        <f>INDEX(技能效果!B:B,MATCH(技能效果等级!W1718,技能效果!Y:Y,0))</f>
        <v>130301203</v>
      </c>
      <c r="C1718" s="31" t="str">
        <f>INDEX(技能效果!C:C,MATCH(技能效果等级!B1718,技能效果!B:B,0))</f>
        <v>夏侯惇共死印记自身</v>
      </c>
      <c r="D1718" s="30" t="s">
        <v>1013</v>
      </c>
      <c r="E1718" s="31">
        <v>5</v>
      </c>
      <c r="F1718" s="31">
        <f>INDEX(技能效果!H:H,MATCH(技能效果等级!B1718,技能效果!B:B,0))</f>
        <v>4109</v>
      </c>
      <c r="G1718" s="31">
        <v>1</v>
      </c>
      <c r="H1718" s="100"/>
      <c r="I1718" s="100"/>
      <c r="J1718" s="100"/>
      <c r="K1718" s="100"/>
      <c r="L1718" s="100"/>
      <c r="M1718" s="100"/>
      <c r="N1718" s="30" t="str">
        <f>IF(INDEX(技能效果!I:I,MATCH(技能效果等级!B1718,技能效果!B:B,0))="","",INDEX(技能效果!I:I,MATCH(技能效果等级!B1718,技能效果!B:B,0)))</f>
        <v/>
      </c>
      <c r="O1718" s="100"/>
      <c r="P1718" s="100"/>
      <c r="Q1718" s="100"/>
      <c r="R1718" s="31" t="str">
        <f>IF(INDEX(技能效果!J:J,MATCH(技能效果等级!B1718,技能效果!B:B,0))="","",INDEX(技能效果!J:J,MATCH(技能效果等级!B1718,技能效果!B:B,0)))</f>
        <v/>
      </c>
      <c r="S1718" s="100"/>
      <c r="T1718" s="100"/>
      <c r="U1718" s="100"/>
      <c r="V1718" s="30" t="s">
        <v>1329</v>
      </c>
      <c r="W1718" s="31">
        <f t="shared" si="26"/>
        <v>172</v>
      </c>
    </row>
    <row r="1719" spans="1:23" ht="16.5" x14ac:dyDescent="0.2">
      <c r="A1719" s="31">
        <v>1716</v>
      </c>
      <c r="B1719" s="31">
        <f>INDEX(技能效果!B:B,MATCH(技能效果等级!W1719,技能效果!Y:Y,0))</f>
        <v>130301203</v>
      </c>
      <c r="C1719" s="31" t="str">
        <f>INDEX(技能效果!C:C,MATCH(技能效果等级!B1719,技能效果!B:B,0))</f>
        <v>夏侯惇共死印记自身</v>
      </c>
      <c r="D1719" s="30" t="s">
        <v>1013</v>
      </c>
      <c r="E1719" s="31">
        <v>6</v>
      </c>
      <c r="F1719" s="31">
        <f>INDEX(技能效果!H:H,MATCH(技能效果等级!B1719,技能效果!B:B,0))</f>
        <v>4109</v>
      </c>
      <c r="G1719" s="31">
        <v>1</v>
      </c>
      <c r="H1719" s="100"/>
      <c r="I1719" s="100"/>
      <c r="J1719" s="100"/>
      <c r="K1719" s="100"/>
      <c r="L1719" s="100"/>
      <c r="M1719" s="100"/>
      <c r="N1719" s="30" t="str">
        <f>IF(INDEX(技能效果!I:I,MATCH(技能效果等级!B1719,技能效果!B:B,0))="","",INDEX(技能效果!I:I,MATCH(技能效果等级!B1719,技能效果!B:B,0)))</f>
        <v/>
      </c>
      <c r="O1719" s="100"/>
      <c r="P1719" s="100"/>
      <c r="Q1719" s="100"/>
      <c r="R1719" s="31" t="str">
        <f>IF(INDEX(技能效果!J:J,MATCH(技能效果等级!B1719,技能效果!B:B,0))="","",INDEX(技能效果!J:J,MATCH(技能效果等级!B1719,技能效果!B:B,0)))</f>
        <v/>
      </c>
      <c r="S1719" s="100"/>
      <c r="T1719" s="100"/>
      <c r="U1719" s="100"/>
      <c r="V1719" s="30" t="s">
        <v>1329</v>
      </c>
      <c r="W1719" s="31">
        <f t="shared" si="26"/>
        <v>172</v>
      </c>
    </row>
    <row r="1720" spans="1:23" ht="16.5" x14ac:dyDescent="0.2">
      <c r="A1720" s="31">
        <v>1717</v>
      </c>
      <c r="B1720" s="31">
        <f>INDEX(技能效果!B:B,MATCH(技能效果等级!W1720,技能效果!Y:Y,0))</f>
        <v>130301203</v>
      </c>
      <c r="C1720" s="31" t="str">
        <f>INDEX(技能效果!C:C,MATCH(技能效果等级!B1720,技能效果!B:B,0))</f>
        <v>夏侯惇共死印记自身</v>
      </c>
      <c r="D1720" s="30" t="s">
        <v>1013</v>
      </c>
      <c r="E1720" s="31">
        <v>7</v>
      </c>
      <c r="F1720" s="31">
        <f>INDEX(技能效果!H:H,MATCH(技能效果等级!B1720,技能效果!B:B,0))</f>
        <v>4109</v>
      </c>
      <c r="G1720" s="31">
        <v>1</v>
      </c>
      <c r="H1720" s="100"/>
      <c r="I1720" s="100"/>
      <c r="J1720" s="100"/>
      <c r="K1720" s="100"/>
      <c r="L1720" s="100"/>
      <c r="M1720" s="100"/>
      <c r="N1720" s="30" t="str">
        <f>IF(INDEX(技能效果!I:I,MATCH(技能效果等级!B1720,技能效果!B:B,0))="","",INDEX(技能效果!I:I,MATCH(技能效果等级!B1720,技能效果!B:B,0)))</f>
        <v/>
      </c>
      <c r="O1720" s="100"/>
      <c r="P1720" s="100"/>
      <c r="Q1720" s="100"/>
      <c r="R1720" s="31" t="str">
        <f>IF(INDEX(技能效果!J:J,MATCH(技能效果等级!B1720,技能效果!B:B,0))="","",INDEX(技能效果!J:J,MATCH(技能效果等级!B1720,技能效果!B:B,0)))</f>
        <v/>
      </c>
      <c r="S1720" s="100"/>
      <c r="T1720" s="100"/>
      <c r="U1720" s="100"/>
      <c r="V1720" s="30" t="s">
        <v>1329</v>
      </c>
      <c r="W1720" s="31">
        <f t="shared" si="26"/>
        <v>172</v>
      </c>
    </row>
    <row r="1721" spans="1:23" ht="16.5" x14ac:dyDescent="0.2">
      <c r="A1721" s="31">
        <v>1718</v>
      </c>
      <c r="B1721" s="31">
        <f>INDEX(技能效果!B:B,MATCH(技能效果等级!W1721,技能效果!Y:Y,0))</f>
        <v>130301203</v>
      </c>
      <c r="C1721" s="31" t="str">
        <f>INDEX(技能效果!C:C,MATCH(技能效果等级!B1721,技能效果!B:B,0))</f>
        <v>夏侯惇共死印记自身</v>
      </c>
      <c r="D1721" s="30" t="s">
        <v>1013</v>
      </c>
      <c r="E1721" s="31">
        <v>8</v>
      </c>
      <c r="F1721" s="31">
        <f>INDEX(技能效果!H:H,MATCH(技能效果等级!B1721,技能效果!B:B,0))</f>
        <v>4109</v>
      </c>
      <c r="G1721" s="31">
        <v>1</v>
      </c>
      <c r="H1721" s="100"/>
      <c r="I1721" s="100"/>
      <c r="J1721" s="100"/>
      <c r="K1721" s="100"/>
      <c r="L1721" s="100"/>
      <c r="M1721" s="100"/>
      <c r="N1721" s="30" t="str">
        <f>IF(INDEX(技能效果!I:I,MATCH(技能效果等级!B1721,技能效果!B:B,0))="","",INDEX(技能效果!I:I,MATCH(技能效果等级!B1721,技能效果!B:B,0)))</f>
        <v/>
      </c>
      <c r="O1721" s="100"/>
      <c r="P1721" s="100"/>
      <c r="Q1721" s="100"/>
      <c r="R1721" s="31" t="str">
        <f>IF(INDEX(技能效果!J:J,MATCH(技能效果等级!B1721,技能效果!B:B,0))="","",INDEX(技能效果!J:J,MATCH(技能效果等级!B1721,技能效果!B:B,0)))</f>
        <v/>
      </c>
      <c r="S1721" s="100"/>
      <c r="T1721" s="100"/>
      <c r="U1721" s="100"/>
      <c r="V1721" s="30" t="s">
        <v>1329</v>
      </c>
      <c r="W1721" s="31">
        <f t="shared" si="26"/>
        <v>172</v>
      </c>
    </row>
    <row r="1722" spans="1:23" ht="16.5" x14ac:dyDescent="0.2">
      <c r="A1722" s="31">
        <v>1719</v>
      </c>
      <c r="B1722" s="31">
        <f>INDEX(技能效果!B:B,MATCH(技能效果等级!W1722,技能效果!Y:Y,0))</f>
        <v>130301203</v>
      </c>
      <c r="C1722" s="31" t="str">
        <f>INDEX(技能效果!C:C,MATCH(技能效果等级!B1722,技能效果!B:B,0))</f>
        <v>夏侯惇共死印记自身</v>
      </c>
      <c r="D1722" s="30" t="s">
        <v>1013</v>
      </c>
      <c r="E1722" s="31">
        <v>9</v>
      </c>
      <c r="F1722" s="31">
        <f>INDEX(技能效果!H:H,MATCH(技能效果等级!B1722,技能效果!B:B,0))</f>
        <v>4109</v>
      </c>
      <c r="G1722" s="31">
        <v>1</v>
      </c>
      <c r="H1722" s="100"/>
      <c r="I1722" s="100"/>
      <c r="J1722" s="100"/>
      <c r="K1722" s="100"/>
      <c r="L1722" s="100"/>
      <c r="M1722" s="100"/>
      <c r="N1722" s="30" t="str">
        <f>IF(INDEX(技能效果!I:I,MATCH(技能效果等级!B1722,技能效果!B:B,0))="","",INDEX(技能效果!I:I,MATCH(技能效果等级!B1722,技能效果!B:B,0)))</f>
        <v/>
      </c>
      <c r="O1722" s="100"/>
      <c r="P1722" s="100"/>
      <c r="Q1722" s="100"/>
      <c r="R1722" s="31" t="str">
        <f>IF(INDEX(技能效果!J:J,MATCH(技能效果等级!B1722,技能效果!B:B,0))="","",INDEX(技能效果!J:J,MATCH(技能效果等级!B1722,技能效果!B:B,0)))</f>
        <v/>
      </c>
      <c r="S1722" s="100"/>
      <c r="T1722" s="100"/>
      <c r="U1722" s="100"/>
      <c r="V1722" s="30" t="s">
        <v>1329</v>
      </c>
      <c r="W1722" s="31">
        <f t="shared" si="26"/>
        <v>172</v>
      </c>
    </row>
    <row r="1723" spans="1:23" ht="16.5" x14ac:dyDescent="0.2">
      <c r="A1723" s="31">
        <v>1720</v>
      </c>
      <c r="B1723" s="31">
        <f>INDEX(技能效果!B:B,MATCH(技能效果等级!W1723,技能效果!Y:Y,0))</f>
        <v>130301203</v>
      </c>
      <c r="C1723" s="31" t="str">
        <f>INDEX(技能效果!C:C,MATCH(技能效果等级!B1723,技能效果!B:B,0))</f>
        <v>夏侯惇共死印记自身</v>
      </c>
      <c r="D1723" s="30" t="s">
        <v>1013</v>
      </c>
      <c r="E1723" s="31">
        <v>10</v>
      </c>
      <c r="F1723" s="31">
        <f>INDEX(技能效果!H:H,MATCH(技能效果等级!B1723,技能效果!B:B,0))</f>
        <v>4109</v>
      </c>
      <c r="G1723" s="31">
        <v>1</v>
      </c>
      <c r="H1723" s="100"/>
      <c r="I1723" s="100"/>
      <c r="J1723" s="100"/>
      <c r="K1723" s="100"/>
      <c r="L1723" s="100"/>
      <c r="M1723" s="100"/>
      <c r="N1723" s="30" t="str">
        <f>IF(INDEX(技能效果!I:I,MATCH(技能效果等级!B1723,技能效果!B:B,0))="","",INDEX(技能效果!I:I,MATCH(技能效果等级!B1723,技能效果!B:B,0)))</f>
        <v/>
      </c>
      <c r="O1723" s="100"/>
      <c r="P1723" s="100"/>
      <c r="Q1723" s="100"/>
      <c r="R1723" s="31" t="str">
        <f>IF(INDEX(技能效果!J:J,MATCH(技能效果等级!B1723,技能效果!B:B,0))="","",INDEX(技能效果!J:J,MATCH(技能效果等级!B1723,技能效果!B:B,0)))</f>
        <v/>
      </c>
      <c r="S1723" s="100"/>
      <c r="T1723" s="100"/>
      <c r="U1723" s="100"/>
      <c r="V1723" s="30" t="s">
        <v>1329</v>
      </c>
      <c r="W1723" s="31">
        <f t="shared" si="26"/>
        <v>172</v>
      </c>
    </row>
    <row r="1724" spans="1:23" ht="16.5" x14ac:dyDescent="0.2">
      <c r="A1724" s="31">
        <v>1721</v>
      </c>
      <c r="B1724" s="31">
        <f>INDEX(技能效果!B:B,MATCH(技能效果等级!W1724,技能效果!Y:Y,0))</f>
        <v>130301204</v>
      </c>
      <c r="C1724" s="31" t="str">
        <f>INDEX(技能效果!C:C,MATCH(技能效果等级!B1724,技能效果!B:B,0))</f>
        <v>夏侯惇共死印记攻击目标</v>
      </c>
      <c r="D1724" s="30" t="s">
        <v>1013</v>
      </c>
      <c r="E1724" s="31">
        <v>1</v>
      </c>
      <c r="F1724" s="31">
        <f>INDEX(技能效果!H:H,MATCH(技能效果等级!B1724,技能效果!B:B,0))</f>
        <v>4109</v>
      </c>
      <c r="G1724" s="31">
        <v>1</v>
      </c>
      <c r="H1724" s="100"/>
      <c r="I1724" s="100"/>
      <c r="J1724" s="100"/>
      <c r="K1724" s="100"/>
      <c r="L1724" s="100"/>
      <c r="M1724" s="100"/>
      <c r="N1724" s="30" t="str">
        <f>IF(INDEX(技能效果!I:I,MATCH(技能效果等级!B1724,技能效果!B:B,0))="","",INDEX(技能效果!I:I,MATCH(技能效果等级!B1724,技能效果!B:B,0)))</f>
        <v/>
      </c>
      <c r="O1724" s="100"/>
      <c r="P1724" s="100"/>
      <c r="Q1724" s="100"/>
      <c r="R1724" s="31" t="str">
        <f>IF(INDEX(技能效果!J:J,MATCH(技能效果等级!B1724,技能效果!B:B,0))="","",INDEX(技能效果!J:J,MATCH(技能效果等级!B1724,技能效果!B:B,0)))</f>
        <v/>
      </c>
      <c r="S1724" s="100"/>
      <c r="T1724" s="100"/>
      <c r="U1724" s="100"/>
      <c r="V1724" s="30" t="s">
        <v>1329</v>
      </c>
      <c r="W1724" s="31">
        <f t="shared" si="26"/>
        <v>173</v>
      </c>
    </row>
    <row r="1725" spans="1:23" ht="16.5" x14ac:dyDescent="0.2">
      <c r="A1725" s="31">
        <v>1722</v>
      </c>
      <c r="B1725" s="31">
        <f>INDEX(技能效果!B:B,MATCH(技能效果等级!W1725,技能效果!Y:Y,0))</f>
        <v>130301204</v>
      </c>
      <c r="C1725" s="31" t="str">
        <f>INDEX(技能效果!C:C,MATCH(技能效果等级!B1725,技能效果!B:B,0))</f>
        <v>夏侯惇共死印记攻击目标</v>
      </c>
      <c r="D1725" s="30" t="s">
        <v>1013</v>
      </c>
      <c r="E1725" s="31">
        <v>2</v>
      </c>
      <c r="F1725" s="31">
        <f>INDEX(技能效果!H:H,MATCH(技能效果等级!B1725,技能效果!B:B,0))</f>
        <v>4109</v>
      </c>
      <c r="G1725" s="31">
        <v>1</v>
      </c>
      <c r="H1725" s="100"/>
      <c r="I1725" s="100"/>
      <c r="J1725" s="100"/>
      <c r="K1725" s="100"/>
      <c r="L1725" s="100"/>
      <c r="M1725" s="100"/>
      <c r="N1725" s="30" t="str">
        <f>IF(INDEX(技能效果!I:I,MATCH(技能效果等级!B1725,技能效果!B:B,0))="","",INDEX(技能效果!I:I,MATCH(技能效果等级!B1725,技能效果!B:B,0)))</f>
        <v/>
      </c>
      <c r="O1725" s="100"/>
      <c r="P1725" s="100"/>
      <c r="Q1725" s="100"/>
      <c r="R1725" s="31" t="str">
        <f>IF(INDEX(技能效果!J:J,MATCH(技能效果等级!B1725,技能效果!B:B,0))="","",INDEX(技能效果!J:J,MATCH(技能效果等级!B1725,技能效果!B:B,0)))</f>
        <v/>
      </c>
      <c r="S1725" s="100"/>
      <c r="T1725" s="100"/>
      <c r="U1725" s="100"/>
      <c r="V1725" s="30" t="s">
        <v>1329</v>
      </c>
      <c r="W1725" s="31">
        <f t="shared" si="26"/>
        <v>173</v>
      </c>
    </row>
    <row r="1726" spans="1:23" ht="16.5" x14ac:dyDescent="0.2">
      <c r="A1726" s="31">
        <v>1723</v>
      </c>
      <c r="B1726" s="31">
        <f>INDEX(技能效果!B:B,MATCH(技能效果等级!W1726,技能效果!Y:Y,0))</f>
        <v>130301204</v>
      </c>
      <c r="C1726" s="31" t="str">
        <f>INDEX(技能效果!C:C,MATCH(技能效果等级!B1726,技能效果!B:B,0))</f>
        <v>夏侯惇共死印记攻击目标</v>
      </c>
      <c r="D1726" s="30" t="s">
        <v>1013</v>
      </c>
      <c r="E1726" s="31">
        <v>3</v>
      </c>
      <c r="F1726" s="31">
        <f>INDEX(技能效果!H:H,MATCH(技能效果等级!B1726,技能效果!B:B,0))</f>
        <v>4109</v>
      </c>
      <c r="G1726" s="31">
        <v>1</v>
      </c>
      <c r="H1726" s="100"/>
      <c r="I1726" s="100"/>
      <c r="J1726" s="100"/>
      <c r="K1726" s="100"/>
      <c r="L1726" s="100"/>
      <c r="M1726" s="100"/>
      <c r="N1726" s="30" t="str">
        <f>IF(INDEX(技能效果!I:I,MATCH(技能效果等级!B1726,技能效果!B:B,0))="","",INDEX(技能效果!I:I,MATCH(技能效果等级!B1726,技能效果!B:B,0)))</f>
        <v/>
      </c>
      <c r="O1726" s="100"/>
      <c r="P1726" s="100"/>
      <c r="Q1726" s="100"/>
      <c r="R1726" s="31" t="str">
        <f>IF(INDEX(技能效果!J:J,MATCH(技能效果等级!B1726,技能效果!B:B,0))="","",INDEX(技能效果!J:J,MATCH(技能效果等级!B1726,技能效果!B:B,0)))</f>
        <v/>
      </c>
      <c r="S1726" s="100"/>
      <c r="T1726" s="100"/>
      <c r="U1726" s="100"/>
      <c r="V1726" s="30" t="s">
        <v>1329</v>
      </c>
      <c r="W1726" s="31">
        <f t="shared" si="26"/>
        <v>173</v>
      </c>
    </row>
    <row r="1727" spans="1:23" ht="16.5" x14ac:dyDescent="0.2">
      <c r="A1727" s="31">
        <v>1724</v>
      </c>
      <c r="B1727" s="31">
        <f>INDEX(技能效果!B:B,MATCH(技能效果等级!W1727,技能效果!Y:Y,0))</f>
        <v>130301204</v>
      </c>
      <c r="C1727" s="31" t="str">
        <f>INDEX(技能效果!C:C,MATCH(技能效果等级!B1727,技能效果!B:B,0))</f>
        <v>夏侯惇共死印记攻击目标</v>
      </c>
      <c r="D1727" s="30" t="s">
        <v>1013</v>
      </c>
      <c r="E1727" s="31">
        <v>4</v>
      </c>
      <c r="F1727" s="31">
        <f>INDEX(技能效果!H:H,MATCH(技能效果等级!B1727,技能效果!B:B,0))</f>
        <v>4109</v>
      </c>
      <c r="G1727" s="31">
        <v>1</v>
      </c>
      <c r="H1727" s="100"/>
      <c r="I1727" s="100"/>
      <c r="J1727" s="100"/>
      <c r="K1727" s="100"/>
      <c r="L1727" s="100"/>
      <c r="M1727" s="100"/>
      <c r="N1727" s="30" t="str">
        <f>IF(INDEX(技能效果!I:I,MATCH(技能效果等级!B1727,技能效果!B:B,0))="","",INDEX(技能效果!I:I,MATCH(技能效果等级!B1727,技能效果!B:B,0)))</f>
        <v/>
      </c>
      <c r="O1727" s="100"/>
      <c r="P1727" s="100"/>
      <c r="Q1727" s="100"/>
      <c r="R1727" s="31" t="str">
        <f>IF(INDEX(技能效果!J:J,MATCH(技能效果等级!B1727,技能效果!B:B,0))="","",INDEX(技能效果!J:J,MATCH(技能效果等级!B1727,技能效果!B:B,0)))</f>
        <v/>
      </c>
      <c r="S1727" s="100"/>
      <c r="T1727" s="100"/>
      <c r="U1727" s="100"/>
      <c r="V1727" s="30" t="s">
        <v>1329</v>
      </c>
      <c r="W1727" s="31">
        <f t="shared" si="26"/>
        <v>173</v>
      </c>
    </row>
    <row r="1728" spans="1:23" ht="16.5" x14ac:dyDescent="0.2">
      <c r="A1728" s="31">
        <v>1725</v>
      </c>
      <c r="B1728" s="31">
        <f>INDEX(技能效果!B:B,MATCH(技能效果等级!W1728,技能效果!Y:Y,0))</f>
        <v>130301204</v>
      </c>
      <c r="C1728" s="31" t="str">
        <f>INDEX(技能效果!C:C,MATCH(技能效果等级!B1728,技能效果!B:B,0))</f>
        <v>夏侯惇共死印记攻击目标</v>
      </c>
      <c r="D1728" s="30" t="s">
        <v>1013</v>
      </c>
      <c r="E1728" s="31">
        <v>5</v>
      </c>
      <c r="F1728" s="31">
        <f>INDEX(技能效果!H:H,MATCH(技能效果等级!B1728,技能效果!B:B,0))</f>
        <v>4109</v>
      </c>
      <c r="G1728" s="31">
        <v>1</v>
      </c>
      <c r="H1728" s="100"/>
      <c r="I1728" s="100"/>
      <c r="J1728" s="100"/>
      <c r="K1728" s="100"/>
      <c r="L1728" s="100"/>
      <c r="M1728" s="100"/>
      <c r="N1728" s="30" t="str">
        <f>IF(INDEX(技能效果!I:I,MATCH(技能效果等级!B1728,技能效果!B:B,0))="","",INDEX(技能效果!I:I,MATCH(技能效果等级!B1728,技能效果!B:B,0)))</f>
        <v/>
      </c>
      <c r="O1728" s="100"/>
      <c r="P1728" s="100"/>
      <c r="Q1728" s="100"/>
      <c r="R1728" s="31" t="str">
        <f>IF(INDEX(技能效果!J:J,MATCH(技能效果等级!B1728,技能效果!B:B,0))="","",INDEX(技能效果!J:J,MATCH(技能效果等级!B1728,技能效果!B:B,0)))</f>
        <v/>
      </c>
      <c r="S1728" s="100"/>
      <c r="T1728" s="100"/>
      <c r="U1728" s="100"/>
      <c r="V1728" s="30" t="s">
        <v>1329</v>
      </c>
      <c r="W1728" s="31">
        <f t="shared" si="26"/>
        <v>173</v>
      </c>
    </row>
    <row r="1729" spans="1:23" ht="16.5" x14ac:dyDescent="0.2">
      <c r="A1729" s="31">
        <v>1726</v>
      </c>
      <c r="B1729" s="31">
        <f>INDEX(技能效果!B:B,MATCH(技能效果等级!W1729,技能效果!Y:Y,0))</f>
        <v>130301204</v>
      </c>
      <c r="C1729" s="31" t="str">
        <f>INDEX(技能效果!C:C,MATCH(技能效果等级!B1729,技能效果!B:B,0))</f>
        <v>夏侯惇共死印记攻击目标</v>
      </c>
      <c r="D1729" s="30" t="s">
        <v>1013</v>
      </c>
      <c r="E1729" s="31">
        <v>6</v>
      </c>
      <c r="F1729" s="31">
        <f>INDEX(技能效果!H:H,MATCH(技能效果等级!B1729,技能效果!B:B,0))</f>
        <v>4109</v>
      </c>
      <c r="G1729" s="31">
        <v>1</v>
      </c>
      <c r="H1729" s="100"/>
      <c r="I1729" s="100"/>
      <c r="J1729" s="100"/>
      <c r="K1729" s="100"/>
      <c r="L1729" s="100"/>
      <c r="M1729" s="100"/>
      <c r="N1729" s="30" t="str">
        <f>IF(INDEX(技能效果!I:I,MATCH(技能效果等级!B1729,技能效果!B:B,0))="","",INDEX(技能效果!I:I,MATCH(技能效果等级!B1729,技能效果!B:B,0)))</f>
        <v/>
      </c>
      <c r="O1729" s="100"/>
      <c r="P1729" s="100"/>
      <c r="Q1729" s="100"/>
      <c r="R1729" s="31" t="str">
        <f>IF(INDEX(技能效果!J:J,MATCH(技能效果等级!B1729,技能效果!B:B,0))="","",INDEX(技能效果!J:J,MATCH(技能效果等级!B1729,技能效果!B:B,0)))</f>
        <v/>
      </c>
      <c r="S1729" s="100"/>
      <c r="T1729" s="100"/>
      <c r="U1729" s="100"/>
      <c r="V1729" s="30" t="s">
        <v>1329</v>
      </c>
      <c r="W1729" s="31">
        <f t="shared" si="26"/>
        <v>173</v>
      </c>
    </row>
    <row r="1730" spans="1:23" ht="16.5" x14ac:dyDescent="0.2">
      <c r="A1730" s="31">
        <v>1727</v>
      </c>
      <c r="B1730" s="31">
        <f>INDEX(技能效果!B:B,MATCH(技能效果等级!W1730,技能效果!Y:Y,0))</f>
        <v>130301204</v>
      </c>
      <c r="C1730" s="31" t="str">
        <f>INDEX(技能效果!C:C,MATCH(技能效果等级!B1730,技能效果!B:B,0))</f>
        <v>夏侯惇共死印记攻击目标</v>
      </c>
      <c r="D1730" s="30" t="s">
        <v>1013</v>
      </c>
      <c r="E1730" s="31">
        <v>7</v>
      </c>
      <c r="F1730" s="31">
        <f>INDEX(技能效果!H:H,MATCH(技能效果等级!B1730,技能效果!B:B,0))</f>
        <v>4109</v>
      </c>
      <c r="G1730" s="31">
        <v>1</v>
      </c>
      <c r="H1730" s="100"/>
      <c r="I1730" s="100"/>
      <c r="J1730" s="100"/>
      <c r="K1730" s="100"/>
      <c r="L1730" s="100"/>
      <c r="M1730" s="100"/>
      <c r="N1730" s="30" t="str">
        <f>IF(INDEX(技能效果!I:I,MATCH(技能效果等级!B1730,技能效果!B:B,0))="","",INDEX(技能效果!I:I,MATCH(技能效果等级!B1730,技能效果!B:B,0)))</f>
        <v/>
      </c>
      <c r="O1730" s="100"/>
      <c r="P1730" s="100"/>
      <c r="Q1730" s="100"/>
      <c r="R1730" s="31" t="str">
        <f>IF(INDEX(技能效果!J:J,MATCH(技能效果等级!B1730,技能效果!B:B,0))="","",INDEX(技能效果!J:J,MATCH(技能效果等级!B1730,技能效果!B:B,0)))</f>
        <v/>
      </c>
      <c r="S1730" s="100"/>
      <c r="T1730" s="100"/>
      <c r="U1730" s="100"/>
      <c r="V1730" s="30" t="s">
        <v>1329</v>
      </c>
      <c r="W1730" s="31">
        <f t="shared" si="26"/>
        <v>173</v>
      </c>
    </row>
    <row r="1731" spans="1:23" ht="16.5" x14ac:dyDescent="0.2">
      <c r="A1731" s="31">
        <v>1728</v>
      </c>
      <c r="B1731" s="31">
        <f>INDEX(技能效果!B:B,MATCH(技能效果等级!W1731,技能效果!Y:Y,0))</f>
        <v>130301204</v>
      </c>
      <c r="C1731" s="31" t="str">
        <f>INDEX(技能效果!C:C,MATCH(技能效果等级!B1731,技能效果!B:B,0))</f>
        <v>夏侯惇共死印记攻击目标</v>
      </c>
      <c r="D1731" s="30" t="s">
        <v>1013</v>
      </c>
      <c r="E1731" s="31">
        <v>8</v>
      </c>
      <c r="F1731" s="31">
        <f>INDEX(技能效果!H:H,MATCH(技能效果等级!B1731,技能效果!B:B,0))</f>
        <v>4109</v>
      </c>
      <c r="G1731" s="31">
        <v>1</v>
      </c>
      <c r="H1731" s="100"/>
      <c r="I1731" s="100"/>
      <c r="J1731" s="100"/>
      <c r="K1731" s="100"/>
      <c r="L1731" s="100"/>
      <c r="M1731" s="100"/>
      <c r="N1731" s="30" t="str">
        <f>IF(INDEX(技能效果!I:I,MATCH(技能效果等级!B1731,技能效果!B:B,0))="","",INDEX(技能效果!I:I,MATCH(技能效果等级!B1731,技能效果!B:B,0)))</f>
        <v/>
      </c>
      <c r="O1731" s="100"/>
      <c r="P1731" s="100"/>
      <c r="Q1731" s="100"/>
      <c r="R1731" s="31" t="str">
        <f>IF(INDEX(技能效果!J:J,MATCH(技能效果等级!B1731,技能效果!B:B,0))="","",INDEX(技能效果!J:J,MATCH(技能效果等级!B1731,技能效果!B:B,0)))</f>
        <v/>
      </c>
      <c r="S1731" s="100"/>
      <c r="T1731" s="100"/>
      <c r="U1731" s="100"/>
      <c r="V1731" s="30" t="s">
        <v>1329</v>
      </c>
      <c r="W1731" s="31">
        <f t="shared" si="26"/>
        <v>173</v>
      </c>
    </row>
    <row r="1732" spans="1:23" ht="16.5" x14ac:dyDescent="0.2">
      <c r="A1732" s="31">
        <v>1729</v>
      </c>
      <c r="B1732" s="31">
        <f>INDEX(技能效果!B:B,MATCH(技能效果等级!W1732,技能效果!Y:Y,0))</f>
        <v>130301204</v>
      </c>
      <c r="C1732" s="31" t="str">
        <f>INDEX(技能效果!C:C,MATCH(技能效果等级!B1732,技能效果!B:B,0))</f>
        <v>夏侯惇共死印记攻击目标</v>
      </c>
      <c r="D1732" s="30" t="s">
        <v>1013</v>
      </c>
      <c r="E1732" s="31">
        <v>9</v>
      </c>
      <c r="F1732" s="31">
        <f>INDEX(技能效果!H:H,MATCH(技能效果等级!B1732,技能效果!B:B,0))</f>
        <v>4109</v>
      </c>
      <c r="G1732" s="31">
        <v>1</v>
      </c>
      <c r="H1732" s="100"/>
      <c r="I1732" s="100"/>
      <c r="J1732" s="100"/>
      <c r="K1732" s="100"/>
      <c r="L1732" s="100"/>
      <c r="M1732" s="100"/>
      <c r="N1732" s="30" t="str">
        <f>IF(INDEX(技能效果!I:I,MATCH(技能效果等级!B1732,技能效果!B:B,0))="","",INDEX(技能效果!I:I,MATCH(技能效果等级!B1732,技能效果!B:B,0)))</f>
        <v/>
      </c>
      <c r="O1732" s="100"/>
      <c r="P1732" s="100"/>
      <c r="Q1732" s="100"/>
      <c r="R1732" s="31" t="str">
        <f>IF(INDEX(技能效果!J:J,MATCH(技能效果等级!B1732,技能效果!B:B,0))="","",INDEX(技能效果!J:J,MATCH(技能效果等级!B1732,技能效果!B:B,0)))</f>
        <v/>
      </c>
      <c r="S1732" s="100"/>
      <c r="T1732" s="100"/>
      <c r="U1732" s="100"/>
      <c r="V1732" s="30" t="s">
        <v>1329</v>
      </c>
      <c r="W1732" s="31">
        <f t="shared" si="26"/>
        <v>173</v>
      </c>
    </row>
    <row r="1733" spans="1:23" ht="16.5" x14ac:dyDescent="0.2">
      <c r="A1733" s="31">
        <v>1730</v>
      </c>
      <c r="B1733" s="31">
        <f>INDEX(技能效果!B:B,MATCH(技能效果等级!W1733,技能效果!Y:Y,0))</f>
        <v>130301204</v>
      </c>
      <c r="C1733" s="31" t="str">
        <f>INDEX(技能效果!C:C,MATCH(技能效果等级!B1733,技能效果!B:B,0))</f>
        <v>夏侯惇共死印记攻击目标</v>
      </c>
      <c r="D1733" s="30" t="s">
        <v>1013</v>
      </c>
      <c r="E1733" s="31">
        <v>10</v>
      </c>
      <c r="F1733" s="31">
        <f>INDEX(技能效果!H:H,MATCH(技能效果等级!B1733,技能效果!B:B,0))</f>
        <v>4109</v>
      </c>
      <c r="G1733" s="31">
        <v>1</v>
      </c>
      <c r="H1733" s="100"/>
      <c r="I1733" s="100"/>
      <c r="J1733" s="100"/>
      <c r="K1733" s="100"/>
      <c r="L1733" s="100"/>
      <c r="M1733" s="100"/>
      <c r="N1733" s="30" t="str">
        <f>IF(INDEX(技能效果!I:I,MATCH(技能效果等级!B1733,技能效果!B:B,0))="","",INDEX(技能效果!I:I,MATCH(技能效果等级!B1733,技能效果!B:B,0)))</f>
        <v/>
      </c>
      <c r="O1733" s="100"/>
      <c r="P1733" s="100"/>
      <c r="Q1733" s="100"/>
      <c r="R1733" s="31" t="str">
        <f>IF(INDEX(技能效果!J:J,MATCH(技能效果等级!B1733,技能效果!B:B,0))="","",INDEX(技能效果!J:J,MATCH(技能效果等级!B1733,技能效果!B:B,0)))</f>
        <v/>
      </c>
      <c r="S1733" s="100"/>
      <c r="T1733" s="100"/>
      <c r="U1733" s="100"/>
      <c r="V1733" s="30" t="s">
        <v>1329</v>
      </c>
      <c r="W1733" s="31">
        <f t="shared" si="26"/>
        <v>173</v>
      </c>
    </row>
    <row r="1734" spans="1:23" ht="16.5" x14ac:dyDescent="0.2">
      <c r="A1734" s="31">
        <v>1731</v>
      </c>
      <c r="B1734" s="31">
        <f>INDEX(技能效果!B:B,MATCH(技能效果等级!W1734,技能效果!Y:Y,0))</f>
        <v>130301205</v>
      </c>
      <c r="C1734" s="31" t="str">
        <f>INDEX(技能效果!C:C,MATCH(技能效果等级!B1734,技能效果!B:B,0))</f>
        <v>夏侯惇共死印记减攻击目标</v>
      </c>
      <c r="D1734" s="30" t="s">
        <v>1013</v>
      </c>
      <c r="E1734" s="31">
        <v>1</v>
      </c>
      <c r="F1734" s="31">
        <f>INDEX(技能效果!H:H,MATCH(技能效果等级!B1734,技能效果!B:B,0))</f>
        <v>4109</v>
      </c>
      <c r="G1734" s="31">
        <v>1</v>
      </c>
      <c r="H1734" s="100"/>
      <c r="I1734" s="100"/>
      <c r="J1734" s="100"/>
      <c r="K1734" s="100"/>
      <c r="L1734" s="100"/>
      <c r="M1734" s="100"/>
      <c r="N1734" s="30" t="str">
        <f>IF(INDEX(技能效果!I:I,MATCH(技能效果等级!B1734,技能效果!B:B,0))="","",INDEX(技能效果!I:I,MATCH(技能效果等级!B1734,技能效果!B:B,0)))</f>
        <v/>
      </c>
      <c r="O1734" s="100"/>
      <c r="P1734" s="100"/>
      <c r="Q1734" s="100"/>
      <c r="R1734" s="31" t="str">
        <f>IF(INDEX(技能效果!J:J,MATCH(技能效果等级!B1734,技能效果!B:B,0))="","",INDEX(技能效果!J:J,MATCH(技能效果等级!B1734,技能效果!B:B,0)))</f>
        <v/>
      </c>
      <c r="S1734" s="100"/>
      <c r="T1734" s="100"/>
      <c r="U1734" s="100"/>
      <c r="V1734" s="30" t="s">
        <v>1329</v>
      </c>
      <c r="W1734" s="31">
        <f t="shared" si="26"/>
        <v>174</v>
      </c>
    </row>
    <row r="1735" spans="1:23" ht="16.5" x14ac:dyDescent="0.2">
      <c r="A1735" s="31">
        <v>1732</v>
      </c>
      <c r="B1735" s="31">
        <f>INDEX(技能效果!B:B,MATCH(技能效果等级!W1735,技能效果!Y:Y,0))</f>
        <v>130301205</v>
      </c>
      <c r="C1735" s="31" t="str">
        <f>INDEX(技能效果!C:C,MATCH(技能效果等级!B1735,技能效果!B:B,0))</f>
        <v>夏侯惇共死印记减攻击目标</v>
      </c>
      <c r="D1735" s="30" t="s">
        <v>1013</v>
      </c>
      <c r="E1735" s="31">
        <v>2</v>
      </c>
      <c r="F1735" s="31">
        <f>INDEX(技能效果!H:H,MATCH(技能效果等级!B1735,技能效果!B:B,0))</f>
        <v>4109</v>
      </c>
      <c r="G1735" s="31">
        <v>1</v>
      </c>
      <c r="H1735" s="100"/>
      <c r="I1735" s="100"/>
      <c r="J1735" s="100"/>
      <c r="K1735" s="100"/>
      <c r="L1735" s="100"/>
      <c r="M1735" s="100"/>
      <c r="N1735" s="30" t="str">
        <f>IF(INDEX(技能效果!I:I,MATCH(技能效果等级!B1735,技能效果!B:B,0))="","",INDEX(技能效果!I:I,MATCH(技能效果等级!B1735,技能效果!B:B,0)))</f>
        <v/>
      </c>
      <c r="O1735" s="100"/>
      <c r="P1735" s="100"/>
      <c r="Q1735" s="100"/>
      <c r="R1735" s="31" t="str">
        <f>IF(INDEX(技能效果!J:J,MATCH(技能效果等级!B1735,技能效果!B:B,0))="","",INDEX(技能效果!J:J,MATCH(技能效果等级!B1735,技能效果!B:B,0)))</f>
        <v/>
      </c>
      <c r="S1735" s="100"/>
      <c r="T1735" s="100"/>
      <c r="U1735" s="100"/>
      <c r="V1735" s="30" t="s">
        <v>1329</v>
      </c>
      <c r="W1735" s="31">
        <f t="shared" si="26"/>
        <v>174</v>
      </c>
    </row>
    <row r="1736" spans="1:23" ht="16.5" x14ac:dyDescent="0.2">
      <c r="A1736" s="31">
        <v>1733</v>
      </c>
      <c r="B1736" s="31">
        <f>INDEX(技能效果!B:B,MATCH(技能效果等级!W1736,技能效果!Y:Y,0))</f>
        <v>130301205</v>
      </c>
      <c r="C1736" s="31" t="str">
        <f>INDEX(技能效果!C:C,MATCH(技能效果等级!B1736,技能效果!B:B,0))</f>
        <v>夏侯惇共死印记减攻击目标</v>
      </c>
      <c r="D1736" s="30" t="s">
        <v>1013</v>
      </c>
      <c r="E1736" s="31">
        <v>3</v>
      </c>
      <c r="F1736" s="31">
        <f>INDEX(技能效果!H:H,MATCH(技能效果等级!B1736,技能效果!B:B,0))</f>
        <v>4109</v>
      </c>
      <c r="G1736" s="31">
        <v>1</v>
      </c>
      <c r="H1736" s="100"/>
      <c r="I1736" s="100"/>
      <c r="J1736" s="100"/>
      <c r="K1736" s="100"/>
      <c r="L1736" s="100"/>
      <c r="M1736" s="100"/>
      <c r="N1736" s="30" t="str">
        <f>IF(INDEX(技能效果!I:I,MATCH(技能效果等级!B1736,技能效果!B:B,0))="","",INDEX(技能效果!I:I,MATCH(技能效果等级!B1736,技能效果!B:B,0)))</f>
        <v/>
      </c>
      <c r="O1736" s="100"/>
      <c r="P1736" s="100"/>
      <c r="Q1736" s="100"/>
      <c r="R1736" s="31" t="str">
        <f>IF(INDEX(技能效果!J:J,MATCH(技能效果等级!B1736,技能效果!B:B,0))="","",INDEX(技能效果!J:J,MATCH(技能效果等级!B1736,技能效果!B:B,0)))</f>
        <v/>
      </c>
      <c r="S1736" s="100"/>
      <c r="T1736" s="100"/>
      <c r="U1736" s="100"/>
      <c r="V1736" s="30" t="s">
        <v>1329</v>
      </c>
      <c r="W1736" s="31">
        <f t="shared" si="26"/>
        <v>174</v>
      </c>
    </row>
    <row r="1737" spans="1:23" ht="16.5" x14ac:dyDescent="0.2">
      <c r="A1737" s="31">
        <v>1734</v>
      </c>
      <c r="B1737" s="31">
        <f>INDEX(技能效果!B:B,MATCH(技能效果等级!W1737,技能效果!Y:Y,0))</f>
        <v>130301205</v>
      </c>
      <c r="C1737" s="31" t="str">
        <f>INDEX(技能效果!C:C,MATCH(技能效果等级!B1737,技能效果!B:B,0))</f>
        <v>夏侯惇共死印记减攻击目标</v>
      </c>
      <c r="D1737" s="30" t="s">
        <v>1013</v>
      </c>
      <c r="E1737" s="31">
        <v>4</v>
      </c>
      <c r="F1737" s="31">
        <f>INDEX(技能效果!H:H,MATCH(技能效果等级!B1737,技能效果!B:B,0))</f>
        <v>4109</v>
      </c>
      <c r="G1737" s="31">
        <v>1</v>
      </c>
      <c r="H1737" s="100"/>
      <c r="I1737" s="100"/>
      <c r="J1737" s="100"/>
      <c r="K1737" s="100"/>
      <c r="L1737" s="100"/>
      <c r="M1737" s="100"/>
      <c r="N1737" s="30" t="str">
        <f>IF(INDEX(技能效果!I:I,MATCH(技能效果等级!B1737,技能效果!B:B,0))="","",INDEX(技能效果!I:I,MATCH(技能效果等级!B1737,技能效果!B:B,0)))</f>
        <v/>
      </c>
      <c r="O1737" s="100"/>
      <c r="P1737" s="100"/>
      <c r="Q1737" s="100"/>
      <c r="R1737" s="31" t="str">
        <f>IF(INDEX(技能效果!J:J,MATCH(技能效果等级!B1737,技能效果!B:B,0))="","",INDEX(技能效果!J:J,MATCH(技能效果等级!B1737,技能效果!B:B,0)))</f>
        <v/>
      </c>
      <c r="S1737" s="100"/>
      <c r="T1737" s="100"/>
      <c r="U1737" s="100"/>
      <c r="V1737" s="30" t="s">
        <v>1329</v>
      </c>
      <c r="W1737" s="31">
        <f t="shared" si="26"/>
        <v>174</v>
      </c>
    </row>
    <row r="1738" spans="1:23" ht="16.5" x14ac:dyDescent="0.2">
      <c r="A1738" s="31">
        <v>1735</v>
      </c>
      <c r="B1738" s="31">
        <f>INDEX(技能效果!B:B,MATCH(技能效果等级!W1738,技能效果!Y:Y,0))</f>
        <v>130301205</v>
      </c>
      <c r="C1738" s="31" t="str">
        <f>INDEX(技能效果!C:C,MATCH(技能效果等级!B1738,技能效果!B:B,0))</f>
        <v>夏侯惇共死印记减攻击目标</v>
      </c>
      <c r="D1738" s="30" t="s">
        <v>1013</v>
      </c>
      <c r="E1738" s="31">
        <v>5</v>
      </c>
      <c r="F1738" s="31">
        <f>INDEX(技能效果!H:H,MATCH(技能效果等级!B1738,技能效果!B:B,0))</f>
        <v>4109</v>
      </c>
      <c r="G1738" s="31">
        <v>1</v>
      </c>
      <c r="H1738" s="100"/>
      <c r="I1738" s="100"/>
      <c r="J1738" s="100"/>
      <c r="K1738" s="100"/>
      <c r="L1738" s="100"/>
      <c r="M1738" s="100"/>
      <c r="N1738" s="30" t="str">
        <f>IF(INDEX(技能效果!I:I,MATCH(技能效果等级!B1738,技能效果!B:B,0))="","",INDEX(技能效果!I:I,MATCH(技能效果等级!B1738,技能效果!B:B,0)))</f>
        <v/>
      </c>
      <c r="O1738" s="100"/>
      <c r="P1738" s="100"/>
      <c r="Q1738" s="100"/>
      <c r="R1738" s="31" t="str">
        <f>IF(INDEX(技能效果!J:J,MATCH(技能效果等级!B1738,技能效果!B:B,0))="","",INDEX(技能效果!J:J,MATCH(技能效果等级!B1738,技能效果!B:B,0)))</f>
        <v/>
      </c>
      <c r="S1738" s="100"/>
      <c r="T1738" s="100"/>
      <c r="U1738" s="100"/>
      <c r="V1738" s="30" t="s">
        <v>1329</v>
      </c>
      <c r="W1738" s="31">
        <f t="shared" si="26"/>
        <v>174</v>
      </c>
    </row>
    <row r="1739" spans="1:23" ht="16.5" x14ac:dyDescent="0.2">
      <c r="A1739" s="31">
        <v>1736</v>
      </c>
      <c r="B1739" s="31">
        <f>INDEX(技能效果!B:B,MATCH(技能效果等级!W1739,技能效果!Y:Y,0))</f>
        <v>130301205</v>
      </c>
      <c r="C1739" s="31" t="str">
        <f>INDEX(技能效果!C:C,MATCH(技能效果等级!B1739,技能效果!B:B,0))</f>
        <v>夏侯惇共死印记减攻击目标</v>
      </c>
      <c r="D1739" s="30" t="s">
        <v>1013</v>
      </c>
      <c r="E1739" s="31">
        <v>6</v>
      </c>
      <c r="F1739" s="31">
        <f>INDEX(技能效果!H:H,MATCH(技能效果等级!B1739,技能效果!B:B,0))</f>
        <v>4109</v>
      </c>
      <c r="G1739" s="31">
        <v>1</v>
      </c>
      <c r="H1739" s="100"/>
      <c r="I1739" s="100"/>
      <c r="J1739" s="100"/>
      <c r="K1739" s="100"/>
      <c r="L1739" s="100"/>
      <c r="M1739" s="100"/>
      <c r="N1739" s="30" t="str">
        <f>IF(INDEX(技能效果!I:I,MATCH(技能效果等级!B1739,技能效果!B:B,0))="","",INDEX(技能效果!I:I,MATCH(技能效果等级!B1739,技能效果!B:B,0)))</f>
        <v/>
      </c>
      <c r="O1739" s="100"/>
      <c r="P1739" s="100"/>
      <c r="Q1739" s="100"/>
      <c r="R1739" s="31" t="str">
        <f>IF(INDEX(技能效果!J:J,MATCH(技能效果等级!B1739,技能效果!B:B,0))="","",INDEX(技能效果!J:J,MATCH(技能效果等级!B1739,技能效果!B:B,0)))</f>
        <v/>
      </c>
      <c r="S1739" s="100"/>
      <c r="T1739" s="100"/>
      <c r="U1739" s="100"/>
      <c r="V1739" s="30" t="s">
        <v>1329</v>
      </c>
      <c r="W1739" s="31">
        <f t="shared" si="26"/>
        <v>174</v>
      </c>
    </row>
    <row r="1740" spans="1:23" ht="16.5" x14ac:dyDescent="0.2">
      <c r="A1740" s="31">
        <v>1737</v>
      </c>
      <c r="B1740" s="31">
        <f>INDEX(技能效果!B:B,MATCH(技能效果等级!W1740,技能效果!Y:Y,0))</f>
        <v>130301205</v>
      </c>
      <c r="C1740" s="31" t="str">
        <f>INDEX(技能效果!C:C,MATCH(技能效果等级!B1740,技能效果!B:B,0))</f>
        <v>夏侯惇共死印记减攻击目标</v>
      </c>
      <c r="D1740" s="30" t="s">
        <v>1013</v>
      </c>
      <c r="E1740" s="31">
        <v>7</v>
      </c>
      <c r="F1740" s="31">
        <f>INDEX(技能效果!H:H,MATCH(技能效果等级!B1740,技能效果!B:B,0))</f>
        <v>4109</v>
      </c>
      <c r="G1740" s="31">
        <v>1</v>
      </c>
      <c r="H1740" s="100"/>
      <c r="I1740" s="100"/>
      <c r="J1740" s="100"/>
      <c r="K1740" s="100"/>
      <c r="L1740" s="100"/>
      <c r="M1740" s="100"/>
      <c r="N1740" s="30" t="str">
        <f>IF(INDEX(技能效果!I:I,MATCH(技能效果等级!B1740,技能效果!B:B,0))="","",INDEX(技能效果!I:I,MATCH(技能效果等级!B1740,技能效果!B:B,0)))</f>
        <v/>
      </c>
      <c r="O1740" s="100"/>
      <c r="P1740" s="100"/>
      <c r="Q1740" s="100"/>
      <c r="R1740" s="31" t="str">
        <f>IF(INDEX(技能效果!J:J,MATCH(技能效果等级!B1740,技能效果!B:B,0))="","",INDEX(技能效果!J:J,MATCH(技能效果等级!B1740,技能效果!B:B,0)))</f>
        <v/>
      </c>
      <c r="S1740" s="100"/>
      <c r="T1740" s="100"/>
      <c r="U1740" s="100"/>
      <c r="V1740" s="30" t="s">
        <v>1329</v>
      </c>
      <c r="W1740" s="31">
        <f t="shared" si="26"/>
        <v>174</v>
      </c>
    </row>
    <row r="1741" spans="1:23" ht="16.5" x14ac:dyDescent="0.2">
      <c r="A1741" s="31">
        <v>1738</v>
      </c>
      <c r="B1741" s="31">
        <f>INDEX(技能效果!B:B,MATCH(技能效果等级!W1741,技能效果!Y:Y,0))</f>
        <v>130301205</v>
      </c>
      <c r="C1741" s="31" t="str">
        <f>INDEX(技能效果!C:C,MATCH(技能效果等级!B1741,技能效果!B:B,0))</f>
        <v>夏侯惇共死印记减攻击目标</v>
      </c>
      <c r="D1741" s="30" t="s">
        <v>1013</v>
      </c>
      <c r="E1741" s="31">
        <v>8</v>
      </c>
      <c r="F1741" s="31">
        <f>INDEX(技能效果!H:H,MATCH(技能效果等级!B1741,技能效果!B:B,0))</f>
        <v>4109</v>
      </c>
      <c r="G1741" s="31">
        <v>1</v>
      </c>
      <c r="H1741" s="100"/>
      <c r="I1741" s="100"/>
      <c r="J1741" s="100"/>
      <c r="K1741" s="100"/>
      <c r="L1741" s="100"/>
      <c r="M1741" s="100"/>
      <c r="N1741" s="30" t="str">
        <f>IF(INDEX(技能效果!I:I,MATCH(技能效果等级!B1741,技能效果!B:B,0))="","",INDEX(技能效果!I:I,MATCH(技能效果等级!B1741,技能效果!B:B,0)))</f>
        <v/>
      </c>
      <c r="O1741" s="100"/>
      <c r="P1741" s="100"/>
      <c r="Q1741" s="100"/>
      <c r="R1741" s="31" t="str">
        <f>IF(INDEX(技能效果!J:J,MATCH(技能效果等级!B1741,技能效果!B:B,0))="","",INDEX(技能效果!J:J,MATCH(技能效果等级!B1741,技能效果!B:B,0)))</f>
        <v/>
      </c>
      <c r="S1741" s="100"/>
      <c r="T1741" s="100"/>
      <c r="U1741" s="100"/>
      <c r="V1741" s="30" t="s">
        <v>1329</v>
      </c>
      <c r="W1741" s="31">
        <f t="shared" si="26"/>
        <v>174</v>
      </c>
    </row>
    <row r="1742" spans="1:23" ht="16.5" x14ac:dyDescent="0.2">
      <c r="A1742" s="31">
        <v>1739</v>
      </c>
      <c r="B1742" s="31">
        <f>INDEX(技能效果!B:B,MATCH(技能效果等级!W1742,技能效果!Y:Y,0))</f>
        <v>130301205</v>
      </c>
      <c r="C1742" s="31" t="str">
        <f>INDEX(技能效果!C:C,MATCH(技能效果等级!B1742,技能效果!B:B,0))</f>
        <v>夏侯惇共死印记减攻击目标</v>
      </c>
      <c r="D1742" s="30" t="s">
        <v>1013</v>
      </c>
      <c r="E1742" s="31">
        <v>9</v>
      </c>
      <c r="F1742" s="31">
        <f>INDEX(技能效果!H:H,MATCH(技能效果等级!B1742,技能效果!B:B,0))</f>
        <v>4109</v>
      </c>
      <c r="G1742" s="31">
        <v>1</v>
      </c>
      <c r="H1742" s="100"/>
      <c r="I1742" s="100"/>
      <c r="J1742" s="100"/>
      <c r="K1742" s="100"/>
      <c r="L1742" s="100"/>
      <c r="M1742" s="100"/>
      <c r="N1742" s="30" t="str">
        <f>IF(INDEX(技能效果!I:I,MATCH(技能效果等级!B1742,技能效果!B:B,0))="","",INDEX(技能效果!I:I,MATCH(技能效果等级!B1742,技能效果!B:B,0)))</f>
        <v/>
      </c>
      <c r="O1742" s="100"/>
      <c r="P1742" s="100"/>
      <c r="Q1742" s="100"/>
      <c r="R1742" s="31" t="str">
        <f>IF(INDEX(技能效果!J:J,MATCH(技能效果等级!B1742,技能效果!B:B,0))="","",INDEX(技能效果!J:J,MATCH(技能效果等级!B1742,技能效果!B:B,0)))</f>
        <v/>
      </c>
      <c r="S1742" s="100"/>
      <c r="T1742" s="100"/>
      <c r="U1742" s="100"/>
      <c r="V1742" s="30" t="s">
        <v>1329</v>
      </c>
      <c r="W1742" s="31">
        <f t="shared" si="26"/>
        <v>174</v>
      </c>
    </row>
    <row r="1743" spans="1:23" ht="16.5" x14ac:dyDescent="0.2">
      <c r="A1743" s="31">
        <v>1740</v>
      </c>
      <c r="B1743" s="31">
        <f>INDEX(技能效果!B:B,MATCH(技能效果等级!W1743,技能效果!Y:Y,0))</f>
        <v>130301205</v>
      </c>
      <c r="C1743" s="31" t="str">
        <f>INDEX(技能效果!C:C,MATCH(技能效果等级!B1743,技能效果!B:B,0))</f>
        <v>夏侯惇共死印记减攻击目标</v>
      </c>
      <c r="D1743" s="30" t="s">
        <v>1013</v>
      </c>
      <c r="E1743" s="31">
        <v>10</v>
      </c>
      <c r="F1743" s="31">
        <f>INDEX(技能效果!H:H,MATCH(技能效果等级!B1743,技能效果!B:B,0))</f>
        <v>4109</v>
      </c>
      <c r="G1743" s="31">
        <v>1</v>
      </c>
      <c r="H1743" s="100"/>
      <c r="I1743" s="100"/>
      <c r="J1743" s="100"/>
      <c r="K1743" s="100"/>
      <c r="L1743" s="100"/>
      <c r="M1743" s="100"/>
      <c r="N1743" s="30" t="str">
        <f>IF(INDEX(技能效果!I:I,MATCH(技能效果等级!B1743,技能效果!B:B,0))="","",INDEX(技能效果!I:I,MATCH(技能效果等级!B1743,技能效果!B:B,0)))</f>
        <v/>
      </c>
      <c r="O1743" s="100"/>
      <c r="P1743" s="100"/>
      <c r="Q1743" s="100"/>
      <c r="R1743" s="31" t="str">
        <f>IF(INDEX(技能效果!J:J,MATCH(技能效果等级!B1743,技能效果!B:B,0))="","",INDEX(技能效果!J:J,MATCH(技能效果等级!B1743,技能效果!B:B,0)))</f>
        <v/>
      </c>
      <c r="S1743" s="100"/>
      <c r="T1743" s="100"/>
      <c r="U1743" s="100"/>
      <c r="V1743" s="30" t="s">
        <v>1329</v>
      </c>
      <c r="W1743" s="31">
        <f t="shared" ref="W1743:W1806" si="27">W1733+1</f>
        <v>174</v>
      </c>
    </row>
    <row r="1744" spans="1:23" ht="16.5" x14ac:dyDescent="0.2">
      <c r="A1744" s="31">
        <v>1741</v>
      </c>
      <c r="B1744" s="31">
        <f>INDEX(技能效果!B:B,MATCH(技能效果等级!W1744,技能效果!Y:Y,0))</f>
        <v>130301211</v>
      </c>
      <c r="C1744" s="31" t="str">
        <f>INDEX(技能效果!C:C,MATCH(技能效果等级!B1744,技能效果!B:B,0))</f>
        <v>夏侯惇专属武器效果</v>
      </c>
      <c r="D1744" s="30" t="s">
        <v>1013</v>
      </c>
      <c r="E1744" s="31">
        <v>1</v>
      </c>
      <c r="F1744" s="31">
        <f>INDEX(技能效果!H:H,MATCH(技能效果等级!B1744,技能效果!B:B,0))</f>
        <v>4019</v>
      </c>
      <c r="G1744" s="31">
        <v>1</v>
      </c>
      <c r="H1744" s="100"/>
      <c r="I1744" s="100"/>
      <c r="J1744" s="100"/>
      <c r="K1744" s="100"/>
      <c r="L1744" s="100"/>
      <c r="M1744" s="100"/>
      <c r="N1744" s="30">
        <f>IF(INDEX(技能效果!I:I,MATCH(技能效果等级!B1744,技能效果!B:B,0))="","",INDEX(技能效果!I:I,MATCH(技能效果等级!B1744,技能效果!B:B,0)))</f>
        <v>124</v>
      </c>
      <c r="O1744" s="100"/>
      <c r="P1744" s="100"/>
      <c r="Q1744" s="100"/>
      <c r="R1744" s="31" t="str">
        <f>IF(INDEX(技能效果!J:J,MATCH(技能效果等级!B1744,技能效果!B:B,0))="","",INDEX(技能效果!J:J,MATCH(技能效果等级!B1744,技能效果!B:B,0)))</f>
        <v/>
      </c>
      <c r="S1744" s="100"/>
      <c r="T1744" s="100"/>
      <c r="U1744" s="100"/>
      <c r="V1744" s="30" t="s">
        <v>1329</v>
      </c>
      <c r="W1744" s="31">
        <f t="shared" si="27"/>
        <v>175</v>
      </c>
    </row>
    <row r="1745" spans="1:23" ht="16.5" x14ac:dyDescent="0.2">
      <c r="A1745" s="31">
        <v>1742</v>
      </c>
      <c r="B1745" s="31">
        <f>INDEX(技能效果!B:B,MATCH(技能效果等级!W1745,技能效果!Y:Y,0))</f>
        <v>130301211</v>
      </c>
      <c r="C1745" s="31" t="str">
        <f>INDEX(技能效果!C:C,MATCH(技能效果等级!B1745,技能效果!B:B,0))</f>
        <v>夏侯惇专属武器效果</v>
      </c>
      <c r="D1745" s="30" t="s">
        <v>1013</v>
      </c>
      <c r="E1745" s="31">
        <v>2</v>
      </c>
      <c r="F1745" s="31">
        <f>INDEX(技能效果!H:H,MATCH(技能效果等级!B1745,技能效果!B:B,0))</f>
        <v>4019</v>
      </c>
      <c r="G1745" s="31">
        <v>1</v>
      </c>
      <c r="H1745" s="100"/>
      <c r="I1745" s="100"/>
      <c r="J1745" s="100"/>
      <c r="K1745" s="100"/>
      <c r="L1745" s="100"/>
      <c r="M1745" s="100"/>
      <c r="N1745" s="30">
        <f>IF(INDEX(技能效果!I:I,MATCH(技能效果等级!B1745,技能效果!B:B,0))="","",INDEX(技能效果!I:I,MATCH(技能效果等级!B1745,技能效果!B:B,0)))</f>
        <v>124</v>
      </c>
      <c r="O1745" s="100"/>
      <c r="P1745" s="100"/>
      <c r="Q1745" s="100"/>
      <c r="R1745" s="31" t="str">
        <f>IF(INDEX(技能效果!J:J,MATCH(技能效果等级!B1745,技能效果!B:B,0))="","",INDEX(技能效果!J:J,MATCH(技能效果等级!B1745,技能效果!B:B,0)))</f>
        <v/>
      </c>
      <c r="S1745" s="100"/>
      <c r="T1745" s="100"/>
      <c r="U1745" s="100"/>
      <c r="V1745" s="30" t="s">
        <v>1329</v>
      </c>
      <c r="W1745" s="31">
        <f t="shared" si="27"/>
        <v>175</v>
      </c>
    </row>
    <row r="1746" spans="1:23" ht="16.5" x14ac:dyDescent="0.2">
      <c r="A1746" s="31">
        <v>1743</v>
      </c>
      <c r="B1746" s="31">
        <f>INDEX(技能效果!B:B,MATCH(技能效果等级!W1746,技能效果!Y:Y,0))</f>
        <v>130301211</v>
      </c>
      <c r="C1746" s="31" t="str">
        <f>INDEX(技能效果!C:C,MATCH(技能效果等级!B1746,技能效果!B:B,0))</f>
        <v>夏侯惇专属武器效果</v>
      </c>
      <c r="D1746" s="30" t="s">
        <v>1013</v>
      </c>
      <c r="E1746" s="31">
        <v>3</v>
      </c>
      <c r="F1746" s="31">
        <f>INDEX(技能效果!H:H,MATCH(技能效果等级!B1746,技能效果!B:B,0))</f>
        <v>4019</v>
      </c>
      <c r="G1746" s="31">
        <v>1</v>
      </c>
      <c r="H1746" s="100"/>
      <c r="I1746" s="100"/>
      <c r="J1746" s="100"/>
      <c r="K1746" s="100"/>
      <c r="L1746" s="100"/>
      <c r="M1746" s="100"/>
      <c r="N1746" s="30">
        <f>IF(INDEX(技能效果!I:I,MATCH(技能效果等级!B1746,技能效果!B:B,0))="","",INDEX(技能效果!I:I,MATCH(技能效果等级!B1746,技能效果!B:B,0)))</f>
        <v>124</v>
      </c>
      <c r="O1746" s="100"/>
      <c r="P1746" s="100"/>
      <c r="Q1746" s="100"/>
      <c r="R1746" s="31" t="str">
        <f>IF(INDEX(技能效果!J:J,MATCH(技能效果等级!B1746,技能效果!B:B,0))="","",INDEX(技能效果!J:J,MATCH(技能效果等级!B1746,技能效果!B:B,0)))</f>
        <v/>
      </c>
      <c r="S1746" s="100"/>
      <c r="T1746" s="100"/>
      <c r="U1746" s="100"/>
      <c r="V1746" s="30" t="s">
        <v>1329</v>
      </c>
      <c r="W1746" s="31">
        <f t="shared" si="27"/>
        <v>175</v>
      </c>
    </row>
    <row r="1747" spans="1:23" ht="16.5" x14ac:dyDescent="0.2">
      <c r="A1747" s="31">
        <v>1744</v>
      </c>
      <c r="B1747" s="31">
        <f>INDEX(技能效果!B:B,MATCH(技能效果等级!W1747,技能效果!Y:Y,0))</f>
        <v>130301211</v>
      </c>
      <c r="C1747" s="31" t="str">
        <f>INDEX(技能效果!C:C,MATCH(技能效果等级!B1747,技能效果!B:B,0))</f>
        <v>夏侯惇专属武器效果</v>
      </c>
      <c r="D1747" s="30" t="s">
        <v>1013</v>
      </c>
      <c r="E1747" s="31">
        <v>4</v>
      </c>
      <c r="F1747" s="31">
        <f>INDEX(技能效果!H:H,MATCH(技能效果等级!B1747,技能效果!B:B,0))</f>
        <v>4019</v>
      </c>
      <c r="G1747" s="31">
        <v>1</v>
      </c>
      <c r="H1747" s="100"/>
      <c r="I1747" s="100"/>
      <c r="J1747" s="100"/>
      <c r="K1747" s="100"/>
      <c r="L1747" s="100"/>
      <c r="M1747" s="100"/>
      <c r="N1747" s="30">
        <f>IF(INDEX(技能效果!I:I,MATCH(技能效果等级!B1747,技能效果!B:B,0))="","",INDEX(技能效果!I:I,MATCH(技能效果等级!B1747,技能效果!B:B,0)))</f>
        <v>124</v>
      </c>
      <c r="O1747" s="100"/>
      <c r="P1747" s="100"/>
      <c r="Q1747" s="100"/>
      <c r="R1747" s="31" t="str">
        <f>IF(INDEX(技能效果!J:J,MATCH(技能效果等级!B1747,技能效果!B:B,0))="","",INDEX(技能效果!J:J,MATCH(技能效果等级!B1747,技能效果!B:B,0)))</f>
        <v/>
      </c>
      <c r="S1747" s="100"/>
      <c r="T1747" s="100"/>
      <c r="U1747" s="100"/>
      <c r="V1747" s="30" t="s">
        <v>1329</v>
      </c>
      <c r="W1747" s="31">
        <f t="shared" si="27"/>
        <v>175</v>
      </c>
    </row>
    <row r="1748" spans="1:23" ht="16.5" x14ac:dyDescent="0.2">
      <c r="A1748" s="31">
        <v>1745</v>
      </c>
      <c r="B1748" s="31">
        <f>INDEX(技能效果!B:B,MATCH(技能效果等级!W1748,技能效果!Y:Y,0))</f>
        <v>130301211</v>
      </c>
      <c r="C1748" s="31" t="str">
        <f>INDEX(技能效果!C:C,MATCH(技能效果等级!B1748,技能效果!B:B,0))</f>
        <v>夏侯惇专属武器效果</v>
      </c>
      <c r="D1748" s="30" t="s">
        <v>1013</v>
      </c>
      <c r="E1748" s="31">
        <v>5</v>
      </c>
      <c r="F1748" s="31">
        <f>INDEX(技能效果!H:H,MATCH(技能效果等级!B1748,技能效果!B:B,0))</f>
        <v>4019</v>
      </c>
      <c r="G1748" s="31">
        <v>1</v>
      </c>
      <c r="H1748" s="100"/>
      <c r="I1748" s="100"/>
      <c r="J1748" s="100"/>
      <c r="K1748" s="100"/>
      <c r="L1748" s="100"/>
      <c r="M1748" s="100"/>
      <c r="N1748" s="30">
        <f>IF(INDEX(技能效果!I:I,MATCH(技能效果等级!B1748,技能效果!B:B,0))="","",INDEX(技能效果!I:I,MATCH(技能效果等级!B1748,技能效果!B:B,0)))</f>
        <v>124</v>
      </c>
      <c r="O1748" s="100"/>
      <c r="P1748" s="100"/>
      <c r="Q1748" s="100"/>
      <c r="R1748" s="31" t="str">
        <f>IF(INDEX(技能效果!J:J,MATCH(技能效果等级!B1748,技能效果!B:B,0))="","",INDEX(技能效果!J:J,MATCH(技能效果等级!B1748,技能效果!B:B,0)))</f>
        <v/>
      </c>
      <c r="S1748" s="100"/>
      <c r="T1748" s="100"/>
      <c r="U1748" s="100"/>
      <c r="V1748" s="30" t="s">
        <v>1329</v>
      </c>
      <c r="W1748" s="31">
        <f t="shared" si="27"/>
        <v>175</v>
      </c>
    </row>
    <row r="1749" spans="1:23" ht="16.5" x14ac:dyDescent="0.2">
      <c r="A1749" s="31">
        <v>1746</v>
      </c>
      <c r="B1749" s="31">
        <f>INDEX(技能效果!B:B,MATCH(技能效果等级!W1749,技能效果!Y:Y,0))</f>
        <v>130301211</v>
      </c>
      <c r="C1749" s="31" t="str">
        <f>INDEX(技能效果!C:C,MATCH(技能效果等级!B1749,技能效果!B:B,0))</f>
        <v>夏侯惇专属武器效果</v>
      </c>
      <c r="D1749" s="30" t="s">
        <v>1013</v>
      </c>
      <c r="E1749" s="31">
        <v>6</v>
      </c>
      <c r="F1749" s="31">
        <f>INDEX(技能效果!H:H,MATCH(技能效果等级!B1749,技能效果!B:B,0))</f>
        <v>4019</v>
      </c>
      <c r="G1749" s="31">
        <v>1</v>
      </c>
      <c r="H1749" s="100"/>
      <c r="I1749" s="100"/>
      <c r="J1749" s="100"/>
      <c r="K1749" s="100"/>
      <c r="L1749" s="100"/>
      <c r="M1749" s="100"/>
      <c r="N1749" s="30">
        <f>IF(INDEX(技能效果!I:I,MATCH(技能效果等级!B1749,技能效果!B:B,0))="","",INDEX(技能效果!I:I,MATCH(技能效果等级!B1749,技能效果!B:B,0)))</f>
        <v>124</v>
      </c>
      <c r="O1749" s="100"/>
      <c r="P1749" s="100"/>
      <c r="Q1749" s="100"/>
      <c r="R1749" s="31" t="str">
        <f>IF(INDEX(技能效果!J:J,MATCH(技能效果等级!B1749,技能效果!B:B,0))="","",INDEX(技能效果!J:J,MATCH(技能效果等级!B1749,技能效果!B:B,0)))</f>
        <v/>
      </c>
      <c r="S1749" s="100"/>
      <c r="T1749" s="100"/>
      <c r="U1749" s="100"/>
      <c r="V1749" s="30" t="s">
        <v>1329</v>
      </c>
      <c r="W1749" s="31">
        <f t="shared" si="27"/>
        <v>175</v>
      </c>
    </row>
    <row r="1750" spans="1:23" ht="16.5" x14ac:dyDescent="0.2">
      <c r="A1750" s="31">
        <v>1747</v>
      </c>
      <c r="B1750" s="31">
        <f>INDEX(技能效果!B:B,MATCH(技能效果等级!W1750,技能效果!Y:Y,0))</f>
        <v>130301211</v>
      </c>
      <c r="C1750" s="31" t="str">
        <f>INDEX(技能效果!C:C,MATCH(技能效果等级!B1750,技能效果!B:B,0))</f>
        <v>夏侯惇专属武器效果</v>
      </c>
      <c r="D1750" s="30" t="s">
        <v>1013</v>
      </c>
      <c r="E1750" s="31">
        <v>7</v>
      </c>
      <c r="F1750" s="31">
        <f>INDEX(技能效果!H:H,MATCH(技能效果等级!B1750,技能效果!B:B,0))</f>
        <v>4019</v>
      </c>
      <c r="G1750" s="31">
        <v>1</v>
      </c>
      <c r="H1750" s="100"/>
      <c r="I1750" s="100"/>
      <c r="J1750" s="100"/>
      <c r="K1750" s="100"/>
      <c r="L1750" s="100"/>
      <c r="M1750" s="100"/>
      <c r="N1750" s="30">
        <f>IF(INDEX(技能效果!I:I,MATCH(技能效果等级!B1750,技能效果!B:B,0))="","",INDEX(技能效果!I:I,MATCH(技能效果等级!B1750,技能效果!B:B,0)))</f>
        <v>124</v>
      </c>
      <c r="O1750" s="100"/>
      <c r="P1750" s="100"/>
      <c r="Q1750" s="100"/>
      <c r="R1750" s="31" t="str">
        <f>IF(INDEX(技能效果!J:J,MATCH(技能效果等级!B1750,技能效果!B:B,0))="","",INDEX(技能效果!J:J,MATCH(技能效果等级!B1750,技能效果!B:B,0)))</f>
        <v/>
      </c>
      <c r="S1750" s="100"/>
      <c r="T1750" s="100"/>
      <c r="U1750" s="100"/>
      <c r="V1750" s="30" t="s">
        <v>1329</v>
      </c>
      <c r="W1750" s="31">
        <f t="shared" si="27"/>
        <v>175</v>
      </c>
    </row>
    <row r="1751" spans="1:23" ht="16.5" x14ac:dyDescent="0.2">
      <c r="A1751" s="31">
        <v>1748</v>
      </c>
      <c r="B1751" s="31">
        <f>INDEX(技能效果!B:B,MATCH(技能效果等级!W1751,技能效果!Y:Y,0))</f>
        <v>130301211</v>
      </c>
      <c r="C1751" s="31" t="str">
        <f>INDEX(技能效果!C:C,MATCH(技能效果等级!B1751,技能效果!B:B,0))</f>
        <v>夏侯惇专属武器效果</v>
      </c>
      <c r="D1751" s="30" t="s">
        <v>1013</v>
      </c>
      <c r="E1751" s="31">
        <v>8</v>
      </c>
      <c r="F1751" s="31">
        <f>INDEX(技能效果!H:H,MATCH(技能效果等级!B1751,技能效果!B:B,0))</f>
        <v>4019</v>
      </c>
      <c r="G1751" s="31">
        <v>1</v>
      </c>
      <c r="H1751" s="100"/>
      <c r="I1751" s="100"/>
      <c r="J1751" s="100"/>
      <c r="K1751" s="100"/>
      <c r="L1751" s="100"/>
      <c r="M1751" s="100"/>
      <c r="N1751" s="30">
        <f>IF(INDEX(技能效果!I:I,MATCH(技能效果等级!B1751,技能效果!B:B,0))="","",INDEX(技能效果!I:I,MATCH(技能效果等级!B1751,技能效果!B:B,0)))</f>
        <v>124</v>
      </c>
      <c r="O1751" s="100"/>
      <c r="P1751" s="100"/>
      <c r="Q1751" s="100"/>
      <c r="R1751" s="31" t="str">
        <f>IF(INDEX(技能效果!J:J,MATCH(技能效果等级!B1751,技能效果!B:B,0))="","",INDEX(技能效果!J:J,MATCH(技能效果等级!B1751,技能效果!B:B,0)))</f>
        <v/>
      </c>
      <c r="S1751" s="100"/>
      <c r="T1751" s="100"/>
      <c r="U1751" s="100"/>
      <c r="V1751" s="30" t="s">
        <v>1329</v>
      </c>
      <c r="W1751" s="31">
        <f t="shared" si="27"/>
        <v>175</v>
      </c>
    </row>
    <row r="1752" spans="1:23" ht="16.5" x14ac:dyDescent="0.2">
      <c r="A1752" s="31">
        <v>1749</v>
      </c>
      <c r="B1752" s="31">
        <f>INDEX(技能效果!B:B,MATCH(技能效果等级!W1752,技能效果!Y:Y,0))</f>
        <v>130301211</v>
      </c>
      <c r="C1752" s="31" t="str">
        <f>INDEX(技能效果!C:C,MATCH(技能效果等级!B1752,技能效果!B:B,0))</f>
        <v>夏侯惇专属武器效果</v>
      </c>
      <c r="D1752" s="30" t="s">
        <v>1013</v>
      </c>
      <c r="E1752" s="31">
        <v>9</v>
      </c>
      <c r="F1752" s="31">
        <f>INDEX(技能效果!H:H,MATCH(技能效果等级!B1752,技能效果!B:B,0))</f>
        <v>4019</v>
      </c>
      <c r="G1752" s="31">
        <v>1</v>
      </c>
      <c r="H1752" s="100"/>
      <c r="I1752" s="100"/>
      <c r="J1752" s="100"/>
      <c r="K1752" s="100"/>
      <c r="L1752" s="100"/>
      <c r="M1752" s="100"/>
      <c r="N1752" s="30">
        <f>IF(INDEX(技能效果!I:I,MATCH(技能效果等级!B1752,技能效果!B:B,0))="","",INDEX(技能效果!I:I,MATCH(技能效果等级!B1752,技能效果!B:B,0)))</f>
        <v>124</v>
      </c>
      <c r="O1752" s="100"/>
      <c r="P1752" s="100"/>
      <c r="Q1752" s="100"/>
      <c r="R1752" s="31" t="str">
        <f>IF(INDEX(技能效果!J:J,MATCH(技能效果等级!B1752,技能效果!B:B,0))="","",INDEX(技能效果!J:J,MATCH(技能效果等级!B1752,技能效果!B:B,0)))</f>
        <v/>
      </c>
      <c r="S1752" s="100"/>
      <c r="T1752" s="100"/>
      <c r="U1752" s="100"/>
      <c r="V1752" s="30" t="s">
        <v>1329</v>
      </c>
      <c r="W1752" s="31">
        <f t="shared" si="27"/>
        <v>175</v>
      </c>
    </row>
    <row r="1753" spans="1:23" ht="16.5" x14ac:dyDescent="0.2">
      <c r="A1753" s="31">
        <v>1750</v>
      </c>
      <c r="B1753" s="31">
        <f>INDEX(技能效果!B:B,MATCH(技能效果等级!W1753,技能效果!Y:Y,0))</f>
        <v>130301211</v>
      </c>
      <c r="C1753" s="31" t="str">
        <f>INDEX(技能效果!C:C,MATCH(技能效果等级!B1753,技能效果!B:B,0))</f>
        <v>夏侯惇专属武器效果</v>
      </c>
      <c r="D1753" s="30" t="s">
        <v>1013</v>
      </c>
      <c r="E1753" s="31">
        <v>10</v>
      </c>
      <c r="F1753" s="31">
        <f>INDEX(技能效果!H:H,MATCH(技能效果等级!B1753,技能效果!B:B,0))</f>
        <v>4019</v>
      </c>
      <c r="G1753" s="31">
        <v>1</v>
      </c>
      <c r="H1753" s="100"/>
      <c r="I1753" s="100"/>
      <c r="J1753" s="100"/>
      <c r="K1753" s="100"/>
      <c r="L1753" s="100"/>
      <c r="M1753" s="100"/>
      <c r="N1753" s="30">
        <f>IF(INDEX(技能效果!I:I,MATCH(技能效果等级!B1753,技能效果!B:B,0))="","",INDEX(技能效果!I:I,MATCH(技能效果等级!B1753,技能效果!B:B,0)))</f>
        <v>124</v>
      </c>
      <c r="O1753" s="100"/>
      <c r="P1753" s="100"/>
      <c r="Q1753" s="100"/>
      <c r="R1753" s="31" t="str">
        <f>IF(INDEX(技能效果!J:J,MATCH(技能效果等级!B1753,技能效果!B:B,0))="","",INDEX(技能效果!J:J,MATCH(技能效果等级!B1753,技能效果!B:B,0)))</f>
        <v/>
      </c>
      <c r="S1753" s="100"/>
      <c r="T1753" s="100"/>
      <c r="U1753" s="100"/>
      <c r="V1753" s="30" t="s">
        <v>1329</v>
      </c>
      <c r="W1753" s="31">
        <f t="shared" si="27"/>
        <v>175</v>
      </c>
    </row>
    <row r="1754" spans="1:23" ht="16.5" x14ac:dyDescent="0.2">
      <c r="A1754" s="31">
        <v>1751</v>
      </c>
      <c r="B1754" s="31">
        <f>INDEX(技能效果!B:B,MATCH(技能效果等级!W1754,技能效果!Y:Y,0))</f>
        <v>130301221</v>
      </c>
      <c r="C1754" s="31" t="str">
        <f>INDEX(技能效果!C:C,MATCH(技能效果等级!B1754,技能效果!B:B,0))</f>
        <v>夏侯惇满星效果</v>
      </c>
      <c r="D1754" s="30" t="s">
        <v>1013</v>
      </c>
      <c r="E1754" s="31">
        <v>1</v>
      </c>
      <c r="F1754" s="31">
        <f>INDEX(技能效果!H:H,MATCH(技能效果等级!B1754,技能效果!B:B,0))</f>
        <v>4109</v>
      </c>
      <c r="G1754" s="31">
        <v>1</v>
      </c>
      <c r="H1754" s="100"/>
      <c r="I1754" s="100"/>
      <c r="J1754" s="100"/>
      <c r="K1754" s="100"/>
      <c r="L1754" s="100"/>
      <c r="M1754" s="100"/>
      <c r="N1754" s="30">
        <f>IF(INDEX(技能效果!I:I,MATCH(技能效果等级!B1754,技能效果!B:B,0))="","",INDEX(技能效果!I:I,MATCH(技能效果等级!B1754,技能效果!B:B,0)))</f>
        <v>122</v>
      </c>
      <c r="O1754" s="100"/>
      <c r="P1754" s="100"/>
      <c r="Q1754" s="100"/>
      <c r="R1754" s="31" t="str">
        <f>IF(INDEX(技能效果!J:J,MATCH(技能效果等级!B1754,技能效果!B:B,0))="","",INDEX(技能效果!J:J,MATCH(技能效果等级!B1754,技能效果!B:B,0)))</f>
        <v/>
      </c>
      <c r="S1754" s="100"/>
      <c r="T1754" s="100"/>
      <c r="U1754" s="100"/>
      <c r="V1754" s="30" t="s">
        <v>1329</v>
      </c>
      <c r="W1754" s="31">
        <f t="shared" si="27"/>
        <v>176</v>
      </c>
    </row>
    <row r="1755" spans="1:23" ht="16.5" x14ac:dyDescent="0.2">
      <c r="A1755" s="31">
        <v>1752</v>
      </c>
      <c r="B1755" s="31">
        <f>INDEX(技能效果!B:B,MATCH(技能效果等级!W1755,技能效果!Y:Y,0))</f>
        <v>130301221</v>
      </c>
      <c r="C1755" s="31" t="str">
        <f>INDEX(技能效果!C:C,MATCH(技能效果等级!B1755,技能效果!B:B,0))</f>
        <v>夏侯惇满星效果</v>
      </c>
      <c r="D1755" s="30" t="s">
        <v>1013</v>
      </c>
      <c r="E1755" s="31">
        <v>2</v>
      </c>
      <c r="F1755" s="31">
        <f>INDEX(技能效果!H:H,MATCH(技能效果等级!B1755,技能效果!B:B,0))</f>
        <v>4109</v>
      </c>
      <c r="G1755" s="31">
        <v>1</v>
      </c>
      <c r="H1755" s="100"/>
      <c r="I1755" s="100"/>
      <c r="J1755" s="100"/>
      <c r="K1755" s="100"/>
      <c r="L1755" s="100"/>
      <c r="M1755" s="100"/>
      <c r="N1755" s="30">
        <f>IF(INDEX(技能效果!I:I,MATCH(技能效果等级!B1755,技能效果!B:B,0))="","",INDEX(技能效果!I:I,MATCH(技能效果等级!B1755,技能效果!B:B,0)))</f>
        <v>122</v>
      </c>
      <c r="O1755" s="100"/>
      <c r="P1755" s="100"/>
      <c r="Q1755" s="100"/>
      <c r="R1755" s="31" t="str">
        <f>IF(INDEX(技能效果!J:J,MATCH(技能效果等级!B1755,技能效果!B:B,0))="","",INDEX(技能效果!J:J,MATCH(技能效果等级!B1755,技能效果!B:B,0)))</f>
        <v/>
      </c>
      <c r="S1755" s="100"/>
      <c r="T1755" s="100"/>
      <c r="U1755" s="100"/>
      <c r="V1755" s="30" t="s">
        <v>1329</v>
      </c>
      <c r="W1755" s="31">
        <f t="shared" si="27"/>
        <v>176</v>
      </c>
    </row>
    <row r="1756" spans="1:23" ht="16.5" x14ac:dyDescent="0.2">
      <c r="A1756" s="31">
        <v>1753</v>
      </c>
      <c r="B1756" s="31">
        <f>INDEX(技能效果!B:B,MATCH(技能效果等级!W1756,技能效果!Y:Y,0))</f>
        <v>130301221</v>
      </c>
      <c r="C1756" s="31" t="str">
        <f>INDEX(技能效果!C:C,MATCH(技能效果等级!B1756,技能效果!B:B,0))</f>
        <v>夏侯惇满星效果</v>
      </c>
      <c r="D1756" s="30" t="s">
        <v>1013</v>
      </c>
      <c r="E1756" s="31">
        <v>3</v>
      </c>
      <c r="F1756" s="31">
        <f>INDEX(技能效果!H:H,MATCH(技能效果等级!B1756,技能效果!B:B,0))</f>
        <v>4109</v>
      </c>
      <c r="G1756" s="31">
        <v>1</v>
      </c>
      <c r="H1756" s="100"/>
      <c r="I1756" s="100"/>
      <c r="J1756" s="100"/>
      <c r="K1756" s="100"/>
      <c r="L1756" s="100"/>
      <c r="M1756" s="100"/>
      <c r="N1756" s="30">
        <f>IF(INDEX(技能效果!I:I,MATCH(技能效果等级!B1756,技能效果!B:B,0))="","",INDEX(技能效果!I:I,MATCH(技能效果等级!B1756,技能效果!B:B,0)))</f>
        <v>122</v>
      </c>
      <c r="O1756" s="100"/>
      <c r="P1756" s="100"/>
      <c r="Q1756" s="100"/>
      <c r="R1756" s="31" t="str">
        <f>IF(INDEX(技能效果!J:J,MATCH(技能效果等级!B1756,技能效果!B:B,0))="","",INDEX(技能效果!J:J,MATCH(技能效果等级!B1756,技能效果!B:B,0)))</f>
        <v/>
      </c>
      <c r="S1756" s="100"/>
      <c r="T1756" s="100"/>
      <c r="U1756" s="100"/>
      <c r="V1756" s="30" t="s">
        <v>1329</v>
      </c>
      <c r="W1756" s="31">
        <f t="shared" si="27"/>
        <v>176</v>
      </c>
    </row>
    <row r="1757" spans="1:23" ht="16.5" x14ac:dyDescent="0.2">
      <c r="A1757" s="31">
        <v>1754</v>
      </c>
      <c r="B1757" s="31">
        <f>INDEX(技能效果!B:B,MATCH(技能效果等级!W1757,技能效果!Y:Y,0))</f>
        <v>130301221</v>
      </c>
      <c r="C1757" s="31" t="str">
        <f>INDEX(技能效果!C:C,MATCH(技能效果等级!B1757,技能效果!B:B,0))</f>
        <v>夏侯惇满星效果</v>
      </c>
      <c r="D1757" s="30" t="s">
        <v>1013</v>
      </c>
      <c r="E1757" s="31">
        <v>4</v>
      </c>
      <c r="F1757" s="31">
        <f>INDEX(技能效果!H:H,MATCH(技能效果等级!B1757,技能效果!B:B,0))</f>
        <v>4109</v>
      </c>
      <c r="G1757" s="31">
        <v>1</v>
      </c>
      <c r="H1757" s="100"/>
      <c r="I1757" s="100"/>
      <c r="J1757" s="100"/>
      <c r="K1757" s="100"/>
      <c r="L1757" s="100"/>
      <c r="M1757" s="100"/>
      <c r="N1757" s="30">
        <f>IF(INDEX(技能效果!I:I,MATCH(技能效果等级!B1757,技能效果!B:B,0))="","",INDEX(技能效果!I:I,MATCH(技能效果等级!B1757,技能效果!B:B,0)))</f>
        <v>122</v>
      </c>
      <c r="O1757" s="100"/>
      <c r="P1757" s="100"/>
      <c r="Q1757" s="100"/>
      <c r="R1757" s="31" t="str">
        <f>IF(INDEX(技能效果!J:J,MATCH(技能效果等级!B1757,技能效果!B:B,0))="","",INDEX(技能效果!J:J,MATCH(技能效果等级!B1757,技能效果!B:B,0)))</f>
        <v/>
      </c>
      <c r="S1757" s="100"/>
      <c r="T1757" s="100"/>
      <c r="U1757" s="100"/>
      <c r="V1757" s="30" t="s">
        <v>1329</v>
      </c>
      <c r="W1757" s="31">
        <f t="shared" si="27"/>
        <v>176</v>
      </c>
    </row>
    <row r="1758" spans="1:23" ht="16.5" x14ac:dyDescent="0.2">
      <c r="A1758" s="31">
        <v>1755</v>
      </c>
      <c r="B1758" s="31">
        <f>INDEX(技能效果!B:B,MATCH(技能效果等级!W1758,技能效果!Y:Y,0))</f>
        <v>130301221</v>
      </c>
      <c r="C1758" s="31" t="str">
        <f>INDEX(技能效果!C:C,MATCH(技能效果等级!B1758,技能效果!B:B,0))</f>
        <v>夏侯惇满星效果</v>
      </c>
      <c r="D1758" s="30" t="s">
        <v>1013</v>
      </c>
      <c r="E1758" s="31">
        <v>5</v>
      </c>
      <c r="F1758" s="31">
        <f>INDEX(技能效果!H:H,MATCH(技能效果等级!B1758,技能效果!B:B,0))</f>
        <v>4109</v>
      </c>
      <c r="G1758" s="31">
        <v>1</v>
      </c>
      <c r="H1758" s="100"/>
      <c r="I1758" s="100"/>
      <c r="J1758" s="100"/>
      <c r="K1758" s="100"/>
      <c r="L1758" s="100"/>
      <c r="M1758" s="100"/>
      <c r="N1758" s="30">
        <f>IF(INDEX(技能效果!I:I,MATCH(技能效果等级!B1758,技能效果!B:B,0))="","",INDEX(技能效果!I:I,MATCH(技能效果等级!B1758,技能效果!B:B,0)))</f>
        <v>122</v>
      </c>
      <c r="O1758" s="100"/>
      <c r="P1758" s="100"/>
      <c r="Q1758" s="100"/>
      <c r="R1758" s="31" t="str">
        <f>IF(INDEX(技能效果!J:J,MATCH(技能效果等级!B1758,技能效果!B:B,0))="","",INDEX(技能效果!J:J,MATCH(技能效果等级!B1758,技能效果!B:B,0)))</f>
        <v/>
      </c>
      <c r="S1758" s="100"/>
      <c r="T1758" s="100"/>
      <c r="U1758" s="100"/>
      <c r="V1758" s="30" t="s">
        <v>1329</v>
      </c>
      <c r="W1758" s="31">
        <f t="shared" si="27"/>
        <v>176</v>
      </c>
    </row>
    <row r="1759" spans="1:23" ht="16.5" x14ac:dyDescent="0.2">
      <c r="A1759" s="31">
        <v>1756</v>
      </c>
      <c r="B1759" s="31">
        <f>INDEX(技能效果!B:B,MATCH(技能效果等级!W1759,技能效果!Y:Y,0))</f>
        <v>130301221</v>
      </c>
      <c r="C1759" s="31" t="str">
        <f>INDEX(技能效果!C:C,MATCH(技能效果等级!B1759,技能效果!B:B,0))</f>
        <v>夏侯惇满星效果</v>
      </c>
      <c r="D1759" s="30" t="s">
        <v>1013</v>
      </c>
      <c r="E1759" s="31">
        <v>6</v>
      </c>
      <c r="F1759" s="31">
        <f>INDEX(技能效果!H:H,MATCH(技能效果等级!B1759,技能效果!B:B,0))</f>
        <v>4109</v>
      </c>
      <c r="G1759" s="31">
        <v>1</v>
      </c>
      <c r="H1759" s="100"/>
      <c r="I1759" s="100"/>
      <c r="J1759" s="100"/>
      <c r="K1759" s="100"/>
      <c r="L1759" s="100"/>
      <c r="M1759" s="100"/>
      <c r="N1759" s="30">
        <f>IF(INDEX(技能效果!I:I,MATCH(技能效果等级!B1759,技能效果!B:B,0))="","",INDEX(技能效果!I:I,MATCH(技能效果等级!B1759,技能效果!B:B,0)))</f>
        <v>122</v>
      </c>
      <c r="O1759" s="100"/>
      <c r="P1759" s="100"/>
      <c r="Q1759" s="100"/>
      <c r="R1759" s="31" t="str">
        <f>IF(INDEX(技能效果!J:J,MATCH(技能效果等级!B1759,技能效果!B:B,0))="","",INDEX(技能效果!J:J,MATCH(技能效果等级!B1759,技能效果!B:B,0)))</f>
        <v/>
      </c>
      <c r="S1759" s="100"/>
      <c r="T1759" s="100"/>
      <c r="U1759" s="100"/>
      <c r="V1759" s="30" t="s">
        <v>1329</v>
      </c>
      <c r="W1759" s="31">
        <f t="shared" si="27"/>
        <v>176</v>
      </c>
    </row>
    <row r="1760" spans="1:23" ht="16.5" x14ac:dyDescent="0.2">
      <c r="A1760" s="31">
        <v>1757</v>
      </c>
      <c r="B1760" s="31">
        <f>INDEX(技能效果!B:B,MATCH(技能效果等级!W1760,技能效果!Y:Y,0))</f>
        <v>130301221</v>
      </c>
      <c r="C1760" s="31" t="str">
        <f>INDEX(技能效果!C:C,MATCH(技能效果等级!B1760,技能效果!B:B,0))</f>
        <v>夏侯惇满星效果</v>
      </c>
      <c r="D1760" s="30" t="s">
        <v>1013</v>
      </c>
      <c r="E1760" s="31">
        <v>7</v>
      </c>
      <c r="F1760" s="31">
        <f>INDEX(技能效果!H:H,MATCH(技能效果等级!B1760,技能效果!B:B,0))</f>
        <v>4109</v>
      </c>
      <c r="G1760" s="31">
        <v>1</v>
      </c>
      <c r="H1760" s="100"/>
      <c r="I1760" s="100"/>
      <c r="J1760" s="100"/>
      <c r="K1760" s="100"/>
      <c r="L1760" s="100"/>
      <c r="M1760" s="100"/>
      <c r="N1760" s="30">
        <f>IF(INDEX(技能效果!I:I,MATCH(技能效果等级!B1760,技能效果!B:B,0))="","",INDEX(技能效果!I:I,MATCH(技能效果等级!B1760,技能效果!B:B,0)))</f>
        <v>122</v>
      </c>
      <c r="O1760" s="100"/>
      <c r="P1760" s="100"/>
      <c r="Q1760" s="100"/>
      <c r="R1760" s="31" t="str">
        <f>IF(INDEX(技能效果!J:J,MATCH(技能效果等级!B1760,技能效果!B:B,0))="","",INDEX(技能效果!J:J,MATCH(技能效果等级!B1760,技能效果!B:B,0)))</f>
        <v/>
      </c>
      <c r="S1760" s="100"/>
      <c r="T1760" s="100"/>
      <c r="U1760" s="100"/>
      <c r="V1760" s="30" t="s">
        <v>1329</v>
      </c>
      <c r="W1760" s="31">
        <f t="shared" si="27"/>
        <v>176</v>
      </c>
    </row>
    <row r="1761" spans="1:23" ht="16.5" x14ac:dyDescent="0.2">
      <c r="A1761" s="31">
        <v>1758</v>
      </c>
      <c r="B1761" s="31">
        <f>INDEX(技能效果!B:B,MATCH(技能效果等级!W1761,技能效果!Y:Y,0))</f>
        <v>130301221</v>
      </c>
      <c r="C1761" s="31" t="str">
        <f>INDEX(技能效果!C:C,MATCH(技能效果等级!B1761,技能效果!B:B,0))</f>
        <v>夏侯惇满星效果</v>
      </c>
      <c r="D1761" s="30" t="s">
        <v>1013</v>
      </c>
      <c r="E1761" s="31">
        <v>8</v>
      </c>
      <c r="F1761" s="31">
        <f>INDEX(技能效果!H:H,MATCH(技能效果等级!B1761,技能效果!B:B,0))</f>
        <v>4109</v>
      </c>
      <c r="G1761" s="31">
        <v>1</v>
      </c>
      <c r="H1761" s="100"/>
      <c r="I1761" s="100"/>
      <c r="J1761" s="100"/>
      <c r="K1761" s="100"/>
      <c r="L1761" s="100"/>
      <c r="M1761" s="100"/>
      <c r="N1761" s="30">
        <f>IF(INDEX(技能效果!I:I,MATCH(技能效果等级!B1761,技能效果!B:B,0))="","",INDEX(技能效果!I:I,MATCH(技能效果等级!B1761,技能效果!B:B,0)))</f>
        <v>122</v>
      </c>
      <c r="O1761" s="100"/>
      <c r="P1761" s="100"/>
      <c r="Q1761" s="100"/>
      <c r="R1761" s="31" t="str">
        <f>IF(INDEX(技能效果!J:J,MATCH(技能效果等级!B1761,技能效果!B:B,0))="","",INDEX(技能效果!J:J,MATCH(技能效果等级!B1761,技能效果!B:B,0)))</f>
        <v/>
      </c>
      <c r="S1761" s="100"/>
      <c r="T1761" s="100"/>
      <c r="U1761" s="100"/>
      <c r="V1761" s="30" t="s">
        <v>1329</v>
      </c>
      <c r="W1761" s="31">
        <f t="shared" si="27"/>
        <v>176</v>
      </c>
    </row>
    <row r="1762" spans="1:23" ht="16.5" x14ac:dyDescent="0.2">
      <c r="A1762" s="31">
        <v>1759</v>
      </c>
      <c r="B1762" s="31">
        <f>INDEX(技能效果!B:B,MATCH(技能效果等级!W1762,技能效果!Y:Y,0))</f>
        <v>130301221</v>
      </c>
      <c r="C1762" s="31" t="str">
        <f>INDEX(技能效果!C:C,MATCH(技能效果等级!B1762,技能效果!B:B,0))</f>
        <v>夏侯惇满星效果</v>
      </c>
      <c r="D1762" s="30" t="s">
        <v>1013</v>
      </c>
      <c r="E1762" s="31">
        <v>9</v>
      </c>
      <c r="F1762" s="31">
        <f>INDEX(技能效果!H:H,MATCH(技能效果等级!B1762,技能效果!B:B,0))</f>
        <v>4109</v>
      </c>
      <c r="G1762" s="31">
        <v>1</v>
      </c>
      <c r="H1762" s="100"/>
      <c r="I1762" s="100"/>
      <c r="J1762" s="100"/>
      <c r="K1762" s="100"/>
      <c r="L1762" s="100"/>
      <c r="M1762" s="100"/>
      <c r="N1762" s="30">
        <f>IF(INDEX(技能效果!I:I,MATCH(技能效果等级!B1762,技能效果!B:B,0))="","",INDEX(技能效果!I:I,MATCH(技能效果等级!B1762,技能效果!B:B,0)))</f>
        <v>122</v>
      </c>
      <c r="O1762" s="100"/>
      <c r="P1762" s="100"/>
      <c r="Q1762" s="100"/>
      <c r="R1762" s="31" t="str">
        <f>IF(INDEX(技能效果!J:J,MATCH(技能效果等级!B1762,技能效果!B:B,0))="","",INDEX(技能效果!J:J,MATCH(技能效果等级!B1762,技能效果!B:B,0)))</f>
        <v/>
      </c>
      <c r="S1762" s="100"/>
      <c r="T1762" s="100"/>
      <c r="U1762" s="100"/>
      <c r="V1762" s="30" t="s">
        <v>1329</v>
      </c>
      <c r="W1762" s="31">
        <f t="shared" si="27"/>
        <v>176</v>
      </c>
    </row>
    <row r="1763" spans="1:23" ht="16.5" x14ac:dyDescent="0.2">
      <c r="A1763" s="31">
        <v>1760</v>
      </c>
      <c r="B1763" s="31">
        <f>INDEX(技能效果!B:B,MATCH(技能效果等级!W1763,技能效果!Y:Y,0))</f>
        <v>130301221</v>
      </c>
      <c r="C1763" s="31" t="str">
        <f>INDEX(技能效果!C:C,MATCH(技能效果等级!B1763,技能效果!B:B,0))</f>
        <v>夏侯惇满星效果</v>
      </c>
      <c r="D1763" s="30" t="s">
        <v>1013</v>
      </c>
      <c r="E1763" s="31">
        <v>10</v>
      </c>
      <c r="F1763" s="31">
        <f>INDEX(技能效果!H:H,MATCH(技能效果等级!B1763,技能效果!B:B,0))</f>
        <v>4109</v>
      </c>
      <c r="G1763" s="31">
        <v>1</v>
      </c>
      <c r="H1763" s="100"/>
      <c r="I1763" s="100"/>
      <c r="J1763" s="100"/>
      <c r="K1763" s="100"/>
      <c r="L1763" s="100"/>
      <c r="M1763" s="100"/>
      <c r="N1763" s="30">
        <f>IF(INDEX(技能效果!I:I,MATCH(技能效果等级!B1763,技能效果!B:B,0))="","",INDEX(技能效果!I:I,MATCH(技能效果等级!B1763,技能效果!B:B,0)))</f>
        <v>122</v>
      </c>
      <c r="O1763" s="100"/>
      <c r="P1763" s="100"/>
      <c r="Q1763" s="100"/>
      <c r="R1763" s="31" t="str">
        <f>IF(INDEX(技能效果!J:J,MATCH(技能效果等级!B1763,技能效果!B:B,0))="","",INDEX(技能效果!J:J,MATCH(技能效果等级!B1763,技能效果!B:B,0)))</f>
        <v/>
      </c>
      <c r="S1763" s="100"/>
      <c r="T1763" s="100"/>
      <c r="U1763" s="100"/>
      <c r="V1763" s="30" t="s">
        <v>1329</v>
      </c>
      <c r="W1763" s="31">
        <f t="shared" si="27"/>
        <v>176</v>
      </c>
    </row>
    <row r="1764" spans="1:23" ht="16.5" x14ac:dyDescent="0.2">
      <c r="A1764" s="31">
        <v>1761</v>
      </c>
      <c r="B1764" s="31">
        <f>INDEX(技能效果!B:B,MATCH(技能效果等级!W1764,技能效果!Y:Y,0))</f>
        <v>130301301</v>
      </c>
      <c r="C1764" s="31" t="str">
        <f>INDEX(技能效果!C:C,MATCH(技能效果等级!B1764,技能效果!B:B,0))</f>
        <v>塞伯罗斯技能伤害</v>
      </c>
      <c r="D1764" s="30" t="s">
        <v>1013</v>
      </c>
      <c r="E1764" s="31">
        <v>1</v>
      </c>
      <c r="F1764" s="31">
        <f>INDEX(技能效果!H:H,MATCH(技能效果等级!B1764,技能效果!B:B,0))</f>
        <v>1001</v>
      </c>
      <c r="G1764" s="31">
        <v>1</v>
      </c>
      <c r="H1764" s="100"/>
      <c r="I1764" s="100"/>
      <c r="J1764" s="100"/>
      <c r="K1764" s="100"/>
      <c r="L1764" s="100"/>
      <c r="M1764" s="100"/>
      <c r="N1764" s="30" t="str">
        <f>IF(INDEX(技能效果!I:I,MATCH(技能效果等级!B1764,技能效果!B:B,0))="","",INDEX(技能效果!I:I,MATCH(技能效果等级!B1764,技能效果!B:B,0)))</f>
        <v/>
      </c>
      <c r="O1764" s="100"/>
      <c r="P1764" s="100"/>
      <c r="Q1764" s="100"/>
      <c r="R1764" s="31" t="str">
        <f>IF(INDEX(技能效果!J:J,MATCH(技能效果等级!B1764,技能效果!B:B,0))="","",INDEX(技能效果!J:J,MATCH(技能效果等级!B1764,技能效果!B:B,0)))</f>
        <v/>
      </c>
      <c r="S1764" s="100"/>
      <c r="T1764" s="100"/>
      <c r="U1764" s="100"/>
      <c r="V1764" s="30" t="s">
        <v>1329</v>
      </c>
      <c r="W1764" s="31">
        <f t="shared" si="27"/>
        <v>177</v>
      </c>
    </row>
    <row r="1765" spans="1:23" ht="16.5" x14ac:dyDescent="0.2">
      <c r="A1765" s="31">
        <v>1762</v>
      </c>
      <c r="B1765" s="31">
        <f>INDEX(技能效果!B:B,MATCH(技能效果等级!W1765,技能效果!Y:Y,0))</f>
        <v>130301301</v>
      </c>
      <c r="C1765" s="31" t="str">
        <f>INDEX(技能效果!C:C,MATCH(技能效果等级!B1765,技能效果!B:B,0))</f>
        <v>塞伯罗斯技能伤害</v>
      </c>
      <c r="D1765" s="30" t="s">
        <v>1013</v>
      </c>
      <c r="E1765" s="31">
        <v>2</v>
      </c>
      <c r="F1765" s="31">
        <f>INDEX(技能效果!H:H,MATCH(技能效果等级!B1765,技能效果!B:B,0))</f>
        <v>1001</v>
      </c>
      <c r="G1765" s="31">
        <v>1</v>
      </c>
      <c r="H1765" s="100"/>
      <c r="I1765" s="100"/>
      <c r="J1765" s="100"/>
      <c r="K1765" s="100"/>
      <c r="L1765" s="100"/>
      <c r="M1765" s="100"/>
      <c r="N1765" s="30" t="str">
        <f>IF(INDEX(技能效果!I:I,MATCH(技能效果等级!B1765,技能效果!B:B,0))="","",INDEX(技能效果!I:I,MATCH(技能效果等级!B1765,技能效果!B:B,0)))</f>
        <v/>
      </c>
      <c r="O1765" s="100"/>
      <c r="P1765" s="100"/>
      <c r="Q1765" s="100"/>
      <c r="R1765" s="31" t="str">
        <f>IF(INDEX(技能效果!J:J,MATCH(技能效果等级!B1765,技能效果!B:B,0))="","",INDEX(技能效果!J:J,MATCH(技能效果等级!B1765,技能效果!B:B,0)))</f>
        <v/>
      </c>
      <c r="S1765" s="100"/>
      <c r="T1765" s="100"/>
      <c r="U1765" s="100"/>
      <c r="V1765" s="30" t="s">
        <v>1329</v>
      </c>
      <c r="W1765" s="31">
        <f t="shared" si="27"/>
        <v>177</v>
      </c>
    </row>
    <row r="1766" spans="1:23" ht="16.5" x14ac:dyDescent="0.2">
      <c r="A1766" s="31">
        <v>1763</v>
      </c>
      <c r="B1766" s="31">
        <f>INDEX(技能效果!B:B,MATCH(技能效果等级!W1766,技能效果!Y:Y,0))</f>
        <v>130301301</v>
      </c>
      <c r="C1766" s="31" t="str">
        <f>INDEX(技能效果!C:C,MATCH(技能效果等级!B1766,技能效果!B:B,0))</f>
        <v>塞伯罗斯技能伤害</v>
      </c>
      <c r="D1766" s="30" t="s">
        <v>1013</v>
      </c>
      <c r="E1766" s="31">
        <v>3</v>
      </c>
      <c r="F1766" s="31">
        <f>INDEX(技能效果!H:H,MATCH(技能效果等级!B1766,技能效果!B:B,0))</f>
        <v>1001</v>
      </c>
      <c r="G1766" s="31">
        <v>1</v>
      </c>
      <c r="H1766" s="100"/>
      <c r="I1766" s="100"/>
      <c r="J1766" s="100"/>
      <c r="K1766" s="100"/>
      <c r="L1766" s="100"/>
      <c r="M1766" s="100"/>
      <c r="N1766" s="30" t="str">
        <f>IF(INDEX(技能效果!I:I,MATCH(技能效果等级!B1766,技能效果!B:B,0))="","",INDEX(技能效果!I:I,MATCH(技能效果等级!B1766,技能效果!B:B,0)))</f>
        <v/>
      </c>
      <c r="O1766" s="100"/>
      <c r="P1766" s="100"/>
      <c r="Q1766" s="100"/>
      <c r="R1766" s="31" t="str">
        <f>IF(INDEX(技能效果!J:J,MATCH(技能效果等级!B1766,技能效果!B:B,0))="","",INDEX(技能效果!J:J,MATCH(技能效果等级!B1766,技能效果!B:B,0)))</f>
        <v/>
      </c>
      <c r="S1766" s="100"/>
      <c r="T1766" s="100"/>
      <c r="U1766" s="100"/>
      <c r="V1766" s="30" t="s">
        <v>1329</v>
      </c>
      <c r="W1766" s="31">
        <f t="shared" si="27"/>
        <v>177</v>
      </c>
    </row>
    <row r="1767" spans="1:23" ht="16.5" x14ac:dyDescent="0.2">
      <c r="A1767" s="31">
        <v>1764</v>
      </c>
      <c r="B1767" s="31">
        <f>INDEX(技能效果!B:B,MATCH(技能效果等级!W1767,技能效果!Y:Y,0))</f>
        <v>130301301</v>
      </c>
      <c r="C1767" s="31" t="str">
        <f>INDEX(技能效果!C:C,MATCH(技能效果等级!B1767,技能效果!B:B,0))</f>
        <v>塞伯罗斯技能伤害</v>
      </c>
      <c r="D1767" s="30" t="s">
        <v>1013</v>
      </c>
      <c r="E1767" s="31">
        <v>4</v>
      </c>
      <c r="F1767" s="31">
        <f>INDEX(技能效果!H:H,MATCH(技能效果等级!B1767,技能效果!B:B,0))</f>
        <v>1001</v>
      </c>
      <c r="G1767" s="31">
        <v>1</v>
      </c>
      <c r="H1767" s="100"/>
      <c r="I1767" s="100"/>
      <c r="J1767" s="100"/>
      <c r="K1767" s="100"/>
      <c r="L1767" s="100"/>
      <c r="M1767" s="100"/>
      <c r="N1767" s="30" t="str">
        <f>IF(INDEX(技能效果!I:I,MATCH(技能效果等级!B1767,技能效果!B:B,0))="","",INDEX(技能效果!I:I,MATCH(技能效果等级!B1767,技能效果!B:B,0)))</f>
        <v/>
      </c>
      <c r="O1767" s="100"/>
      <c r="P1767" s="100"/>
      <c r="Q1767" s="100"/>
      <c r="R1767" s="31" t="str">
        <f>IF(INDEX(技能效果!J:J,MATCH(技能效果等级!B1767,技能效果!B:B,0))="","",INDEX(技能效果!J:J,MATCH(技能效果等级!B1767,技能效果!B:B,0)))</f>
        <v/>
      </c>
      <c r="S1767" s="100"/>
      <c r="T1767" s="100"/>
      <c r="U1767" s="100"/>
      <c r="V1767" s="30" t="s">
        <v>1329</v>
      </c>
      <c r="W1767" s="31">
        <f t="shared" si="27"/>
        <v>177</v>
      </c>
    </row>
    <row r="1768" spans="1:23" ht="16.5" x14ac:dyDescent="0.2">
      <c r="A1768" s="31">
        <v>1765</v>
      </c>
      <c r="B1768" s="31">
        <f>INDEX(技能效果!B:B,MATCH(技能效果等级!W1768,技能效果!Y:Y,0))</f>
        <v>130301301</v>
      </c>
      <c r="C1768" s="31" t="str">
        <f>INDEX(技能效果!C:C,MATCH(技能效果等级!B1768,技能效果!B:B,0))</f>
        <v>塞伯罗斯技能伤害</v>
      </c>
      <c r="D1768" s="30" t="s">
        <v>1013</v>
      </c>
      <c r="E1768" s="31">
        <v>5</v>
      </c>
      <c r="F1768" s="31">
        <f>INDEX(技能效果!H:H,MATCH(技能效果等级!B1768,技能效果!B:B,0))</f>
        <v>1001</v>
      </c>
      <c r="G1768" s="31">
        <v>1</v>
      </c>
      <c r="H1768" s="100"/>
      <c r="I1768" s="100"/>
      <c r="J1768" s="100"/>
      <c r="K1768" s="100"/>
      <c r="L1768" s="100"/>
      <c r="M1768" s="100"/>
      <c r="N1768" s="30" t="str">
        <f>IF(INDEX(技能效果!I:I,MATCH(技能效果等级!B1768,技能效果!B:B,0))="","",INDEX(技能效果!I:I,MATCH(技能效果等级!B1768,技能效果!B:B,0)))</f>
        <v/>
      </c>
      <c r="O1768" s="100"/>
      <c r="P1768" s="100"/>
      <c r="Q1768" s="100"/>
      <c r="R1768" s="31" t="str">
        <f>IF(INDEX(技能效果!J:J,MATCH(技能效果等级!B1768,技能效果!B:B,0))="","",INDEX(技能效果!J:J,MATCH(技能效果等级!B1768,技能效果!B:B,0)))</f>
        <v/>
      </c>
      <c r="S1768" s="100"/>
      <c r="T1768" s="100"/>
      <c r="U1768" s="100"/>
      <c r="V1768" s="30" t="s">
        <v>1329</v>
      </c>
      <c r="W1768" s="31">
        <f t="shared" si="27"/>
        <v>177</v>
      </c>
    </row>
    <row r="1769" spans="1:23" ht="16.5" x14ac:dyDescent="0.2">
      <c r="A1769" s="31">
        <v>1766</v>
      </c>
      <c r="B1769" s="31">
        <f>INDEX(技能效果!B:B,MATCH(技能效果等级!W1769,技能效果!Y:Y,0))</f>
        <v>130301301</v>
      </c>
      <c r="C1769" s="31" t="str">
        <f>INDEX(技能效果!C:C,MATCH(技能效果等级!B1769,技能效果!B:B,0))</f>
        <v>塞伯罗斯技能伤害</v>
      </c>
      <c r="D1769" s="30" t="s">
        <v>1013</v>
      </c>
      <c r="E1769" s="31">
        <v>6</v>
      </c>
      <c r="F1769" s="31">
        <f>INDEX(技能效果!H:H,MATCH(技能效果等级!B1769,技能效果!B:B,0))</f>
        <v>1001</v>
      </c>
      <c r="G1769" s="31">
        <v>1</v>
      </c>
      <c r="H1769" s="100"/>
      <c r="I1769" s="100"/>
      <c r="J1769" s="100"/>
      <c r="K1769" s="100"/>
      <c r="L1769" s="100"/>
      <c r="M1769" s="100"/>
      <c r="N1769" s="30" t="str">
        <f>IF(INDEX(技能效果!I:I,MATCH(技能效果等级!B1769,技能效果!B:B,0))="","",INDEX(技能效果!I:I,MATCH(技能效果等级!B1769,技能效果!B:B,0)))</f>
        <v/>
      </c>
      <c r="O1769" s="100"/>
      <c r="P1769" s="100"/>
      <c r="Q1769" s="100"/>
      <c r="R1769" s="31" t="str">
        <f>IF(INDEX(技能效果!J:J,MATCH(技能效果等级!B1769,技能效果!B:B,0))="","",INDEX(技能效果!J:J,MATCH(技能效果等级!B1769,技能效果!B:B,0)))</f>
        <v/>
      </c>
      <c r="S1769" s="100"/>
      <c r="T1769" s="100"/>
      <c r="U1769" s="100"/>
      <c r="V1769" s="30" t="s">
        <v>1329</v>
      </c>
      <c r="W1769" s="31">
        <f t="shared" si="27"/>
        <v>177</v>
      </c>
    </row>
    <row r="1770" spans="1:23" ht="16.5" x14ac:dyDescent="0.2">
      <c r="A1770" s="31">
        <v>1767</v>
      </c>
      <c r="B1770" s="31">
        <f>INDEX(技能效果!B:B,MATCH(技能效果等级!W1770,技能效果!Y:Y,0))</f>
        <v>130301301</v>
      </c>
      <c r="C1770" s="31" t="str">
        <f>INDEX(技能效果!C:C,MATCH(技能效果等级!B1770,技能效果!B:B,0))</f>
        <v>塞伯罗斯技能伤害</v>
      </c>
      <c r="D1770" s="30" t="s">
        <v>1013</v>
      </c>
      <c r="E1770" s="31">
        <v>7</v>
      </c>
      <c r="F1770" s="31">
        <f>INDEX(技能效果!H:H,MATCH(技能效果等级!B1770,技能效果!B:B,0))</f>
        <v>1001</v>
      </c>
      <c r="G1770" s="31">
        <v>1</v>
      </c>
      <c r="H1770" s="100"/>
      <c r="I1770" s="100"/>
      <c r="J1770" s="100"/>
      <c r="K1770" s="100"/>
      <c r="L1770" s="100"/>
      <c r="M1770" s="100"/>
      <c r="N1770" s="30" t="str">
        <f>IF(INDEX(技能效果!I:I,MATCH(技能效果等级!B1770,技能效果!B:B,0))="","",INDEX(技能效果!I:I,MATCH(技能效果等级!B1770,技能效果!B:B,0)))</f>
        <v/>
      </c>
      <c r="O1770" s="100"/>
      <c r="P1770" s="100"/>
      <c r="Q1770" s="100"/>
      <c r="R1770" s="31" t="str">
        <f>IF(INDEX(技能效果!J:J,MATCH(技能效果等级!B1770,技能效果!B:B,0))="","",INDEX(技能效果!J:J,MATCH(技能效果等级!B1770,技能效果!B:B,0)))</f>
        <v/>
      </c>
      <c r="S1770" s="100"/>
      <c r="T1770" s="100"/>
      <c r="U1770" s="100"/>
      <c r="V1770" s="30" t="s">
        <v>1329</v>
      </c>
      <c r="W1770" s="31">
        <f t="shared" si="27"/>
        <v>177</v>
      </c>
    </row>
    <row r="1771" spans="1:23" ht="16.5" x14ac:dyDescent="0.2">
      <c r="A1771" s="31">
        <v>1768</v>
      </c>
      <c r="B1771" s="31">
        <f>INDEX(技能效果!B:B,MATCH(技能效果等级!W1771,技能效果!Y:Y,0))</f>
        <v>130301301</v>
      </c>
      <c r="C1771" s="31" t="str">
        <f>INDEX(技能效果!C:C,MATCH(技能效果等级!B1771,技能效果!B:B,0))</f>
        <v>塞伯罗斯技能伤害</v>
      </c>
      <c r="D1771" s="30" t="s">
        <v>1013</v>
      </c>
      <c r="E1771" s="31">
        <v>8</v>
      </c>
      <c r="F1771" s="31">
        <f>INDEX(技能效果!H:H,MATCH(技能效果等级!B1771,技能效果!B:B,0))</f>
        <v>1001</v>
      </c>
      <c r="G1771" s="31">
        <v>1</v>
      </c>
      <c r="H1771" s="100"/>
      <c r="I1771" s="100"/>
      <c r="J1771" s="100"/>
      <c r="K1771" s="100"/>
      <c r="L1771" s="100"/>
      <c r="M1771" s="100"/>
      <c r="N1771" s="30" t="str">
        <f>IF(INDEX(技能效果!I:I,MATCH(技能效果等级!B1771,技能效果!B:B,0))="","",INDEX(技能效果!I:I,MATCH(技能效果等级!B1771,技能效果!B:B,0)))</f>
        <v/>
      </c>
      <c r="O1771" s="100"/>
      <c r="P1771" s="100"/>
      <c r="Q1771" s="100"/>
      <c r="R1771" s="31" t="str">
        <f>IF(INDEX(技能效果!J:J,MATCH(技能效果等级!B1771,技能效果!B:B,0))="","",INDEX(技能效果!J:J,MATCH(技能效果等级!B1771,技能效果!B:B,0)))</f>
        <v/>
      </c>
      <c r="S1771" s="100"/>
      <c r="T1771" s="100"/>
      <c r="U1771" s="100"/>
      <c r="V1771" s="30" t="s">
        <v>1329</v>
      </c>
      <c r="W1771" s="31">
        <f t="shared" si="27"/>
        <v>177</v>
      </c>
    </row>
    <row r="1772" spans="1:23" ht="16.5" x14ac:dyDescent="0.2">
      <c r="A1772" s="31">
        <v>1769</v>
      </c>
      <c r="B1772" s="31">
        <f>INDEX(技能效果!B:B,MATCH(技能效果等级!W1772,技能效果!Y:Y,0))</f>
        <v>130301301</v>
      </c>
      <c r="C1772" s="31" t="str">
        <f>INDEX(技能效果!C:C,MATCH(技能效果等级!B1772,技能效果!B:B,0))</f>
        <v>塞伯罗斯技能伤害</v>
      </c>
      <c r="D1772" s="30" t="s">
        <v>1013</v>
      </c>
      <c r="E1772" s="31">
        <v>9</v>
      </c>
      <c r="F1772" s="31">
        <f>INDEX(技能效果!H:H,MATCH(技能效果等级!B1772,技能效果!B:B,0))</f>
        <v>1001</v>
      </c>
      <c r="G1772" s="31">
        <v>1</v>
      </c>
      <c r="H1772" s="100"/>
      <c r="I1772" s="100"/>
      <c r="J1772" s="100"/>
      <c r="K1772" s="100"/>
      <c r="L1772" s="100"/>
      <c r="M1772" s="100"/>
      <c r="N1772" s="30" t="str">
        <f>IF(INDEX(技能效果!I:I,MATCH(技能效果等级!B1772,技能效果!B:B,0))="","",INDEX(技能效果!I:I,MATCH(技能效果等级!B1772,技能效果!B:B,0)))</f>
        <v/>
      </c>
      <c r="O1772" s="100"/>
      <c r="P1772" s="100"/>
      <c r="Q1772" s="100"/>
      <c r="R1772" s="31" t="str">
        <f>IF(INDEX(技能效果!J:J,MATCH(技能效果等级!B1772,技能效果!B:B,0))="","",INDEX(技能效果!J:J,MATCH(技能效果等级!B1772,技能效果!B:B,0)))</f>
        <v/>
      </c>
      <c r="S1772" s="100"/>
      <c r="T1772" s="100"/>
      <c r="U1772" s="100"/>
      <c r="V1772" s="30" t="s">
        <v>1329</v>
      </c>
      <c r="W1772" s="31">
        <f t="shared" si="27"/>
        <v>177</v>
      </c>
    </row>
    <row r="1773" spans="1:23" ht="16.5" x14ac:dyDescent="0.2">
      <c r="A1773" s="31">
        <v>1770</v>
      </c>
      <c r="B1773" s="31">
        <f>INDEX(技能效果!B:B,MATCH(技能效果等级!W1773,技能效果!Y:Y,0))</f>
        <v>130301301</v>
      </c>
      <c r="C1773" s="31" t="str">
        <f>INDEX(技能效果!C:C,MATCH(技能效果等级!B1773,技能效果!B:B,0))</f>
        <v>塞伯罗斯技能伤害</v>
      </c>
      <c r="D1773" s="30" t="s">
        <v>1013</v>
      </c>
      <c r="E1773" s="31">
        <v>10</v>
      </c>
      <c r="F1773" s="31">
        <f>INDEX(技能效果!H:H,MATCH(技能效果等级!B1773,技能效果!B:B,0))</f>
        <v>1001</v>
      </c>
      <c r="G1773" s="31">
        <v>1</v>
      </c>
      <c r="H1773" s="100"/>
      <c r="I1773" s="100"/>
      <c r="J1773" s="100"/>
      <c r="K1773" s="100"/>
      <c r="L1773" s="100"/>
      <c r="M1773" s="100"/>
      <c r="N1773" s="30" t="str">
        <f>IF(INDEX(技能效果!I:I,MATCH(技能效果等级!B1773,技能效果!B:B,0))="","",INDEX(技能效果!I:I,MATCH(技能效果等级!B1773,技能效果!B:B,0)))</f>
        <v/>
      </c>
      <c r="O1773" s="100"/>
      <c r="P1773" s="100"/>
      <c r="Q1773" s="100"/>
      <c r="R1773" s="31" t="str">
        <f>IF(INDEX(技能效果!J:J,MATCH(技能效果等级!B1773,技能效果!B:B,0))="","",INDEX(技能效果!J:J,MATCH(技能效果等级!B1773,技能效果!B:B,0)))</f>
        <v/>
      </c>
      <c r="S1773" s="100"/>
      <c r="T1773" s="100"/>
      <c r="U1773" s="100"/>
      <c r="V1773" s="30" t="s">
        <v>1329</v>
      </c>
      <c r="W1773" s="31">
        <f t="shared" si="27"/>
        <v>177</v>
      </c>
    </row>
    <row r="1774" spans="1:23" ht="16.5" x14ac:dyDescent="0.2">
      <c r="A1774" s="31">
        <v>1771</v>
      </c>
      <c r="B1774" s="31">
        <f>INDEX(技能效果!B:B,MATCH(技能效果等级!W1774,技能效果!Y:Y,0))</f>
        <v>130301311</v>
      </c>
      <c r="C1774" s="31" t="str">
        <f>INDEX(技能效果!C:C,MATCH(技能效果等级!B1774,技能效果!B:B,0))</f>
        <v>塞伯罗斯专属武器效果</v>
      </c>
      <c r="D1774" s="30" t="s">
        <v>1013</v>
      </c>
      <c r="E1774" s="31">
        <v>1</v>
      </c>
      <c r="F1774" s="31">
        <f>INDEX(技能效果!H:H,MATCH(技能效果等级!B1774,技能效果!B:B,0))</f>
        <v>4007</v>
      </c>
      <c r="G1774" s="31">
        <v>1</v>
      </c>
      <c r="H1774" s="100"/>
      <c r="I1774" s="100"/>
      <c r="J1774" s="100"/>
      <c r="K1774" s="100"/>
      <c r="L1774" s="100"/>
      <c r="M1774" s="100"/>
      <c r="N1774" s="30" t="str">
        <f>IF(INDEX(技能效果!I:I,MATCH(技能效果等级!B1774,技能效果!B:B,0))="","",INDEX(技能效果!I:I,MATCH(技能效果等级!B1774,技能效果!B:B,0)))</f>
        <v/>
      </c>
      <c r="O1774" s="100"/>
      <c r="P1774" s="100"/>
      <c r="Q1774" s="100"/>
      <c r="R1774" s="31" t="str">
        <f>IF(INDEX(技能效果!J:J,MATCH(技能效果等级!B1774,技能效果!B:B,0))="","",INDEX(技能效果!J:J,MATCH(技能效果等级!B1774,技能效果!B:B,0)))</f>
        <v/>
      </c>
      <c r="S1774" s="100"/>
      <c r="T1774" s="100"/>
      <c r="U1774" s="100"/>
      <c r="V1774" s="30" t="s">
        <v>1329</v>
      </c>
      <c r="W1774" s="31">
        <f t="shared" si="27"/>
        <v>178</v>
      </c>
    </row>
    <row r="1775" spans="1:23" ht="16.5" x14ac:dyDescent="0.2">
      <c r="A1775" s="31">
        <v>1772</v>
      </c>
      <c r="B1775" s="31">
        <f>INDEX(技能效果!B:B,MATCH(技能效果等级!W1775,技能效果!Y:Y,0))</f>
        <v>130301311</v>
      </c>
      <c r="C1775" s="31" t="str">
        <f>INDEX(技能效果!C:C,MATCH(技能效果等级!B1775,技能效果!B:B,0))</f>
        <v>塞伯罗斯专属武器效果</v>
      </c>
      <c r="D1775" s="30" t="s">
        <v>1013</v>
      </c>
      <c r="E1775" s="31">
        <v>2</v>
      </c>
      <c r="F1775" s="31">
        <f>INDEX(技能效果!H:H,MATCH(技能效果等级!B1775,技能效果!B:B,0))</f>
        <v>4007</v>
      </c>
      <c r="G1775" s="31">
        <v>1</v>
      </c>
      <c r="H1775" s="100"/>
      <c r="I1775" s="100"/>
      <c r="J1775" s="100"/>
      <c r="K1775" s="100"/>
      <c r="L1775" s="100"/>
      <c r="M1775" s="100"/>
      <c r="N1775" s="30" t="str">
        <f>IF(INDEX(技能效果!I:I,MATCH(技能效果等级!B1775,技能效果!B:B,0))="","",INDEX(技能效果!I:I,MATCH(技能效果等级!B1775,技能效果!B:B,0)))</f>
        <v/>
      </c>
      <c r="O1775" s="100"/>
      <c r="P1775" s="100"/>
      <c r="Q1775" s="100"/>
      <c r="R1775" s="31" t="str">
        <f>IF(INDEX(技能效果!J:J,MATCH(技能效果等级!B1775,技能效果!B:B,0))="","",INDEX(技能效果!J:J,MATCH(技能效果等级!B1775,技能效果!B:B,0)))</f>
        <v/>
      </c>
      <c r="S1775" s="100"/>
      <c r="T1775" s="100"/>
      <c r="U1775" s="100"/>
      <c r="V1775" s="30" t="s">
        <v>1329</v>
      </c>
      <c r="W1775" s="31">
        <f t="shared" si="27"/>
        <v>178</v>
      </c>
    </row>
    <row r="1776" spans="1:23" ht="16.5" x14ac:dyDescent="0.2">
      <c r="A1776" s="31">
        <v>1773</v>
      </c>
      <c r="B1776" s="31">
        <f>INDEX(技能效果!B:B,MATCH(技能效果等级!W1776,技能效果!Y:Y,0))</f>
        <v>130301311</v>
      </c>
      <c r="C1776" s="31" t="str">
        <f>INDEX(技能效果!C:C,MATCH(技能效果等级!B1776,技能效果!B:B,0))</f>
        <v>塞伯罗斯专属武器效果</v>
      </c>
      <c r="D1776" s="30" t="s">
        <v>1013</v>
      </c>
      <c r="E1776" s="31">
        <v>3</v>
      </c>
      <c r="F1776" s="31">
        <f>INDEX(技能效果!H:H,MATCH(技能效果等级!B1776,技能效果!B:B,0))</f>
        <v>4007</v>
      </c>
      <c r="G1776" s="31">
        <v>1</v>
      </c>
      <c r="H1776" s="100"/>
      <c r="I1776" s="100"/>
      <c r="J1776" s="100"/>
      <c r="K1776" s="100"/>
      <c r="L1776" s="100"/>
      <c r="M1776" s="100"/>
      <c r="N1776" s="30" t="str">
        <f>IF(INDEX(技能效果!I:I,MATCH(技能效果等级!B1776,技能效果!B:B,0))="","",INDEX(技能效果!I:I,MATCH(技能效果等级!B1776,技能效果!B:B,0)))</f>
        <v/>
      </c>
      <c r="O1776" s="100"/>
      <c r="P1776" s="100"/>
      <c r="Q1776" s="100"/>
      <c r="R1776" s="31" t="str">
        <f>IF(INDEX(技能效果!J:J,MATCH(技能效果等级!B1776,技能效果!B:B,0))="","",INDEX(技能效果!J:J,MATCH(技能效果等级!B1776,技能效果!B:B,0)))</f>
        <v/>
      </c>
      <c r="S1776" s="100"/>
      <c r="T1776" s="100"/>
      <c r="U1776" s="100"/>
      <c r="V1776" s="30" t="s">
        <v>1329</v>
      </c>
      <c r="W1776" s="31">
        <f t="shared" si="27"/>
        <v>178</v>
      </c>
    </row>
    <row r="1777" spans="1:23" ht="16.5" x14ac:dyDescent="0.2">
      <c r="A1777" s="31">
        <v>1774</v>
      </c>
      <c r="B1777" s="31">
        <f>INDEX(技能效果!B:B,MATCH(技能效果等级!W1777,技能效果!Y:Y,0))</f>
        <v>130301311</v>
      </c>
      <c r="C1777" s="31" t="str">
        <f>INDEX(技能效果!C:C,MATCH(技能效果等级!B1777,技能效果!B:B,0))</f>
        <v>塞伯罗斯专属武器效果</v>
      </c>
      <c r="D1777" s="30" t="s">
        <v>1013</v>
      </c>
      <c r="E1777" s="31">
        <v>4</v>
      </c>
      <c r="F1777" s="31">
        <f>INDEX(技能效果!H:H,MATCH(技能效果等级!B1777,技能效果!B:B,0))</f>
        <v>4007</v>
      </c>
      <c r="G1777" s="31">
        <v>1</v>
      </c>
      <c r="H1777" s="100"/>
      <c r="I1777" s="100"/>
      <c r="J1777" s="100"/>
      <c r="K1777" s="100"/>
      <c r="L1777" s="100"/>
      <c r="M1777" s="100"/>
      <c r="N1777" s="30" t="str">
        <f>IF(INDEX(技能效果!I:I,MATCH(技能效果等级!B1777,技能效果!B:B,0))="","",INDEX(技能效果!I:I,MATCH(技能效果等级!B1777,技能效果!B:B,0)))</f>
        <v/>
      </c>
      <c r="O1777" s="100"/>
      <c r="P1777" s="100"/>
      <c r="Q1777" s="100"/>
      <c r="R1777" s="31" t="str">
        <f>IF(INDEX(技能效果!J:J,MATCH(技能效果等级!B1777,技能效果!B:B,0))="","",INDEX(技能效果!J:J,MATCH(技能效果等级!B1777,技能效果!B:B,0)))</f>
        <v/>
      </c>
      <c r="S1777" s="100"/>
      <c r="T1777" s="100"/>
      <c r="U1777" s="100"/>
      <c r="V1777" s="30" t="s">
        <v>1329</v>
      </c>
      <c r="W1777" s="31">
        <f t="shared" si="27"/>
        <v>178</v>
      </c>
    </row>
    <row r="1778" spans="1:23" ht="16.5" x14ac:dyDescent="0.2">
      <c r="A1778" s="31">
        <v>1775</v>
      </c>
      <c r="B1778" s="31">
        <f>INDEX(技能效果!B:B,MATCH(技能效果等级!W1778,技能效果!Y:Y,0))</f>
        <v>130301311</v>
      </c>
      <c r="C1778" s="31" t="str">
        <f>INDEX(技能效果!C:C,MATCH(技能效果等级!B1778,技能效果!B:B,0))</f>
        <v>塞伯罗斯专属武器效果</v>
      </c>
      <c r="D1778" s="30" t="s">
        <v>1013</v>
      </c>
      <c r="E1778" s="31">
        <v>5</v>
      </c>
      <c r="F1778" s="31">
        <f>INDEX(技能效果!H:H,MATCH(技能效果等级!B1778,技能效果!B:B,0))</f>
        <v>4007</v>
      </c>
      <c r="G1778" s="31">
        <v>1</v>
      </c>
      <c r="H1778" s="100"/>
      <c r="I1778" s="100"/>
      <c r="J1778" s="100"/>
      <c r="K1778" s="100"/>
      <c r="L1778" s="100"/>
      <c r="M1778" s="100"/>
      <c r="N1778" s="30" t="str">
        <f>IF(INDEX(技能效果!I:I,MATCH(技能效果等级!B1778,技能效果!B:B,0))="","",INDEX(技能效果!I:I,MATCH(技能效果等级!B1778,技能效果!B:B,0)))</f>
        <v/>
      </c>
      <c r="O1778" s="100"/>
      <c r="P1778" s="100"/>
      <c r="Q1778" s="100"/>
      <c r="R1778" s="31" t="str">
        <f>IF(INDEX(技能效果!J:J,MATCH(技能效果等级!B1778,技能效果!B:B,0))="","",INDEX(技能效果!J:J,MATCH(技能效果等级!B1778,技能效果!B:B,0)))</f>
        <v/>
      </c>
      <c r="S1778" s="100"/>
      <c r="T1778" s="100"/>
      <c r="U1778" s="100"/>
      <c r="V1778" s="30" t="s">
        <v>1329</v>
      </c>
      <c r="W1778" s="31">
        <f t="shared" si="27"/>
        <v>178</v>
      </c>
    </row>
    <row r="1779" spans="1:23" ht="16.5" x14ac:dyDescent="0.2">
      <c r="A1779" s="31">
        <v>1776</v>
      </c>
      <c r="B1779" s="31">
        <f>INDEX(技能效果!B:B,MATCH(技能效果等级!W1779,技能效果!Y:Y,0))</f>
        <v>130301311</v>
      </c>
      <c r="C1779" s="31" t="str">
        <f>INDEX(技能效果!C:C,MATCH(技能效果等级!B1779,技能效果!B:B,0))</f>
        <v>塞伯罗斯专属武器效果</v>
      </c>
      <c r="D1779" s="30" t="s">
        <v>1013</v>
      </c>
      <c r="E1779" s="31">
        <v>6</v>
      </c>
      <c r="F1779" s="31">
        <f>INDEX(技能效果!H:H,MATCH(技能效果等级!B1779,技能效果!B:B,0))</f>
        <v>4007</v>
      </c>
      <c r="G1779" s="31">
        <v>1</v>
      </c>
      <c r="H1779" s="100"/>
      <c r="I1779" s="100"/>
      <c r="J1779" s="100"/>
      <c r="K1779" s="100"/>
      <c r="L1779" s="100"/>
      <c r="M1779" s="100"/>
      <c r="N1779" s="30" t="str">
        <f>IF(INDEX(技能效果!I:I,MATCH(技能效果等级!B1779,技能效果!B:B,0))="","",INDEX(技能效果!I:I,MATCH(技能效果等级!B1779,技能效果!B:B,0)))</f>
        <v/>
      </c>
      <c r="O1779" s="100"/>
      <c r="P1779" s="100"/>
      <c r="Q1779" s="100"/>
      <c r="R1779" s="31" t="str">
        <f>IF(INDEX(技能效果!J:J,MATCH(技能效果等级!B1779,技能效果!B:B,0))="","",INDEX(技能效果!J:J,MATCH(技能效果等级!B1779,技能效果!B:B,0)))</f>
        <v/>
      </c>
      <c r="S1779" s="100"/>
      <c r="T1779" s="100"/>
      <c r="U1779" s="100"/>
      <c r="V1779" s="30" t="s">
        <v>1329</v>
      </c>
      <c r="W1779" s="31">
        <f t="shared" si="27"/>
        <v>178</v>
      </c>
    </row>
    <row r="1780" spans="1:23" ht="16.5" x14ac:dyDescent="0.2">
      <c r="A1780" s="31">
        <v>1777</v>
      </c>
      <c r="B1780" s="31">
        <f>INDEX(技能效果!B:B,MATCH(技能效果等级!W1780,技能效果!Y:Y,0))</f>
        <v>130301311</v>
      </c>
      <c r="C1780" s="31" t="str">
        <f>INDEX(技能效果!C:C,MATCH(技能效果等级!B1780,技能效果!B:B,0))</f>
        <v>塞伯罗斯专属武器效果</v>
      </c>
      <c r="D1780" s="30" t="s">
        <v>1013</v>
      </c>
      <c r="E1780" s="31">
        <v>7</v>
      </c>
      <c r="F1780" s="31">
        <f>INDEX(技能效果!H:H,MATCH(技能效果等级!B1780,技能效果!B:B,0))</f>
        <v>4007</v>
      </c>
      <c r="G1780" s="31">
        <v>1</v>
      </c>
      <c r="H1780" s="100"/>
      <c r="I1780" s="100"/>
      <c r="J1780" s="100"/>
      <c r="K1780" s="100"/>
      <c r="L1780" s="100"/>
      <c r="M1780" s="100"/>
      <c r="N1780" s="30" t="str">
        <f>IF(INDEX(技能效果!I:I,MATCH(技能效果等级!B1780,技能效果!B:B,0))="","",INDEX(技能效果!I:I,MATCH(技能效果等级!B1780,技能效果!B:B,0)))</f>
        <v/>
      </c>
      <c r="O1780" s="100"/>
      <c r="P1780" s="100"/>
      <c r="Q1780" s="100"/>
      <c r="R1780" s="31" t="str">
        <f>IF(INDEX(技能效果!J:J,MATCH(技能效果等级!B1780,技能效果!B:B,0))="","",INDEX(技能效果!J:J,MATCH(技能效果等级!B1780,技能效果!B:B,0)))</f>
        <v/>
      </c>
      <c r="S1780" s="100"/>
      <c r="T1780" s="100"/>
      <c r="U1780" s="100"/>
      <c r="V1780" s="30" t="s">
        <v>1329</v>
      </c>
      <c r="W1780" s="31">
        <f t="shared" si="27"/>
        <v>178</v>
      </c>
    </row>
    <row r="1781" spans="1:23" ht="16.5" x14ac:dyDescent="0.2">
      <c r="A1781" s="31">
        <v>1778</v>
      </c>
      <c r="B1781" s="31">
        <f>INDEX(技能效果!B:B,MATCH(技能效果等级!W1781,技能效果!Y:Y,0))</f>
        <v>130301311</v>
      </c>
      <c r="C1781" s="31" t="str">
        <f>INDEX(技能效果!C:C,MATCH(技能效果等级!B1781,技能效果!B:B,0))</f>
        <v>塞伯罗斯专属武器效果</v>
      </c>
      <c r="D1781" s="30" t="s">
        <v>1013</v>
      </c>
      <c r="E1781" s="31">
        <v>8</v>
      </c>
      <c r="F1781" s="31">
        <f>INDEX(技能效果!H:H,MATCH(技能效果等级!B1781,技能效果!B:B,0))</f>
        <v>4007</v>
      </c>
      <c r="G1781" s="31">
        <v>1</v>
      </c>
      <c r="H1781" s="100"/>
      <c r="I1781" s="100"/>
      <c r="J1781" s="100"/>
      <c r="K1781" s="100"/>
      <c r="L1781" s="100"/>
      <c r="M1781" s="100"/>
      <c r="N1781" s="30" t="str">
        <f>IF(INDEX(技能效果!I:I,MATCH(技能效果等级!B1781,技能效果!B:B,0))="","",INDEX(技能效果!I:I,MATCH(技能效果等级!B1781,技能效果!B:B,0)))</f>
        <v/>
      </c>
      <c r="O1781" s="100"/>
      <c r="P1781" s="100"/>
      <c r="Q1781" s="100"/>
      <c r="R1781" s="31" t="str">
        <f>IF(INDEX(技能效果!J:J,MATCH(技能效果等级!B1781,技能效果!B:B,0))="","",INDEX(技能效果!J:J,MATCH(技能效果等级!B1781,技能效果!B:B,0)))</f>
        <v/>
      </c>
      <c r="S1781" s="100"/>
      <c r="T1781" s="100"/>
      <c r="U1781" s="100"/>
      <c r="V1781" s="30" t="s">
        <v>1329</v>
      </c>
      <c r="W1781" s="31">
        <f t="shared" si="27"/>
        <v>178</v>
      </c>
    </row>
    <row r="1782" spans="1:23" ht="16.5" x14ac:dyDescent="0.2">
      <c r="A1782" s="31">
        <v>1779</v>
      </c>
      <c r="B1782" s="31">
        <f>INDEX(技能效果!B:B,MATCH(技能效果等级!W1782,技能效果!Y:Y,0))</f>
        <v>130301311</v>
      </c>
      <c r="C1782" s="31" t="str">
        <f>INDEX(技能效果!C:C,MATCH(技能效果等级!B1782,技能效果!B:B,0))</f>
        <v>塞伯罗斯专属武器效果</v>
      </c>
      <c r="D1782" s="30" t="s">
        <v>1013</v>
      </c>
      <c r="E1782" s="31">
        <v>9</v>
      </c>
      <c r="F1782" s="31">
        <f>INDEX(技能效果!H:H,MATCH(技能效果等级!B1782,技能效果!B:B,0))</f>
        <v>4007</v>
      </c>
      <c r="G1782" s="31">
        <v>1</v>
      </c>
      <c r="H1782" s="100"/>
      <c r="I1782" s="100"/>
      <c r="J1782" s="100"/>
      <c r="K1782" s="100"/>
      <c r="L1782" s="100"/>
      <c r="M1782" s="100"/>
      <c r="N1782" s="30" t="str">
        <f>IF(INDEX(技能效果!I:I,MATCH(技能效果等级!B1782,技能效果!B:B,0))="","",INDEX(技能效果!I:I,MATCH(技能效果等级!B1782,技能效果!B:B,0)))</f>
        <v/>
      </c>
      <c r="O1782" s="100"/>
      <c r="P1782" s="100"/>
      <c r="Q1782" s="100"/>
      <c r="R1782" s="31" t="str">
        <f>IF(INDEX(技能效果!J:J,MATCH(技能效果等级!B1782,技能效果!B:B,0))="","",INDEX(技能效果!J:J,MATCH(技能效果等级!B1782,技能效果!B:B,0)))</f>
        <v/>
      </c>
      <c r="S1782" s="100"/>
      <c r="T1782" s="100"/>
      <c r="U1782" s="100"/>
      <c r="V1782" s="30" t="s">
        <v>1329</v>
      </c>
      <c r="W1782" s="31">
        <f t="shared" si="27"/>
        <v>178</v>
      </c>
    </row>
    <row r="1783" spans="1:23" ht="16.5" x14ac:dyDescent="0.2">
      <c r="A1783" s="31">
        <v>1780</v>
      </c>
      <c r="B1783" s="31">
        <f>INDEX(技能效果!B:B,MATCH(技能效果等级!W1783,技能效果!Y:Y,0))</f>
        <v>130301311</v>
      </c>
      <c r="C1783" s="31" t="str">
        <f>INDEX(技能效果!C:C,MATCH(技能效果等级!B1783,技能效果!B:B,0))</f>
        <v>塞伯罗斯专属武器效果</v>
      </c>
      <c r="D1783" s="30" t="s">
        <v>1013</v>
      </c>
      <c r="E1783" s="31">
        <v>10</v>
      </c>
      <c r="F1783" s="31">
        <f>INDEX(技能效果!H:H,MATCH(技能效果等级!B1783,技能效果!B:B,0))</f>
        <v>4007</v>
      </c>
      <c r="G1783" s="31">
        <v>1</v>
      </c>
      <c r="H1783" s="100"/>
      <c r="I1783" s="100"/>
      <c r="J1783" s="100"/>
      <c r="K1783" s="100"/>
      <c r="L1783" s="100"/>
      <c r="M1783" s="100"/>
      <c r="N1783" s="30" t="str">
        <f>IF(INDEX(技能效果!I:I,MATCH(技能效果等级!B1783,技能效果!B:B,0))="","",INDEX(技能效果!I:I,MATCH(技能效果等级!B1783,技能效果!B:B,0)))</f>
        <v/>
      </c>
      <c r="O1783" s="100"/>
      <c r="P1783" s="100"/>
      <c r="Q1783" s="100"/>
      <c r="R1783" s="31" t="str">
        <f>IF(INDEX(技能效果!J:J,MATCH(技能效果等级!B1783,技能效果!B:B,0))="","",INDEX(技能效果!J:J,MATCH(技能效果等级!B1783,技能效果!B:B,0)))</f>
        <v/>
      </c>
      <c r="S1783" s="100"/>
      <c r="T1783" s="100"/>
      <c r="U1783" s="100"/>
      <c r="V1783" s="30" t="s">
        <v>1329</v>
      </c>
      <c r="W1783" s="31">
        <f t="shared" si="27"/>
        <v>178</v>
      </c>
    </row>
    <row r="1784" spans="1:23" ht="16.5" x14ac:dyDescent="0.2">
      <c r="A1784" s="31">
        <v>1781</v>
      </c>
      <c r="B1784" s="31">
        <f>INDEX(技能效果!B:B,MATCH(技能效果等级!W1784,技能效果!Y:Y,0))</f>
        <v>130301321</v>
      </c>
      <c r="C1784" s="31" t="str">
        <f>INDEX(技能效果!C:C,MATCH(技能效果等级!B1784,技能效果!B:B,0))</f>
        <v>塞伯罗斯技能吸血</v>
      </c>
      <c r="D1784" s="30" t="s">
        <v>1013</v>
      </c>
      <c r="E1784" s="31">
        <v>1</v>
      </c>
      <c r="F1784" s="31">
        <f>INDEX(技能效果!H:H,MATCH(技能效果等级!B1784,技能效果!B:B,0))</f>
        <v>4019</v>
      </c>
      <c r="G1784" s="31">
        <v>1</v>
      </c>
      <c r="H1784" s="100"/>
      <c r="I1784" s="100"/>
      <c r="J1784" s="100"/>
      <c r="K1784" s="100"/>
      <c r="L1784" s="100"/>
      <c r="M1784" s="100"/>
      <c r="N1784" s="30" t="str">
        <f>IF(INDEX(技能效果!I:I,MATCH(技能效果等级!B1784,技能效果!B:B,0))="","",INDEX(技能效果!I:I,MATCH(技能效果等级!B1784,技能效果!B:B,0)))</f>
        <v/>
      </c>
      <c r="O1784" s="100"/>
      <c r="P1784" s="100"/>
      <c r="Q1784" s="100"/>
      <c r="R1784" s="31" t="str">
        <f>IF(INDEX(技能效果!J:J,MATCH(技能效果等级!B1784,技能效果!B:B,0))="","",INDEX(技能效果!J:J,MATCH(技能效果等级!B1784,技能效果!B:B,0)))</f>
        <v/>
      </c>
      <c r="S1784" s="100"/>
      <c r="T1784" s="100"/>
      <c r="U1784" s="100"/>
      <c r="V1784" s="30" t="s">
        <v>1329</v>
      </c>
      <c r="W1784" s="31">
        <f t="shared" si="27"/>
        <v>179</v>
      </c>
    </row>
    <row r="1785" spans="1:23" ht="16.5" x14ac:dyDescent="0.2">
      <c r="A1785" s="31">
        <v>1782</v>
      </c>
      <c r="B1785" s="31">
        <f>INDEX(技能效果!B:B,MATCH(技能效果等级!W1785,技能效果!Y:Y,0))</f>
        <v>130301321</v>
      </c>
      <c r="C1785" s="31" t="str">
        <f>INDEX(技能效果!C:C,MATCH(技能效果等级!B1785,技能效果!B:B,0))</f>
        <v>塞伯罗斯技能吸血</v>
      </c>
      <c r="D1785" s="30" t="s">
        <v>1013</v>
      </c>
      <c r="E1785" s="31">
        <v>2</v>
      </c>
      <c r="F1785" s="31">
        <f>INDEX(技能效果!H:H,MATCH(技能效果等级!B1785,技能效果!B:B,0))</f>
        <v>4019</v>
      </c>
      <c r="G1785" s="31">
        <v>1</v>
      </c>
      <c r="H1785" s="100"/>
      <c r="I1785" s="100"/>
      <c r="J1785" s="100"/>
      <c r="K1785" s="100"/>
      <c r="L1785" s="100"/>
      <c r="M1785" s="100"/>
      <c r="N1785" s="30" t="str">
        <f>IF(INDEX(技能效果!I:I,MATCH(技能效果等级!B1785,技能效果!B:B,0))="","",INDEX(技能效果!I:I,MATCH(技能效果等级!B1785,技能效果!B:B,0)))</f>
        <v/>
      </c>
      <c r="O1785" s="100"/>
      <c r="P1785" s="100"/>
      <c r="Q1785" s="100"/>
      <c r="R1785" s="31" t="str">
        <f>IF(INDEX(技能效果!J:J,MATCH(技能效果等级!B1785,技能效果!B:B,0))="","",INDEX(技能效果!J:J,MATCH(技能效果等级!B1785,技能效果!B:B,0)))</f>
        <v/>
      </c>
      <c r="S1785" s="100"/>
      <c r="T1785" s="100"/>
      <c r="U1785" s="100"/>
      <c r="V1785" s="30" t="s">
        <v>1329</v>
      </c>
      <c r="W1785" s="31">
        <f t="shared" si="27"/>
        <v>179</v>
      </c>
    </row>
    <row r="1786" spans="1:23" ht="16.5" x14ac:dyDescent="0.2">
      <c r="A1786" s="31">
        <v>1783</v>
      </c>
      <c r="B1786" s="31">
        <f>INDEX(技能效果!B:B,MATCH(技能效果等级!W1786,技能效果!Y:Y,0))</f>
        <v>130301321</v>
      </c>
      <c r="C1786" s="31" t="str">
        <f>INDEX(技能效果!C:C,MATCH(技能效果等级!B1786,技能效果!B:B,0))</f>
        <v>塞伯罗斯技能吸血</v>
      </c>
      <c r="D1786" s="30" t="s">
        <v>1013</v>
      </c>
      <c r="E1786" s="31">
        <v>3</v>
      </c>
      <c r="F1786" s="31">
        <f>INDEX(技能效果!H:H,MATCH(技能效果等级!B1786,技能效果!B:B,0))</f>
        <v>4019</v>
      </c>
      <c r="G1786" s="31">
        <v>1</v>
      </c>
      <c r="H1786" s="100"/>
      <c r="I1786" s="100"/>
      <c r="J1786" s="100"/>
      <c r="K1786" s="100"/>
      <c r="L1786" s="100"/>
      <c r="M1786" s="100"/>
      <c r="N1786" s="30" t="str">
        <f>IF(INDEX(技能效果!I:I,MATCH(技能效果等级!B1786,技能效果!B:B,0))="","",INDEX(技能效果!I:I,MATCH(技能效果等级!B1786,技能效果!B:B,0)))</f>
        <v/>
      </c>
      <c r="O1786" s="100"/>
      <c r="P1786" s="100"/>
      <c r="Q1786" s="100"/>
      <c r="R1786" s="31" t="str">
        <f>IF(INDEX(技能效果!J:J,MATCH(技能效果等级!B1786,技能效果!B:B,0))="","",INDEX(技能效果!J:J,MATCH(技能效果等级!B1786,技能效果!B:B,0)))</f>
        <v/>
      </c>
      <c r="S1786" s="100"/>
      <c r="T1786" s="100"/>
      <c r="U1786" s="100"/>
      <c r="V1786" s="30" t="s">
        <v>1329</v>
      </c>
      <c r="W1786" s="31">
        <f t="shared" si="27"/>
        <v>179</v>
      </c>
    </row>
    <row r="1787" spans="1:23" ht="16.5" x14ac:dyDescent="0.2">
      <c r="A1787" s="31">
        <v>1784</v>
      </c>
      <c r="B1787" s="31">
        <f>INDEX(技能效果!B:B,MATCH(技能效果等级!W1787,技能效果!Y:Y,0))</f>
        <v>130301321</v>
      </c>
      <c r="C1787" s="31" t="str">
        <f>INDEX(技能效果!C:C,MATCH(技能效果等级!B1787,技能效果!B:B,0))</f>
        <v>塞伯罗斯技能吸血</v>
      </c>
      <c r="D1787" s="30" t="s">
        <v>1013</v>
      </c>
      <c r="E1787" s="31">
        <v>4</v>
      </c>
      <c r="F1787" s="31">
        <f>INDEX(技能效果!H:H,MATCH(技能效果等级!B1787,技能效果!B:B,0))</f>
        <v>4019</v>
      </c>
      <c r="G1787" s="31">
        <v>1</v>
      </c>
      <c r="H1787" s="100"/>
      <c r="I1787" s="100"/>
      <c r="J1787" s="100"/>
      <c r="K1787" s="100"/>
      <c r="L1787" s="100"/>
      <c r="M1787" s="100"/>
      <c r="N1787" s="30" t="str">
        <f>IF(INDEX(技能效果!I:I,MATCH(技能效果等级!B1787,技能效果!B:B,0))="","",INDEX(技能效果!I:I,MATCH(技能效果等级!B1787,技能效果!B:B,0)))</f>
        <v/>
      </c>
      <c r="O1787" s="100"/>
      <c r="P1787" s="100"/>
      <c r="Q1787" s="100"/>
      <c r="R1787" s="31" t="str">
        <f>IF(INDEX(技能效果!J:J,MATCH(技能效果等级!B1787,技能效果!B:B,0))="","",INDEX(技能效果!J:J,MATCH(技能效果等级!B1787,技能效果!B:B,0)))</f>
        <v/>
      </c>
      <c r="S1787" s="100"/>
      <c r="T1787" s="100"/>
      <c r="U1787" s="100"/>
      <c r="V1787" s="30" t="s">
        <v>1329</v>
      </c>
      <c r="W1787" s="31">
        <f t="shared" si="27"/>
        <v>179</v>
      </c>
    </row>
    <row r="1788" spans="1:23" ht="16.5" x14ac:dyDescent="0.2">
      <c r="A1788" s="31">
        <v>1785</v>
      </c>
      <c r="B1788" s="31">
        <f>INDEX(技能效果!B:B,MATCH(技能效果等级!W1788,技能效果!Y:Y,0))</f>
        <v>130301321</v>
      </c>
      <c r="C1788" s="31" t="str">
        <f>INDEX(技能效果!C:C,MATCH(技能效果等级!B1788,技能效果!B:B,0))</f>
        <v>塞伯罗斯技能吸血</v>
      </c>
      <c r="D1788" s="30" t="s">
        <v>1013</v>
      </c>
      <c r="E1788" s="31">
        <v>5</v>
      </c>
      <c r="F1788" s="31">
        <f>INDEX(技能效果!H:H,MATCH(技能效果等级!B1788,技能效果!B:B,0))</f>
        <v>4019</v>
      </c>
      <c r="G1788" s="31">
        <v>1</v>
      </c>
      <c r="H1788" s="100"/>
      <c r="I1788" s="100"/>
      <c r="J1788" s="100"/>
      <c r="K1788" s="100"/>
      <c r="L1788" s="100"/>
      <c r="M1788" s="100"/>
      <c r="N1788" s="30" t="str">
        <f>IF(INDEX(技能效果!I:I,MATCH(技能效果等级!B1788,技能效果!B:B,0))="","",INDEX(技能效果!I:I,MATCH(技能效果等级!B1788,技能效果!B:B,0)))</f>
        <v/>
      </c>
      <c r="O1788" s="100"/>
      <c r="P1788" s="100"/>
      <c r="Q1788" s="100"/>
      <c r="R1788" s="31" t="str">
        <f>IF(INDEX(技能效果!J:J,MATCH(技能效果等级!B1788,技能效果!B:B,0))="","",INDEX(技能效果!J:J,MATCH(技能效果等级!B1788,技能效果!B:B,0)))</f>
        <v/>
      </c>
      <c r="S1788" s="100"/>
      <c r="T1788" s="100"/>
      <c r="U1788" s="100"/>
      <c r="V1788" s="30" t="s">
        <v>1329</v>
      </c>
      <c r="W1788" s="31">
        <f t="shared" si="27"/>
        <v>179</v>
      </c>
    </row>
    <row r="1789" spans="1:23" ht="16.5" x14ac:dyDescent="0.2">
      <c r="A1789" s="31">
        <v>1786</v>
      </c>
      <c r="B1789" s="31">
        <f>INDEX(技能效果!B:B,MATCH(技能效果等级!W1789,技能效果!Y:Y,0))</f>
        <v>130301321</v>
      </c>
      <c r="C1789" s="31" t="str">
        <f>INDEX(技能效果!C:C,MATCH(技能效果等级!B1789,技能效果!B:B,0))</f>
        <v>塞伯罗斯技能吸血</v>
      </c>
      <c r="D1789" s="30" t="s">
        <v>1013</v>
      </c>
      <c r="E1789" s="31">
        <v>6</v>
      </c>
      <c r="F1789" s="31">
        <f>INDEX(技能效果!H:H,MATCH(技能效果等级!B1789,技能效果!B:B,0))</f>
        <v>4019</v>
      </c>
      <c r="G1789" s="31">
        <v>1</v>
      </c>
      <c r="H1789" s="100"/>
      <c r="I1789" s="100"/>
      <c r="J1789" s="100"/>
      <c r="K1789" s="100"/>
      <c r="L1789" s="100"/>
      <c r="M1789" s="100"/>
      <c r="N1789" s="30" t="str">
        <f>IF(INDEX(技能效果!I:I,MATCH(技能效果等级!B1789,技能效果!B:B,0))="","",INDEX(技能效果!I:I,MATCH(技能效果等级!B1789,技能效果!B:B,0)))</f>
        <v/>
      </c>
      <c r="O1789" s="100"/>
      <c r="P1789" s="100"/>
      <c r="Q1789" s="100"/>
      <c r="R1789" s="31" t="str">
        <f>IF(INDEX(技能效果!J:J,MATCH(技能效果等级!B1789,技能效果!B:B,0))="","",INDEX(技能效果!J:J,MATCH(技能效果等级!B1789,技能效果!B:B,0)))</f>
        <v/>
      </c>
      <c r="S1789" s="100"/>
      <c r="T1789" s="100"/>
      <c r="U1789" s="100"/>
      <c r="V1789" s="30" t="s">
        <v>1329</v>
      </c>
      <c r="W1789" s="31">
        <f t="shared" si="27"/>
        <v>179</v>
      </c>
    </row>
    <row r="1790" spans="1:23" ht="16.5" x14ac:dyDescent="0.2">
      <c r="A1790" s="31">
        <v>1787</v>
      </c>
      <c r="B1790" s="31">
        <f>INDEX(技能效果!B:B,MATCH(技能效果等级!W1790,技能效果!Y:Y,0))</f>
        <v>130301321</v>
      </c>
      <c r="C1790" s="31" t="str">
        <f>INDEX(技能效果!C:C,MATCH(技能效果等级!B1790,技能效果!B:B,0))</f>
        <v>塞伯罗斯技能吸血</v>
      </c>
      <c r="D1790" s="30" t="s">
        <v>1013</v>
      </c>
      <c r="E1790" s="31">
        <v>7</v>
      </c>
      <c r="F1790" s="31">
        <f>INDEX(技能效果!H:H,MATCH(技能效果等级!B1790,技能效果!B:B,0))</f>
        <v>4019</v>
      </c>
      <c r="G1790" s="31">
        <v>1</v>
      </c>
      <c r="H1790" s="100"/>
      <c r="I1790" s="100"/>
      <c r="J1790" s="100"/>
      <c r="K1790" s="100"/>
      <c r="L1790" s="100"/>
      <c r="M1790" s="100"/>
      <c r="N1790" s="30" t="str">
        <f>IF(INDEX(技能效果!I:I,MATCH(技能效果等级!B1790,技能效果!B:B,0))="","",INDEX(技能效果!I:I,MATCH(技能效果等级!B1790,技能效果!B:B,0)))</f>
        <v/>
      </c>
      <c r="O1790" s="100"/>
      <c r="P1790" s="100"/>
      <c r="Q1790" s="100"/>
      <c r="R1790" s="31" t="str">
        <f>IF(INDEX(技能效果!J:J,MATCH(技能效果等级!B1790,技能效果!B:B,0))="","",INDEX(技能效果!J:J,MATCH(技能效果等级!B1790,技能效果!B:B,0)))</f>
        <v/>
      </c>
      <c r="S1790" s="100"/>
      <c r="T1790" s="100"/>
      <c r="U1790" s="100"/>
      <c r="V1790" s="30" t="s">
        <v>1329</v>
      </c>
      <c r="W1790" s="31">
        <f t="shared" si="27"/>
        <v>179</v>
      </c>
    </row>
    <row r="1791" spans="1:23" ht="16.5" x14ac:dyDescent="0.2">
      <c r="A1791" s="31">
        <v>1788</v>
      </c>
      <c r="B1791" s="31">
        <f>INDEX(技能效果!B:B,MATCH(技能效果等级!W1791,技能效果!Y:Y,0))</f>
        <v>130301321</v>
      </c>
      <c r="C1791" s="31" t="str">
        <f>INDEX(技能效果!C:C,MATCH(技能效果等级!B1791,技能效果!B:B,0))</f>
        <v>塞伯罗斯技能吸血</v>
      </c>
      <c r="D1791" s="30" t="s">
        <v>1013</v>
      </c>
      <c r="E1791" s="31">
        <v>8</v>
      </c>
      <c r="F1791" s="31">
        <f>INDEX(技能效果!H:H,MATCH(技能效果等级!B1791,技能效果!B:B,0))</f>
        <v>4019</v>
      </c>
      <c r="G1791" s="31">
        <v>1</v>
      </c>
      <c r="H1791" s="100"/>
      <c r="I1791" s="100"/>
      <c r="J1791" s="100"/>
      <c r="K1791" s="100"/>
      <c r="L1791" s="100"/>
      <c r="M1791" s="100"/>
      <c r="N1791" s="30" t="str">
        <f>IF(INDEX(技能效果!I:I,MATCH(技能效果等级!B1791,技能效果!B:B,0))="","",INDEX(技能效果!I:I,MATCH(技能效果等级!B1791,技能效果!B:B,0)))</f>
        <v/>
      </c>
      <c r="O1791" s="100"/>
      <c r="P1791" s="100"/>
      <c r="Q1791" s="100"/>
      <c r="R1791" s="31" t="str">
        <f>IF(INDEX(技能效果!J:J,MATCH(技能效果等级!B1791,技能效果!B:B,0))="","",INDEX(技能效果!J:J,MATCH(技能效果等级!B1791,技能效果!B:B,0)))</f>
        <v/>
      </c>
      <c r="S1791" s="100"/>
      <c r="T1791" s="100"/>
      <c r="U1791" s="100"/>
      <c r="V1791" s="30" t="s">
        <v>1329</v>
      </c>
      <c r="W1791" s="31">
        <f t="shared" si="27"/>
        <v>179</v>
      </c>
    </row>
    <row r="1792" spans="1:23" ht="16.5" x14ac:dyDescent="0.2">
      <c r="A1792" s="31">
        <v>1789</v>
      </c>
      <c r="B1792" s="31">
        <f>INDEX(技能效果!B:B,MATCH(技能效果等级!W1792,技能效果!Y:Y,0))</f>
        <v>130301321</v>
      </c>
      <c r="C1792" s="31" t="str">
        <f>INDEX(技能效果!C:C,MATCH(技能效果等级!B1792,技能效果!B:B,0))</f>
        <v>塞伯罗斯技能吸血</v>
      </c>
      <c r="D1792" s="30" t="s">
        <v>1013</v>
      </c>
      <c r="E1792" s="31">
        <v>9</v>
      </c>
      <c r="F1792" s="31">
        <f>INDEX(技能效果!H:H,MATCH(技能效果等级!B1792,技能效果!B:B,0))</f>
        <v>4019</v>
      </c>
      <c r="G1792" s="31">
        <v>1</v>
      </c>
      <c r="H1792" s="100"/>
      <c r="I1792" s="100"/>
      <c r="J1792" s="100"/>
      <c r="K1792" s="100"/>
      <c r="L1792" s="100"/>
      <c r="M1792" s="100"/>
      <c r="N1792" s="30" t="str">
        <f>IF(INDEX(技能效果!I:I,MATCH(技能效果等级!B1792,技能效果!B:B,0))="","",INDEX(技能效果!I:I,MATCH(技能效果等级!B1792,技能效果!B:B,0)))</f>
        <v/>
      </c>
      <c r="O1792" s="100"/>
      <c r="P1792" s="100"/>
      <c r="Q1792" s="100"/>
      <c r="R1792" s="31" t="str">
        <f>IF(INDEX(技能效果!J:J,MATCH(技能效果等级!B1792,技能效果!B:B,0))="","",INDEX(技能效果!J:J,MATCH(技能效果等级!B1792,技能效果!B:B,0)))</f>
        <v/>
      </c>
      <c r="S1792" s="100"/>
      <c r="T1792" s="100"/>
      <c r="U1792" s="100"/>
      <c r="V1792" s="30" t="s">
        <v>1329</v>
      </c>
      <c r="W1792" s="31">
        <f t="shared" si="27"/>
        <v>179</v>
      </c>
    </row>
    <row r="1793" spans="1:23" ht="16.5" x14ac:dyDescent="0.2">
      <c r="A1793" s="31">
        <v>1790</v>
      </c>
      <c r="B1793" s="31">
        <f>INDEX(技能效果!B:B,MATCH(技能效果等级!W1793,技能效果!Y:Y,0))</f>
        <v>130301321</v>
      </c>
      <c r="C1793" s="31" t="str">
        <f>INDEX(技能效果!C:C,MATCH(技能效果等级!B1793,技能效果!B:B,0))</f>
        <v>塞伯罗斯技能吸血</v>
      </c>
      <c r="D1793" s="30" t="s">
        <v>1013</v>
      </c>
      <c r="E1793" s="31">
        <v>10</v>
      </c>
      <c r="F1793" s="31">
        <f>INDEX(技能效果!H:H,MATCH(技能效果等级!B1793,技能效果!B:B,0))</f>
        <v>4019</v>
      </c>
      <c r="G1793" s="31">
        <v>1</v>
      </c>
      <c r="H1793" s="100"/>
      <c r="I1793" s="100"/>
      <c r="J1793" s="100"/>
      <c r="K1793" s="100"/>
      <c r="L1793" s="100"/>
      <c r="M1793" s="100"/>
      <c r="N1793" s="30" t="str">
        <f>IF(INDEX(技能效果!I:I,MATCH(技能效果等级!B1793,技能效果!B:B,0))="","",INDEX(技能效果!I:I,MATCH(技能效果等级!B1793,技能效果!B:B,0)))</f>
        <v/>
      </c>
      <c r="O1793" s="100"/>
      <c r="P1793" s="100"/>
      <c r="Q1793" s="100"/>
      <c r="R1793" s="31" t="str">
        <f>IF(INDEX(技能效果!J:J,MATCH(技能效果等级!B1793,技能效果!B:B,0))="","",INDEX(技能效果!J:J,MATCH(技能效果等级!B1793,技能效果!B:B,0)))</f>
        <v/>
      </c>
      <c r="S1793" s="100"/>
      <c r="T1793" s="100"/>
      <c r="U1793" s="100"/>
      <c r="V1793" s="30" t="s">
        <v>1329</v>
      </c>
      <c r="W1793" s="31">
        <f t="shared" si="27"/>
        <v>179</v>
      </c>
    </row>
    <row r="1794" spans="1:23" ht="16.5" x14ac:dyDescent="0.2">
      <c r="A1794" s="31">
        <v>1791</v>
      </c>
      <c r="B1794" s="31">
        <f>INDEX(技能效果!B:B,MATCH(技能效果等级!W1794,技能效果!Y:Y,0))</f>
        <v>130301401</v>
      </c>
      <c r="C1794" s="31" t="str">
        <f>INDEX(技能效果!C:C,MATCH(技能效果等级!B1794,技能效果!B:B,0))</f>
        <v>石灵明技能伤害</v>
      </c>
      <c r="D1794" s="30" t="s">
        <v>1013</v>
      </c>
      <c r="E1794" s="31">
        <v>1</v>
      </c>
      <c r="F1794" s="31">
        <f>INDEX(技能效果!H:H,MATCH(技能效果等级!B1794,技能效果!B:B,0))</f>
        <v>1001</v>
      </c>
      <c r="G1794" s="31">
        <v>1</v>
      </c>
      <c r="H1794" s="100"/>
      <c r="I1794" s="100"/>
      <c r="J1794" s="100"/>
      <c r="K1794" s="100"/>
      <c r="L1794" s="100"/>
      <c r="M1794" s="100"/>
      <c r="N1794" s="30" t="str">
        <f>IF(INDEX(技能效果!I:I,MATCH(技能效果等级!B1794,技能效果!B:B,0))="","",INDEX(技能效果!I:I,MATCH(技能效果等级!B1794,技能效果!B:B,0)))</f>
        <v/>
      </c>
      <c r="O1794" s="100"/>
      <c r="P1794" s="100"/>
      <c r="Q1794" s="100"/>
      <c r="R1794" s="31" t="str">
        <f>IF(INDEX(技能效果!J:J,MATCH(技能效果等级!B1794,技能效果!B:B,0))="","",INDEX(技能效果!J:J,MATCH(技能效果等级!B1794,技能效果!B:B,0)))</f>
        <v/>
      </c>
      <c r="S1794" s="100"/>
      <c r="T1794" s="100"/>
      <c r="U1794" s="100"/>
      <c r="V1794" s="30" t="s">
        <v>1329</v>
      </c>
      <c r="W1794" s="31">
        <f t="shared" si="27"/>
        <v>180</v>
      </c>
    </row>
    <row r="1795" spans="1:23" ht="16.5" x14ac:dyDescent="0.2">
      <c r="A1795" s="31">
        <v>1792</v>
      </c>
      <c r="B1795" s="31">
        <f>INDEX(技能效果!B:B,MATCH(技能效果等级!W1795,技能效果!Y:Y,0))</f>
        <v>130301401</v>
      </c>
      <c r="C1795" s="31" t="str">
        <f>INDEX(技能效果!C:C,MATCH(技能效果等级!B1795,技能效果!B:B,0))</f>
        <v>石灵明技能伤害</v>
      </c>
      <c r="D1795" s="30" t="s">
        <v>1013</v>
      </c>
      <c r="E1795" s="31">
        <v>2</v>
      </c>
      <c r="F1795" s="31">
        <f>INDEX(技能效果!H:H,MATCH(技能效果等级!B1795,技能效果!B:B,0))</f>
        <v>1001</v>
      </c>
      <c r="G1795" s="31">
        <v>1</v>
      </c>
      <c r="H1795" s="100"/>
      <c r="I1795" s="100"/>
      <c r="J1795" s="100"/>
      <c r="K1795" s="100"/>
      <c r="L1795" s="100"/>
      <c r="M1795" s="100"/>
      <c r="N1795" s="30" t="str">
        <f>IF(INDEX(技能效果!I:I,MATCH(技能效果等级!B1795,技能效果!B:B,0))="","",INDEX(技能效果!I:I,MATCH(技能效果等级!B1795,技能效果!B:B,0)))</f>
        <v/>
      </c>
      <c r="O1795" s="100"/>
      <c r="P1795" s="100"/>
      <c r="Q1795" s="100"/>
      <c r="R1795" s="31" t="str">
        <f>IF(INDEX(技能效果!J:J,MATCH(技能效果等级!B1795,技能效果!B:B,0))="","",INDEX(技能效果!J:J,MATCH(技能效果等级!B1795,技能效果!B:B,0)))</f>
        <v/>
      </c>
      <c r="S1795" s="100"/>
      <c r="T1795" s="100"/>
      <c r="U1795" s="100"/>
      <c r="V1795" s="30" t="s">
        <v>1329</v>
      </c>
      <c r="W1795" s="31">
        <f t="shared" si="27"/>
        <v>180</v>
      </c>
    </row>
    <row r="1796" spans="1:23" ht="16.5" x14ac:dyDescent="0.2">
      <c r="A1796" s="31">
        <v>1793</v>
      </c>
      <c r="B1796" s="31">
        <f>INDEX(技能效果!B:B,MATCH(技能效果等级!W1796,技能效果!Y:Y,0))</f>
        <v>130301401</v>
      </c>
      <c r="C1796" s="31" t="str">
        <f>INDEX(技能效果!C:C,MATCH(技能效果等级!B1796,技能效果!B:B,0))</f>
        <v>石灵明技能伤害</v>
      </c>
      <c r="D1796" s="30" t="s">
        <v>1013</v>
      </c>
      <c r="E1796" s="31">
        <v>3</v>
      </c>
      <c r="F1796" s="31">
        <f>INDEX(技能效果!H:H,MATCH(技能效果等级!B1796,技能效果!B:B,0))</f>
        <v>1001</v>
      </c>
      <c r="G1796" s="31">
        <v>1</v>
      </c>
      <c r="H1796" s="100"/>
      <c r="I1796" s="100"/>
      <c r="J1796" s="100"/>
      <c r="K1796" s="100"/>
      <c r="L1796" s="100"/>
      <c r="M1796" s="100"/>
      <c r="N1796" s="30" t="str">
        <f>IF(INDEX(技能效果!I:I,MATCH(技能效果等级!B1796,技能效果!B:B,0))="","",INDEX(技能效果!I:I,MATCH(技能效果等级!B1796,技能效果!B:B,0)))</f>
        <v/>
      </c>
      <c r="O1796" s="100"/>
      <c r="P1796" s="100"/>
      <c r="Q1796" s="100"/>
      <c r="R1796" s="31" t="str">
        <f>IF(INDEX(技能效果!J:J,MATCH(技能效果等级!B1796,技能效果!B:B,0))="","",INDEX(技能效果!J:J,MATCH(技能效果等级!B1796,技能效果!B:B,0)))</f>
        <v/>
      </c>
      <c r="S1796" s="100"/>
      <c r="T1796" s="100"/>
      <c r="U1796" s="100"/>
      <c r="V1796" s="30" t="s">
        <v>1329</v>
      </c>
      <c r="W1796" s="31">
        <f t="shared" si="27"/>
        <v>180</v>
      </c>
    </row>
    <row r="1797" spans="1:23" ht="16.5" x14ac:dyDescent="0.2">
      <c r="A1797" s="31">
        <v>1794</v>
      </c>
      <c r="B1797" s="31">
        <f>INDEX(技能效果!B:B,MATCH(技能效果等级!W1797,技能效果!Y:Y,0))</f>
        <v>130301401</v>
      </c>
      <c r="C1797" s="31" t="str">
        <f>INDEX(技能效果!C:C,MATCH(技能效果等级!B1797,技能效果!B:B,0))</f>
        <v>石灵明技能伤害</v>
      </c>
      <c r="D1797" s="30" t="s">
        <v>1013</v>
      </c>
      <c r="E1797" s="31">
        <v>4</v>
      </c>
      <c r="F1797" s="31">
        <f>INDEX(技能效果!H:H,MATCH(技能效果等级!B1797,技能效果!B:B,0))</f>
        <v>1001</v>
      </c>
      <c r="G1797" s="31">
        <v>1</v>
      </c>
      <c r="H1797" s="100"/>
      <c r="I1797" s="100"/>
      <c r="J1797" s="100"/>
      <c r="K1797" s="100"/>
      <c r="L1797" s="100"/>
      <c r="M1797" s="100"/>
      <c r="N1797" s="30" t="str">
        <f>IF(INDEX(技能效果!I:I,MATCH(技能效果等级!B1797,技能效果!B:B,0))="","",INDEX(技能效果!I:I,MATCH(技能效果等级!B1797,技能效果!B:B,0)))</f>
        <v/>
      </c>
      <c r="O1797" s="100"/>
      <c r="P1797" s="100"/>
      <c r="Q1797" s="100"/>
      <c r="R1797" s="31" t="str">
        <f>IF(INDEX(技能效果!J:J,MATCH(技能效果等级!B1797,技能效果!B:B,0))="","",INDEX(技能效果!J:J,MATCH(技能效果等级!B1797,技能效果!B:B,0)))</f>
        <v/>
      </c>
      <c r="S1797" s="100"/>
      <c r="T1797" s="100"/>
      <c r="U1797" s="100"/>
      <c r="V1797" s="30" t="s">
        <v>1329</v>
      </c>
      <c r="W1797" s="31">
        <f t="shared" si="27"/>
        <v>180</v>
      </c>
    </row>
    <row r="1798" spans="1:23" ht="16.5" x14ac:dyDescent="0.2">
      <c r="A1798" s="31">
        <v>1795</v>
      </c>
      <c r="B1798" s="31">
        <f>INDEX(技能效果!B:B,MATCH(技能效果等级!W1798,技能效果!Y:Y,0))</f>
        <v>130301401</v>
      </c>
      <c r="C1798" s="31" t="str">
        <f>INDEX(技能效果!C:C,MATCH(技能效果等级!B1798,技能效果!B:B,0))</f>
        <v>石灵明技能伤害</v>
      </c>
      <c r="D1798" s="30" t="s">
        <v>1013</v>
      </c>
      <c r="E1798" s="31">
        <v>5</v>
      </c>
      <c r="F1798" s="31">
        <f>INDEX(技能效果!H:H,MATCH(技能效果等级!B1798,技能效果!B:B,0))</f>
        <v>1001</v>
      </c>
      <c r="G1798" s="31">
        <v>1</v>
      </c>
      <c r="H1798" s="100"/>
      <c r="I1798" s="100"/>
      <c r="J1798" s="100"/>
      <c r="K1798" s="100"/>
      <c r="L1798" s="100"/>
      <c r="M1798" s="100"/>
      <c r="N1798" s="30" t="str">
        <f>IF(INDEX(技能效果!I:I,MATCH(技能效果等级!B1798,技能效果!B:B,0))="","",INDEX(技能效果!I:I,MATCH(技能效果等级!B1798,技能效果!B:B,0)))</f>
        <v/>
      </c>
      <c r="O1798" s="100"/>
      <c r="P1798" s="100"/>
      <c r="Q1798" s="100"/>
      <c r="R1798" s="31" t="str">
        <f>IF(INDEX(技能效果!J:J,MATCH(技能效果等级!B1798,技能效果!B:B,0))="","",INDEX(技能效果!J:J,MATCH(技能效果等级!B1798,技能效果!B:B,0)))</f>
        <v/>
      </c>
      <c r="S1798" s="100"/>
      <c r="T1798" s="100"/>
      <c r="U1798" s="100"/>
      <c r="V1798" s="30" t="s">
        <v>1329</v>
      </c>
      <c r="W1798" s="31">
        <f t="shared" si="27"/>
        <v>180</v>
      </c>
    </row>
    <row r="1799" spans="1:23" ht="16.5" x14ac:dyDescent="0.2">
      <c r="A1799" s="31">
        <v>1796</v>
      </c>
      <c r="B1799" s="31">
        <f>INDEX(技能效果!B:B,MATCH(技能效果等级!W1799,技能效果!Y:Y,0))</f>
        <v>130301401</v>
      </c>
      <c r="C1799" s="31" t="str">
        <f>INDEX(技能效果!C:C,MATCH(技能效果等级!B1799,技能效果!B:B,0))</f>
        <v>石灵明技能伤害</v>
      </c>
      <c r="D1799" s="30" t="s">
        <v>1013</v>
      </c>
      <c r="E1799" s="31">
        <v>6</v>
      </c>
      <c r="F1799" s="31">
        <f>INDEX(技能效果!H:H,MATCH(技能效果等级!B1799,技能效果!B:B,0))</f>
        <v>1001</v>
      </c>
      <c r="G1799" s="31">
        <v>1</v>
      </c>
      <c r="H1799" s="100"/>
      <c r="I1799" s="100"/>
      <c r="J1799" s="100"/>
      <c r="K1799" s="100"/>
      <c r="L1799" s="100"/>
      <c r="M1799" s="100"/>
      <c r="N1799" s="30" t="str">
        <f>IF(INDEX(技能效果!I:I,MATCH(技能效果等级!B1799,技能效果!B:B,0))="","",INDEX(技能效果!I:I,MATCH(技能效果等级!B1799,技能效果!B:B,0)))</f>
        <v/>
      </c>
      <c r="O1799" s="100"/>
      <c r="P1799" s="100"/>
      <c r="Q1799" s="100"/>
      <c r="R1799" s="31" t="str">
        <f>IF(INDEX(技能效果!J:J,MATCH(技能效果等级!B1799,技能效果!B:B,0))="","",INDEX(技能效果!J:J,MATCH(技能效果等级!B1799,技能效果!B:B,0)))</f>
        <v/>
      </c>
      <c r="S1799" s="100"/>
      <c r="T1799" s="100"/>
      <c r="U1799" s="100"/>
      <c r="V1799" s="30" t="s">
        <v>1329</v>
      </c>
      <c r="W1799" s="31">
        <f t="shared" si="27"/>
        <v>180</v>
      </c>
    </row>
    <row r="1800" spans="1:23" ht="16.5" x14ac:dyDescent="0.2">
      <c r="A1800" s="31">
        <v>1797</v>
      </c>
      <c r="B1800" s="31">
        <f>INDEX(技能效果!B:B,MATCH(技能效果等级!W1800,技能效果!Y:Y,0))</f>
        <v>130301401</v>
      </c>
      <c r="C1800" s="31" t="str">
        <f>INDEX(技能效果!C:C,MATCH(技能效果等级!B1800,技能效果!B:B,0))</f>
        <v>石灵明技能伤害</v>
      </c>
      <c r="D1800" s="30" t="s">
        <v>1013</v>
      </c>
      <c r="E1800" s="31">
        <v>7</v>
      </c>
      <c r="F1800" s="31">
        <f>INDEX(技能效果!H:H,MATCH(技能效果等级!B1800,技能效果!B:B,0))</f>
        <v>1001</v>
      </c>
      <c r="G1800" s="31">
        <v>1</v>
      </c>
      <c r="H1800" s="100"/>
      <c r="I1800" s="100"/>
      <c r="J1800" s="100"/>
      <c r="K1800" s="100"/>
      <c r="L1800" s="100"/>
      <c r="M1800" s="100"/>
      <c r="N1800" s="30" t="str">
        <f>IF(INDEX(技能效果!I:I,MATCH(技能效果等级!B1800,技能效果!B:B,0))="","",INDEX(技能效果!I:I,MATCH(技能效果等级!B1800,技能效果!B:B,0)))</f>
        <v/>
      </c>
      <c r="O1800" s="100"/>
      <c r="P1800" s="100"/>
      <c r="Q1800" s="100"/>
      <c r="R1800" s="31" t="str">
        <f>IF(INDEX(技能效果!J:J,MATCH(技能效果等级!B1800,技能效果!B:B,0))="","",INDEX(技能效果!J:J,MATCH(技能效果等级!B1800,技能效果!B:B,0)))</f>
        <v/>
      </c>
      <c r="S1800" s="100"/>
      <c r="T1800" s="100"/>
      <c r="U1800" s="100"/>
      <c r="V1800" s="30" t="s">
        <v>1329</v>
      </c>
      <c r="W1800" s="31">
        <f t="shared" si="27"/>
        <v>180</v>
      </c>
    </row>
    <row r="1801" spans="1:23" ht="16.5" x14ac:dyDescent="0.2">
      <c r="A1801" s="31">
        <v>1798</v>
      </c>
      <c r="B1801" s="31">
        <f>INDEX(技能效果!B:B,MATCH(技能效果等级!W1801,技能效果!Y:Y,0))</f>
        <v>130301401</v>
      </c>
      <c r="C1801" s="31" t="str">
        <f>INDEX(技能效果!C:C,MATCH(技能效果等级!B1801,技能效果!B:B,0))</f>
        <v>石灵明技能伤害</v>
      </c>
      <c r="D1801" s="30" t="s">
        <v>1013</v>
      </c>
      <c r="E1801" s="31">
        <v>8</v>
      </c>
      <c r="F1801" s="31">
        <f>INDEX(技能效果!H:H,MATCH(技能效果等级!B1801,技能效果!B:B,0))</f>
        <v>1001</v>
      </c>
      <c r="G1801" s="31">
        <v>1</v>
      </c>
      <c r="H1801" s="100"/>
      <c r="I1801" s="100"/>
      <c r="J1801" s="100"/>
      <c r="K1801" s="100"/>
      <c r="L1801" s="100"/>
      <c r="M1801" s="100"/>
      <c r="N1801" s="30" t="str">
        <f>IF(INDEX(技能效果!I:I,MATCH(技能效果等级!B1801,技能效果!B:B,0))="","",INDEX(技能效果!I:I,MATCH(技能效果等级!B1801,技能效果!B:B,0)))</f>
        <v/>
      </c>
      <c r="O1801" s="100"/>
      <c r="P1801" s="100"/>
      <c r="Q1801" s="100"/>
      <c r="R1801" s="31" t="str">
        <f>IF(INDEX(技能效果!J:J,MATCH(技能效果等级!B1801,技能效果!B:B,0))="","",INDEX(技能效果!J:J,MATCH(技能效果等级!B1801,技能效果!B:B,0)))</f>
        <v/>
      </c>
      <c r="S1801" s="100"/>
      <c r="T1801" s="100"/>
      <c r="U1801" s="100"/>
      <c r="V1801" s="30" t="s">
        <v>1329</v>
      </c>
      <c r="W1801" s="31">
        <f t="shared" si="27"/>
        <v>180</v>
      </c>
    </row>
    <row r="1802" spans="1:23" ht="16.5" x14ac:dyDescent="0.2">
      <c r="A1802" s="31">
        <v>1799</v>
      </c>
      <c r="B1802" s="31">
        <f>INDEX(技能效果!B:B,MATCH(技能效果等级!W1802,技能效果!Y:Y,0))</f>
        <v>130301401</v>
      </c>
      <c r="C1802" s="31" t="str">
        <f>INDEX(技能效果!C:C,MATCH(技能效果等级!B1802,技能效果!B:B,0))</f>
        <v>石灵明技能伤害</v>
      </c>
      <c r="D1802" s="30" t="s">
        <v>1013</v>
      </c>
      <c r="E1802" s="31">
        <v>9</v>
      </c>
      <c r="F1802" s="31">
        <f>INDEX(技能效果!H:H,MATCH(技能效果等级!B1802,技能效果!B:B,0))</f>
        <v>1001</v>
      </c>
      <c r="G1802" s="31">
        <v>1</v>
      </c>
      <c r="H1802" s="100"/>
      <c r="I1802" s="100"/>
      <c r="J1802" s="100"/>
      <c r="K1802" s="100"/>
      <c r="L1802" s="100"/>
      <c r="M1802" s="100"/>
      <c r="N1802" s="30" t="str">
        <f>IF(INDEX(技能效果!I:I,MATCH(技能效果等级!B1802,技能效果!B:B,0))="","",INDEX(技能效果!I:I,MATCH(技能效果等级!B1802,技能效果!B:B,0)))</f>
        <v/>
      </c>
      <c r="O1802" s="100"/>
      <c r="P1802" s="100"/>
      <c r="Q1802" s="100"/>
      <c r="R1802" s="31" t="str">
        <f>IF(INDEX(技能效果!J:J,MATCH(技能效果等级!B1802,技能效果!B:B,0))="","",INDEX(技能效果!J:J,MATCH(技能效果等级!B1802,技能效果!B:B,0)))</f>
        <v/>
      </c>
      <c r="S1802" s="100"/>
      <c r="T1802" s="100"/>
      <c r="U1802" s="100"/>
      <c r="V1802" s="30" t="s">
        <v>1329</v>
      </c>
      <c r="W1802" s="31">
        <f t="shared" si="27"/>
        <v>180</v>
      </c>
    </row>
    <row r="1803" spans="1:23" ht="16.5" x14ac:dyDescent="0.2">
      <c r="A1803" s="31">
        <v>1800</v>
      </c>
      <c r="B1803" s="31">
        <f>INDEX(技能效果!B:B,MATCH(技能效果等级!W1803,技能效果!Y:Y,0))</f>
        <v>130301401</v>
      </c>
      <c r="C1803" s="31" t="str">
        <f>INDEX(技能效果!C:C,MATCH(技能效果等级!B1803,技能效果!B:B,0))</f>
        <v>石灵明技能伤害</v>
      </c>
      <c r="D1803" s="30" t="s">
        <v>1013</v>
      </c>
      <c r="E1803" s="31">
        <v>10</v>
      </c>
      <c r="F1803" s="31">
        <f>INDEX(技能效果!H:H,MATCH(技能效果等级!B1803,技能效果!B:B,0))</f>
        <v>1001</v>
      </c>
      <c r="G1803" s="31">
        <v>1</v>
      </c>
      <c r="H1803" s="100"/>
      <c r="I1803" s="100"/>
      <c r="J1803" s="100"/>
      <c r="K1803" s="100"/>
      <c r="L1803" s="100"/>
      <c r="M1803" s="100"/>
      <c r="N1803" s="30" t="str">
        <f>IF(INDEX(技能效果!I:I,MATCH(技能效果等级!B1803,技能效果!B:B,0))="","",INDEX(技能效果!I:I,MATCH(技能效果等级!B1803,技能效果!B:B,0)))</f>
        <v/>
      </c>
      <c r="O1803" s="100"/>
      <c r="P1803" s="100"/>
      <c r="Q1803" s="100"/>
      <c r="R1803" s="31" t="str">
        <f>IF(INDEX(技能效果!J:J,MATCH(技能效果等级!B1803,技能效果!B:B,0))="","",INDEX(技能效果!J:J,MATCH(技能效果等级!B1803,技能效果!B:B,0)))</f>
        <v/>
      </c>
      <c r="S1803" s="100"/>
      <c r="T1803" s="100"/>
      <c r="U1803" s="100"/>
      <c r="V1803" s="30" t="s">
        <v>1329</v>
      </c>
      <c r="W1803" s="31">
        <f t="shared" si="27"/>
        <v>180</v>
      </c>
    </row>
    <row r="1804" spans="1:23" ht="16.5" x14ac:dyDescent="0.2">
      <c r="A1804" s="31">
        <v>1801</v>
      </c>
      <c r="B1804" s="31">
        <f>INDEX(技能效果!B:B,MATCH(技能效果等级!W1804,技能效果!Y:Y,0))</f>
        <v>130301402</v>
      </c>
      <c r="C1804" s="31" t="str">
        <f>INDEX(技能效果!C:C,MATCH(技能效果等级!B1804,技能效果!B:B,0))</f>
        <v>石灵明技能禁锢</v>
      </c>
      <c r="D1804" s="30" t="s">
        <v>1013</v>
      </c>
      <c r="E1804" s="31">
        <v>1</v>
      </c>
      <c r="F1804" s="31">
        <f>INDEX(技能效果!H:H,MATCH(技能效果等级!B1804,技能效果!B:B,0))</f>
        <v>4001</v>
      </c>
      <c r="G1804" s="31">
        <v>1</v>
      </c>
      <c r="H1804" s="100"/>
      <c r="I1804" s="100"/>
      <c r="J1804" s="100"/>
      <c r="K1804" s="100"/>
      <c r="L1804" s="100"/>
      <c r="M1804" s="100"/>
      <c r="N1804" s="30" t="str">
        <f>IF(INDEX(技能效果!I:I,MATCH(技能效果等级!B1804,技能效果!B:B,0))="","",INDEX(技能效果!I:I,MATCH(技能效果等级!B1804,技能效果!B:B,0)))</f>
        <v/>
      </c>
      <c r="O1804" s="100"/>
      <c r="P1804" s="100"/>
      <c r="Q1804" s="100"/>
      <c r="R1804" s="31" t="str">
        <f>IF(INDEX(技能效果!J:J,MATCH(技能效果等级!B1804,技能效果!B:B,0))="","",INDEX(技能效果!J:J,MATCH(技能效果等级!B1804,技能效果!B:B,0)))</f>
        <v/>
      </c>
      <c r="S1804" s="100"/>
      <c r="T1804" s="100"/>
      <c r="U1804" s="100"/>
      <c r="V1804" s="30" t="s">
        <v>1329</v>
      </c>
      <c r="W1804" s="31">
        <f t="shared" si="27"/>
        <v>181</v>
      </c>
    </row>
    <row r="1805" spans="1:23" ht="16.5" x14ac:dyDescent="0.2">
      <c r="A1805" s="31">
        <v>1802</v>
      </c>
      <c r="B1805" s="31">
        <f>INDEX(技能效果!B:B,MATCH(技能效果等级!W1805,技能效果!Y:Y,0))</f>
        <v>130301402</v>
      </c>
      <c r="C1805" s="31" t="str">
        <f>INDEX(技能效果!C:C,MATCH(技能效果等级!B1805,技能效果!B:B,0))</f>
        <v>石灵明技能禁锢</v>
      </c>
      <c r="D1805" s="30" t="s">
        <v>1013</v>
      </c>
      <c r="E1805" s="31">
        <v>2</v>
      </c>
      <c r="F1805" s="31">
        <f>INDEX(技能效果!H:H,MATCH(技能效果等级!B1805,技能效果!B:B,0))</f>
        <v>4001</v>
      </c>
      <c r="G1805" s="31">
        <v>1</v>
      </c>
      <c r="H1805" s="100"/>
      <c r="I1805" s="100"/>
      <c r="J1805" s="100"/>
      <c r="K1805" s="100"/>
      <c r="L1805" s="100"/>
      <c r="M1805" s="100"/>
      <c r="N1805" s="30" t="str">
        <f>IF(INDEX(技能效果!I:I,MATCH(技能效果等级!B1805,技能效果!B:B,0))="","",INDEX(技能效果!I:I,MATCH(技能效果等级!B1805,技能效果!B:B,0)))</f>
        <v/>
      </c>
      <c r="O1805" s="100"/>
      <c r="P1805" s="100"/>
      <c r="Q1805" s="100"/>
      <c r="R1805" s="31" t="str">
        <f>IF(INDEX(技能效果!J:J,MATCH(技能效果等级!B1805,技能效果!B:B,0))="","",INDEX(技能效果!J:J,MATCH(技能效果等级!B1805,技能效果!B:B,0)))</f>
        <v/>
      </c>
      <c r="S1805" s="100"/>
      <c r="T1805" s="100"/>
      <c r="U1805" s="100"/>
      <c r="V1805" s="30" t="s">
        <v>1329</v>
      </c>
      <c r="W1805" s="31">
        <f t="shared" si="27"/>
        <v>181</v>
      </c>
    </row>
    <row r="1806" spans="1:23" ht="16.5" x14ac:dyDescent="0.2">
      <c r="A1806" s="31">
        <v>1803</v>
      </c>
      <c r="B1806" s="31">
        <f>INDEX(技能效果!B:B,MATCH(技能效果等级!W1806,技能效果!Y:Y,0))</f>
        <v>130301402</v>
      </c>
      <c r="C1806" s="31" t="str">
        <f>INDEX(技能效果!C:C,MATCH(技能效果等级!B1806,技能效果!B:B,0))</f>
        <v>石灵明技能禁锢</v>
      </c>
      <c r="D1806" s="30" t="s">
        <v>1013</v>
      </c>
      <c r="E1806" s="31">
        <v>3</v>
      </c>
      <c r="F1806" s="31">
        <f>INDEX(技能效果!H:H,MATCH(技能效果等级!B1806,技能效果!B:B,0))</f>
        <v>4001</v>
      </c>
      <c r="G1806" s="31">
        <v>1</v>
      </c>
      <c r="H1806" s="100"/>
      <c r="I1806" s="100"/>
      <c r="J1806" s="100"/>
      <c r="K1806" s="100"/>
      <c r="L1806" s="100"/>
      <c r="M1806" s="100"/>
      <c r="N1806" s="30" t="str">
        <f>IF(INDEX(技能效果!I:I,MATCH(技能效果等级!B1806,技能效果!B:B,0))="","",INDEX(技能效果!I:I,MATCH(技能效果等级!B1806,技能效果!B:B,0)))</f>
        <v/>
      </c>
      <c r="O1806" s="100"/>
      <c r="P1806" s="100"/>
      <c r="Q1806" s="100"/>
      <c r="R1806" s="31" t="str">
        <f>IF(INDEX(技能效果!J:J,MATCH(技能效果等级!B1806,技能效果!B:B,0))="","",INDEX(技能效果!J:J,MATCH(技能效果等级!B1806,技能效果!B:B,0)))</f>
        <v/>
      </c>
      <c r="S1806" s="100"/>
      <c r="T1806" s="100"/>
      <c r="U1806" s="100"/>
      <c r="V1806" s="30" t="s">
        <v>1329</v>
      </c>
      <c r="W1806" s="31">
        <f t="shared" si="27"/>
        <v>181</v>
      </c>
    </row>
    <row r="1807" spans="1:23" ht="16.5" x14ac:dyDescent="0.2">
      <c r="A1807" s="31">
        <v>1804</v>
      </c>
      <c r="B1807" s="31">
        <f>INDEX(技能效果!B:B,MATCH(技能效果等级!W1807,技能效果!Y:Y,0))</f>
        <v>130301402</v>
      </c>
      <c r="C1807" s="31" t="str">
        <f>INDEX(技能效果!C:C,MATCH(技能效果等级!B1807,技能效果!B:B,0))</f>
        <v>石灵明技能禁锢</v>
      </c>
      <c r="D1807" s="30" t="s">
        <v>1013</v>
      </c>
      <c r="E1807" s="31">
        <v>4</v>
      </c>
      <c r="F1807" s="31">
        <f>INDEX(技能效果!H:H,MATCH(技能效果等级!B1807,技能效果!B:B,0))</f>
        <v>4001</v>
      </c>
      <c r="G1807" s="31">
        <v>1</v>
      </c>
      <c r="H1807" s="100"/>
      <c r="I1807" s="100"/>
      <c r="J1807" s="100"/>
      <c r="K1807" s="100"/>
      <c r="L1807" s="100"/>
      <c r="M1807" s="100"/>
      <c r="N1807" s="30" t="str">
        <f>IF(INDEX(技能效果!I:I,MATCH(技能效果等级!B1807,技能效果!B:B,0))="","",INDEX(技能效果!I:I,MATCH(技能效果等级!B1807,技能效果!B:B,0)))</f>
        <v/>
      </c>
      <c r="O1807" s="100"/>
      <c r="P1807" s="100"/>
      <c r="Q1807" s="100"/>
      <c r="R1807" s="31" t="str">
        <f>IF(INDEX(技能效果!J:J,MATCH(技能效果等级!B1807,技能效果!B:B,0))="","",INDEX(技能效果!J:J,MATCH(技能效果等级!B1807,技能效果!B:B,0)))</f>
        <v/>
      </c>
      <c r="S1807" s="100"/>
      <c r="T1807" s="100"/>
      <c r="U1807" s="100"/>
      <c r="V1807" s="30" t="s">
        <v>1329</v>
      </c>
      <c r="W1807" s="31">
        <f t="shared" ref="W1807:W1870" si="28">W1797+1</f>
        <v>181</v>
      </c>
    </row>
    <row r="1808" spans="1:23" ht="16.5" x14ac:dyDescent="0.2">
      <c r="A1808" s="31">
        <v>1805</v>
      </c>
      <c r="B1808" s="31">
        <f>INDEX(技能效果!B:B,MATCH(技能效果等级!W1808,技能效果!Y:Y,0))</f>
        <v>130301402</v>
      </c>
      <c r="C1808" s="31" t="str">
        <f>INDEX(技能效果!C:C,MATCH(技能效果等级!B1808,技能效果!B:B,0))</f>
        <v>石灵明技能禁锢</v>
      </c>
      <c r="D1808" s="30" t="s">
        <v>1013</v>
      </c>
      <c r="E1808" s="31">
        <v>5</v>
      </c>
      <c r="F1808" s="31">
        <f>INDEX(技能效果!H:H,MATCH(技能效果等级!B1808,技能效果!B:B,0))</f>
        <v>4001</v>
      </c>
      <c r="G1808" s="31">
        <v>1</v>
      </c>
      <c r="H1808" s="100"/>
      <c r="I1808" s="100"/>
      <c r="J1808" s="100"/>
      <c r="K1808" s="100"/>
      <c r="L1808" s="100"/>
      <c r="M1808" s="100"/>
      <c r="N1808" s="30" t="str">
        <f>IF(INDEX(技能效果!I:I,MATCH(技能效果等级!B1808,技能效果!B:B,0))="","",INDEX(技能效果!I:I,MATCH(技能效果等级!B1808,技能效果!B:B,0)))</f>
        <v/>
      </c>
      <c r="O1808" s="100"/>
      <c r="P1808" s="100"/>
      <c r="Q1808" s="100"/>
      <c r="R1808" s="31" t="str">
        <f>IF(INDEX(技能效果!J:J,MATCH(技能效果等级!B1808,技能效果!B:B,0))="","",INDEX(技能效果!J:J,MATCH(技能效果等级!B1808,技能效果!B:B,0)))</f>
        <v/>
      </c>
      <c r="S1808" s="100"/>
      <c r="T1808" s="100"/>
      <c r="U1808" s="100"/>
      <c r="V1808" s="30" t="s">
        <v>1329</v>
      </c>
      <c r="W1808" s="31">
        <f t="shared" si="28"/>
        <v>181</v>
      </c>
    </row>
    <row r="1809" spans="1:23" ht="16.5" x14ac:dyDescent="0.2">
      <c r="A1809" s="31">
        <v>1806</v>
      </c>
      <c r="B1809" s="31">
        <f>INDEX(技能效果!B:B,MATCH(技能效果等级!W1809,技能效果!Y:Y,0))</f>
        <v>130301402</v>
      </c>
      <c r="C1809" s="31" t="str">
        <f>INDEX(技能效果!C:C,MATCH(技能效果等级!B1809,技能效果!B:B,0))</f>
        <v>石灵明技能禁锢</v>
      </c>
      <c r="D1809" s="30" t="s">
        <v>1013</v>
      </c>
      <c r="E1809" s="31">
        <v>6</v>
      </c>
      <c r="F1809" s="31">
        <f>INDEX(技能效果!H:H,MATCH(技能效果等级!B1809,技能效果!B:B,0))</f>
        <v>4001</v>
      </c>
      <c r="G1809" s="31">
        <v>1</v>
      </c>
      <c r="H1809" s="100"/>
      <c r="I1809" s="100"/>
      <c r="J1809" s="100"/>
      <c r="K1809" s="100"/>
      <c r="L1809" s="100"/>
      <c r="M1809" s="100"/>
      <c r="N1809" s="30" t="str">
        <f>IF(INDEX(技能效果!I:I,MATCH(技能效果等级!B1809,技能效果!B:B,0))="","",INDEX(技能效果!I:I,MATCH(技能效果等级!B1809,技能效果!B:B,0)))</f>
        <v/>
      </c>
      <c r="O1809" s="100"/>
      <c r="P1809" s="100"/>
      <c r="Q1809" s="100"/>
      <c r="R1809" s="31" t="str">
        <f>IF(INDEX(技能效果!J:J,MATCH(技能效果等级!B1809,技能效果!B:B,0))="","",INDEX(技能效果!J:J,MATCH(技能效果等级!B1809,技能效果!B:B,0)))</f>
        <v/>
      </c>
      <c r="S1809" s="100"/>
      <c r="T1809" s="100"/>
      <c r="U1809" s="100"/>
      <c r="V1809" s="30" t="s">
        <v>1329</v>
      </c>
      <c r="W1809" s="31">
        <f t="shared" si="28"/>
        <v>181</v>
      </c>
    </row>
    <row r="1810" spans="1:23" ht="16.5" x14ac:dyDescent="0.2">
      <c r="A1810" s="31">
        <v>1807</v>
      </c>
      <c r="B1810" s="31">
        <f>INDEX(技能效果!B:B,MATCH(技能效果等级!W1810,技能效果!Y:Y,0))</f>
        <v>130301402</v>
      </c>
      <c r="C1810" s="31" t="str">
        <f>INDEX(技能效果!C:C,MATCH(技能效果等级!B1810,技能效果!B:B,0))</f>
        <v>石灵明技能禁锢</v>
      </c>
      <c r="D1810" s="30" t="s">
        <v>1013</v>
      </c>
      <c r="E1810" s="31">
        <v>7</v>
      </c>
      <c r="F1810" s="31">
        <f>INDEX(技能效果!H:H,MATCH(技能效果等级!B1810,技能效果!B:B,0))</f>
        <v>4001</v>
      </c>
      <c r="G1810" s="31">
        <v>1</v>
      </c>
      <c r="H1810" s="100"/>
      <c r="I1810" s="100"/>
      <c r="J1810" s="100"/>
      <c r="K1810" s="100"/>
      <c r="L1810" s="100"/>
      <c r="M1810" s="100"/>
      <c r="N1810" s="30" t="str">
        <f>IF(INDEX(技能效果!I:I,MATCH(技能效果等级!B1810,技能效果!B:B,0))="","",INDEX(技能效果!I:I,MATCH(技能效果等级!B1810,技能效果!B:B,0)))</f>
        <v/>
      </c>
      <c r="O1810" s="100"/>
      <c r="P1810" s="100"/>
      <c r="Q1810" s="100"/>
      <c r="R1810" s="31" t="str">
        <f>IF(INDEX(技能效果!J:J,MATCH(技能效果等级!B1810,技能效果!B:B,0))="","",INDEX(技能效果!J:J,MATCH(技能效果等级!B1810,技能效果!B:B,0)))</f>
        <v/>
      </c>
      <c r="S1810" s="100"/>
      <c r="T1810" s="100"/>
      <c r="U1810" s="100"/>
      <c r="V1810" s="30" t="s">
        <v>1329</v>
      </c>
      <c r="W1810" s="31">
        <f t="shared" si="28"/>
        <v>181</v>
      </c>
    </row>
    <row r="1811" spans="1:23" ht="16.5" x14ac:dyDescent="0.2">
      <c r="A1811" s="31">
        <v>1808</v>
      </c>
      <c r="B1811" s="31">
        <f>INDEX(技能效果!B:B,MATCH(技能效果等级!W1811,技能效果!Y:Y,0))</f>
        <v>130301402</v>
      </c>
      <c r="C1811" s="31" t="str">
        <f>INDEX(技能效果!C:C,MATCH(技能效果等级!B1811,技能效果!B:B,0))</f>
        <v>石灵明技能禁锢</v>
      </c>
      <c r="D1811" s="30" t="s">
        <v>1013</v>
      </c>
      <c r="E1811" s="31">
        <v>8</v>
      </c>
      <c r="F1811" s="31">
        <f>INDEX(技能效果!H:H,MATCH(技能效果等级!B1811,技能效果!B:B,0))</f>
        <v>4001</v>
      </c>
      <c r="G1811" s="31">
        <v>1</v>
      </c>
      <c r="H1811" s="100"/>
      <c r="I1811" s="100"/>
      <c r="J1811" s="100"/>
      <c r="K1811" s="100"/>
      <c r="L1811" s="100"/>
      <c r="M1811" s="100"/>
      <c r="N1811" s="30" t="str">
        <f>IF(INDEX(技能效果!I:I,MATCH(技能效果等级!B1811,技能效果!B:B,0))="","",INDEX(技能效果!I:I,MATCH(技能效果等级!B1811,技能效果!B:B,0)))</f>
        <v/>
      </c>
      <c r="O1811" s="100"/>
      <c r="P1811" s="100"/>
      <c r="Q1811" s="100"/>
      <c r="R1811" s="31" t="str">
        <f>IF(INDEX(技能效果!J:J,MATCH(技能效果等级!B1811,技能效果!B:B,0))="","",INDEX(技能效果!J:J,MATCH(技能效果等级!B1811,技能效果!B:B,0)))</f>
        <v/>
      </c>
      <c r="S1811" s="100"/>
      <c r="T1811" s="100"/>
      <c r="U1811" s="100"/>
      <c r="V1811" s="30" t="s">
        <v>1329</v>
      </c>
      <c r="W1811" s="31">
        <f t="shared" si="28"/>
        <v>181</v>
      </c>
    </row>
    <row r="1812" spans="1:23" ht="16.5" x14ac:dyDescent="0.2">
      <c r="A1812" s="31">
        <v>1809</v>
      </c>
      <c r="B1812" s="31">
        <f>INDEX(技能效果!B:B,MATCH(技能效果等级!W1812,技能效果!Y:Y,0))</f>
        <v>130301402</v>
      </c>
      <c r="C1812" s="31" t="str">
        <f>INDEX(技能效果!C:C,MATCH(技能效果等级!B1812,技能效果!B:B,0))</f>
        <v>石灵明技能禁锢</v>
      </c>
      <c r="D1812" s="30" t="s">
        <v>1013</v>
      </c>
      <c r="E1812" s="31">
        <v>9</v>
      </c>
      <c r="F1812" s="31">
        <f>INDEX(技能效果!H:H,MATCH(技能效果等级!B1812,技能效果!B:B,0))</f>
        <v>4001</v>
      </c>
      <c r="G1812" s="31">
        <v>1</v>
      </c>
      <c r="H1812" s="100"/>
      <c r="I1812" s="100"/>
      <c r="J1812" s="100"/>
      <c r="K1812" s="100"/>
      <c r="L1812" s="100"/>
      <c r="M1812" s="100"/>
      <c r="N1812" s="30" t="str">
        <f>IF(INDEX(技能效果!I:I,MATCH(技能效果等级!B1812,技能效果!B:B,0))="","",INDEX(技能效果!I:I,MATCH(技能效果等级!B1812,技能效果!B:B,0)))</f>
        <v/>
      </c>
      <c r="O1812" s="100"/>
      <c r="P1812" s="100"/>
      <c r="Q1812" s="100"/>
      <c r="R1812" s="31" t="str">
        <f>IF(INDEX(技能效果!J:J,MATCH(技能效果等级!B1812,技能效果!B:B,0))="","",INDEX(技能效果!J:J,MATCH(技能效果等级!B1812,技能效果!B:B,0)))</f>
        <v/>
      </c>
      <c r="S1812" s="100"/>
      <c r="T1812" s="100"/>
      <c r="U1812" s="100"/>
      <c r="V1812" s="30" t="s">
        <v>1329</v>
      </c>
      <c r="W1812" s="31">
        <f t="shared" si="28"/>
        <v>181</v>
      </c>
    </row>
    <row r="1813" spans="1:23" ht="16.5" x14ac:dyDescent="0.2">
      <c r="A1813" s="31">
        <v>1810</v>
      </c>
      <c r="B1813" s="31">
        <f>INDEX(技能效果!B:B,MATCH(技能效果等级!W1813,技能效果!Y:Y,0))</f>
        <v>130301402</v>
      </c>
      <c r="C1813" s="31" t="str">
        <f>INDEX(技能效果!C:C,MATCH(技能效果等级!B1813,技能效果!B:B,0))</f>
        <v>石灵明技能禁锢</v>
      </c>
      <c r="D1813" s="30" t="s">
        <v>1013</v>
      </c>
      <c r="E1813" s="31">
        <v>10</v>
      </c>
      <c r="F1813" s="31">
        <f>INDEX(技能效果!H:H,MATCH(技能效果等级!B1813,技能效果!B:B,0))</f>
        <v>4001</v>
      </c>
      <c r="G1813" s="31">
        <v>1</v>
      </c>
      <c r="H1813" s="100"/>
      <c r="I1813" s="100"/>
      <c r="J1813" s="100"/>
      <c r="K1813" s="100"/>
      <c r="L1813" s="100"/>
      <c r="M1813" s="100"/>
      <c r="N1813" s="30" t="str">
        <f>IF(INDEX(技能效果!I:I,MATCH(技能效果等级!B1813,技能效果!B:B,0))="","",INDEX(技能效果!I:I,MATCH(技能效果等级!B1813,技能效果!B:B,0)))</f>
        <v/>
      </c>
      <c r="O1813" s="100"/>
      <c r="P1813" s="100"/>
      <c r="Q1813" s="100"/>
      <c r="R1813" s="31" t="str">
        <f>IF(INDEX(技能效果!J:J,MATCH(技能效果等级!B1813,技能效果!B:B,0))="","",INDEX(技能效果!J:J,MATCH(技能效果等级!B1813,技能效果!B:B,0)))</f>
        <v/>
      </c>
      <c r="S1813" s="100"/>
      <c r="T1813" s="100"/>
      <c r="U1813" s="100"/>
      <c r="V1813" s="30" t="s">
        <v>1329</v>
      </c>
      <c r="W1813" s="31">
        <f t="shared" si="28"/>
        <v>181</v>
      </c>
    </row>
    <row r="1814" spans="1:23" ht="16.5" x14ac:dyDescent="0.2">
      <c r="A1814" s="31">
        <v>1811</v>
      </c>
      <c r="B1814" s="31">
        <f>INDEX(技能效果!B:B,MATCH(技能效果等级!W1814,技能效果!Y:Y,0))</f>
        <v>130301411</v>
      </c>
      <c r="C1814" s="31" t="str">
        <f>INDEX(技能效果!C:C,MATCH(技能效果等级!B1814,技能效果!B:B,0))</f>
        <v>石灵明专属武器效果</v>
      </c>
      <c r="D1814" s="30" t="s">
        <v>1013</v>
      </c>
      <c r="E1814" s="31">
        <v>1</v>
      </c>
      <c r="F1814" s="31">
        <f>INDEX(技能效果!H:H,MATCH(技能效果等级!B1814,技能效果!B:B,0))</f>
        <v>4029</v>
      </c>
      <c r="G1814" s="31">
        <v>1</v>
      </c>
      <c r="H1814" s="100"/>
      <c r="I1814" s="100"/>
      <c r="J1814" s="100"/>
      <c r="K1814" s="100"/>
      <c r="L1814" s="100"/>
      <c r="M1814" s="100"/>
      <c r="N1814" s="30" t="str">
        <f>IF(INDEX(技能效果!I:I,MATCH(技能效果等级!B1814,技能效果!B:B,0))="","",INDEX(技能效果!I:I,MATCH(技能效果等级!B1814,技能效果!B:B,0)))</f>
        <v/>
      </c>
      <c r="O1814" s="100"/>
      <c r="P1814" s="100"/>
      <c r="Q1814" s="100"/>
      <c r="R1814" s="31" t="str">
        <f>IF(INDEX(技能效果!J:J,MATCH(技能效果等级!B1814,技能效果!B:B,0))="","",INDEX(技能效果!J:J,MATCH(技能效果等级!B1814,技能效果!B:B,0)))</f>
        <v/>
      </c>
      <c r="S1814" s="100"/>
      <c r="T1814" s="100"/>
      <c r="U1814" s="100"/>
      <c r="V1814" s="30" t="s">
        <v>1329</v>
      </c>
      <c r="W1814" s="31">
        <f t="shared" si="28"/>
        <v>182</v>
      </c>
    </row>
    <row r="1815" spans="1:23" ht="16.5" x14ac:dyDescent="0.2">
      <c r="A1815" s="31">
        <v>1812</v>
      </c>
      <c r="B1815" s="31">
        <f>INDEX(技能效果!B:B,MATCH(技能效果等级!W1815,技能效果!Y:Y,0))</f>
        <v>130301411</v>
      </c>
      <c r="C1815" s="31" t="str">
        <f>INDEX(技能效果!C:C,MATCH(技能效果等级!B1815,技能效果!B:B,0))</f>
        <v>石灵明专属武器效果</v>
      </c>
      <c r="D1815" s="30" t="s">
        <v>1013</v>
      </c>
      <c r="E1815" s="31">
        <v>2</v>
      </c>
      <c r="F1815" s="31">
        <f>INDEX(技能效果!H:H,MATCH(技能效果等级!B1815,技能效果!B:B,0))</f>
        <v>4029</v>
      </c>
      <c r="G1815" s="31">
        <v>1</v>
      </c>
      <c r="H1815" s="100"/>
      <c r="I1815" s="100"/>
      <c r="J1815" s="100"/>
      <c r="K1815" s="100"/>
      <c r="L1815" s="100"/>
      <c r="M1815" s="100"/>
      <c r="N1815" s="30" t="str">
        <f>IF(INDEX(技能效果!I:I,MATCH(技能效果等级!B1815,技能效果!B:B,0))="","",INDEX(技能效果!I:I,MATCH(技能效果等级!B1815,技能效果!B:B,0)))</f>
        <v/>
      </c>
      <c r="O1815" s="100"/>
      <c r="P1815" s="100"/>
      <c r="Q1815" s="100"/>
      <c r="R1815" s="31" t="str">
        <f>IF(INDEX(技能效果!J:J,MATCH(技能效果等级!B1815,技能效果!B:B,0))="","",INDEX(技能效果!J:J,MATCH(技能效果等级!B1815,技能效果!B:B,0)))</f>
        <v/>
      </c>
      <c r="S1815" s="100"/>
      <c r="T1815" s="100"/>
      <c r="U1815" s="100"/>
      <c r="V1815" s="30" t="s">
        <v>1329</v>
      </c>
      <c r="W1815" s="31">
        <f t="shared" si="28"/>
        <v>182</v>
      </c>
    </row>
    <row r="1816" spans="1:23" ht="16.5" x14ac:dyDescent="0.2">
      <c r="A1816" s="31">
        <v>1813</v>
      </c>
      <c r="B1816" s="31">
        <f>INDEX(技能效果!B:B,MATCH(技能效果等级!W1816,技能效果!Y:Y,0))</f>
        <v>130301411</v>
      </c>
      <c r="C1816" s="31" t="str">
        <f>INDEX(技能效果!C:C,MATCH(技能效果等级!B1816,技能效果!B:B,0))</f>
        <v>石灵明专属武器效果</v>
      </c>
      <c r="D1816" s="30" t="s">
        <v>1013</v>
      </c>
      <c r="E1816" s="31">
        <v>3</v>
      </c>
      <c r="F1816" s="31">
        <f>INDEX(技能效果!H:H,MATCH(技能效果等级!B1816,技能效果!B:B,0))</f>
        <v>4029</v>
      </c>
      <c r="G1816" s="31">
        <v>1</v>
      </c>
      <c r="H1816" s="100"/>
      <c r="I1816" s="100"/>
      <c r="J1816" s="100"/>
      <c r="K1816" s="100"/>
      <c r="L1816" s="100"/>
      <c r="M1816" s="100"/>
      <c r="N1816" s="30" t="str">
        <f>IF(INDEX(技能效果!I:I,MATCH(技能效果等级!B1816,技能效果!B:B,0))="","",INDEX(技能效果!I:I,MATCH(技能效果等级!B1816,技能效果!B:B,0)))</f>
        <v/>
      </c>
      <c r="O1816" s="100"/>
      <c r="P1816" s="100"/>
      <c r="Q1816" s="100"/>
      <c r="R1816" s="31" t="str">
        <f>IF(INDEX(技能效果!J:J,MATCH(技能效果等级!B1816,技能效果!B:B,0))="","",INDEX(技能效果!J:J,MATCH(技能效果等级!B1816,技能效果!B:B,0)))</f>
        <v/>
      </c>
      <c r="S1816" s="100"/>
      <c r="T1816" s="100"/>
      <c r="U1816" s="100"/>
      <c r="V1816" s="30" t="s">
        <v>1329</v>
      </c>
      <c r="W1816" s="31">
        <f t="shared" si="28"/>
        <v>182</v>
      </c>
    </row>
    <row r="1817" spans="1:23" ht="16.5" x14ac:dyDescent="0.2">
      <c r="A1817" s="31">
        <v>1814</v>
      </c>
      <c r="B1817" s="31">
        <f>INDEX(技能效果!B:B,MATCH(技能效果等级!W1817,技能效果!Y:Y,0))</f>
        <v>130301411</v>
      </c>
      <c r="C1817" s="31" t="str">
        <f>INDEX(技能效果!C:C,MATCH(技能效果等级!B1817,技能效果!B:B,0))</f>
        <v>石灵明专属武器效果</v>
      </c>
      <c r="D1817" s="30" t="s">
        <v>1013</v>
      </c>
      <c r="E1817" s="31">
        <v>4</v>
      </c>
      <c r="F1817" s="31">
        <f>INDEX(技能效果!H:H,MATCH(技能效果等级!B1817,技能效果!B:B,0))</f>
        <v>4029</v>
      </c>
      <c r="G1817" s="31">
        <v>1</v>
      </c>
      <c r="H1817" s="100"/>
      <c r="I1817" s="100"/>
      <c r="J1817" s="100"/>
      <c r="K1817" s="100"/>
      <c r="L1817" s="100"/>
      <c r="M1817" s="100"/>
      <c r="N1817" s="30" t="str">
        <f>IF(INDEX(技能效果!I:I,MATCH(技能效果等级!B1817,技能效果!B:B,0))="","",INDEX(技能效果!I:I,MATCH(技能效果等级!B1817,技能效果!B:B,0)))</f>
        <v/>
      </c>
      <c r="O1817" s="100"/>
      <c r="P1817" s="100"/>
      <c r="Q1817" s="100"/>
      <c r="R1817" s="31" t="str">
        <f>IF(INDEX(技能效果!J:J,MATCH(技能效果等级!B1817,技能效果!B:B,0))="","",INDEX(技能效果!J:J,MATCH(技能效果等级!B1817,技能效果!B:B,0)))</f>
        <v/>
      </c>
      <c r="S1817" s="100"/>
      <c r="T1817" s="100"/>
      <c r="U1817" s="100"/>
      <c r="V1817" s="30" t="s">
        <v>1329</v>
      </c>
      <c r="W1817" s="31">
        <f t="shared" si="28"/>
        <v>182</v>
      </c>
    </row>
    <row r="1818" spans="1:23" ht="16.5" x14ac:dyDescent="0.2">
      <c r="A1818" s="31">
        <v>1815</v>
      </c>
      <c r="B1818" s="31">
        <f>INDEX(技能效果!B:B,MATCH(技能效果等级!W1818,技能效果!Y:Y,0))</f>
        <v>130301411</v>
      </c>
      <c r="C1818" s="31" t="str">
        <f>INDEX(技能效果!C:C,MATCH(技能效果等级!B1818,技能效果!B:B,0))</f>
        <v>石灵明专属武器效果</v>
      </c>
      <c r="D1818" s="30" t="s">
        <v>1013</v>
      </c>
      <c r="E1818" s="31">
        <v>5</v>
      </c>
      <c r="F1818" s="31">
        <f>INDEX(技能效果!H:H,MATCH(技能效果等级!B1818,技能效果!B:B,0))</f>
        <v>4029</v>
      </c>
      <c r="G1818" s="31">
        <v>1</v>
      </c>
      <c r="H1818" s="100"/>
      <c r="I1818" s="100"/>
      <c r="J1818" s="100"/>
      <c r="K1818" s="100"/>
      <c r="L1818" s="100"/>
      <c r="M1818" s="100"/>
      <c r="N1818" s="30" t="str">
        <f>IF(INDEX(技能效果!I:I,MATCH(技能效果等级!B1818,技能效果!B:B,0))="","",INDEX(技能效果!I:I,MATCH(技能效果等级!B1818,技能效果!B:B,0)))</f>
        <v/>
      </c>
      <c r="O1818" s="100"/>
      <c r="P1818" s="100"/>
      <c r="Q1818" s="100"/>
      <c r="R1818" s="31" t="str">
        <f>IF(INDEX(技能效果!J:J,MATCH(技能效果等级!B1818,技能效果!B:B,0))="","",INDEX(技能效果!J:J,MATCH(技能效果等级!B1818,技能效果!B:B,0)))</f>
        <v/>
      </c>
      <c r="S1818" s="100"/>
      <c r="T1818" s="100"/>
      <c r="U1818" s="100"/>
      <c r="V1818" s="30" t="s">
        <v>1329</v>
      </c>
      <c r="W1818" s="31">
        <f t="shared" si="28"/>
        <v>182</v>
      </c>
    </row>
    <row r="1819" spans="1:23" ht="16.5" x14ac:dyDescent="0.2">
      <c r="A1819" s="31">
        <v>1816</v>
      </c>
      <c r="B1819" s="31">
        <f>INDEX(技能效果!B:B,MATCH(技能效果等级!W1819,技能效果!Y:Y,0))</f>
        <v>130301411</v>
      </c>
      <c r="C1819" s="31" t="str">
        <f>INDEX(技能效果!C:C,MATCH(技能效果等级!B1819,技能效果!B:B,0))</f>
        <v>石灵明专属武器效果</v>
      </c>
      <c r="D1819" s="30" t="s">
        <v>1013</v>
      </c>
      <c r="E1819" s="31">
        <v>6</v>
      </c>
      <c r="F1819" s="31">
        <f>INDEX(技能效果!H:H,MATCH(技能效果等级!B1819,技能效果!B:B,0))</f>
        <v>4029</v>
      </c>
      <c r="G1819" s="31">
        <v>1</v>
      </c>
      <c r="H1819" s="100"/>
      <c r="I1819" s="100"/>
      <c r="J1819" s="100"/>
      <c r="K1819" s="100"/>
      <c r="L1819" s="100"/>
      <c r="M1819" s="100"/>
      <c r="N1819" s="30" t="str">
        <f>IF(INDEX(技能效果!I:I,MATCH(技能效果等级!B1819,技能效果!B:B,0))="","",INDEX(技能效果!I:I,MATCH(技能效果等级!B1819,技能效果!B:B,0)))</f>
        <v/>
      </c>
      <c r="O1819" s="100"/>
      <c r="P1819" s="100"/>
      <c r="Q1819" s="100"/>
      <c r="R1819" s="31" t="str">
        <f>IF(INDEX(技能效果!J:J,MATCH(技能效果等级!B1819,技能效果!B:B,0))="","",INDEX(技能效果!J:J,MATCH(技能效果等级!B1819,技能效果!B:B,0)))</f>
        <v/>
      </c>
      <c r="S1819" s="100"/>
      <c r="T1819" s="100"/>
      <c r="U1819" s="100"/>
      <c r="V1819" s="30" t="s">
        <v>1329</v>
      </c>
      <c r="W1819" s="31">
        <f t="shared" si="28"/>
        <v>182</v>
      </c>
    </row>
    <row r="1820" spans="1:23" ht="16.5" x14ac:dyDescent="0.2">
      <c r="A1820" s="31">
        <v>1817</v>
      </c>
      <c r="B1820" s="31">
        <f>INDEX(技能效果!B:B,MATCH(技能效果等级!W1820,技能效果!Y:Y,0))</f>
        <v>130301411</v>
      </c>
      <c r="C1820" s="31" t="str">
        <f>INDEX(技能效果!C:C,MATCH(技能效果等级!B1820,技能效果!B:B,0))</f>
        <v>石灵明专属武器效果</v>
      </c>
      <c r="D1820" s="30" t="s">
        <v>1013</v>
      </c>
      <c r="E1820" s="31">
        <v>7</v>
      </c>
      <c r="F1820" s="31">
        <f>INDEX(技能效果!H:H,MATCH(技能效果等级!B1820,技能效果!B:B,0))</f>
        <v>4029</v>
      </c>
      <c r="G1820" s="31">
        <v>1</v>
      </c>
      <c r="H1820" s="100"/>
      <c r="I1820" s="100"/>
      <c r="J1820" s="100"/>
      <c r="K1820" s="100"/>
      <c r="L1820" s="100"/>
      <c r="M1820" s="100"/>
      <c r="N1820" s="30" t="str">
        <f>IF(INDEX(技能效果!I:I,MATCH(技能效果等级!B1820,技能效果!B:B,0))="","",INDEX(技能效果!I:I,MATCH(技能效果等级!B1820,技能效果!B:B,0)))</f>
        <v/>
      </c>
      <c r="O1820" s="100"/>
      <c r="P1820" s="100"/>
      <c r="Q1820" s="100"/>
      <c r="R1820" s="31" t="str">
        <f>IF(INDEX(技能效果!J:J,MATCH(技能效果等级!B1820,技能效果!B:B,0))="","",INDEX(技能效果!J:J,MATCH(技能效果等级!B1820,技能效果!B:B,0)))</f>
        <v/>
      </c>
      <c r="S1820" s="100"/>
      <c r="T1820" s="100"/>
      <c r="U1820" s="100"/>
      <c r="V1820" s="30" t="s">
        <v>1329</v>
      </c>
      <c r="W1820" s="31">
        <f t="shared" si="28"/>
        <v>182</v>
      </c>
    </row>
    <row r="1821" spans="1:23" ht="16.5" x14ac:dyDescent="0.2">
      <c r="A1821" s="31">
        <v>1818</v>
      </c>
      <c r="B1821" s="31">
        <f>INDEX(技能效果!B:B,MATCH(技能效果等级!W1821,技能效果!Y:Y,0))</f>
        <v>130301411</v>
      </c>
      <c r="C1821" s="31" t="str">
        <f>INDEX(技能效果!C:C,MATCH(技能效果等级!B1821,技能效果!B:B,0))</f>
        <v>石灵明专属武器效果</v>
      </c>
      <c r="D1821" s="30" t="s">
        <v>1013</v>
      </c>
      <c r="E1821" s="31">
        <v>8</v>
      </c>
      <c r="F1821" s="31">
        <f>INDEX(技能效果!H:H,MATCH(技能效果等级!B1821,技能效果!B:B,0))</f>
        <v>4029</v>
      </c>
      <c r="G1821" s="31">
        <v>1</v>
      </c>
      <c r="H1821" s="100"/>
      <c r="I1821" s="100"/>
      <c r="J1821" s="100"/>
      <c r="K1821" s="100"/>
      <c r="L1821" s="100"/>
      <c r="M1821" s="100"/>
      <c r="N1821" s="30" t="str">
        <f>IF(INDEX(技能效果!I:I,MATCH(技能效果等级!B1821,技能效果!B:B,0))="","",INDEX(技能效果!I:I,MATCH(技能效果等级!B1821,技能效果!B:B,0)))</f>
        <v/>
      </c>
      <c r="O1821" s="100"/>
      <c r="P1821" s="100"/>
      <c r="Q1821" s="100"/>
      <c r="R1821" s="31" t="str">
        <f>IF(INDEX(技能效果!J:J,MATCH(技能效果等级!B1821,技能效果!B:B,0))="","",INDEX(技能效果!J:J,MATCH(技能效果等级!B1821,技能效果!B:B,0)))</f>
        <v/>
      </c>
      <c r="S1821" s="100"/>
      <c r="T1821" s="100"/>
      <c r="U1821" s="100"/>
      <c r="V1821" s="30" t="s">
        <v>1329</v>
      </c>
      <c r="W1821" s="31">
        <f t="shared" si="28"/>
        <v>182</v>
      </c>
    </row>
    <row r="1822" spans="1:23" ht="16.5" x14ac:dyDescent="0.2">
      <c r="A1822" s="31">
        <v>1819</v>
      </c>
      <c r="B1822" s="31">
        <f>INDEX(技能效果!B:B,MATCH(技能效果等级!W1822,技能效果!Y:Y,0))</f>
        <v>130301411</v>
      </c>
      <c r="C1822" s="31" t="str">
        <f>INDEX(技能效果!C:C,MATCH(技能效果等级!B1822,技能效果!B:B,0))</f>
        <v>石灵明专属武器效果</v>
      </c>
      <c r="D1822" s="30" t="s">
        <v>1013</v>
      </c>
      <c r="E1822" s="31">
        <v>9</v>
      </c>
      <c r="F1822" s="31">
        <f>INDEX(技能效果!H:H,MATCH(技能效果等级!B1822,技能效果!B:B,0))</f>
        <v>4029</v>
      </c>
      <c r="G1822" s="31">
        <v>1</v>
      </c>
      <c r="H1822" s="100"/>
      <c r="I1822" s="100"/>
      <c r="J1822" s="100"/>
      <c r="K1822" s="100"/>
      <c r="L1822" s="100"/>
      <c r="M1822" s="100"/>
      <c r="N1822" s="30" t="str">
        <f>IF(INDEX(技能效果!I:I,MATCH(技能效果等级!B1822,技能效果!B:B,0))="","",INDEX(技能效果!I:I,MATCH(技能效果等级!B1822,技能效果!B:B,0)))</f>
        <v/>
      </c>
      <c r="O1822" s="100"/>
      <c r="P1822" s="100"/>
      <c r="Q1822" s="100"/>
      <c r="R1822" s="31" t="str">
        <f>IF(INDEX(技能效果!J:J,MATCH(技能效果等级!B1822,技能效果!B:B,0))="","",INDEX(技能效果!J:J,MATCH(技能效果等级!B1822,技能效果!B:B,0)))</f>
        <v/>
      </c>
      <c r="S1822" s="100"/>
      <c r="T1822" s="100"/>
      <c r="U1822" s="100"/>
      <c r="V1822" s="30" t="s">
        <v>1329</v>
      </c>
      <c r="W1822" s="31">
        <f t="shared" si="28"/>
        <v>182</v>
      </c>
    </row>
    <row r="1823" spans="1:23" ht="16.5" x14ac:dyDescent="0.2">
      <c r="A1823" s="31">
        <v>1820</v>
      </c>
      <c r="B1823" s="31">
        <f>INDEX(技能效果!B:B,MATCH(技能效果等级!W1823,技能效果!Y:Y,0))</f>
        <v>130301411</v>
      </c>
      <c r="C1823" s="31" t="str">
        <f>INDEX(技能效果!C:C,MATCH(技能效果等级!B1823,技能效果!B:B,0))</f>
        <v>石灵明专属武器效果</v>
      </c>
      <c r="D1823" s="30" t="s">
        <v>1013</v>
      </c>
      <c r="E1823" s="31">
        <v>10</v>
      </c>
      <c r="F1823" s="31">
        <f>INDEX(技能效果!H:H,MATCH(技能效果等级!B1823,技能效果!B:B,0))</f>
        <v>4029</v>
      </c>
      <c r="G1823" s="31">
        <v>1</v>
      </c>
      <c r="H1823" s="100"/>
      <c r="I1823" s="100"/>
      <c r="J1823" s="100"/>
      <c r="K1823" s="100"/>
      <c r="L1823" s="100"/>
      <c r="M1823" s="100"/>
      <c r="N1823" s="30" t="str">
        <f>IF(INDEX(技能效果!I:I,MATCH(技能效果等级!B1823,技能效果!B:B,0))="","",INDEX(技能效果!I:I,MATCH(技能效果等级!B1823,技能效果!B:B,0)))</f>
        <v/>
      </c>
      <c r="O1823" s="100"/>
      <c r="P1823" s="100"/>
      <c r="Q1823" s="100"/>
      <c r="R1823" s="31" t="str">
        <f>IF(INDEX(技能效果!J:J,MATCH(技能效果等级!B1823,技能效果!B:B,0))="","",INDEX(技能效果!J:J,MATCH(技能效果等级!B1823,技能效果!B:B,0)))</f>
        <v/>
      </c>
      <c r="S1823" s="100"/>
      <c r="T1823" s="100"/>
      <c r="U1823" s="100"/>
      <c r="V1823" s="30" t="s">
        <v>1329</v>
      </c>
      <c r="W1823" s="31">
        <f t="shared" si="28"/>
        <v>182</v>
      </c>
    </row>
    <row r="1824" spans="1:23" ht="16.5" x14ac:dyDescent="0.2">
      <c r="A1824" s="31">
        <v>1821</v>
      </c>
      <c r="B1824" s="31">
        <f>INDEX(技能效果!B:B,MATCH(技能效果等级!W1824,技能效果!Y:Y,0))</f>
        <v>130301501</v>
      </c>
      <c r="C1824" s="31" t="str">
        <f>INDEX(技能效果!C:C,MATCH(技能效果等级!B1824,技能效果!B:B,0))</f>
        <v>于禁技能伤害</v>
      </c>
      <c r="D1824" s="30" t="s">
        <v>1013</v>
      </c>
      <c r="E1824" s="31">
        <v>1</v>
      </c>
      <c r="F1824" s="31">
        <f>INDEX(技能效果!H:H,MATCH(技能效果等级!B1824,技能效果!B:B,0))</f>
        <v>1001</v>
      </c>
      <c r="G1824" s="31">
        <v>1</v>
      </c>
      <c r="H1824" s="100"/>
      <c r="I1824" s="100"/>
      <c r="J1824" s="100"/>
      <c r="K1824" s="100"/>
      <c r="L1824" s="100"/>
      <c r="M1824" s="100"/>
      <c r="N1824" s="30" t="str">
        <f>IF(INDEX(技能效果!I:I,MATCH(技能效果等级!B1824,技能效果!B:B,0))="","",INDEX(技能效果!I:I,MATCH(技能效果等级!B1824,技能效果!B:B,0)))</f>
        <v/>
      </c>
      <c r="O1824" s="100"/>
      <c r="P1824" s="100"/>
      <c r="Q1824" s="100"/>
      <c r="R1824" s="31" t="str">
        <f>IF(INDEX(技能效果!J:J,MATCH(技能效果等级!B1824,技能效果!B:B,0))="","",INDEX(技能效果!J:J,MATCH(技能效果等级!B1824,技能效果!B:B,0)))</f>
        <v/>
      </c>
      <c r="S1824" s="100"/>
      <c r="T1824" s="100"/>
      <c r="U1824" s="100"/>
      <c r="V1824" s="30" t="s">
        <v>1329</v>
      </c>
      <c r="W1824" s="31">
        <f t="shared" si="28"/>
        <v>183</v>
      </c>
    </row>
    <row r="1825" spans="1:23" ht="16.5" x14ac:dyDescent="0.2">
      <c r="A1825" s="31">
        <v>1822</v>
      </c>
      <c r="B1825" s="31">
        <f>INDEX(技能效果!B:B,MATCH(技能效果等级!W1825,技能效果!Y:Y,0))</f>
        <v>130301501</v>
      </c>
      <c r="C1825" s="31" t="str">
        <f>INDEX(技能效果!C:C,MATCH(技能效果等级!B1825,技能效果!B:B,0))</f>
        <v>于禁技能伤害</v>
      </c>
      <c r="D1825" s="30" t="s">
        <v>1013</v>
      </c>
      <c r="E1825" s="31">
        <v>2</v>
      </c>
      <c r="F1825" s="31">
        <f>INDEX(技能效果!H:H,MATCH(技能效果等级!B1825,技能效果!B:B,0))</f>
        <v>1001</v>
      </c>
      <c r="G1825" s="31">
        <v>1</v>
      </c>
      <c r="H1825" s="100"/>
      <c r="I1825" s="100"/>
      <c r="J1825" s="100"/>
      <c r="K1825" s="100"/>
      <c r="L1825" s="100"/>
      <c r="M1825" s="100"/>
      <c r="N1825" s="30" t="str">
        <f>IF(INDEX(技能效果!I:I,MATCH(技能效果等级!B1825,技能效果!B:B,0))="","",INDEX(技能效果!I:I,MATCH(技能效果等级!B1825,技能效果!B:B,0)))</f>
        <v/>
      </c>
      <c r="O1825" s="100"/>
      <c r="P1825" s="100"/>
      <c r="Q1825" s="100"/>
      <c r="R1825" s="31" t="str">
        <f>IF(INDEX(技能效果!J:J,MATCH(技能效果等级!B1825,技能效果!B:B,0))="","",INDEX(技能效果!J:J,MATCH(技能效果等级!B1825,技能效果!B:B,0)))</f>
        <v/>
      </c>
      <c r="S1825" s="100"/>
      <c r="T1825" s="100"/>
      <c r="U1825" s="100"/>
      <c r="V1825" s="30" t="s">
        <v>1329</v>
      </c>
      <c r="W1825" s="31">
        <f t="shared" si="28"/>
        <v>183</v>
      </c>
    </row>
    <row r="1826" spans="1:23" ht="16.5" x14ac:dyDescent="0.2">
      <c r="A1826" s="31">
        <v>1823</v>
      </c>
      <c r="B1826" s="31">
        <f>INDEX(技能效果!B:B,MATCH(技能效果等级!W1826,技能效果!Y:Y,0))</f>
        <v>130301501</v>
      </c>
      <c r="C1826" s="31" t="str">
        <f>INDEX(技能效果!C:C,MATCH(技能效果等级!B1826,技能效果!B:B,0))</f>
        <v>于禁技能伤害</v>
      </c>
      <c r="D1826" s="30" t="s">
        <v>1013</v>
      </c>
      <c r="E1826" s="31">
        <v>3</v>
      </c>
      <c r="F1826" s="31">
        <f>INDEX(技能效果!H:H,MATCH(技能效果等级!B1826,技能效果!B:B,0))</f>
        <v>1001</v>
      </c>
      <c r="G1826" s="31">
        <v>1</v>
      </c>
      <c r="H1826" s="100"/>
      <c r="I1826" s="100"/>
      <c r="J1826" s="100"/>
      <c r="K1826" s="100"/>
      <c r="L1826" s="100"/>
      <c r="M1826" s="100"/>
      <c r="N1826" s="30" t="str">
        <f>IF(INDEX(技能效果!I:I,MATCH(技能效果等级!B1826,技能效果!B:B,0))="","",INDEX(技能效果!I:I,MATCH(技能效果等级!B1826,技能效果!B:B,0)))</f>
        <v/>
      </c>
      <c r="O1826" s="100"/>
      <c r="P1826" s="100"/>
      <c r="Q1826" s="100"/>
      <c r="R1826" s="31" t="str">
        <f>IF(INDEX(技能效果!J:J,MATCH(技能效果等级!B1826,技能效果!B:B,0))="","",INDEX(技能效果!J:J,MATCH(技能效果等级!B1826,技能效果!B:B,0)))</f>
        <v/>
      </c>
      <c r="S1826" s="100"/>
      <c r="T1826" s="100"/>
      <c r="U1826" s="100"/>
      <c r="V1826" s="30" t="s">
        <v>1329</v>
      </c>
      <c r="W1826" s="31">
        <f t="shared" si="28"/>
        <v>183</v>
      </c>
    </row>
    <row r="1827" spans="1:23" ht="16.5" x14ac:dyDescent="0.2">
      <c r="A1827" s="31">
        <v>1824</v>
      </c>
      <c r="B1827" s="31">
        <f>INDEX(技能效果!B:B,MATCH(技能效果等级!W1827,技能效果!Y:Y,0))</f>
        <v>130301501</v>
      </c>
      <c r="C1827" s="31" t="str">
        <f>INDEX(技能效果!C:C,MATCH(技能效果等级!B1827,技能效果!B:B,0))</f>
        <v>于禁技能伤害</v>
      </c>
      <c r="D1827" s="30" t="s">
        <v>1013</v>
      </c>
      <c r="E1827" s="31">
        <v>4</v>
      </c>
      <c r="F1827" s="31">
        <f>INDEX(技能效果!H:H,MATCH(技能效果等级!B1827,技能效果!B:B,0))</f>
        <v>1001</v>
      </c>
      <c r="G1827" s="31">
        <v>1</v>
      </c>
      <c r="H1827" s="100"/>
      <c r="I1827" s="100"/>
      <c r="J1827" s="100"/>
      <c r="K1827" s="100"/>
      <c r="L1827" s="100"/>
      <c r="M1827" s="100"/>
      <c r="N1827" s="30" t="str">
        <f>IF(INDEX(技能效果!I:I,MATCH(技能效果等级!B1827,技能效果!B:B,0))="","",INDEX(技能效果!I:I,MATCH(技能效果等级!B1827,技能效果!B:B,0)))</f>
        <v/>
      </c>
      <c r="O1827" s="100"/>
      <c r="P1827" s="100"/>
      <c r="Q1827" s="100"/>
      <c r="R1827" s="31" t="str">
        <f>IF(INDEX(技能效果!J:J,MATCH(技能效果等级!B1827,技能效果!B:B,0))="","",INDEX(技能效果!J:J,MATCH(技能效果等级!B1827,技能效果!B:B,0)))</f>
        <v/>
      </c>
      <c r="S1827" s="100"/>
      <c r="T1827" s="100"/>
      <c r="U1827" s="100"/>
      <c r="V1827" s="30" t="s">
        <v>1329</v>
      </c>
      <c r="W1827" s="31">
        <f t="shared" si="28"/>
        <v>183</v>
      </c>
    </row>
    <row r="1828" spans="1:23" ht="16.5" x14ac:dyDescent="0.2">
      <c r="A1828" s="31">
        <v>1825</v>
      </c>
      <c r="B1828" s="31">
        <f>INDEX(技能效果!B:B,MATCH(技能效果等级!W1828,技能效果!Y:Y,0))</f>
        <v>130301501</v>
      </c>
      <c r="C1828" s="31" t="str">
        <f>INDEX(技能效果!C:C,MATCH(技能效果等级!B1828,技能效果!B:B,0))</f>
        <v>于禁技能伤害</v>
      </c>
      <c r="D1828" s="30" t="s">
        <v>1013</v>
      </c>
      <c r="E1828" s="31">
        <v>5</v>
      </c>
      <c r="F1828" s="31">
        <f>INDEX(技能效果!H:H,MATCH(技能效果等级!B1828,技能效果!B:B,0))</f>
        <v>1001</v>
      </c>
      <c r="G1828" s="31">
        <v>1</v>
      </c>
      <c r="H1828" s="100"/>
      <c r="I1828" s="100"/>
      <c r="J1828" s="100"/>
      <c r="K1828" s="100"/>
      <c r="L1828" s="100"/>
      <c r="M1828" s="100"/>
      <c r="N1828" s="30" t="str">
        <f>IF(INDEX(技能效果!I:I,MATCH(技能效果等级!B1828,技能效果!B:B,0))="","",INDEX(技能效果!I:I,MATCH(技能效果等级!B1828,技能效果!B:B,0)))</f>
        <v/>
      </c>
      <c r="O1828" s="100"/>
      <c r="P1828" s="100"/>
      <c r="Q1828" s="100"/>
      <c r="R1828" s="31" t="str">
        <f>IF(INDEX(技能效果!J:J,MATCH(技能效果等级!B1828,技能效果!B:B,0))="","",INDEX(技能效果!J:J,MATCH(技能效果等级!B1828,技能效果!B:B,0)))</f>
        <v/>
      </c>
      <c r="S1828" s="100"/>
      <c r="T1828" s="100"/>
      <c r="U1828" s="100"/>
      <c r="V1828" s="30" t="s">
        <v>1329</v>
      </c>
      <c r="W1828" s="31">
        <f t="shared" si="28"/>
        <v>183</v>
      </c>
    </row>
    <row r="1829" spans="1:23" ht="16.5" x14ac:dyDescent="0.2">
      <c r="A1829" s="31">
        <v>1826</v>
      </c>
      <c r="B1829" s="31">
        <f>INDEX(技能效果!B:B,MATCH(技能效果等级!W1829,技能效果!Y:Y,0))</f>
        <v>130301501</v>
      </c>
      <c r="C1829" s="31" t="str">
        <f>INDEX(技能效果!C:C,MATCH(技能效果等级!B1829,技能效果!B:B,0))</f>
        <v>于禁技能伤害</v>
      </c>
      <c r="D1829" s="30" t="s">
        <v>1013</v>
      </c>
      <c r="E1829" s="31">
        <v>6</v>
      </c>
      <c r="F1829" s="31">
        <f>INDEX(技能效果!H:H,MATCH(技能效果等级!B1829,技能效果!B:B,0))</f>
        <v>1001</v>
      </c>
      <c r="G1829" s="31">
        <v>1</v>
      </c>
      <c r="H1829" s="100"/>
      <c r="I1829" s="100"/>
      <c r="J1829" s="100"/>
      <c r="K1829" s="100"/>
      <c r="L1829" s="100"/>
      <c r="M1829" s="100"/>
      <c r="N1829" s="30" t="str">
        <f>IF(INDEX(技能效果!I:I,MATCH(技能效果等级!B1829,技能效果!B:B,0))="","",INDEX(技能效果!I:I,MATCH(技能效果等级!B1829,技能效果!B:B,0)))</f>
        <v/>
      </c>
      <c r="O1829" s="100"/>
      <c r="P1829" s="100"/>
      <c r="Q1829" s="100"/>
      <c r="R1829" s="31" t="str">
        <f>IF(INDEX(技能效果!J:J,MATCH(技能效果等级!B1829,技能效果!B:B,0))="","",INDEX(技能效果!J:J,MATCH(技能效果等级!B1829,技能效果!B:B,0)))</f>
        <v/>
      </c>
      <c r="S1829" s="100"/>
      <c r="T1829" s="100"/>
      <c r="U1829" s="100"/>
      <c r="V1829" s="30" t="s">
        <v>1329</v>
      </c>
      <c r="W1829" s="31">
        <f t="shared" si="28"/>
        <v>183</v>
      </c>
    </row>
    <row r="1830" spans="1:23" ht="16.5" x14ac:dyDescent="0.2">
      <c r="A1830" s="31">
        <v>1827</v>
      </c>
      <c r="B1830" s="31">
        <f>INDEX(技能效果!B:B,MATCH(技能效果等级!W1830,技能效果!Y:Y,0))</f>
        <v>130301501</v>
      </c>
      <c r="C1830" s="31" t="str">
        <f>INDEX(技能效果!C:C,MATCH(技能效果等级!B1830,技能效果!B:B,0))</f>
        <v>于禁技能伤害</v>
      </c>
      <c r="D1830" s="30" t="s">
        <v>1013</v>
      </c>
      <c r="E1830" s="31">
        <v>7</v>
      </c>
      <c r="F1830" s="31">
        <f>INDEX(技能效果!H:H,MATCH(技能效果等级!B1830,技能效果!B:B,0))</f>
        <v>1001</v>
      </c>
      <c r="G1830" s="31">
        <v>1</v>
      </c>
      <c r="H1830" s="100"/>
      <c r="I1830" s="100"/>
      <c r="J1830" s="100"/>
      <c r="K1830" s="100"/>
      <c r="L1830" s="100"/>
      <c r="M1830" s="100"/>
      <c r="N1830" s="30" t="str">
        <f>IF(INDEX(技能效果!I:I,MATCH(技能效果等级!B1830,技能效果!B:B,0))="","",INDEX(技能效果!I:I,MATCH(技能效果等级!B1830,技能效果!B:B,0)))</f>
        <v/>
      </c>
      <c r="O1830" s="100"/>
      <c r="P1830" s="100"/>
      <c r="Q1830" s="100"/>
      <c r="R1830" s="31" t="str">
        <f>IF(INDEX(技能效果!J:J,MATCH(技能效果等级!B1830,技能效果!B:B,0))="","",INDEX(技能效果!J:J,MATCH(技能效果等级!B1830,技能效果!B:B,0)))</f>
        <v/>
      </c>
      <c r="S1830" s="100"/>
      <c r="T1830" s="100"/>
      <c r="U1830" s="100"/>
      <c r="V1830" s="30" t="s">
        <v>1329</v>
      </c>
      <c r="W1830" s="31">
        <f t="shared" si="28"/>
        <v>183</v>
      </c>
    </row>
    <row r="1831" spans="1:23" ht="16.5" x14ac:dyDescent="0.2">
      <c r="A1831" s="31">
        <v>1828</v>
      </c>
      <c r="B1831" s="31">
        <f>INDEX(技能效果!B:B,MATCH(技能效果等级!W1831,技能效果!Y:Y,0))</f>
        <v>130301501</v>
      </c>
      <c r="C1831" s="31" t="str">
        <f>INDEX(技能效果!C:C,MATCH(技能效果等级!B1831,技能效果!B:B,0))</f>
        <v>于禁技能伤害</v>
      </c>
      <c r="D1831" s="30" t="s">
        <v>1013</v>
      </c>
      <c r="E1831" s="31">
        <v>8</v>
      </c>
      <c r="F1831" s="31">
        <f>INDEX(技能效果!H:H,MATCH(技能效果等级!B1831,技能效果!B:B,0))</f>
        <v>1001</v>
      </c>
      <c r="G1831" s="31">
        <v>1</v>
      </c>
      <c r="H1831" s="100"/>
      <c r="I1831" s="100"/>
      <c r="J1831" s="100"/>
      <c r="K1831" s="100"/>
      <c r="L1831" s="100"/>
      <c r="M1831" s="100"/>
      <c r="N1831" s="30" t="str">
        <f>IF(INDEX(技能效果!I:I,MATCH(技能效果等级!B1831,技能效果!B:B,0))="","",INDEX(技能效果!I:I,MATCH(技能效果等级!B1831,技能效果!B:B,0)))</f>
        <v/>
      </c>
      <c r="O1831" s="100"/>
      <c r="P1831" s="100"/>
      <c r="Q1831" s="100"/>
      <c r="R1831" s="31" t="str">
        <f>IF(INDEX(技能效果!J:J,MATCH(技能效果等级!B1831,技能效果!B:B,0))="","",INDEX(技能效果!J:J,MATCH(技能效果等级!B1831,技能效果!B:B,0)))</f>
        <v/>
      </c>
      <c r="S1831" s="100"/>
      <c r="T1831" s="100"/>
      <c r="U1831" s="100"/>
      <c r="V1831" s="30" t="s">
        <v>1329</v>
      </c>
      <c r="W1831" s="31">
        <f t="shared" si="28"/>
        <v>183</v>
      </c>
    </row>
    <row r="1832" spans="1:23" ht="16.5" x14ac:dyDescent="0.2">
      <c r="A1832" s="31">
        <v>1829</v>
      </c>
      <c r="B1832" s="31">
        <f>INDEX(技能效果!B:B,MATCH(技能效果等级!W1832,技能效果!Y:Y,0))</f>
        <v>130301501</v>
      </c>
      <c r="C1832" s="31" t="str">
        <f>INDEX(技能效果!C:C,MATCH(技能效果等级!B1832,技能效果!B:B,0))</f>
        <v>于禁技能伤害</v>
      </c>
      <c r="D1832" s="30" t="s">
        <v>1013</v>
      </c>
      <c r="E1832" s="31">
        <v>9</v>
      </c>
      <c r="F1832" s="31">
        <f>INDEX(技能效果!H:H,MATCH(技能效果等级!B1832,技能效果!B:B,0))</f>
        <v>1001</v>
      </c>
      <c r="G1832" s="31">
        <v>1</v>
      </c>
      <c r="H1832" s="100"/>
      <c r="I1832" s="100"/>
      <c r="J1832" s="100"/>
      <c r="K1832" s="100"/>
      <c r="L1832" s="100"/>
      <c r="M1832" s="100"/>
      <c r="N1832" s="30" t="str">
        <f>IF(INDEX(技能效果!I:I,MATCH(技能效果等级!B1832,技能效果!B:B,0))="","",INDEX(技能效果!I:I,MATCH(技能效果等级!B1832,技能效果!B:B,0)))</f>
        <v/>
      </c>
      <c r="O1832" s="100"/>
      <c r="P1832" s="100"/>
      <c r="Q1832" s="100"/>
      <c r="R1832" s="31" t="str">
        <f>IF(INDEX(技能效果!J:J,MATCH(技能效果等级!B1832,技能效果!B:B,0))="","",INDEX(技能效果!J:J,MATCH(技能效果等级!B1832,技能效果!B:B,0)))</f>
        <v/>
      </c>
      <c r="S1832" s="100"/>
      <c r="T1832" s="100"/>
      <c r="U1832" s="100"/>
      <c r="V1832" s="30" t="s">
        <v>1329</v>
      </c>
      <c r="W1832" s="31">
        <f t="shared" si="28"/>
        <v>183</v>
      </c>
    </row>
    <row r="1833" spans="1:23" ht="16.5" x14ac:dyDescent="0.2">
      <c r="A1833" s="31">
        <v>1830</v>
      </c>
      <c r="B1833" s="31">
        <f>INDEX(技能效果!B:B,MATCH(技能效果等级!W1833,技能效果!Y:Y,0))</f>
        <v>130301501</v>
      </c>
      <c r="C1833" s="31" t="str">
        <f>INDEX(技能效果!C:C,MATCH(技能效果等级!B1833,技能效果!B:B,0))</f>
        <v>于禁技能伤害</v>
      </c>
      <c r="D1833" s="30" t="s">
        <v>1013</v>
      </c>
      <c r="E1833" s="31">
        <v>10</v>
      </c>
      <c r="F1833" s="31">
        <f>INDEX(技能效果!H:H,MATCH(技能效果等级!B1833,技能效果!B:B,0))</f>
        <v>1001</v>
      </c>
      <c r="G1833" s="31">
        <v>1</v>
      </c>
      <c r="H1833" s="100"/>
      <c r="I1833" s="100"/>
      <c r="J1833" s="100"/>
      <c r="K1833" s="100"/>
      <c r="L1833" s="100"/>
      <c r="M1833" s="100"/>
      <c r="N1833" s="30" t="str">
        <f>IF(INDEX(技能效果!I:I,MATCH(技能效果等级!B1833,技能效果!B:B,0))="","",INDEX(技能效果!I:I,MATCH(技能效果等级!B1833,技能效果!B:B,0)))</f>
        <v/>
      </c>
      <c r="O1833" s="100"/>
      <c r="P1833" s="100"/>
      <c r="Q1833" s="100"/>
      <c r="R1833" s="31" t="str">
        <f>IF(INDEX(技能效果!J:J,MATCH(技能效果等级!B1833,技能效果!B:B,0))="","",INDEX(技能效果!J:J,MATCH(技能效果等级!B1833,技能效果!B:B,0)))</f>
        <v/>
      </c>
      <c r="S1833" s="100"/>
      <c r="T1833" s="100"/>
      <c r="U1833" s="100"/>
      <c r="V1833" s="30" t="s">
        <v>1329</v>
      </c>
      <c r="W1833" s="31">
        <f t="shared" si="28"/>
        <v>183</v>
      </c>
    </row>
    <row r="1834" spans="1:23" ht="16.5" x14ac:dyDescent="0.2">
      <c r="A1834" s="31">
        <v>1831</v>
      </c>
      <c r="B1834" s="31">
        <f>INDEX(技能效果!B:B,MATCH(技能效果等级!W1834,技能效果!Y:Y,0))</f>
        <v>130301511</v>
      </c>
      <c r="C1834" s="31" t="str">
        <f>INDEX(技能效果!C:C,MATCH(技能效果等级!B1834,技能效果!B:B,0))</f>
        <v>于禁专属武器效果</v>
      </c>
      <c r="D1834" s="30" t="s">
        <v>1013</v>
      </c>
      <c r="E1834" s="31">
        <v>1</v>
      </c>
      <c r="F1834" s="31">
        <f>INDEX(技能效果!H:H,MATCH(技能效果等级!B1834,技能效果!B:B,0))</f>
        <v>4030</v>
      </c>
      <c r="G1834" s="31">
        <v>1</v>
      </c>
      <c r="H1834" s="100"/>
      <c r="I1834" s="100"/>
      <c r="J1834" s="100"/>
      <c r="K1834" s="100"/>
      <c r="L1834" s="100"/>
      <c r="M1834" s="100"/>
      <c r="N1834" s="30" t="str">
        <f>IF(INDEX(技能效果!I:I,MATCH(技能效果等级!B1834,技能效果!B:B,0))="","",INDEX(技能效果!I:I,MATCH(技能效果等级!B1834,技能效果!B:B,0)))</f>
        <v/>
      </c>
      <c r="O1834" s="100"/>
      <c r="P1834" s="100"/>
      <c r="Q1834" s="100"/>
      <c r="R1834" s="31" t="str">
        <f>IF(INDEX(技能效果!J:J,MATCH(技能效果等级!B1834,技能效果!B:B,0))="","",INDEX(技能效果!J:J,MATCH(技能效果等级!B1834,技能效果!B:B,0)))</f>
        <v/>
      </c>
      <c r="S1834" s="100"/>
      <c r="T1834" s="100"/>
      <c r="U1834" s="100"/>
      <c r="V1834" s="30" t="s">
        <v>1329</v>
      </c>
      <c r="W1834" s="31">
        <f t="shared" si="28"/>
        <v>184</v>
      </c>
    </row>
    <row r="1835" spans="1:23" ht="16.5" x14ac:dyDescent="0.2">
      <c r="A1835" s="31">
        <v>1832</v>
      </c>
      <c r="B1835" s="31">
        <f>INDEX(技能效果!B:B,MATCH(技能效果等级!W1835,技能效果!Y:Y,0))</f>
        <v>130301511</v>
      </c>
      <c r="C1835" s="31" t="str">
        <f>INDEX(技能效果!C:C,MATCH(技能效果等级!B1835,技能效果!B:B,0))</f>
        <v>于禁专属武器效果</v>
      </c>
      <c r="D1835" s="30" t="s">
        <v>1013</v>
      </c>
      <c r="E1835" s="31">
        <v>2</v>
      </c>
      <c r="F1835" s="31">
        <f>INDEX(技能效果!H:H,MATCH(技能效果等级!B1835,技能效果!B:B,0))</f>
        <v>4030</v>
      </c>
      <c r="G1835" s="31">
        <v>1</v>
      </c>
      <c r="H1835" s="100"/>
      <c r="I1835" s="100"/>
      <c r="J1835" s="100"/>
      <c r="K1835" s="100"/>
      <c r="L1835" s="100"/>
      <c r="M1835" s="100"/>
      <c r="N1835" s="30" t="str">
        <f>IF(INDEX(技能效果!I:I,MATCH(技能效果等级!B1835,技能效果!B:B,0))="","",INDEX(技能效果!I:I,MATCH(技能效果等级!B1835,技能效果!B:B,0)))</f>
        <v/>
      </c>
      <c r="O1835" s="100"/>
      <c r="P1835" s="100"/>
      <c r="Q1835" s="100"/>
      <c r="R1835" s="31" t="str">
        <f>IF(INDEX(技能效果!J:J,MATCH(技能效果等级!B1835,技能效果!B:B,0))="","",INDEX(技能效果!J:J,MATCH(技能效果等级!B1835,技能效果!B:B,0)))</f>
        <v/>
      </c>
      <c r="S1835" s="100"/>
      <c r="T1835" s="100"/>
      <c r="U1835" s="100"/>
      <c r="V1835" s="30" t="s">
        <v>1329</v>
      </c>
      <c r="W1835" s="31">
        <f t="shared" si="28"/>
        <v>184</v>
      </c>
    </row>
    <row r="1836" spans="1:23" ht="16.5" x14ac:dyDescent="0.2">
      <c r="A1836" s="31">
        <v>1833</v>
      </c>
      <c r="B1836" s="31">
        <f>INDEX(技能效果!B:B,MATCH(技能效果等级!W1836,技能效果!Y:Y,0))</f>
        <v>130301511</v>
      </c>
      <c r="C1836" s="31" t="str">
        <f>INDEX(技能效果!C:C,MATCH(技能效果等级!B1836,技能效果!B:B,0))</f>
        <v>于禁专属武器效果</v>
      </c>
      <c r="D1836" s="30" t="s">
        <v>1013</v>
      </c>
      <c r="E1836" s="31">
        <v>3</v>
      </c>
      <c r="F1836" s="31">
        <f>INDEX(技能效果!H:H,MATCH(技能效果等级!B1836,技能效果!B:B,0))</f>
        <v>4030</v>
      </c>
      <c r="G1836" s="31">
        <v>1</v>
      </c>
      <c r="H1836" s="100"/>
      <c r="I1836" s="100"/>
      <c r="J1836" s="100"/>
      <c r="K1836" s="100"/>
      <c r="L1836" s="100"/>
      <c r="M1836" s="100"/>
      <c r="N1836" s="30" t="str">
        <f>IF(INDEX(技能效果!I:I,MATCH(技能效果等级!B1836,技能效果!B:B,0))="","",INDEX(技能效果!I:I,MATCH(技能效果等级!B1836,技能效果!B:B,0)))</f>
        <v/>
      </c>
      <c r="O1836" s="100"/>
      <c r="P1836" s="100"/>
      <c r="Q1836" s="100"/>
      <c r="R1836" s="31" t="str">
        <f>IF(INDEX(技能效果!J:J,MATCH(技能效果等级!B1836,技能效果!B:B,0))="","",INDEX(技能效果!J:J,MATCH(技能效果等级!B1836,技能效果!B:B,0)))</f>
        <v/>
      </c>
      <c r="S1836" s="100"/>
      <c r="T1836" s="100"/>
      <c r="U1836" s="100"/>
      <c r="V1836" s="30" t="s">
        <v>1329</v>
      </c>
      <c r="W1836" s="31">
        <f t="shared" si="28"/>
        <v>184</v>
      </c>
    </row>
    <row r="1837" spans="1:23" ht="16.5" x14ac:dyDescent="0.2">
      <c r="A1837" s="31">
        <v>1834</v>
      </c>
      <c r="B1837" s="31">
        <f>INDEX(技能效果!B:B,MATCH(技能效果等级!W1837,技能效果!Y:Y,0))</f>
        <v>130301511</v>
      </c>
      <c r="C1837" s="31" t="str">
        <f>INDEX(技能效果!C:C,MATCH(技能效果等级!B1837,技能效果!B:B,0))</f>
        <v>于禁专属武器效果</v>
      </c>
      <c r="D1837" s="30" t="s">
        <v>1013</v>
      </c>
      <c r="E1837" s="31">
        <v>4</v>
      </c>
      <c r="F1837" s="31">
        <f>INDEX(技能效果!H:H,MATCH(技能效果等级!B1837,技能效果!B:B,0))</f>
        <v>4030</v>
      </c>
      <c r="G1837" s="31">
        <v>1</v>
      </c>
      <c r="H1837" s="100"/>
      <c r="I1837" s="100"/>
      <c r="J1837" s="100"/>
      <c r="K1837" s="100"/>
      <c r="L1837" s="100"/>
      <c r="M1837" s="100"/>
      <c r="N1837" s="30" t="str">
        <f>IF(INDEX(技能效果!I:I,MATCH(技能效果等级!B1837,技能效果!B:B,0))="","",INDEX(技能效果!I:I,MATCH(技能效果等级!B1837,技能效果!B:B,0)))</f>
        <v/>
      </c>
      <c r="O1837" s="100"/>
      <c r="P1837" s="100"/>
      <c r="Q1837" s="100"/>
      <c r="R1837" s="31" t="str">
        <f>IF(INDEX(技能效果!J:J,MATCH(技能效果等级!B1837,技能效果!B:B,0))="","",INDEX(技能效果!J:J,MATCH(技能效果等级!B1837,技能效果!B:B,0)))</f>
        <v/>
      </c>
      <c r="S1837" s="100"/>
      <c r="T1837" s="100"/>
      <c r="U1837" s="100"/>
      <c r="V1837" s="30" t="s">
        <v>1329</v>
      </c>
      <c r="W1837" s="31">
        <f t="shared" si="28"/>
        <v>184</v>
      </c>
    </row>
    <row r="1838" spans="1:23" ht="16.5" x14ac:dyDescent="0.2">
      <c r="A1838" s="31">
        <v>1835</v>
      </c>
      <c r="B1838" s="31">
        <f>INDEX(技能效果!B:B,MATCH(技能效果等级!W1838,技能效果!Y:Y,0))</f>
        <v>130301511</v>
      </c>
      <c r="C1838" s="31" t="str">
        <f>INDEX(技能效果!C:C,MATCH(技能效果等级!B1838,技能效果!B:B,0))</f>
        <v>于禁专属武器效果</v>
      </c>
      <c r="D1838" s="30" t="s">
        <v>1013</v>
      </c>
      <c r="E1838" s="31">
        <v>5</v>
      </c>
      <c r="F1838" s="31">
        <f>INDEX(技能效果!H:H,MATCH(技能效果等级!B1838,技能效果!B:B,0))</f>
        <v>4030</v>
      </c>
      <c r="G1838" s="31">
        <v>1</v>
      </c>
      <c r="H1838" s="100"/>
      <c r="I1838" s="100"/>
      <c r="J1838" s="100"/>
      <c r="K1838" s="100"/>
      <c r="L1838" s="100"/>
      <c r="M1838" s="100"/>
      <c r="N1838" s="30" t="str">
        <f>IF(INDEX(技能效果!I:I,MATCH(技能效果等级!B1838,技能效果!B:B,0))="","",INDEX(技能效果!I:I,MATCH(技能效果等级!B1838,技能效果!B:B,0)))</f>
        <v/>
      </c>
      <c r="O1838" s="100"/>
      <c r="P1838" s="100"/>
      <c r="Q1838" s="100"/>
      <c r="R1838" s="31" t="str">
        <f>IF(INDEX(技能效果!J:J,MATCH(技能效果等级!B1838,技能效果!B:B,0))="","",INDEX(技能效果!J:J,MATCH(技能效果等级!B1838,技能效果!B:B,0)))</f>
        <v/>
      </c>
      <c r="S1838" s="100"/>
      <c r="T1838" s="100"/>
      <c r="U1838" s="100"/>
      <c r="V1838" s="30" t="s">
        <v>1329</v>
      </c>
      <c r="W1838" s="31">
        <f t="shared" si="28"/>
        <v>184</v>
      </c>
    </row>
    <row r="1839" spans="1:23" ht="16.5" x14ac:dyDescent="0.2">
      <c r="A1839" s="31">
        <v>1836</v>
      </c>
      <c r="B1839" s="31">
        <f>INDEX(技能效果!B:B,MATCH(技能效果等级!W1839,技能效果!Y:Y,0))</f>
        <v>130301511</v>
      </c>
      <c r="C1839" s="31" t="str">
        <f>INDEX(技能效果!C:C,MATCH(技能效果等级!B1839,技能效果!B:B,0))</f>
        <v>于禁专属武器效果</v>
      </c>
      <c r="D1839" s="30" t="s">
        <v>1013</v>
      </c>
      <c r="E1839" s="31">
        <v>6</v>
      </c>
      <c r="F1839" s="31">
        <f>INDEX(技能效果!H:H,MATCH(技能效果等级!B1839,技能效果!B:B,0))</f>
        <v>4030</v>
      </c>
      <c r="G1839" s="31">
        <v>1</v>
      </c>
      <c r="H1839" s="100"/>
      <c r="I1839" s="100"/>
      <c r="J1839" s="100"/>
      <c r="K1839" s="100"/>
      <c r="L1839" s="100"/>
      <c r="M1839" s="100"/>
      <c r="N1839" s="30" t="str">
        <f>IF(INDEX(技能效果!I:I,MATCH(技能效果等级!B1839,技能效果!B:B,0))="","",INDEX(技能效果!I:I,MATCH(技能效果等级!B1839,技能效果!B:B,0)))</f>
        <v/>
      </c>
      <c r="O1839" s="100"/>
      <c r="P1839" s="100"/>
      <c r="Q1839" s="100"/>
      <c r="R1839" s="31" t="str">
        <f>IF(INDEX(技能效果!J:J,MATCH(技能效果等级!B1839,技能效果!B:B,0))="","",INDEX(技能效果!J:J,MATCH(技能效果等级!B1839,技能效果!B:B,0)))</f>
        <v/>
      </c>
      <c r="S1839" s="100"/>
      <c r="T1839" s="100"/>
      <c r="U1839" s="100"/>
      <c r="V1839" s="30" t="s">
        <v>1329</v>
      </c>
      <c r="W1839" s="31">
        <f t="shared" si="28"/>
        <v>184</v>
      </c>
    </row>
    <row r="1840" spans="1:23" ht="16.5" x14ac:dyDescent="0.2">
      <c r="A1840" s="31">
        <v>1837</v>
      </c>
      <c r="B1840" s="31">
        <f>INDEX(技能效果!B:B,MATCH(技能效果等级!W1840,技能效果!Y:Y,0))</f>
        <v>130301511</v>
      </c>
      <c r="C1840" s="31" t="str">
        <f>INDEX(技能效果!C:C,MATCH(技能效果等级!B1840,技能效果!B:B,0))</f>
        <v>于禁专属武器效果</v>
      </c>
      <c r="D1840" s="30" t="s">
        <v>1013</v>
      </c>
      <c r="E1840" s="31">
        <v>7</v>
      </c>
      <c r="F1840" s="31">
        <f>INDEX(技能效果!H:H,MATCH(技能效果等级!B1840,技能效果!B:B,0))</f>
        <v>4030</v>
      </c>
      <c r="G1840" s="31">
        <v>1</v>
      </c>
      <c r="H1840" s="100"/>
      <c r="I1840" s="100"/>
      <c r="J1840" s="100"/>
      <c r="K1840" s="100"/>
      <c r="L1840" s="100"/>
      <c r="M1840" s="100"/>
      <c r="N1840" s="30" t="str">
        <f>IF(INDEX(技能效果!I:I,MATCH(技能效果等级!B1840,技能效果!B:B,0))="","",INDEX(技能效果!I:I,MATCH(技能效果等级!B1840,技能效果!B:B,0)))</f>
        <v/>
      </c>
      <c r="O1840" s="100"/>
      <c r="P1840" s="100"/>
      <c r="Q1840" s="100"/>
      <c r="R1840" s="31" t="str">
        <f>IF(INDEX(技能效果!J:J,MATCH(技能效果等级!B1840,技能效果!B:B,0))="","",INDEX(技能效果!J:J,MATCH(技能效果等级!B1840,技能效果!B:B,0)))</f>
        <v/>
      </c>
      <c r="S1840" s="100"/>
      <c r="T1840" s="100"/>
      <c r="U1840" s="100"/>
      <c r="V1840" s="30" t="s">
        <v>1329</v>
      </c>
      <c r="W1840" s="31">
        <f t="shared" si="28"/>
        <v>184</v>
      </c>
    </row>
    <row r="1841" spans="1:23" ht="16.5" x14ac:dyDescent="0.2">
      <c r="A1841" s="31">
        <v>1838</v>
      </c>
      <c r="B1841" s="31">
        <f>INDEX(技能效果!B:B,MATCH(技能效果等级!W1841,技能效果!Y:Y,0))</f>
        <v>130301511</v>
      </c>
      <c r="C1841" s="31" t="str">
        <f>INDEX(技能效果!C:C,MATCH(技能效果等级!B1841,技能效果!B:B,0))</f>
        <v>于禁专属武器效果</v>
      </c>
      <c r="D1841" s="30" t="s">
        <v>1013</v>
      </c>
      <c r="E1841" s="31">
        <v>8</v>
      </c>
      <c r="F1841" s="31">
        <f>INDEX(技能效果!H:H,MATCH(技能效果等级!B1841,技能效果!B:B,0))</f>
        <v>4030</v>
      </c>
      <c r="G1841" s="31">
        <v>1</v>
      </c>
      <c r="H1841" s="100"/>
      <c r="I1841" s="100"/>
      <c r="J1841" s="100"/>
      <c r="K1841" s="100"/>
      <c r="L1841" s="100"/>
      <c r="M1841" s="100"/>
      <c r="N1841" s="30" t="str">
        <f>IF(INDEX(技能效果!I:I,MATCH(技能效果等级!B1841,技能效果!B:B,0))="","",INDEX(技能效果!I:I,MATCH(技能效果等级!B1841,技能效果!B:B,0)))</f>
        <v/>
      </c>
      <c r="O1841" s="100"/>
      <c r="P1841" s="100"/>
      <c r="Q1841" s="100"/>
      <c r="R1841" s="31" t="str">
        <f>IF(INDEX(技能效果!J:J,MATCH(技能效果等级!B1841,技能效果!B:B,0))="","",INDEX(技能效果!J:J,MATCH(技能效果等级!B1841,技能效果!B:B,0)))</f>
        <v/>
      </c>
      <c r="S1841" s="100"/>
      <c r="T1841" s="100"/>
      <c r="U1841" s="100"/>
      <c r="V1841" s="30" t="s">
        <v>1329</v>
      </c>
      <c r="W1841" s="31">
        <f t="shared" si="28"/>
        <v>184</v>
      </c>
    </row>
    <row r="1842" spans="1:23" ht="16.5" x14ac:dyDescent="0.2">
      <c r="A1842" s="31">
        <v>1839</v>
      </c>
      <c r="B1842" s="31">
        <f>INDEX(技能效果!B:B,MATCH(技能效果等级!W1842,技能效果!Y:Y,0))</f>
        <v>130301511</v>
      </c>
      <c r="C1842" s="31" t="str">
        <f>INDEX(技能效果!C:C,MATCH(技能效果等级!B1842,技能效果!B:B,0))</f>
        <v>于禁专属武器效果</v>
      </c>
      <c r="D1842" s="30" t="s">
        <v>1013</v>
      </c>
      <c r="E1842" s="31">
        <v>9</v>
      </c>
      <c r="F1842" s="31">
        <f>INDEX(技能效果!H:H,MATCH(技能效果等级!B1842,技能效果!B:B,0))</f>
        <v>4030</v>
      </c>
      <c r="G1842" s="31">
        <v>1</v>
      </c>
      <c r="H1842" s="100"/>
      <c r="I1842" s="100"/>
      <c r="J1842" s="100"/>
      <c r="K1842" s="100"/>
      <c r="L1842" s="100"/>
      <c r="M1842" s="100"/>
      <c r="N1842" s="30" t="str">
        <f>IF(INDEX(技能效果!I:I,MATCH(技能效果等级!B1842,技能效果!B:B,0))="","",INDEX(技能效果!I:I,MATCH(技能效果等级!B1842,技能效果!B:B,0)))</f>
        <v/>
      </c>
      <c r="O1842" s="100"/>
      <c r="P1842" s="100"/>
      <c r="Q1842" s="100"/>
      <c r="R1842" s="31" t="str">
        <f>IF(INDEX(技能效果!J:J,MATCH(技能效果等级!B1842,技能效果!B:B,0))="","",INDEX(技能效果!J:J,MATCH(技能效果等级!B1842,技能效果!B:B,0)))</f>
        <v/>
      </c>
      <c r="S1842" s="100"/>
      <c r="T1842" s="100"/>
      <c r="U1842" s="100"/>
      <c r="V1842" s="30" t="s">
        <v>1329</v>
      </c>
      <c r="W1842" s="31">
        <f t="shared" si="28"/>
        <v>184</v>
      </c>
    </row>
    <row r="1843" spans="1:23" ht="16.5" x14ac:dyDescent="0.2">
      <c r="A1843" s="31">
        <v>1840</v>
      </c>
      <c r="B1843" s="31">
        <f>INDEX(技能效果!B:B,MATCH(技能效果等级!W1843,技能效果!Y:Y,0))</f>
        <v>130301511</v>
      </c>
      <c r="C1843" s="31" t="str">
        <f>INDEX(技能效果!C:C,MATCH(技能效果等级!B1843,技能效果!B:B,0))</f>
        <v>于禁专属武器效果</v>
      </c>
      <c r="D1843" s="30" t="s">
        <v>1013</v>
      </c>
      <c r="E1843" s="31">
        <v>10</v>
      </c>
      <c r="F1843" s="31">
        <f>INDEX(技能效果!H:H,MATCH(技能效果等级!B1843,技能效果!B:B,0))</f>
        <v>4030</v>
      </c>
      <c r="G1843" s="31">
        <v>1</v>
      </c>
      <c r="H1843" s="100"/>
      <c r="I1843" s="100"/>
      <c r="J1843" s="100"/>
      <c r="K1843" s="100"/>
      <c r="L1843" s="100"/>
      <c r="M1843" s="100"/>
      <c r="N1843" s="30" t="str">
        <f>IF(INDEX(技能效果!I:I,MATCH(技能效果等级!B1843,技能效果!B:B,0))="","",INDEX(技能效果!I:I,MATCH(技能效果等级!B1843,技能效果!B:B,0)))</f>
        <v/>
      </c>
      <c r="O1843" s="100"/>
      <c r="P1843" s="100"/>
      <c r="Q1843" s="100"/>
      <c r="R1843" s="31" t="str">
        <f>IF(INDEX(技能效果!J:J,MATCH(技能效果等级!B1843,技能效果!B:B,0))="","",INDEX(技能效果!J:J,MATCH(技能效果等级!B1843,技能效果!B:B,0)))</f>
        <v/>
      </c>
      <c r="S1843" s="100"/>
      <c r="T1843" s="100"/>
      <c r="U1843" s="100"/>
      <c r="V1843" s="30" t="s">
        <v>1329</v>
      </c>
      <c r="W1843" s="31">
        <f t="shared" si="28"/>
        <v>184</v>
      </c>
    </row>
    <row r="1844" spans="1:23" ht="16.5" x14ac:dyDescent="0.2">
      <c r="A1844" s="31">
        <v>1841</v>
      </c>
      <c r="B1844" s="31">
        <f>INDEX(技能效果!B:B,MATCH(技能效果等级!W1844,技能效果!Y:Y,0))</f>
        <v>130301521</v>
      </c>
      <c r="C1844" s="31" t="str">
        <f>INDEX(技能效果!C:C,MATCH(技能效果等级!B1844,技能效果!B:B,0))</f>
        <v>于禁满星效果</v>
      </c>
      <c r="D1844" s="30" t="s">
        <v>1013</v>
      </c>
      <c r="E1844" s="31">
        <v>1</v>
      </c>
      <c r="F1844" s="31">
        <f>INDEX(技能效果!H:H,MATCH(技能效果等级!B1844,技能效果!B:B,0))</f>
        <v>1001</v>
      </c>
      <c r="G1844" s="31">
        <v>1</v>
      </c>
      <c r="H1844" s="100"/>
      <c r="I1844" s="100"/>
      <c r="J1844" s="100"/>
      <c r="K1844" s="100"/>
      <c r="L1844" s="100"/>
      <c r="M1844" s="100"/>
      <c r="N1844" s="30" t="str">
        <f>IF(INDEX(技能效果!I:I,MATCH(技能效果等级!B1844,技能效果!B:B,0))="","",INDEX(技能效果!I:I,MATCH(技能效果等级!B1844,技能效果!B:B,0)))</f>
        <v/>
      </c>
      <c r="O1844" s="100"/>
      <c r="P1844" s="100"/>
      <c r="Q1844" s="100"/>
      <c r="R1844" s="31" t="str">
        <f>IF(INDEX(技能效果!J:J,MATCH(技能效果等级!B1844,技能效果!B:B,0))="","",INDEX(技能效果!J:J,MATCH(技能效果等级!B1844,技能效果!B:B,0)))</f>
        <v/>
      </c>
      <c r="S1844" s="100"/>
      <c r="T1844" s="100"/>
      <c r="U1844" s="100"/>
      <c r="V1844" s="30" t="s">
        <v>1329</v>
      </c>
      <c r="W1844" s="31">
        <f t="shared" si="28"/>
        <v>185</v>
      </c>
    </row>
    <row r="1845" spans="1:23" ht="16.5" x14ac:dyDescent="0.2">
      <c r="A1845" s="31">
        <v>1842</v>
      </c>
      <c r="B1845" s="31">
        <f>INDEX(技能效果!B:B,MATCH(技能效果等级!W1845,技能效果!Y:Y,0))</f>
        <v>130301521</v>
      </c>
      <c r="C1845" s="31" t="str">
        <f>INDEX(技能效果!C:C,MATCH(技能效果等级!B1845,技能效果!B:B,0))</f>
        <v>于禁满星效果</v>
      </c>
      <c r="D1845" s="30" t="s">
        <v>1013</v>
      </c>
      <c r="E1845" s="31">
        <v>2</v>
      </c>
      <c r="F1845" s="31">
        <f>INDEX(技能效果!H:H,MATCH(技能效果等级!B1845,技能效果!B:B,0))</f>
        <v>1001</v>
      </c>
      <c r="G1845" s="31">
        <v>1</v>
      </c>
      <c r="H1845" s="100"/>
      <c r="I1845" s="100"/>
      <c r="J1845" s="100"/>
      <c r="K1845" s="100"/>
      <c r="L1845" s="100"/>
      <c r="M1845" s="100"/>
      <c r="N1845" s="30" t="str">
        <f>IF(INDEX(技能效果!I:I,MATCH(技能效果等级!B1845,技能效果!B:B,0))="","",INDEX(技能效果!I:I,MATCH(技能效果等级!B1845,技能效果!B:B,0)))</f>
        <v/>
      </c>
      <c r="O1845" s="100"/>
      <c r="P1845" s="100"/>
      <c r="Q1845" s="100"/>
      <c r="R1845" s="31" t="str">
        <f>IF(INDEX(技能效果!J:J,MATCH(技能效果等级!B1845,技能效果!B:B,0))="","",INDEX(技能效果!J:J,MATCH(技能效果等级!B1845,技能效果!B:B,0)))</f>
        <v/>
      </c>
      <c r="S1845" s="100"/>
      <c r="T1845" s="100"/>
      <c r="U1845" s="100"/>
      <c r="V1845" s="30" t="s">
        <v>1329</v>
      </c>
      <c r="W1845" s="31">
        <f t="shared" si="28"/>
        <v>185</v>
      </c>
    </row>
    <row r="1846" spans="1:23" ht="16.5" x14ac:dyDescent="0.2">
      <c r="A1846" s="31">
        <v>1843</v>
      </c>
      <c r="B1846" s="31">
        <f>INDEX(技能效果!B:B,MATCH(技能效果等级!W1846,技能效果!Y:Y,0))</f>
        <v>130301521</v>
      </c>
      <c r="C1846" s="31" t="str">
        <f>INDEX(技能效果!C:C,MATCH(技能效果等级!B1846,技能效果!B:B,0))</f>
        <v>于禁满星效果</v>
      </c>
      <c r="D1846" s="30" t="s">
        <v>1013</v>
      </c>
      <c r="E1846" s="31">
        <v>3</v>
      </c>
      <c r="F1846" s="31">
        <f>INDEX(技能效果!H:H,MATCH(技能效果等级!B1846,技能效果!B:B,0))</f>
        <v>1001</v>
      </c>
      <c r="G1846" s="31">
        <v>1</v>
      </c>
      <c r="H1846" s="100"/>
      <c r="I1846" s="100"/>
      <c r="J1846" s="100"/>
      <c r="K1846" s="100"/>
      <c r="L1846" s="100"/>
      <c r="M1846" s="100"/>
      <c r="N1846" s="30" t="str">
        <f>IF(INDEX(技能效果!I:I,MATCH(技能效果等级!B1846,技能效果!B:B,0))="","",INDEX(技能效果!I:I,MATCH(技能效果等级!B1846,技能效果!B:B,0)))</f>
        <v/>
      </c>
      <c r="O1846" s="100"/>
      <c r="P1846" s="100"/>
      <c r="Q1846" s="100"/>
      <c r="R1846" s="31" t="str">
        <f>IF(INDEX(技能效果!J:J,MATCH(技能效果等级!B1846,技能效果!B:B,0))="","",INDEX(技能效果!J:J,MATCH(技能效果等级!B1846,技能效果!B:B,0)))</f>
        <v/>
      </c>
      <c r="S1846" s="100"/>
      <c r="T1846" s="100"/>
      <c r="U1846" s="100"/>
      <c r="V1846" s="30" t="s">
        <v>1329</v>
      </c>
      <c r="W1846" s="31">
        <f t="shared" si="28"/>
        <v>185</v>
      </c>
    </row>
    <row r="1847" spans="1:23" ht="16.5" x14ac:dyDescent="0.2">
      <c r="A1847" s="31">
        <v>1844</v>
      </c>
      <c r="B1847" s="31">
        <f>INDEX(技能效果!B:B,MATCH(技能效果等级!W1847,技能效果!Y:Y,0))</f>
        <v>130301521</v>
      </c>
      <c r="C1847" s="31" t="str">
        <f>INDEX(技能效果!C:C,MATCH(技能效果等级!B1847,技能效果!B:B,0))</f>
        <v>于禁满星效果</v>
      </c>
      <c r="D1847" s="30" t="s">
        <v>1013</v>
      </c>
      <c r="E1847" s="31">
        <v>4</v>
      </c>
      <c r="F1847" s="31">
        <f>INDEX(技能效果!H:H,MATCH(技能效果等级!B1847,技能效果!B:B,0))</f>
        <v>1001</v>
      </c>
      <c r="G1847" s="31">
        <v>1</v>
      </c>
      <c r="H1847" s="100"/>
      <c r="I1847" s="100"/>
      <c r="J1847" s="100"/>
      <c r="K1847" s="100"/>
      <c r="L1847" s="100"/>
      <c r="M1847" s="100"/>
      <c r="N1847" s="30" t="str">
        <f>IF(INDEX(技能效果!I:I,MATCH(技能效果等级!B1847,技能效果!B:B,0))="","",INDEX(技能效果!I:I,MATCH(技能效果等级!B1847,技能效果!B:B,0)))</f>
        <v/>
      </c>
      <c r="O1847" s="100"/>
      <c r="P1847" s="100"/>
      <c r="Q1847" s="100"/>
      <c r="R1847" s="31" t="str">
        <f>IF(INDEX(技能效果!J:J,MATCH(技能效果等级!B1847,技能效果!B:B,0))="","",INDEX(技能效果!J:J,MATCH(技能效果等级!B1847,技能效果!B:B,0)))</f>
        <v/>
      </c>
      <c r="S1847" s="100"/>
      <c r="T1847" s="100"/>
      <c r="U1847" s="100"/>
      <c r="V1847" s="30" t="s">
        <v>1329</v>
      </c>
      <c r="W1847" s="31">
        <f t="shared" si="28"/>
        <v>185</v>
      </c>
    </row>
    <row r="1848" spans="1:23" ht="16.5" x14ac:dyDescent="0.2">
      <c r="A1848" s="31">
        <v>1845</v>
      </c>
      <c r="B1848" s="31">
        <f>INDEX(技能效果!B:B,MATCH(技能效果等级!W1848,技能效果!Y:Y,0))</f>
        <v>130301521</v>
      </c>
      <c r="C1848" s="31" t="str">
        <f>INDEX(技能效果!C:C,MATCH(技能效果等级!B1848,技能效果!B:B,0))</f>
        <v>于禁满星效果</v>
      </c>
      <c r="D1848" s="30" t="s">
        <v>1013</v>
      </c>
      <c r="E1848" s="31">
        <v>5</v>
      </c>
      <c r="F1848" s="31">
        <f>INDEX(技能效果!H:H,MATCH(技能效果等级!B1848,技能效果!B:B,0))</f>
        <v>1001</v>
      </c>
      <c r="G1848" s="31">
        <v>1</v>
      </c>
      <c r="H1848" s="100"/>
      <c r="I1848" s="100"/>
      <c r="J1848" s="100"/>
      <c r="K1848" s="100"/>
      <c r="L1848" s="100"/>
      <c r="M1848" s="100"/>
      <c r="N1848" s="30" t="str">
        <f>IF(INDEX(技能效果!I:I,MATCH(技能效果等级!B1848,技能效果!B:B,0))="","",INDEX(技能效果!I:I,MATCH(技能效果等级!B1848,技能效果!B:B,0)))</f>
        <v/>
      </c>
      <c r="O1848" s="100"/>
      <c r="P1848" s="100"/>
      <c r="Q1848" s="100"/>
      <c r="R1848" s="31" t="str">
        <f>IF(INDEX(技能效果!J:J,MATCH(技能效果等级!B1848,技能效果!B:B,0))="","",INDEX(技能效果!J:J,MATCH(技能效果等级!B1848,技能效果!B:B,0)))</f>
        <v/>
      </c>
      <c r="S1848" s="100"/>
      <c r="T1848" s="100"/>
      <c r="U1848" s="100"/>
      <c r="V1848" s="30" t="s">
        <v>1329</v>
      </c>
      <c r="W1848" s="31">
        <f t="shared" si="28"/>
        <v>185</v>
      </c>
    </row>
    <row r="1849" spans="1:23" ht="16.5" x14ac:dyDescent="0.2">
      <c r="A1849" s="31">
        <v>1846</v>
      </c>
      <c r="B1849" s="31">
        <f>INDEX(技能效果!B:B,MATCH(技能效果等级!W1849,技能效果!Y:Y,0))</f>
        <v>130301521</v>
      </c>
      <c r="C1849" s="31" t="str">
        <f>INDEX(技能效果!C:C,MATCH(技能效果等级!B1849,技能效果!B:B,0))</f>
        <v>于禁满星效果</v>
      </c>
      <c r="D1849" s="30" t="s">
        <v>1013</v>
      </c>
      <c r="E1849" s="31">
        <v>6</v>
      </c>
      <c r="F1849" s="31">
        <f>INDEX(技能效果!H:H,MATCH(技能效果等级!B1849,技能效果!B:B,0))</f>
        <v>1001</v>
      </c>
      <c r="G1849" s="31">
        <v>1</v>
      </c>
      <c r="H1849" s="100"/>
      <c r="I1849" s="100"/>
      <c r="J1849" s="100"/>
      <c r="K1849" s="100"/>
      <c r="L1849" s="100"/>
      <c r="M1849" s="100"/>
      <c r="N1849" s="30" t="str">
        <f>IF(INDEX(技能效果!I:I,MATCH(技能效果等级!B1849,技能效果!B:B,0))="","",INDEX(技能效果!I:I,MATCH(技能效果等级!B1849,技能效果!B:B,0)))</f>
        <v/>
      </c>
      <c r="O1849" s="100"/>
      <c r="P1849" s="100"/>
      <c r="Q1849" s="100"/>
      <c r="R1849" s="31" t="str">
        <f>IF(INDEX(技能效果!J:J,MATCH(技能效果等级!B1849,技能效果!B:B,0))="","",INDEX(技能效果!J:J,MATCH(技能效果等级!B1849,技能效果!B:B,0)))</f>
        <v/>
      </c>
      <c r="S1849" s="100"/>
      <c r="T1849" s="100"/>
      <c r="U1849" s="100"/>
      <c r="V1849" s="30" t="s">
        <v>1329</v>
      </c>
      <c r="W1849" s="31">
        <f t="shared" si="28"/>
        <v>185</v>
      </c>
    </row>
    <row r="1850" spans="1:23" ht="16.5" x14ac:dyDescent="0.2">
      <c r="A1850" s="31">
        <v>1847</v>
      </c>
      <c r="B1850" s="31">
        <f>INDEX(技能效果!B:B,MATCH(技能效果等级!W1850,技能效果!Y:Y,0))</f>
        <v>130301521</v>
      </c>
      <c r="C1850" s="31" t="str">
        <f>INDEX(技能效果!C:C,MATCH(技能效果等级!B1850,技能效果!B:B,0))</f>
        <v>于禁满星效果</v>
      </c>
      <c r="D1850" s="30" t="s">
        <v>1013</v>
      </c>
      <c r="E1850" s="31">
        <v>7</v>
      </c>
      <c r="F1850" s="31">
        <f>INDEX(技能效果!H:H,MATCH(技能效果等级!B1850,技能效果!B:B,0))</f>
        <v>1001</v>
      </c>
      <c r="G1850" s="31">
        <v>1</v>
      </c>
      <c r="H1850" s="100"/>
      <c r="I1850" s="100"/>
      <c r="J1850" s="100"/>
      <c r="K1850" s="100"/>
      <c r="L1850" s="100"/>
      <c r="M1850" s="100"/>
      <c r="N1850" s="30" t="str">
        <f>IF(INDEX(技能效果!I:I,MATCH(技能效果等级!B1850,技能效果!B:B,0))="","",INDEX(技能效果!I:I,MATCH(技能效果等级!B1850,技能效果!B:B,0)))</f>
        <v/>
      </c>
      <c r="O1850" s="100"/>
      <c r="P1850" s="100"/>
      <c r="Q1850" s="100"/>
      <c r="R1850" s="31" t="str">
        <f>IF(INDEX(技能效果!J:J,MATCH(技能效果等级!B1850,技能效果!B:B,0))="","",INDEX(技能效果!J:J,MATCH(技能效果等级!B1850,技能效果!B:B,0)))</f>
        <v/>
      </c>
      <c r="S1850" s="100"/>
      <c r="T1850" s="100"/>
      <c r="U1850" s="100"/>
      <c r="V1850" s="30" t="s">
        <v>1329</v>
      </c>
      <c r="W1850" s="31">
        <f t="shared" si="28"/>
        <v>185</v>
      </c>
    </row>
    <row r="1851" spans="1:23" ht="16.5" x14ac:dyDescent="0.2">
      <c r="A1851" s="31">
        <v>1848</v>
      </c>
      <c r="B1851" s="31">
        <f>INDEX(技能效果!B:B,MATCH(技能效果等级!W1851,技能效果!Y:Y,0))</f>
        <v>130301521</v>
      </c>
      <c r="C1851" s="31" t="str">
        <f>INDEX(技能效果!C:C,MATCH(技能效果等级!B1851,技能效果!B:B,0))</f>
        <v>于禁满星效果</v>
      </c>
      <c r="D1851" s="30" t="s">
        <v>1013</v>
      </c>
      <c r="E1851" s="31">
        <v>8</v>
      </c>
      <c r="F1851" s="31">
        <f>INDEX(技能效果!H:H,MATCH(技能效果等级!B1851,技能效果!B:B,0))</f>
        <v>1001</v>
      </c>
      <c r="G1851" s="31">
        <v>1</v>
      </c>
      <c r="H1851" s="100"/>
      <c r="I1851" s="100"/>
      <c r="J1851" s="100"/>
      <c r="K1851" s="100"/>
      <c r="L1851" s="100"/>
      <c r="M1851" s="100"/>
      <c r="N1851" s="30" t="str">
        <f>IF(INDEX(技能效果!I:I,MATCH(技能效果等级!B1851,技能效果!B:B,0))="","",INDEX(技能效果!I:I,MATCH(技能效果等级!B1851,技能效果!B:B,0)))</f>
        <v/>
      </c>
      <c r="O1851" s="100"/>
      <c r="P1851" s="100"/>
      <c r="Q1851" s="100"/>
      <c r="R1851" s="31" t="str">
        <f>IF(INDEX(技能效果!J:J,MATCH(技能效果等级!B1851,技能效果!B:B,0))="","",INDEX(技能效果!J:J,MATCH(技能效果等级!B1851,技能效果!B:B,0)))</f>
        <v/>
      </c>
      <c r="S1851" s="100"/>
      <c r="T1851" s="100"/>
      <c r="U1851" s="100"/>
      <c r="V1851" s="30" t="s">
        <v>1329</v>
      </c>
      <c r="W1851" s="31">
        <f t="shared" si="28"/>
        <v>185</v>
      </c>
    </row>
    <row r="1852" spans="1:23" ht="16.5" x14ac:dyDescent="0.2">
      <c r="A1852" s="31">
        <v>1849</v>
      </c>
      <c r="B1852" s="31">
        <f>INDEX(技能效果!B:B,MATCH(技能效果等级!W1852,技能效果!Y:Y,0))</f>
        <v>130301521</v>
      </c>
      <c r="C1852" s="31" t="str">
        <f>INDEX(技能效果!C:C,MATCH(技能效果等级!B1852,技能效果!B:B,0))</f>
        <v>于禁满星效果</v>
      </c>
      <c r="D1852" s="30" t="s">
        <v>1013</v>
      </c>
      <c r="E1852" s="31">
        <v>9</v>
      </c>
      <c r="F1852" s="31">
        <f>INDEX(技能效果!H:H,MATCH(技能效果等级!B1852,技能效果!B:B,0))</f>
        <v>1001</v>
      </c>
      <c r="G1852" s="31">
        <v>1</v>
      </c>
      <c r="H1852" s="100"/>
      <c r="I1852" s="100"/>
      <c r="J1852" s="100"/>
      <c r="K1852" s="100"/>
      <c r="L1852" s="100"/>
      <c r="M1852" s="100"/>
      <c r="N1852" s="30" t="str">
        <f>IF(INDEX(技能效果!I:I,MATCH(技能效果等级!B1852,技能效果!B:B,0))="","",INDEX(技能效果!I:I,MATCH(技能效果等级!B1852,技能效果!B:B,0)))</f>
        <v/>
      </c>
      <c r="O1852" s="100"/>
      <c r="P1852" s="100"/>
      <c r="Q1852" s="100"/>
      <c r="R1852" s="31" t="str">
        <f>IF(INDEX(技能效果!J:J,MATCH(技能效果等级!B1852,技能效果!B:B,0))="","",INDEX(技能效果!J:J,MATCH(技能效果等级!B1852,技能效果!B:B,0)))</f>
        <v/>
      </c>
      <c r="S1852" s="100"/>
      <c r="T1852" s="100"/>
      <c r="U1852" s="100"/>
      <c r="V1852" s="30" t="s">
        <v>1329</v>
      </c>
      <c r="W1852" s="31">
        <f t="shared" si="28"/>
        <v>185</v>
      </c>
    </row>
    <row r="1853" spans="1:23" ht="16.5" x14ac:dyDescent="0.2">
      <c r="A1853" s="31">
        <v>1850</v>
      </c>
      <c r="B1853" s="31">
        <f>INDEX(技能效果!B:B,MATCH(技能效果等级!W1853,技能效果!Y:Y,0))</f>
        <v>130301521</v>
      </c>
      <c r="C1853" s="31" t="str">
        <f>INDEX(技能效果!C:C,MATCH(技能效果等级!B1853,技能效果!B:B,0))</f>
        <v>于禁满星效果</v>
      </c>
      <c r="D1853" s="30" t="s">
        <v>1013</v>
      </c>
      <c r="E1853" s="31">
        <v>10</v>
      </c>
      <c r="F1853" s="31">
        <f>INDEX(技能效果!H:H,MATCH(技能效果等级!B1853,技能效果!B:B,0))</f>
        <v>1001</v>
      </c>
      <c r="G1853" s="31">
        <v>1</v>
      </c>
      <c r="H1853" s="100"/>
      <c r="I1853" s="100"/>
      <c r="J1853" s="100"/>
      <c r="K1853" s="100"/>
      <c r="L1853" s="100"/>
      <c r="M1853" s="100"/>
      <c r="N1853" s="30" t="str">
        <f>IF(INDEX(技能效果!I:I,MATCH(技能效果等级!B1853,技能效果!B:B,0))="","",INDEX(技能效果!I:I,MATCH(技能效果等级!B1853,技能效果!B:B,0)))</f>
        <v/>
      </c>
      <c r="O1853" s="100"/>
      <c r="P1853" s="100"/>
      <c r="Q1853" s="100"/>
      <c r="R1853" s="31" t="str">
        <f>IF(INDEX(技能效果!J:J,MATCH(技能效果等级!B1853,技能效果!B:B,0))="","",INDEX(技能效果!J:J,MATCH(技能效果等级!B1853,技能效果!B:B,0)))</f>
        <v/>
      </c>
      <c r="S1853" s="100"/>
      <c r="T1853" s="100"/>
      <c r="U1853" s="100"/>
      <c r="V1853" s="30" t="s">
        <v>1329</v>
      </c>
      <c r="W1853" s="31">
        <f t="shared" si="28"/>
        <v>185</v>
      </c>
    </row>
    <row r="1854" spans="1:23" ht="16.5" x14ac:dyDescent="0.2">
      <c r="A1854" s="31">
        <v>1851</v>
      </c>
      <c r="B1854" s="31">
        <f>INDEX(技能效果!B:B,MATCH(技能效果等级!W1854,技能效果!Y:Y,0))</f>
        <v>130301601</v>
      </c>
      <c r="C1854" s="31" t="str">
        <f>INDEX(技能效果!C:C,MATCH(技能效果等级!B1854,技能效果!B:B,0))</f>
        <v>西方龙技能伤害</v>
      </c>
      <c r="D1854" s="30" t="s">
        <v>1013</v>
      </c>
      <c r="E1854" s="31">
        <v>1</v>
      </c>
      <c r="F1854" s="31">
        <f>INDEX(技能效果!H:H,MATCH(技能效果等级!B1854,技能效果!B:B,0))</f>
        <v>1001</v>
      </c>
      <c r="G1854" s="31">
        <v>1</v>
      </c>
      <c r="H1854" s="100"/>
      <c r="I1854" s="100"/>
      <c r="J1854" s="100"/>
      <c r="K1854" s="100"/>
      <c r="L1854" s="100"/>
      <c r="M1854" s="100"/>
      <c r="N1854" s="30" t="str">
        <f>IF(INDEX(技能效果!I:I,MATCH(技能效果等级!B1854,技能效果!B:B,0))="","",INDEX(技能效果!I:I,MATCH(技能效果等级!B1854,技能效果!B:B,0)))</f>
        <v/>
      </c>
      <c r="O1854" s="100"/>
      <c r="P1854" s="100"/>
      <c r="Q1854" s="100"/>
      <c r="R1854" s="31" t="str">
        <f>IF(INDEX(技能效果!J:J,MATCH(技能效果等级!B1854,技能效果!B:B,0))="","",INDEX(技能效果!J:J,MATCH(技能效果等级!B1854,技能效果!B:B,0)))</f>
        <v/>
      </c>
      <c r="S1854" s="100"/>
      <c r="T1854" s="100"/>
      <c r="U1854" s="100"/>
      <c r="V1854" s="30" t="s">
        <v>1329</v>
      </c>
      <c r="W1854" s="31">
        <f t="shared" si="28"/>
        <v>186</v>
      </c>
    </row>
    <row r="1855" spans="1:23" ht="16.5" x14ac:dyDescent="0.2">
      <c r="A1855" s="31">
        <v>1852</v>
      </c>
      <c r="B1855" s="31">
        <f>INDEX(技能效果!B:B,MATCH(技能效果等级!W1855,技能效果!Y:Y,0))</f>
        <v>130301601</v>
      </c>
      <c r="C1855" s="31" t="str">
        <f>INDEX(技能效果!C:C,MATCH(技能效果等级!B1855,技能效果!B:B,0))</f>
        <v>西方龙技能伤害</v>
      </c>
      <c r="D1855" s="30" t="s">
        <v>1013</v>
      </c>
      <c r="E1855" s="31">
        <v>2</v>
      </c>
      <c r="F1855" s="31">
        <f>INDEX(技能效果!H:H,MATCH(技能效果等级!B1855,技能效果!B:B,0))</f>
        <v>1001</v>
      </c>
      <c r="G1855" s="31">
        <v>1</v>
      </c>
      <c r="H1855" s="100"/>
      <c r="I1855" s="100"/>
      <c r="J1855" s="100"/>
      <c r="K1855" s="100"/>
      <c r="L1855" s="100"/>
      <c r="M1855" s="100"/>
      <c r="N1855" s="30" t="str">
        <f>IF(INDEX(技能效果!I:I,MATCH(技能效果等级!B1855,技能效果!B:B,0))="","",INDEX(技能效果!I:I,MATCH(技能效果等级!B1855,技能效果!B:B,0)))</f>
        <v/>
      </c>
      <c r="O1855" s="100"/>
      <c r="P1855" s="100"/>
      <c r="Q1855" s="100"/>
      <c r="R1855" s="31" t="str">
        <f>IF(INDEX(技能效果!J:J,MATCH(技能效果等级!B1855,技能效果!B:B,0))="","",INDEX(技能效果!J:J,MATCH(技能效果等级!B1855,技能效果!B:B,0)))</f>
        <v/>
      </c>
      <c r="S1855" s="100"/>
      <c r="T1855" s="100"/>
      <c r="U1855" s="100"/>
      <c r="V1855" s="30" t="s">
        <v>1329</v>
      </c>
      <c r="W1855" s="31">
        <f t="shared" si="28"/>
        <v>186</v>
      </c>
    </row>
    <row r="1856" spans="1:23" ht="16.5" x14ac:dyDescent="0.2">
      <c r="A1856" s="31">
        <v>1853</v>
      </c>
      <c r="B1856" s="31">
        <f>INDEX(技能效果!B:B,MATCH(技能效果等级!W1856,技能效果!Y:Y,0))</f>
        <v>130301601</v>
      </c>
      <c r="C1856" s="31" t="str">
        <f>INDEX(技能效果!C:C,MATCH(技能效果等级!B1856,技能效果!B:B,0))</f>
        <v>西方龙技能伤害</v>
      </c>
      <c r="D1856" s="30" t="s">
        <v>1013</v>
      </c>
      <c r="E1856" s="31">
        <v>3</v>
      </c>
      <c r="F1856" s="31">
        <f>INDEX(技能效果!H:H,MATCH(技能效果等级!B1856,技能效果!B:B,0))</f>
        <v>1001</v>
      </c>
      <c r="G1856" s="31">
        <v>1</v>
      </c>
      <c r="H1856" s="100"/>
      <c r="I1856" s="100"/>
      <c r="J1856" s="100"/>
      <c r="K1856" s="100"/>
      <c r="L1856" s="100"/>
      <c r="M1856" s="100"/>
      <c r="N1856" s="30" t="str">
        <f>IF(INDEX(技能效果!I:I,MATCH(技能效果等级!B1856,技能效果!B:B,0))="","",INDEX(技能效果!I:I,MATCH(技能效果等级!B1856,技能效果!B:B,0)))</f>
        <v/>
      </c>
      <c r="O1856" s="100"/>
      <c r="P1856" s="100"/>
      <c r="Q1856" s="100"/>
      <c r="R1856" s="31" t="str">
        <f>IF(INDEX(技能效果!J:J,MATCH(技能效果等级!B1856,技能效果!B:B,0))="","",INDEX(技能效果!J:J,MATCH(技能效果等级!B1856,技能效果!B:B,0)))</f>
        <v/>
      </c>
      <c r="S1856" s="100"/>
      <c r="T1856" s="100"/>
      <c r="U1856" s="100"/>
      <c r="V1856" s="30" t="s">
        <v>1329</v>
      </c>
      <c r="W1856" s="31">
        <f t="shared" si="28"/>
        <v>186</v>
      </c>
    </row>
    <row r="1857" spans="1:23" ht="16.5" x14ac:dyDescent="0.2">
      <c r="A1857" s="31">
        <v>1854</v>
      </c>
      <c r="B1857" s="31">
        <f>INDEX(技能效果!B:B,MATCH(技能效果等级!W1857,技能效果!Y:Y,0))</f>
        <v>130301601</v>
      </c>
      <c r="C1857" s="31" t="str">
        <f>INDEX(技能效果!C:C,MATCH(技能效果等级!B1857,技能效果!B:B,0))</f>
        <v>西方龙技能伤害</v>
      </c>
      <c r="D1857" s="30" t="s">
        <v>1013</v>
      </c>
      <c r="E1857" s="31">
        <v>4</v>
      </c>
      <c r="F1857" s="31">
        <f>INDEX(技能效果!H:H,MATCH(技能效果等级!B1857,技能效果!B:B,0))</f>
        <v>1001</v>
      </c>
      <c r="G1857" s="31">
        <v>1</v>
      </c>
      <c r="H1857" s="100"/>
      <c r="I1857" s="100"/>
      <c r="J1857" s="100"/>
      <c r="K1857" s="100"/>
      <c r="L1857" s="100"/>
      <c r="M1857" s="100"/>
      <c r="N1857" s="30" t="str">
        <f>IF(INDEX(技能效果!I:I,MATCH(技能效果等级!B1857,技能效果!B:B,0))="","",INDEX(技能效果!I:I,MATCH(技能效果等级!B1857,技能效果!B:B,0)))</f>
        <v/>
      </c>
      <c r="O1857" s="100"/>
      <c r="P1857" s="100"/>
      <c r="Q1857" s="100"/>
      <c r="R1857" s="31" t="str">
        <f>IF(INDEX(技能效果!J:J,MATCH(技能效果等级!B1857,技能效果!B:B,0))="","",INDEX(技能效果!J:J,MATCH(技能效果等级!B1857,技能效果!B:B,0)))</f>
        <v/>
      </c>
      <c r="S1857" s="100"/>
      <c r="T1857" s="100"/>
      <c r="U1857" s="100"/>
      <c r="V1857" s="30" t="s">
        <v>1329</v>
      </c>
      <c r="W1857" s="31">
        <f t="shared" si="28"/>
        <v>186</v>
      </c>
    </row>
    <row r="1858" spans="1:23" ht="16.5" x14ac:dyDescent="0.2">
      <c r="A1858" s="31">
        <v>1855</v>
      </c>
      <c r="B1858" s="31">
        <f>INDEX(技能效果!B:B,MATCH(技能效果等级!W1858,技能效果!Y:Y,0))</f>
        <v>130301601</v>
      </c>
      <c r="C1858" s="31" t="str">
        <f>INDEX(技能效果!C:C,MATCH(技能效果等级!B1858,技能效果!B:B,0))</f>
        <v>西方龙技能伤害</v>
      </c>
      <c r="D1858" s="30" t="s">
        <v>1013</v>
      </c>
      <c r="E1858" s="31">
        <v>5</v>
      </c>
      <c r="F1858" s="31">
        <f>INDEX(技能效果!H:H,MATCH(技能效果等级!B1858,技能效果!B:B,0))</f>
        <v>1001</v>
      </c>
      <c r="G1858" s="31">
        <v>1</v>
      </c>
      <c r="H1858" s="100"/>
      <c r="I1858" s="100"/>
      <c r="J1858" s="100"/>
      <c r="K1858" s="100"/>
      <c r="L1858" s="100"/>
      <c r="M1858" s="100"/>
      <c r="N1858" s="30" t="str">
        <f>IF(INDEX(技能效果!I:I,MATCH(技能效果等级!B1858,技能效果!B:B,0))="","",INDEX(技能效果!I:I,MATCH(技能效果等级!B1858,技能效果!B:B,0)))</f>
        <v/>
      </c>
      <c r="O1858" s="100"/>
      <c r="P1858" s="100"/>
      <c r="Q1858" s="100"/>
      <c r="R1858" s="31" t="str">
        <f>IF(INDEX(技能效果!J:J,MATCH(技能效果等级!B1858,技能效果!B:B,0))="","",INDEX(技能效果!J:J,MATCH(技能效果等级!B1858,技能效果!B:B,0)))</f>
        <v/>
      </c>
      <c r="S1858" s="100"/>
      <c r="T1858" s="100"/>
      <c r="U1858" s="100"/>
      <c r="V1858" s="30" t="s">
        <v>1329</v>
      </c>
      <c r="W1858" s="31">
        <f t="shared" si="28"/>
        <v>186</v>
      </c>
    </row>
    <row r="1859" spans="1:23" ht="16.5" x14ac:dyDescent="0.2">
      <c r="A1859" s="31">
        <v>1856</v>
      </c>
      <c r="B1859" s="31">
        <f>INDEX(技能效果!B:B,MATCH(技能效果等级!W1859,技能效果!Y:Y,0))</f>
        <v>130301601</v>
      </c>
      <c r="C1859" s="31" t="str">
        <f>INDEX(技能效果!C:C,MATCH(技能效果等级!B1859,技能效果!B:B,0))</f>
        <v>西方龙技能伤害</v>
      </c>
      <c r="D1859" s="30" t="s">
        <v>1013</v>
      </c>
      <c r="E1859" s="31">
        <v>6</v>
      </c>
      <c r="F1859" s="31">
        <f>INDEX(技能效果!H:H,MATCH(技能效果等级!B1859,技能效果!B:B,0))</f>
        <v>1001</v>
      </c>
      <c r="G1859" s="31">
        <v>1</v>
      </c>
      <c r="H1859" s="100"/>
      <c r="I1859" s="100"/>
      <c r="J1859" s="100"/>
      <c r="K1859" s="100"/>
      <c r="L1859" s="100"/>
      <c r="M1859" s="100"/>
      <c r="N1859" s="30" t="str">
        <f>IF(INDEX(技能效果!I:I,MATCH(技能效果等级!B1859,技能效果!B:B,0))="","",INDEX(技能效果!I:I,MATCH(技能效果等级!B1859,技能效果!B:B,0)))</f>
        <v/>
      </c>
      <c r="O1859" s="100"/>
      <c r="P1859" s="100"/>
      <c r="Q1859" s="100"/>
      <c r="R1859" s="31" t="str">
        <f>IF(INDEX(技能效果!J:J,MATCH(技能效果等级!B1859,技能效果!B:B,0))="","",INDEX(技能效果!J:J,MATCH(技能效果等级!B1859,技能效果!B:B,0)))</f>
        <v/>
      </c>
      <c r="S1859" s="100"/>
      <c r="T1859" s="100"/>
      <c r="U1859" s="100"/>
      <c r="V1859" s="30" t="s">
        <v>1329</v>
      </c>
      <c r="W1859" s="31">
        <f t="shared" si="28"/>
        <v>186</v>
      </c>
    </row>
    <row r="1860" spans="1:23" ht="16.5" x14ac:dyDescent="0.2">
      <c r="A1860" s="31">
        <v>1857</v>
      </c>
      <c r="B1860" s="31">
        <f>INDEX(技能效果!B:B,MATCH(技能效果等级!W1860,技能效果!Y:Y,0))</f>
        <v>130301601</v>
      </c>
      <c r="C1860" s="31" t="str">
        <f>INDEX(技能效果!C:C,MATCH(技能效果等级!B1860,技能效果!B:B,0))</f>
        <v>西方龙技能伤害</v>
      </c>
      <c r="D1860" s="30" t="s">
        <v>1013</v>
      </c>
      <c r="E1860" s="31">
        <v>7</v>
      </c>
      <c r="F1860" s="31">
        <f>INDEX(技能效果!H:H,MATCH(技能效果等级!B1860,技能效果!B:B,0))</f>
        <v>1001</v>
      </c>
      <c r="G1860" s="31">
        <v>1</v>
      </c>
      <c r="H1860" s="100"/>
      <c r="I1860" s="100"/>
      <c r="J1860" s="100"/>
      <c r="K1860" s="100"/>
      <c r="L1860" s="100"/>
      <c r="M1860" s="100"/>
      <c r="N1860" s="30" t="str">
        <f>IF(INDEX(技能效果!I:I,MATCH(技能效果等级!B1860,技能效果!B:B,0))="","",INDEX(技能效果!I:I,MATCH(技能效果等级!B1860,技能效果!B:B,0)))</f>
        <v/>
      </c>
      <c r="O1860" s="100"/>
      <c r="P1860" s="100"/>
      <c r="Q1860" s="100"/>
      <c r="R1860" s="31" t="str">
        <f>IF(INDEX(技能效果!J:J,MATCH(技能效果等级!B1860,技能效果!B:B,0))="","",INDEX(技能效果!J:J,MATCH(技能效果等级!B1860,技能效果!B:B,0)))</f>
        <v/>
      </c>
      <c r="S1860" s="100"/>
      <c r="T1860" s="100"/>
      <c r="U1860" s="100"/>
      <c r="V1860" s="30" t="s">
        <v>1329</v>
      </c>
      <c r="W1860" s="31">
        <f t="shared" si="28"/>
        <v>186</v>
      </c>
    </row>
    <row r="1861" spans="1:23" ht="16.5" x14ac:dyDescent="0.2">
      <c r="A1861" s="31">
        <v>1858</v>
      </c>
      <c r="B1861" s="31">
        <f>INDEX(技能效果!B:B,MATCH(技能效果等级!W1861,技能效果!Y:Y,0))</f>
        <v>130301601</v>
      </c>
      <c r="C1861" s="31" t="str">
        <f>INDEX(技能效果!C:C,MATCH(技能效果等级!B1861,技能效果!B:B,0))</f>
        <v>西方龙技能伤害</v>
      </c>
      <c r="D1861" s="30" t="s">
        <v>1013</v>
      </c>
      <c r="E1861" s="31">
        <v>8</v>
      </c>
      <c r="F1861" s="31">
        <f>INDEX(技能效果!H:H,MATCH(技能效果等级!B1861,技能效果!B:B,0))</f>
        <v>1001</v>
      </c>
      <c r="G1861" s="31">
        <v>1</v>
      </c>
      <c r="H1861" s="100"/>
      <c r="I1861" s="100"/>
      <c r="J1861" s="100"/>
      <c r="K1861" s="100"/>
      <c r="L1861" s="100"/>
      <c r="M1861" s="100"/>
      <c r="N1861" s="30" t="str">
        <f>IF(INDEX(技能效果!I:I,MATCH(技能效果等级!B1861,技能效果!B:B,0))="","",INDEX(技能效果!I:I,MATCH(技能效果等级!B1861,技能效果!B:B,0)))</f>
        <v/>
      </c>
      <c r="O1861" s="100"/>
      <c r="P1861" s="100"/>
      <c r="Q1861" s="100"/>
      <c r="R1861" s="31" t="str">
        <f>IF(INDEX(技能效果!J:J,MATCH(技能效果等级!B1861,技能效果!B:B,0))="","",INDEX(技能效果!J:J,MATCH(技能效果等级!B1861,技能效果!B:B,0)))</f>
        <v/>
      </c>
      <c r="S1861" s="100"/>
      <c r="T1861" s="100"/>
      <c r="U1861" s="100"/>
      <c r="V1861" s="30" t="s">
        <v>1329</v>
      </c>
      <c r="W1861" s="31">
        <f t="shared" si="28"/>
        <v>186</v>
      </c>
    </row>
    <row r="1862" spans="1:23" ht="16.5" x14ac:dyDescent="0.2">
      <c r="A1862" s="31">
        <v>1859</v>
      </c>
      <c r="B1862" s="31">
        <f>INDEX(技能效果!B:B,MATCH(技能效果等级!W1862,技能效果!Y:Y,0))</f>
        <v>130301601</v>
      </c>
      <c r="C1862" s="31" t="str">
        <f>INDEX(技能效果!C:C,MATCH(技能效果等级!B1862,技能效果!B:B,0))</f>
        <v>西方龙技能伤害</v>
      </c>
      <c r="D1862" s="30" t="s">
        <v>1013</v>
      </c>
      <c r="E1862" s="31">
        <v>9</v>
      </c>
      <c r="F1862" s="31">
        <f>INDEX(技能效果!H:H,MATCH(技能效果等级!B1862,技能效果!B:B,0))</f>
        <v>1001</v>
      </c>
      <c r="G1862" s="31">
        <v>1</v>
      </c>
      <c r="H1862" s="100"/>
      <c r="I1862" s="100"/>
      <c r="J1862" s="100"/>
      <c r="K1862" s="100"/>
      <c r="L1862" s="100"/>
      <c r="M1862" s="100"/>
      <c r="N1862" s="30" t="str">
        <f>IF(INDEX(技能效果!I:I,MATCH(技能效果等级!B1862,技能效果!B:B,0))="","",INDEX(技能效果!I:I,MATCH(技能效果等级!B1862,技能效果!B:B,0)))</f>
        <v/>
      </c>
      <c r="O1862" s="100"/>
      <c r="P1862" s="100"/>
      <c r="Q1862" s="100"/>
      <c r="R1862" s="31" t="str">
        <f>IF(INDEX(技能效果!J:J,MATCH(技能效果等级!B1862,技能效果!B:B,0))="","",INDEX(技能效果!J:J,MATCH(技能效果等级!B1862,技能效果!B:B,0)))</f>
        <v/>
      </c>
      <c r="S1862" s="100"/>
      <c r="T1862" s="100"/>
      <c r="U1862" s="100"/>
      <c r="V1862" s="30" t="s">
        <v>1329</v>
      </c>
      <c r="W1862" s="31">
        <f t="shared" si="28"/>
        <v>186</v>
      </c>
    </row>
    <row r="1863" spans="1:23" ht="16.5" x14ac:dyDescent="0.2">
      <c r="A1863" s="31">
        <v>1860</v>
      </c>
      <c r="B1863" s="31">
        <f>INDEX(技能效果!B:B,MATCH(技能效果等级!W1863,技能效果!Y:Y,0))</f>
        <v>130301601</v>
      </c>
      <c r="C1863" s="31" t="str">
        <f>INDEX(技能效果!C:C,MATCH(技能效果等级!B1863,技能效果!B:B,0))</f>
        <v>西方龙技能伤害</v>
      </c>
      <c r="D1863" s="30" t="s">
        <v>1013</v>
      </c>
      <c r="E1863" s="31">
        <v>10</v>
      </c>
      <c r="F1863" s="31">
        <f>INDEX(技能效果!H:H,MATCH(技能效果等级!B1863,技能效果!B:B,0))</f>
        <v>1001</v>
      </c>
      <c r="G1863" s="31">
        <v>1</v>
      </c>
      <c r="H1863" s="100"/>
      <c r="I1863" s="100"/>
      <c r="J1863" s="100"/>
      <c r="K1863" s="100"/>
      <c r="L1863" s="100"/>
      <c r="M1863" s="100"/>
      <c r="N1863" s="30" t="str">
        <f>IF(INDEX(技能效果!I:I,MATCH(技能效果等级!B1863,技能效果!B:B,0))="","",INDEX(技能效果!I:I,MATCH(技能效果等级!B1863,技能效果!B:B,0)))</f>
        <v/>
      </c>
      <c r="O1863" s="100"/>
      <c r="P1863" s="100"/>
      <c r="Q1863" s="100"/>
      <c r="R1863" s="31" t="str">
        <f>IF(INDEX(技能效果!J:J,MATCH(技能效果等级!B1863,技能效果!B:B,0))="","",INDEX(技能效果!J:J,MATCH(技能效果等级!B1863,技能效果!B:B,0)))</f>
        <v/>
      </c>
      <c r="S1863" s="100"/>
      <c r="T1863" s="100"/>
      <c r="U1863" s="100"/>
      <c r="V1863" s="30" t="s">
        <v>1329</v>
      </c>
      <c r="W1863" s="31">
        <f t="shared" si="28"/>
        <v>186</v>
      </c>
    </row>
    <row r="1864" spans="1:23" ht="16.5" x14ac:dyDescent="0.2">
      <c r="A1864" s="31">
        <v>1861</v>
      </c>
      <c r="B1864" s="31">
        <f>INDEX(技能效果!B:B,MATCH(技能效果等级!W1864,技能效果!Y:Y,0))</f>
        <v>130301602</v>
      </c>
      <c r="C1864" s="31" t="str">
        <f>INDEX(技能效果!C:C,MATCH(技能效果等级!B1864,技能效果!B:B,0))</f>
        <v>西方龙技能【虹吸】</v>
      </c>
      <c r="D1864" s="30" t="s">
        <v>1013</v>
      </c>
      <c r="E1864" s="31">
        <v>1</v>
      </c>
      <c r="F1864" s="31">
        <f>INDEX(技能效果!H:H,MATCH(技能效果等级!B1864,技能效果!B:B,0))</f>
        <v>4042</v>
      </c>
      <c r="G1864" s="31">
        <v>1</v>
      </c>
      <c r="H1864" s="100"/>
      <c r="I1864" s="100"/>
      <c r="J1864" s="100"/>
      <c r="K1864" s="100"/>
      <c r="L1864" s="100"/>
      <c r="M1864" s="100"/>
      <c r="N1864" s="30" t="str">
        <f>IF(INDEX(技能效果!I:I,MATCH(技能效果等级!B1864,技能效果!B:B,0))="","",INDEX(技能效果!I:I,MATCH(技能效果等级!B1864,技能效果!B:B,0)))</f>
        <v/>
      </c>
      <c r="O1864" s="100"/>
      <c r="P1864" s="100"/>
      <c r="Q1864" s="100"/>
      <c r="R1864" s="31" t="str">
        <f>IF(INDEX(技能效果!J:J,MATCH(技能效果等级!B1864,技能效果!B:B,0))="","",INDEX(技能效果!J:J,MATCH(技能效果等级!B1864,技能效果!B:B,0)))</f>
        <v/>
      </c>
      <c r="S1864" s="100"/>
      <c r="T1864" s="100"/>
      <c r="U1864" s="100"/>
      <c r="V1864" s="30" t="s">
        <v>1329</v>
      </c>
      <c r="W1864" s="31">
        <f t="shared" si="28"/>
        <v>187</v>
      </c>
    </row>
    <row r="1865" spans="1:23" ht="16.5" x14ac:dyDescent="0.2">
      <c r="A1865" s="31">
        <v>1862</v>
      </c>
      <c r="B1865" s="31">
        <f>INDEX(技能效果!B:B,MATCH(技能效果等级!W1865,技能效果!Y:Y,0))</f>
        <v>130301602</v>
      </c>
      <c r="C1865" s="31" t="str">
        <f>INDEX(技能效果!C:C,MATCH(技能效果等级!B1865,技能效果!B:B,0))</f>
        <v>西方龙技能【虹吸】</v>
      </c>
      <c r="D1865" s="30" t="s">
        <v>1013</v>
      </c>
      <c r="E1865" s="31">
        <v>2</v>
      </c>
      <c r="F1865" s="31">
        <f>INDEX(技能效果!H:H,MATCH(技能效果等级!B1865,技能效果!B:B,0))</f>
        <v>4042</v>
      </c>
      <c r="G1865" s="31">
        <v>1</v>
      </c>
      <c r="H1865" s="100"/>
      <c r="I1865" s="100"/>
      <c r="J1865" s="100"/>
      <c r="K1865" s="100"/>
      <c r="L1865" s="100"/>
      <c r="M1865" s="100"/>
      <c r="N1865" s="30" t="str">
        <f>IF(INDEX(技能效果!I:I,MATCH(技能效果等级!B1865,技能效果!B:B,0))="","",INDEX(技能效果!I:I,MATCH(技能效果等级!B1865,技能效果!B:B,0)))</f>
        <v/>
      </c>
      <c r="O1865" s="100"/>
      <c r="P1865" s="100"/>
      <c r="Q1865" s="100"/>
      <c r="R1865" s="31" t="str">
        <f>IF(INDEX(技能效果!J:J,MATCH(技能效果等级!B1865,技能效果!B:B,0))="","",INDEX(技能效果!J:J,MATCH(技能效果等级!B1865,技能效果!B:B,0)))</f>
        <v/>
      </c>
      <c r="S1865" s="100"/>
      <c r="T1865" s="100"/>
      <c r="U1865" s="100"/>
      <c r="V1865" s="30" t="s">
        <v>1329</v>
      </c>
      <c r="W1865" s="31">
        <f t="shared" si="28"/>
        <v>187</v>
      </c>
    </row>
    <row r="1866" spans="1:23" ht="16.5" x14ac:dyDescent="0.2">
      <c r="A1866" s="31">
        <v>1863</v>
      </c>
      <c r="B1866" s="31">
        <f>INDEX(技能效果!B:B,MATCH(技能效果等级!W1866,技能效果!Y:Y,0))</f>
        <v>130301602</v>
      </c>
      <c r="C1866" s="31" t="str">
        <f>INDEX(技能效果!C:C,MATCH(技能效果等级!B1866,技能效果!B:B,0))</f>
        <v>西方龙技能【虹吸】</v>
      </c>
      <c r="D1866" s="30" t="s">
        <v>1013</v>
      </c>
      <c r="E1866" s="31">
        <v>3</v>
      </c>
      <c r="F1866" s="31">
        <f>INDEX(技能效果!H:H,MATCH(技能效果等级!B1866,技能效果!B:B,0))</f>
        <v>4042</v>
      </c>
      <c r="G1866" s="31">
        <v>1</v>
      </c>
      <c r="H1866" s="100"/>
      <c r="I1866" s="100"/>
      <c r="J1866" s="100"/>
      <c r="K1866" s="100"/>
      <c r="L1866" s="100"/>
      <c r="M1866" s="100"/>
      <c r="N1866" s="30" t="str">
        <f>IF(INDEX(技能效果!I:I,MATCH(技能效果等级!B1866,技能效果!B:B,0))="","",INDEX(技能效果!I:I,MATCH(技能效果等级!B1866,技能效果!B:B,0)))</f>
        <v/>
      </c>
      <c r="O1866" s="100"/>
      <c r="P1866" s="100"/>
      <c r="Q1866" s="100"/>
      <c r="R1866" s="31" t="str">
        <f>IF(INDEX(技能效果!J:J,MATCH(技能效果等级!B1866,技能效果!B:B,0))="","",INDEX(技能效果!J:J,MATCH(技能效果等级!B1866,技能效果!B:B,0)))</f>
        <v/>
      </c>
      <c r="S1866" s="100"/>
      <c r="T1866" s="100"/>
      <c r="U1866" s="100"/>
      <c r="V1866" s="30" t="s">
        <v>1329</v>
      </c>
      <c r="W1866" s="31">
        <f t="shared" si="28"/>
        <v>187</v>
      </c>
    </row>
    <row r="1867" spans="1:23" ht="16.5" x14ac:dyDescent="0.2">
      <c r="A1867" s="31">
        <v>1864</v>
      </c>
      <c r="B1867" s="31">
        <f>INDEX(技能效果!B:B,MATCH(技能效果等级!W1867,技能效果!Y:Y,0))</f>
        <v>130301602</v>
      </c>
      <c r="C1867" s="31" t="str">
        <f>INDEX(技能效果!C:C,MATCH(技能效果等级!B1867,技能效果!B:B,0))</f>
        <v>西方龙技能【虹吸】</v>
      </c>
      <c r="D1867" s="30" t="s">
        <v>1013</v>
      </c>
      <c r="E1867" s="31">
        <v>4</v>
      </c>
      <c r="F1867" s="31">
        <f>INDEX(技能效果!H:H,MATCH(技能效果等级!B1867,技能效果!B:B,0))</f>
        <v>4042</v>
      </c>
      <c r="G1867" s="31">
        <v>1</v>
      </c>
      <c r="H1867" s="100"/>
      <c r="I1867" s="100"/>
      <c r="J1867" s="100"/>
      <c r="K1867" s="100"/>
      <c r="L1867" s="100"/>
      <c r="M1867" s="100"/>
      <c r="N1867" s="30" t="str">
        <f>IF(INDEX(技能效果!I:I,MATCH(技能效果等级!B1867,技能效果!B:B,0))="","",INDEX(技能效果!I:I,MATCH(技能效果等级!B1867,技能效果!B:B,0)))</f>
        <v/>
      </c>
      <c r="O1867" s="100"/>
      <c r="P1867" s="100"/>
      <c r="Q1867" s="100"/>
      <c r="R1867" s="31" t="str">
        <f>IF(INDEX(技能效果!J:J,MATCH(技能效果等级!B1867,技能效果!B:B,0))="","",INDEX(技能效果!J:J,MATCH(技能效果等级!B1867,技能效果!B:B,0)))</f>
        <v/>
      </c>
      <c r="S1867" s="100"/>
      <c r="T1867" s="100"/>
      <c r="U1867" s="100"/>
      <c r="V1867" s="30" t="s">
        <v>1329</v>
      </c>
      <c r="W1867" s="31">
        <f t="shared" si="28"/>
        <v>187</v>
      </c>
    </row>
    <row r="1868" spans="1:23" ht="16.5" x14ac:dyDescent="0.2">
      <c r="A1868" s="31">
        <v>1865</v>
      </c>
      <c r="B1868" s="31">
        <f>INDEX(技能效果!B:B,MATCH(技能效果等级!W1868,技能效果!Y:Y,0))</f>
        <v>130301602</v>
      </c>
      <c r="C1868" s="31" t="str">
        <f>INDEX(技能效果!C:C,MATCH(技能效果等级!B1868,技能效果!B:B,0))</f>
        <v>西方龙技能【虹吸】</v>
      </c>
      <c r="D1868" s="30" t="s">
        <v>1013</v>
      </c>
      <c r="E1868" s="31">
        <v>5</v>
      </c>
      <c r="F1868" s="31">
        <f>INDEX(技能效果!H:H,MATCH(技能效果等级!B1868,技能效果!B:B,0))</f>
        <v>4042</v>
      </c>
      <c r="G1868" s="31">
        <v>1</v>
      </c>
      <c r="H1868" s="100"/>
      <c r="I1868" s="100"/>
      <c r="J1868" s="100"/>
      <c r="K1868" s="100"/>
      <c r="L1868" s="100"/>
      <c r="M1868" s="100"/>
      <c r="N1868" s="30" t="str">
        <f>IF(INDEX(技能效果!I:I,MATCH(技能效果等级!B1868,技能效果!B:B,0))="","",INDEX(技能效果!I:I,MATCH(技能效果等级!B1868,技能效果!B:B,0)))</f>
        <v/>
      </c>
      <c r="O1868" s="100"/>
      <c r="P1868" s="100"/>
      <c r="Q1868" s="100"/>
      <c r="R1868" s="31" t="str">
        <f>IF(INDEX(技能效果!J:J,MATCH(技能效果等级!B1868,技能效果!B:B,0))="","",INDEX(技能效果!J:J,MATCH(技能效果等级!B1868,技能效果!B:B,0)))</f>
        <v/>
      </c>
      <c r="S1868" s="100"/>
      <c r="T1868" s="100"/>
      <c r="U1868" s="100"/>
      <c r="V1868" s="30" t="s">
        <v>1329</v>
      </c>
      <c r="W1868" s="31">
        <f t="shared" si="28"/>
        <v>187</v>
      </c>
    </row>
    <row r="1869" spans="1:23" ht="16.5" x14ac:dyDescent="0.2">
      <c r="A1869" s="31">
        <v>1866</v>
      </c>
      <c r="B1869" s="31">
        <f>INDEX(技能效果!B:B,MATCH(技能效果等级!W1869,技能效果!Y:Y,0))</f>
        <v>130301602</v>
      </c>
      <c r="C1869" s="31" t="str">
        <f>INDEX(技能效果!C:C,MATCH(技能效果等级!B1869,技能效果!B:B,0))</f>
        <v>西方龙技能【虹吸】</v>
      </c>
      <c r="D1869" s="30" t="s">
        <v>1013</v>
      </c>
      <c r="E1869" s="31">
        <v>6</v>
      </c>
      <c r="F1869" s="31">
        <f>INDEX(技能效果!H:H,MATCH(技能效果等级!B1869,技能效果!B:B,0))</f>
        <v>4042</v>
      </c>
      <c r="G1869" s="31">
        <v>1</v>
      </c>
      <c r="H1869" s="100"/>
      <c r="I1869" s="100"/>
      <c r="J1869" s="100"/>
      <c r="K1869" s="100"/>
      <c r="L1869" s="100"/>
      <c r="M1869" s="100"/>
      <c r="N1869" s="30" t="str">
        <f>IF(INDEX(技能效果!I:I,MATCH(技能效果等级!B1869,技能效果!B:B,0))="","",INDEX(技能效果!I:I,MATCH(技能效果等级!B1869,技能效果!B:B,0)))</f>
        <v/>
      </c>
      <c r="O1869" s="100"/>
      <c r="P1869" s="100"/>
      <c r="Q1869" s="100"/>
      <c r="R1869" s="31" t="str">
        <f>IF(INDEX(技能效果!J:J,MATCH(技能效果等级!B1869,技能效果!B:B,0))="","",INDEX(技能效果!J:J,MATCH(技能效果等级!B1869,技能效果!B:B,0)))</f>
        <v/>
      </c>
      <c r="S1869" s="100"/>
      <c r="T1869" s="100"/>
      <c r="U1869" s="100"/>
      <c r="V1869" s="30" t="s">
        <v>1329</v>
      </c>
      <c r="W1869" s="31">
        <f t="shared" si="28"/>
        <v>187</v>
      </c>
    </row>
    <row r="1870" spans="1:23" ht="16.5" x14ac:dyDescent="0.2">
      <c r="A1870" s="31">
        <v>1867</v>
      </c>
      <c r="B1870" s="31">
        <f>INDEX(技能效果!B:B,MATCH(技能效果等级!W1870,技能效果!Y:Y,0))</f>
        <v>130301602</v>
      </c>
      <c r="C1870" s="31" t="str">
        <f>INDEX(技能效果!C:C,MATCH(技能效果等级!B1870,技能效果!B:B,0))</f>
        <v>西方龙技能【虹吸】</v>
      </c>
      <c r="D1870" s="30" t="s">
        <v>1013</v>
      </c>
      <c r="E1870" s="31">
        <v>7</v>
      </c>
      <c r="F1870" s="31">
        <f>INDEX(技能效果!H:H,MATCH(技能效果等级!B1870,技能效果!B:B,0))</f>
        <v>4042</v>
      </c>
      <c r="G1870" s="31">
        <v>1</v>
      </c>
      <c r="H1870" s="100"/>
      <c r="I1870" s="100"/>
      <c r="J1870" s="100"/>
      <c r="K1870" s="100"/>
      <c r="L1870" s="100"/>
      <c r="M1870" s="100"/>
      <c r="N1870" s="30" t="str">
        <f>IF(INDEX(技能效果!I:I,MATCH(技能效果等级!B1870,技能效果!B:B,0))="","",INDEX(技能效果!I:I,MATCH(技能效果等级!B1870,技能效果!B:B,0)))</f>
        <v/>
      </c>
      <c r="O1870" s="100"/>
      <c r="P1870" s="100"/>
      <c r="Q1870" s="100"/>
      <c r="R1870" s="31" t="str">
        <f>IF(INDEX(技能效果!J:J,MATCH(技能效果等级!B1870,技能效果!B:B,0))="","",INDEX(技能效果!J:J,MATCH(技能效果等级!B1870,技能效果!B:B,0)))</f>
        <v/>
      </c>
      <c r="S1870" s="100"/>
      <c r="T1870" s="100"/>
      <c r="U1870" s="100"/>
      <c r="V1870" s="30" t="s">
        <v>1329</v>
      </c>
      <c r="W1870" s="31">
        <f t="shared" si="28"/>
        <v>187</v>
      </c>
    </row>
    <row r="1871" spans="1:23" ht="16.5" x14ac:dyDescent="0.2">
      <c r="A1871" s="31">
        <v>1868</v>
      </c>
      <c r="B1871" s="31">
        <f>INDEX(技能效果!B:B,MATCH(技能效果等级!W1871,技能效果!Y:Y,0))</f>
        <v>130301602</v>
      </c>
      <c r="C1871" s="31" t="str">
        <f>INDEX(技能效果!C:C,MATCH(技能效果等级!B1871,技能效果!B:B,0))</f>
        <v>西方龙技能【虹吸】</v>
      </c>
      <c r="D1871" s="30" t="s">
        <v>1013</v>
      </c>
      <c r="E1871" s="31">
        <v>8</v>
      </c>
      <c r="F1871" s="31">
        <f>INDEX(技能效果!H:H,MATCH(技能效果等级!B1871,技能效果!B:B,0))</f>
        <v>4042</v>
      </c>
      <c r="G1871" s="31">
        <v>1</v>
      </c>
      <c r="H1871" s="100"/>
      <c r="I1871" s="100"/>
      <c r="J1871" s="100"/>
      <c r="K1871" s="100"/>
      <c r="L1871" s="100"/>
      <c r="M1871" s="100"/>
      <c r="N1871" s="30" t="str">
        <f>IF(INDEX(技能效果!I:I,MATCH(技能效果等级!B1871,技能效果!B:B,0))="","",INDEX(技能效果!I:I,MATCH(技能效果等级!B1871,技能效果!B:B,0)))</f>
        <v/>
      </c>
      <c r="O1871" s="100"/>
      <c r="P1871" s="100"/>
      <c r="Q1871" s="100"/>
      <c r="R1871" s="31" t="str">
        <f>IF(INDEX(技能效果!J:J,MATCH(技能效果等级!B1871,技能效果!B:B,0))="","",INDEX(技能效果!J:J,MATCH(技能效果等级!B1871,技能效果!B:B,0)))</f>
        <v/>
      </c>
      <c r="S1871" s="100"/>
      <c r="T1871" s="100"/>
      <c r="U1871" s="100"/>
      <c r="V1871" s="30" t="s">
        <v>1329</v>
      </c>
      <c r="W1871" s="31">
        <f t="shared" ref="W1871:W1934" si="29">W1861+1</f>
        <v>187</v>
      </c>
    </row>
    <row r="1872" spans="1:23" ht="16.5" x14ac:dyDescent="0.2">
      <c r="A1872" s="31">
        <v>1869</v>
      </c>
      <c r="B1872" s="31">
        <f>INDEX(技能效果!B:B,MATCH(技能效果等级!W1872,技能效果!Y:Y,0))</f>
        <v>130301602</v>
      </c>
      <c r="C1872" s="31" t="str">
        <f>INDEX(技能效果!C:C,MATCH(技能效果等级!B1872,技能效果!B:B,0))</f>
        <v>西方龙技能【虹吸】</v>
      </c>
      <c r="D1872" s="30" t="s">
        <v>1013</v>
      </c>
      <c r="E1872" s="31">
        <v>9</v>
      </c>
      <c r="F1872" s="31">
        <f>INDEX(技能效果!H:H,MATCH(技能效果等级!B1872,技能效果!B:B,0))</f>
        <v>4042</v>
      </c>
      <c r="G1872" s="31">
        <v>1</v>
      </c>
      <c r="H1872" s="100"/>
      <c r="I1872" s="100"/>
      <c r="J1872" s="100"/>
      <c r="K1872" s="100"/>
      <c r="L1872" s="100"/>
      <c r="M1872" s="100"/>
      <c r="N1872" s="30" t="str">
        <f>IF(INDEX(技能效果!I:I,MATCH(技能效果等级!B1872,技能效果!B:B,0))="","",INDEX(技能效果!I:I,MATCH(技能效果等级!B1872,技能效果!B:B,0)))</f>
        <v/>
      </c>
      <c r="O1872" s="100"/>
      <c r="P1872" s="100"/>
      <c r="Q1872" s="100"/>
      <c r="R1872" s="31" t="str">
        <f>IF(INDEX(技能效果!J:J,MATCH(技能效果等级!B1872,技能效果!B:B,0))="","",INDEX(技能效果!J:J,MATCH(技能效果等级!B1872,技能效果!B:B,0)))</f>
        <v/>
      </c>
      <c r="S1872" s="100"/>
      <c r="T1872" s="100"/>
      <c r="U1872" s="100"/>
      <c r="V1872" s="30" t="s">
        <v>1329</v>
      </c>
      <c r="W1872" s="31">
        <f t="shared" si="29"/>
        <v>187</v>
      </c>
    </row>
    <row r="1873" spans="1:23" ht="16.5" x14ac:dyDescent="0.2">
      <c r="A1873" s="31">
        <v>1870</v>
      </c>
      <c r="B1873" s="31">
        <f>INDEX(技能效果!B:B,MATCH(技能效果等级!W1873,技能效果!Y:Y,0))</f>
        <v>130301602</v>
      </c>
      <c r="C1873" s="31" t="str">
        <f>INDEX(技能效果!C:C,MATCH(技能效果等级!B1873,技能效果!B:B,0))</f>
        <v>西方龙技能【虹吸】</v>
      </c>
      <c r="D1873" s="30" t="s">
        <v>1013</v>
      </c>
      <c r="E1873" s="31">
        <v>10</v>
      </c>
      <c r="F1873" s="31">
        <f>INDEX(技能效果!H:H,MATCH(技能效果等级!B1873,技能效果!B:B,0))</f>
        <v>4042</v>
      </c>
      <c r="G1873" s="31">
        <v>1</v>
      </c>
      <c r="H1873" s="100"/>
      <c r="I1873" s="100"/>
      <c r="J1873" s="100"/>
      <c r="K1873" s="100"/>
      <c r="L1873" s="100"/>
      <c r="M1873" s="100"/>
      <c r="N1873" s="30" t="str">
        <f>IF(INDEX(技能效果!I:I,MATCH(技能效果等级!B1873,技能效果!B:B,0))="","",INDEX(技能效果!I:I,MATCH(技能效果等级!B1873,技能效果!B:B,0)))</f>
        <v/>
      </c>
      <c r="O1873" s="100"/>
      <c r="P1873" s="100"/>
      <c r="Q1873" s="100"/>
      <c r="R1873" s="31" t="str">
        <f>IF(INDEX(技能效果!J:J,MATCH(技能效果等级!B1873,技能效果!B:B,0))="","",INDEX(技能效果!J:J,MATCH(技能效果等级!B1873,技能效果!B:B,0)))</f>
        <v/>
      </c>
      <c r="S1873" s="100"/>
      <c r="T1873" s="100"/>
      <c r="U1873" s="100"/>
      <c r="V1873" s="30" t="s">
        <v>1329</v>
      </c>
      <c r="W1873" s="31">
        <f t="shared" si="29"/>
        <v>187</v>
      </c>
    </row>
    <row r="1874" spans="1:23" ht="16.5" x14ac:dyDescent="0.2">
      <c r="A1874" s="31">
        <v>1871</v>
      </c>
      <c r="B1874" s="31">
        <f>INDEX(技能效果!B:B,MATCH(技能效果等级!W1874,技能效果!Y:Y,0))</f>
        <v>130301611</v>
      </c>
      <c r="C1874" s="31" t="str">
        <f>INDEX(技能效果!C:C,MATCH(技能效果等级!B1874,技能效果!B:B,0))</f>
        <v>西方龙专属武器效果</v>
      </c>
      <c r="D1874" s="30" t="s">
        <v>1013</v>
      </c>
      <c r="E1874" s="31">
        <v>1</v>
      </c>
      <c r="F1874" s="31">
        <f>INDEX(技能效果!H:H,MATCH(技能效果等级!B1874,技能效果!B:B,0))</f>
        <v>4042</v>
      </c>
      <c r="G1874" s="31">
        <v>1</v>
      </c>
      <c r="H1874" s="100"/>
      <c r="I1874" s="100"/>
      <c r="J1874" s="100"/>
      <c r="K1874" s="100"/>
      <c r="L1874" s="100"/>
      <c r="M1874" s="100"/>
      <c r="N1874" s="30" t="str">
        <f>IF(INDEX(技能效果!I:I,MATCH(技能效果等级!B1874,技能效果!B:B,0))="","",INDEX(技能效果!I:I,MATCH(技能效果等级!B1874,技能效果!B:B,0)))</f>
        <v/>
      </c>
      <c r="O1874" s="100"/>
      <c r="P1874" s="100"/>
      <c r="Q1874" s="100"/>
      <c r="R1874" s="31" t="str">
        <f>IF(INDEX(技能效果!J:J,MATCH(技能效果等级!B1874,技能效果!B:B,0))="","",INDEX(技能效果!J:J,MATCH(技能效果等级!B1874,技能效果!B:B,0)))</f>
        <v/>
      </c>
      <c r="S1874" s="100"/>
      <c r="T1874" s="100"/>
      <c r="U1874" s="100"/>
      <c r="V1874" s="30" t="s">
        <v>1329</v>
      </c>
      <c r="W1874" s="31">
        <f t="shared" si="29"/>
        <v>188</v>
      </c>
    </row>
    <row r="1875" spans="1:23" ht="16.5" x14ac:dyDescent="0.2">
      <c r="A1875" s="31">
        <v>1872</v>
      </c>
      <c r="B1875" s="31">
        <f>INDEX(技能效果!B:B,MATCH(技能效果等级!W1875,技能效果!Y:Y,0))</f>
        <v>130301611</v>
      </c>
      <c r="C1875" s="31" t="str">
        <f>INDEX(技能效果!C:C,MATCH(技能效果等级!B1875,技能效果!B:B,0))</f>
        <v>西方龙专属武器效果</v>
      </c>
      <c r="D1875" s="30" t="s">
        <v>1013</v>
      </c>
      <c r="E1875" s="31">
        <v>2</v>
      </c>
      <c r="F1875" s="31">
        <f>INDEX(技能效果!H:H,MATCH(技能效果等级!B1875,技能效果!B:B,0))</f>
        <v>4042</v>
      </c>
      <c r="G1875" s="31">
        <v>1</v>
      </c>
      <c r="H1875" s="100"/>
      <c r="I1875" s="100"/>
      <c r="J1875" s="100"/>
      <c r="K1875" s="100"/>
      <c r="L1875" s="100"/>
      <c r="M1875" s="100"/>
      <c r="N1875" s="30" t="str">
        <f>IF(INDEX(技能效果!I:I,MATCH(技能效果等级!B1875,技能效果!B:B,0))="","",INDEX(技能效果!I:I,MATCH(技能效果等级!B1875,技能效果!B:B,0)))</f>
        <v/>
      </c>
      <c r="O1875" s="100"/>
      <c r="P1875" s="100"/>
      <c r="Q1875" s="100"/>
      <c r="R1875" s="31" t="str">
        <f>IF(INDEX(技能效果!J:J,MATCH(技能效果等级!B1875,技能效果!B:B,0))="","",INDEX(技能效果!J:J,MATCH(技能效果等级!B1875,技能效果!B:B,0)))</f>
        <v/>
      </c>
      <c r="S1875" s="100"/>
      <c r="T1875" s="100"/>
      <c r="U1875" s="100"/>
      <c r="V1875" s="30" t="s">
        <v>1329</v>
      </c>
      <c r="W1875" s="31">
        <f t="shared" si="29"/>
        <v>188</v>
      </c>
    </row>
    <row r="1876" spans="1:23" ht="16.5" x14ac:dyDescent="0.2">
      <c r="A1876" s="31">
        <v>1873</v>
      </c>
      <c r="B1876" s="31">
        <f>INDEX(技能效果!B:B,MATCH(技能效果等级!W1876,技能效果!Y:Y,0))</f>
        <v>130301611</v>
      </c>
      <c r="C1876" s="31" t="str">
        <f>INDEX(技能效果!C:C,MATCH(技能效果等级!B1876,技能效果!B:B,0))</f>
        <v>西方龙专属武器效果</v>
      </c>
      <c r="D1876" s="30" t="s">
        <v>1013</v>
      </c>
      <c r="E1876" s="31">
        <v>3</v>
      </c>
      <c r="F1876" s="31">
        <f>INDEX(技能效果!H:H,MATCH(技能效果等级!B1876,技能效果!B:B,0))</f>
        <v>4042</v>
      </c>
      <c r="G1876" s="31">
        <v>1</v>
      </c>
      <c r="H1876" s="100"/>
      <c r="I1876" s="100"/>
      <c r="J1876" s="100"/>
      <c r="K1876" s="100"/>
      <c r="L1876" s="100"/>
      <c r="M1876" s="100"/>
      <c r="N1876" s="30" t="str">
        <f>IF(INDEX(技能效果!I:I,MATCH(技能效果等级!B1876,技能效果!B:B,0))="","",INDEX(技能效果!I:I,MATCH(技能效果等级!B1876,技能效果!B:B,0)))</f>
        <v/>
      </c>
      <c r="O1876" s="100"/>
      <c r="P1876" s="100"/>
      <c r="Q1876" s="100"/>
      <c r="R1876" s="31" t="str">
        <f>IF(INDEX(技能效果!J:J,MATCH(技能效果等级!B1876,技能效果!B:B,0))="","",INDEX(技能效果!J:J,MATCH(技能效果等级!B1876,技能效果!B:B,0)))</f>
        <v/>
      </c>
      <c r="S1876" s="100"/>
      <c r="T1876" s="100"/>
      <c r="U1876" s="100"/>
      <c r="V1876" s="30" t="s">
        <v>1329</v>
      </c>
      <c r="W1876" s="31">
        <f t="shared" si="29"/>
        <v>188</v>
      </c>
    </row>
    <row r="1877" spans="1:23" ht="16.5" x14ac:dyDescent="0.2">
      <c r="A1877" s="31">
        <v>1874</v>
      </c>
      <c r="B1877" s="31">
        <f>INDEX(技能效果!B:B,MATCH(技能效果等级!W1877,技能效果!Y:Y,0))</f>
        <v>130301611</v>
      </c>
      <c r="C1877" s="31" t="str">
        <f>INDEX(技能效果!C:C,MATCH(技能效果等级!B1877,技能效果!B:B,0))</f>
        <v>西方龙专属武器效果</v>
      </c>
      <c r="D1877" s="30" t="s">
        <v>1013</v>
      </c>
      <c r="E1877" s="31">
        <v>4</v>
      </c>
      <c r="F1877" s="31">
        <f>INDEX(技能效果!H:H,MATCH(技能效果等级!B1877,技能效果!B:B,0))</f>
        <v>4042</v>
      </c>
      <c r="G1877" s="31">
        <v>1</v>
      </c>
      <c r="H1877" s="100"/>
      <c r="I1877" s="100"/>
      <c r="J1877" s="100"/>
      <c r="K1877" s="100"/>
      <c r="L1877" s="100"/>
      <c r="M1877" s="100"/>
      <c r="N1877" s="30" t="str">
        <f>IF(INDEX(技能效果!I:I,MATCH(技能效果等级!B1877,技能效果!B:B,0))="","",INDEX(技能效果!I:I,MATCH(技能效果等级!B1877,技能效果!B:B,0)))</f>
        <v/>
      </c>
      <c r="O1877" s="100"/>
      <c r="P1877" s="100"/>
      <c r="Q1877" s="100"/>
      <c r="R1877" s="31" t="str">
        <f>IF(INDEX(技能效果!J:J,MATCH(技能效果等级!B1877,技能效果!B:B,0))="","",INDEX(技能效果!J:J,MATCH(技能效果等级!B1877,技能效果!B:B,0)))</f>
        <v/>
      </c>
      <c r="S1877" s="100"/>
      <c r="T1877" s="100"/>
      <c r="U1877" s="100"/>
      <c r="V1877" s="30" t="s">
        <v>1329</v>
      </c>
      <c r="W1877" s="31">
        <f t="shared" si="29"/>
        <v>188</v>
      </c>
    </row>
    <row r="1878" spans="1:23" ht="16.5" x14ac:dyDescent="0.2">
      <c r="A1878" s="31">
        <v>1875</v>
      </c>
      <c r="B1878" s="31">
        <f>INDEX(技能效果!B:B,MATCH(技能效果等级!W1878,技能效果!Y:Y,0))</f>
        <v>130301611</v>
      </c>
      <c r="C1878" s="31" t="str">
        <f>INDEX(技能效果!C:C,MATCH(技能效果等级!B1878,技能效果!B:B,0))</f>
        <v>西方龙专属武器效果</v>
      </c>
      <c r="D1878" s="30" t="s">
        <v>1013</v>
      </c>
      <c r="E1878" s="31">
        <v>5</v>
      </c>
      <c r="F1878" s="31">
        <f>INDEX(技能效果!H:H,MATCH(技能效果等级!B1878,技能效果!B:B,0))</f>
        <v>4042</v>
      </c>
      <c r="G1878" s="31">
        <v>1</v>
      </c>
      <c r="H1878" s="100"/>
      <c r="I1878" s="100"/>
      <c r="J1878" s="100"/>
      <c r="K1878" s="100"/>
      <c r="L1878" s="100"/>
      <c r="M1878" s="100"/>
      <c r="N1878" s="30" t="str">
        <f>IF(INDEX(技能效果!I:I,MATCH(技能效果等级!B1878,技能效果!B:B,0))="","",INDEX(技能效果!I:I,MATCH(技能效果等级!B1878,技能效果!B:B,0)))</f>
        <v/>
      </c>
      <c r="O1878" s="100"/>
      <c r="P1878" s="100"/>
      <c r="Q1878" s="100"/>
      <c r="R1878" s="31" t="str">
        <f>IF(INDEX(技能效果!J:J,MATCH(技能效果等级!B1878,技能效果!B:B,0))="","",INDEX(技能效果!J:J,MATCH(技能效果等级!B1878,技能效果!B:B,0)))</f>
        <v/>
      </c>
      <c r="S1878" s="100"/>
      <c r="T1878" s="100"/>
      <c r="U1878" s="100"/>
      <c r="V1878" s="30" t="s">
        <v>1329</v>
      </c>
      <c r="W1878" s="31">
        <f t="shared" si="29"/>
        <v>188</v>
      </c>
    </row>
    <row r="1879" spans="1:23" ht="16.5" x14ac:dyDescent="0.2">
      <c r="A1879" s="31">
        <v>1876</v>
      </c>
      <c r="B1879" s="31">
        <f>INDEX(技能效果!B:B,MATCH(技能效果等级!W1879,技能效果!Y:Y,0))</f>
        <v>130301611</v>
      </c>
      <c r="C1879" s="31" t="str">
        <f>INDEX(技能效果!C:C,MATCH(技能效果等级!B1879,技能效果!B:B,0))</f>
        <v>西方龙专属武器效果</v>
      </c>
      <c r="D1879" s="30" t="s">
        <v>1013</v>
      </c>
      <c r="E1879" s="31">
        <v>6</v>
      </c>
      <c r="F1879" s="31">
        <f>INDEX(技能效果!H:H,MATCH(技能效果等级!B1879,技能效果!B:B,0))</f>
        <v>4042</v>
      </c>
      <c r="G1879" s="31">
        <v>1</v>
      </c>
      <c r="H1879" s="100"/>
      <c r="I1879" s="100"/>
      <c r="J1879" s="100"/>
      <c r="K1879" s="100"/>
      <c r="L1879" s="100"/>
      <c r="M1879" s="100"/>
      <c r="N1879" s="30" t="str">
        <f>IF(INDEX(技能效果!I:I,MATCH(技能效果等级!B1879,技能效果!B:B,0))="","",INDEX(技能效果!I:I,MATCH(技能效果等级!B1879,技能效果!B:B,0)))</f>
        <v/>
      </c>
      <c r="O1879" s="100"/>
      <c r="P1879" s="100"/>
      <c r="Q1879" s="100"/>
      <c r="R1879" s="31" t="str">
        <f>IF(INDEX(技能效果!J:J,MATCH(技能效果等级!B1879,技能效果!B:B,0))="","",INDEX(技能效果!J:J,MATCH(技能效果等级!B1879,技能效果!B:B,0)))</f>
        <v/>
      </c>
      <c r="S1879" s="100"/>
      <c r="T1879" s="100"/>
      <c r="U1879" s="100"/>
      <c r="V1879" s="30" t="s">
        <v>1329</v>
      </c>
      <c r="W1879" s="31">
        <f t="shared" si="29"/>
        <v>188</v>
      </c>
    </row>
    <row r="1880" spans="1:23" ht="16.5" x14ac:dyDescent="0.2">
      <c r="A1880" s="31">
        <v>1877</v>
      </c>
      <c r="B1880" s="31">
        <f>INDEX(技能效果!B:B,MATCH(技能效果等级!W1880,技能效果!Y:Y,0))</f>
        <v>130301611</v>
      </c>
      <c r="C1880" s="31" t="str">
        <f>INDEX(技能效果!C:C,MATCH(技能效果等级!B1880,技能效果!B:B,0))</f>
        <v>西方龙专属武器效果</v>
      </c>
      <c r="D1880" s="30" t="s">
        <v>1013</v>
      </c>
      <c r="E1880" s="31">
        <v>7</v>
      </c>
      <c r="F1880" s="31">
        <f>INDEX(技能效果!H:H,MATCH(技能效果等级!B1880,技能效果!B:B,0))</f>
        <v>4042</v>
      </c>
      <c r="G1880" s="31">
        <v>1</v>
      </c>
      <c r="H1880" s="100"/>
      <c r="I1880" s="100"/>
      <c r="J1880" s="100"/>
      <c r="K1880" s="100"/>
      <c r="L1880" s="100"/>
      <c r="M1880" s="100"/>
      <c r="N1880" s="30" t="str">
        <f>IF(INDEX(技能效果!I:I,MATCH(技能效果等级!B1880,技能效果!B:B,0))="","",INDEX(技能效果!I:I,MATCH(技能效果等级!B1880,技能效果!B:B,0)))</f>
        <v/>
      </c>
      <c r="O1880" s="100"/>
      <c r="P1880" s="100"/>
      <c r="Q1880" s="100"/>
      <c r="R1880" s="31" t="str">
        <f>IF(INDEX(技能效果!J:J,MATCH(技能效果等级!B1880,技能效果!B:B,0))="","",INDEX(技能效果!J:J,MATCH(技能效果等级!B1880,技能效果!B:B,0)))</f>
        <v/>
      </c>
      <c r="S1880" s="100"/>
      <c r="T1880" s="100"/>
      <c r="U1880" s="100"/>
      <c r="V1880" s="30" t="s">
        <v>1329</v>
      </c>
      <c r="W1880" s="31">
        <f t="shared" si="29"/>
        <v>188</v>
      </c>
    </row>
    <row r="1881" spans="1:23" ht="16.5" x14ac:dyDescent="0.2">
      <c r="A1881" s="31">
        <v>1878</v>
      </c>
      <c r="B1881" s="31">
        <f>INDEX(技能效果!B:B,MATCH(技能效果等级!W1881,技能效果!Y:Y,0))</f>
        <v>130301611</v>
      </c>
      <c r="C1881" s="31" t="str">
        <f>INDEX(技能效果!C:C,MATCH(技能效果等级!B1881,技能效果!B:B,0))</f>
        <v>西方龙专属武器效果</v>
      </c>
      <c r="D1881" s="30" t="s">
        <v>1013</v>
      </c>
      <c r="E1881" s="31">
        <v>8</v>
      </c>
      <c r="F1881" s="31">
        <f>INDEX(技能效果!H:H,MATCH(技能效果等级!B1881,技能效果!B:B,0))</f>
        <v>4042</v>
      </c>
      <c r="G1881" s="31">
        <v>1</v>
      </c>
      <c r="H1881" s="100"/>
      <c r="I1881" s="100"/>
      <c r="J1881" s="100"/>
      <c r="K1881" s="100"/>
      <c r="L1881" s="100"/>
      <c r="M1881" s="100"/>
      <c r="N1881" s="30" t="str">
        <f>IF(INDEX(技能效果!I:I,MATCH(技能效果等级!B1881,技能效果!B:B,0))="","",INDEX(技能效果!I:I,MATCH(技能效果等级!B1881,技能效果!B:B,0)))</f>
        <v/>
      </c>
      <c r="O1881" s="100"/>
      <c r="P1881" s="100"/>
      <c r="Q1881" s="100"/>
      <c r="R1881" s="31" t="str">
        <f>IF(INDEX(技能效果!J:J,MATCH(技能效果等级!B1881,技能效果!B:B,0))="","",INDEX(技能效果!J:J,MATCH(技能效果等级!B1881,技能效果!B:B,0)))</f>
        <v/>
      </c>
      <c r="S1881" s="100"/>
      <c r="T1881" s="100"/>
      <c r="U1881" s="100"/>
      <c r="V1881" s="30" t="s">
        <v>1329</v>
      </c>
      <c r="W1881" s="31">
        <f t="shared" si="29"/>
        <v>188</v>
      </c>
    </row>
    <row r="1882" spans="1:23" ht="16.5" x14ac:dyDescent="0.2">
      <c r="A1882" s="31">
        <v>1879</v>
      </c>
      <c r="B1882" s="31">
        <f>INDEX(技能效果!B:B,MATCH(技能效果等级!W1882,技能效果!Y:Y,0))</f>
        <v>130301611</v>
      </c>
      <c r="C1882" s="31" t="str">
        <f>INDEX(技能效果!C:C,MATCH(技能效果等级!B1882,技能效果!B:B,0))</f>
        <v>西方龙专属武器效果</v>
      </c>
      <c r="D1882" s="30" t="s">
        <v>1013</v>
      </c>
      <c r="E1882" s="31">
        <v>9</v>
      </c>
      <c r="F1882" s="31">
        <f>INDEX(技能效果!H:H,MATCH(技能效果等级!B1882,技能效果!B:B,0))</f>
        <v>4042</v>
      </c>
      <c r="G1882" s="31">
        <v>1</v>
      </c>
      <c r="H1882" s="100"/>
      <c r="I1882" s="100"/>
      <c r="J1882" s="100"/>
      <c r="K1882" s="100"/>
      <c r="L1882" s="100"/>
      <c r="M1882" s="100"/>
      <c r="N1882" s="30" t="str">
        <f>IF(INDEX(技能效果!I:I,MATCH(技能效果等级!B1882,技能效果!B:B,0))="","",INDEX(技能效果!I:I,MATCH(技能效果等级!B1882,技能效果!B:B,0)))</f>
        <v/>
      </c>
      <c r="O1882" s="100"/>
      <c r="P1882" s="100"/>
      <c r="Q1882" s="100"/>
      <c r="R1882" s="31" t="str">
        <f>IF(INDEX(技能效果!J:J,MATCH(技能效果等级!B1882,技能效果!B:B,0))="","",INDEX(技能效果!J:J,MATCH(技能效果等级!B1882,技能效果!B:B,0)))</f>
        <v/>
      </c>
      <c r="S1882" s="100"/>
      <c r="T1882" s="100"/>
      <c r="U1882" s="100"/>
      <c r="V1882" s="30" t="s">
        <v>1329</v>
      </c>
      <c r="W1882" s="31">
        <f t="shared" si="29"/>
        <v>188</v>
      </c>
    </row>
    <row r="1883" spans="1:23" ht="16.5" x14ac:dyDescent="0.2">
      <c r="A1883" s="31">
        <v>1880</v>
      </c>
      <c r="B1883" s="31">
        <f>INDEX(技能效果!B:B,MATCH(技能效果等级!W1883,技能效果!Y:Y,0))</f>
        <v>130301611</v>
      </c>
      <c r="C1883" s="31" t="str">
        <f>INDEX(技能效果!C:C,MATCH(技能效果等级!B1883,技能效果!B:B,0))</f>
        <v>西方龙专属武器效果</v>
      </c>
      <c r="D1883" s="30" t="s">
        <v>1013</v>
      </c>
      <c r="E1883" s="31">
        <v>10</v>
      </c>
      <c r="F1883" s="31">
        <f>INDEX(技能效果!H:H,MATCH(技能效果等级!B1883,技能效果!B:B,0))</f>
        <v>4042</v>
      </c>
      <c r="G1883" s="31">
        <v>1</v>
      </c>
      <c r="H1883" s="100"/>
      <c r="I1883" s="100"/>
      <c r="J1883" s="100"/>
      <c r="K1883" s="100"/>
      <c r="L1883" s="100"/>
      <c r="M1883" s="100"/>
      <c r="N1883" s="30" t="str">
        <f>IF(INDEX(技能效果!I:I,MATCH(技能效果等级!B1883,技能效果!B:B,0))="","",INDEX(技能效果!I:I,MATCH(技能效果等级!B1883,技能效果!B:B,0)))</f>
        <v/>
      </c>
      <c r="O1883" s="100"/>
      <c r="P1883" s="100"/>
      <c r="Q1883" s="100"/>
      <c r="R1883" s="31" t="str">
        <f>IF(INDEX(技能效果!J:J,MATCH(技能效果等级!B1883,技能效果!B:B,0))="","",INDEX(技能效果!J:J,MATCH(技能效果等级!B1883,技能效果!B:B,0)))</f>
        <v/>
      </c>
      <c r="S1883" s="100"/>
      <c r="T1883" s="100"/>
      <c r="U1883" s="100"/>
      <c r="V1883" s="30" t="s">
        <v>1329</v>
      </c>
      <c r="W1883" s="31">
        <f t="shared" si="29"/>
        <v>188</v>
      </c>
    </row>
    <row r="1884" spans="1:23" ht="16.5" x14ac:dyDescent="0.2">
      <c r="A1884" s="31">
        <v>1881</v>
      </c>
      <c r="B1884" s="31">
        <f>INDEX(技能效果!B:B,MATCH(技能效果等级!W1884,技能效果!Y:Y,0))</f>
        <v>130301621</v>
      </c>
      <c r="C1884" s="31" t="str">
        <f>INDEX(技能效果!C:C,MATCH(技能效果等级!B1884,技能效果!B:B,0))</f>
        <v>西方龙满星效果</v>
      </c>
      <c r="D1884" s="30" t="s">
        <v>1013</v>
      </c>
      <c r="E1884" s="31">
        <v>1</v>
      </c>
      <c r="F1884" s="31">
        <f>INDEX(技能效果!H:H,MATCH(技能效果等级!B1884,技能效果!B:B,0))</f>
        <v>1003</v>
      </c>
      <c r="G1884" s="31">
        <v>1</v>
      </c>
      <c r="H1884" s="100"/>
      <c r="I1884" s="100"/>
      <c r="J1884" s="100"/>
      <c r="K1884" s="100"/>
      <c r="L1884" s="100"/>
      <c r="M1884" s="100"/>
      <c r="N1884" s="30">
        <f>IF(INDEX(技能效果!I:I,MATCH(技能效果等级!B1884,技能效果!B:B,0))="","",INDEX(技能效果!I:I,MATCH(技能效果等级!B1884,技能效果!B:B,0)))</f>
        <v>101</v>
      </c>
      <c r="O1884" s="100">
        <v>0.5</v>
      </c>
      <c r="P1884" s="100"/>
      <c r="Q1884" s="100"/>
      <c r="R1884" s="31">
        <f>IF(INDEX(技能效果!J:J,MATCH(技能效果等级!B1884,技能效果!B:B,0))="","",INDEX(技能效果!J:J,MATCH(技能效果等级!B1884,技能效果!B:B,0)))</f>
        <v>103</v>
      </c>
      <c r="S1884" s="100">
        <v>4042</v>
      </c>
      <c r="T1884" s="100"/>
      <c r="U1884" s="100"/>
      <c r="V1884" s="30" t="s">
        <v>1329</v>
      </c>
      <c r="W1884" s="31">
        <f t="shared" si="29"/>
        <v>189</v>
      </c>
    </row>
    <row r="1885" spans="1:23" ht="16.5" x14ac:dyDescent="0.2">
      <c r="A1885" s="31">
        <v>1882</v>
      </c>
      <c r="B1885" s="31">
        <f>INDEX(技能效果!B:B,MATCH(技能效果等级!W1885,技能效果!Y:Y,0))</f>
        <v>130301621</v>
      </c>
      <c r="C1885" s="31" t="str">
        <f>INDEX(技能效果!C:C,MATCH(技能效果等级!B1885,技能效果!B:B,0))</f>
        <v>西方龙满星效果</v>
      </c>
      <c r="D1885" s="30" t="s">
        <v>1013</v>
      </c>
      <c r="E1885" s="31">
        <v>2</v>
      </c>
      <c r="F1885" s="31">
        <f>INDEX(技能效果!H:H,MATCH(技能效果等级!B1885,技能效果!B:B,0))</f>
        <v>1003</v>
      </c>
      <c r="G1885" s="31">
        <v>1</v>
      </c>
      <c r="H1885" s="100"/>
      <c r="I1885" s="100"/>
      <c r="J1885" s="100"/>
      <c r="K1885" s="100"/>
      <c r="L1885" s="100"/>
      <c r="M1885" s="100"/>
      <c r="N1885" s="30">
        <f>IF(INDEX(技能效果!I:I,MATCH(技能效果等级!B1885,技能效果!B:B,0))="","",INDEX(技能效果!I:I,MATCH(技能效果等级!B1885,技能效果!B:B,0)))</f>
        <v>101</v>
      </c>
      <c r="O1885" s="100">
        <v>0.5</v>
      </c>
      <c r="P1885" s="100"/>
      <c r="Q1885" s="100"/>
      <c r="R1885" s="31">
        <f>IF(INDEX(技能效果!J:J,MATCH(技能效果等级!B1885,技能效果!B:B,0))="","",INDEX(技能效果!J:J,MATCH(技能效果等级!B1885,技能效果!B:B,0)))</f>
        <v>103</v>
      </c>
      <c r="S1885" s="100">
        <v>4042</v>
      </c>
      <c r="T1885" s="100"/>
      <c r="U1885" s="100"/>
      <c r="V1885" s="30" t="s">
        <v>1329</v>
      </c>
      <c r="W1885" s="31">
        <f t="shared" si="29"/>
        <v>189</v>
      </c>
    </row>
    <row r="1886" spans="1:23" ht="16.5" x14ac:dyDescent="0.2">
      <c r="A1886" s="31">
        <v>1883</v>
      </c>
      <c r="B1886" s="31">
        <f>INDEX(技能效果!B:B,MATCH(技能效果等级!W1886,技能效果!Y:Y,0))</f>
        <v>130301621</v>
      </c>
      <c r="C1886" s="31" t="str">
        <f>INDEX(技能效果!C:C,MATCH(技能效果等级!B1886,技能效果!B:B,0))</f>
        <v>西方龙满星效果</v>
      </c>
      <c r="D1886" s="30" t="s">
        <v>1013</v>
      </c>
      <c r="E1886" s="31">
        <v>3</v>
      </c>
      <c r="F1886" s="31">
        <f>INDEX(技能效果!H:H,MATCH(技能效果等级!B1886,技能效果!B:B,0))</f>
        <v>1003</v>
      </c>
      <c r="G1886" s="31">
        <v>1</v>
      </c>
      <c r="H1886" s="100"/>
      <c r="I1886" s="100"/>
      <c r="J1886" s="100"/>
      <c r="K1886" s="100"/>
      <c r="L1886" s="100"/>
      <c r="M1886" s="100"/>
      <c r="N1886" s="30">
        <f>IF(INDEX(技能效果!I:I,MATCH(技能效果等级!B1886,技能效果!B:B,0))="","",INDEX(技能效果!I:I,MATCH(技能效果等级!B1886,技能效果!B:B,0)))</f>
        <v>101</v>
      </c>
      <c r="O1886" s="100">
        <v>0.5</v>
      </c>
      <c r="P1886" s="100"/>
      <c r="Q1886" s="100"/>
      <c r="R1886" s="31">
        <f>IF(INDEX(技能效果!J:J,MATCH(技能效果等级!B1886,技能效果!B:B,0))="","",INDEX(技能效果!J:J,MATCH(技能效果等级!B1886,技能效果!B:B,0)))</f>
        <v>103</v>
      </c>
      <c r="S1886" s="100">
        <v>4042</v>
      </c>
      <c r="T1886" s="100"/>
      <c r="U1886" s="100"/>
      <c r="V1886" s="30" t="s">
        <v>1329</v>
      </c>
      <c r="W1886" s="31">
        <f t="shared" si="29"/>
        <v>189</v>
      </c>
    </row>
    <row r="1887" spans="1:23" ht="16.5" x14ac:dyDescent="0.2">
      <c r="A1887" s="31">
        <v>1884</v>
      </c>
      <c r="B1887" s="31">
        <f>INDEX(技能效果!B:B,MATCH(技能效果等级!W1887,技能效果!Y:Y,0))</f>
        <v>130301621</v>
      </c>
      <c r="C1887" s="31" t="str">
        <f>INDEX(技能效果!C:C,MATCH(技能效果等级!B1887,技能效果!B:B,0))</f>
        <v>西方龙满星效果</v>
      </c>
      <c r="D1887" s="30" t="s">
        <v>1013</v>
      </c>
      <c r="E1887" s="31">
        <v>4</v>
      </c>
      <c r="F1887" s="31">
        <f>INDEX(技能效果!H:H,MATCH(技能效果等级!B1887,技能效果!B:B,0))</f>
        <v>1003</v>
      </c>
      <c r="G1887" s="31">
        <v>1</v>
      </c>
      <c r="H1887" s="100"/>
      <c r="I1887" s="100"/>
      <c r="J1887" s="100"/>
      <c r="K1887" s="100"/>
      <c r="L1887" s="100"/>
      <c r="M1887" s="100"/>
      <c r="N1887" s="30">
        <f>IF(INDEX(技能效果!I:I,MATCH(技能效果等级!B1887,技能效果!B:B,0))="","",INDEX(技能效果!I:I,MATCH(技能效果等级!B1887,技能效果!B:B,0)))</f>
        <v>101</v>
      </c>
      <c r="O1887" s="100">
        <v>0.5</v>
      </c>
      <c r="P1887" s="100"/>
      <c r="Q1887" s="100"/>
      <c r="R1887" s="31">
        <f>IF(INDEX(技能效果!J:J,MATCH(技能效果等级!B1887,技能效果!B:B,0))="","",INDEX(技能效果!J:J,MATCH(技能效果等级!B1887,技能效果!B:B,0)))</f>
        <v>103</v>
      </c>
      <c r="S1887" s="100">
        <v>4042</v>
      </c>
      <c r="T1887" s="100"/>
      <c r="U1887" s="100"/>
      <c r="V1887" s="30" t="s">
        <v>1329</v>
      </c>
      <c r="W1887" s="31">
        <f t="shared" si="29"/>
        <v>189</v>
      </c>
    </row>
    <row r="1888" spans="1:23" ht="16.5" x14ac:dyDescent="0.2">
      <c r="A1888" s="31">
        <v>1885</v>
      </c>
      <c r="B1888" s="31">
        <f>INDEX(技能效果!B:B,MATCH(技能效果等级!W1888,技能效果!Y:Y,0))</f>
        <v>130301621</v>
      </c>
      <c r="C1888" s="31" t="str">
        <f>INDEX(技能效果!C:C,MATCH(技能效果等级!B1888,技能效果!B:B,0))</f>
        <v>西方龙满星效果</v>
      </c>
      <c r="D1888" s="30" t="s">
        <v>1013</v>
      </c>
      <c r="E1888" s="31">
        <v>5</v>
      </c>
      <c r="F1888" s="31">
        <f>INDEX(技能效果!H:H,MATCH(技能效果等级!B1888,技能效果!B:B,0))</f>
        <v>1003</v>
      </c>
      <c r="G1888" s="31">
        <v>1</v>
      </c>
      <c r="H1888" s="100"/>
      <c r="I1888" s="100"/>
      <c r="J1888" s="100"/>
      <c r="K1888" s="100"/>
      <c r="L1888" s="100"/>
      <c r="M1888" s="100"/>
      <c r="N1888" s="30">
        <f>IF(INDEX(技能效果!I:I,MATCH(技能效果等级!B1888,技能效果!B:B,0))="","",INDEX(技能效果!I:I,MATCH(技能效果等级!B1888,技能效果!B:B,0)))</f>
        <v>101</v>
      </c>
      <c r="O1888" s="100">
        <v>0.5</v>
      </c>
      <c r="P1888" s="100"/>
      <c r="Q1888" s="100"/>
      <c r="R1888" s="31">
        <f>IF(INDEX(技能效果!J:J,MATCH(技能效果等级!B1888,技能效果!B:B,0))="","",INDEX(技能效果!J:J,MATCH(技能效果等级!B1888,技能效果!B:B,0)))</f>
        <v>103</v>
      </c>
      <c r="S1888" s="100">
        <v>4042</v>
      </c>
      <c r="T1888" s="100"/>
      <c r="U1888" s="100"/>
      <c r="V1888" s="30" t="s">
        <v>1329</v>
      </c>
      <c r="W1888" s="31">
        <f t="shared" si="29"/>
        <v>189</v>
      </c>
    </row>
    <row r="1889" spans="1:23" ht="16.5" x14ac:dyDescent="0.2">
      <c r="A1889" s="31">
        <v>1886</v>
      </c>
      <c r="B1889" s="31">
        <f>INDEX(技能效果!B:B,MATCH(技能效果等级!W1889,技能效果!Y:Y,0))</f>
        <v>130301621</v>
      </c>
      <c r="C1889" s="31" t="str">
        <f>INDEX(技能效果!C:C,MATCH(技能效果等级!B1889,技能效果!B:B,0))</f>
        <v>西方龙满星效果</v>
      </c>
      <c r="D1889" s="30" t="s">
        <v>1013</v>
      </c>
      <c r="E1889" s="31">
        <v>6</v>
      </c>
      <c r="F1889" s="31">
        <f>INDEX(技能效果!H:H,MATCH(技能效果等级!B1889,技能效果!B:B,0))</f>
        <v>1003</v>
      </c>
      <c r="G1889" s="31">
        <v>1</v>
      </c>
      <c r="H1889" s="100"/>
      <c r="I1889" s="100"/>
      <c r="J1889" s="100"/>
      <c r="K1889" s="100"/>
      <c r="L1889" s="100"/>
      <c r="M1889" s="100"/>
      <c r="N1889" s="30">
        <f>IF(INDEX(技能效果!I:I,MATCH(技能效果等级!B1889,技能效果!B:B,0))="","",INDEX(技能效果!I:I,MATCH(技能效果等级!B1889,技能效果!B:B,0)))</f>
        <v>101</v>
      </c>
      <c r="O1889" s="100">
        <v>0.5</v>
      </c>
      <c r="P1889" s="100"/>
      <c r="Q1889" s="100"/>
      <c r="R1889" s="31">
        <f>IF(INDEX(技能效果!J:J,MATCH(技能效果等级!B1889,技能效果!B:B,0))="","",INDEX(技能效果!J:J,MATCH(技能效果等级!B1889,技能效果!B:B,0)))</f>
        <v>103</v>
      </c>
      <c r="S1889" s="100">
        <v>4042</v>
      </c>
      <c r="T1889" s="100"/>
      <c r="U1889" s="100"/>
      <c r="V1889" s="30" t="s">
        <v>1329</v>
      </c>
      <c r="W1889" s="31">
        <f t="shared" si="29"/>
        <v>189</v>
      </c>
    </row>
    <row r="1890" spans="1:23" ht="16.5" x14ac:dyDescent="0.2">
      <c r="A1890" s="31">
        <v>1887</v>
      </c>
      <c r="B1890" s="31">
        <f>INDEX(技能效果!B:B,MATCH(技能效果等级!W1890,技能效果!Y:Y,0))</f>
        <v>130301621</v>
      </c>
      <c r="C1890" s="31" t="str">
        <f>INDEX(技能效果!C:C,MATCH(技能效果等级!B1890,技能效果!B:B,0))</f>
        <v>西方龙满星效果</v>
      </c>
      <c r="D1890" s="30" t="s">
        <v>1013</v>
      </c>
      <c r="E1890" s="31">
        <v>7</v>
      </c>
      <c r="F1890" s="31">
        <f>INDEX(技能效果!H:H,MATCH(技能效果等级!B1890,技能效果!B:B,0))</f>
        <v>1003</v>
      </c>
      <c r="G1890" s="31">
        <v>1</v>
      </c>
      <c r="H1890" s="100"/>
      <c r="I1890" s="100"/>
      <c r="J1890" s="100"/>
      <c r="K1890" s="100"/>
      <c r="L1890" s="100"/>
      <c r="M1890" s="100"/>
      <c r="N1890" s="30">
        <f>IF(INDEX(技能效果!I:I,MATCH(技能效果等级!B1890,技能效果!B:B,0))="","",INDEX(技能效果!I:I,MATCH(技能效果等级!B1890,技能效果!B:B,0)))</f>
        <v>101</v>
      </c>
      <c r="O1890" s="100">
        <v>0.5</v>
      </c>
      <c r="P1890" s="100"/>
      <c r="Q1890" s="100"/>
      <c r="R1890" s="31">
        <f>IF(INDEX(技能效果!J:J,MATCH(技能效果等级!B1890,技能效果!B:B,0))="","",INDEX(技能效果!J:J,MATCH(技能效果等级!B1890,技能效果!B:B,0)))</f>
        <v>103</v>
      </c>
      <c r="S1890" s="100">
        <v>4042</v>
      </c>
      <c r="T1890" s="100"/>
      <c r="U1890" s="100"/>
      <c r="V1890" s="30" t="s">
        <v>1329</v>
      </c>
      <c r="W1890" s="31">
        <f t="shared" si="29"/>
        <v>189</v>
      </c>
    </row>
    <row r="1891" spans="1:23" ht="16.5" x14ac:dyDescent="0.2">
      <c r="A1891" s="31">
        <v>1888</v>
      </c>
      <c r="B1891" s="31">
        <f>INDEX(技能效果!B:B,MATCH(技能效果等级!W1891,技能效果!Y:Y,0))</f>
        <v>130301621</v>
      </c>
      <c r="C1891" s="31" t="str">
        <f>INDEX(技能效果!C:C,MATCH(技能效果等级!B1891,技能效果!B:B,0))</f>
        <v>西方龙满星效果</v>
      </c>
      <c r="D1891" s="30" t="s">
        <v>1013</v>
      </c>
      <c r="E1891" s="31">
        <v>8</v>
      </c>
      <c r="F1891" s="31">
        <f>INDEX(技能效果!H:H,MATCH(技能效果等级!B1891,技能效果!B:B,0))</f>
        <v>1003</v>
      </c>
      <c r="G1891" s="31">
        <v>1</v>
      </c>
      <c r="H1891" s="100"/>
      <c r="I1891" s="100"/>
      <c r="J1891" s="100"/>
      <c r="K1891" s="100"/>
      <c r="L1891" s="100"/>
      <c r="M1891" s="100"/>
      <c r="N1891" s="30">
        <f>IF(INDEX(技能效果!I:I,MATCH(技能效果等级!B1891,技能效果!B:B,0))="","",INDEX(技能效果!I:I,MATCH(技能效果等级!B1891,技能效果!B:B,0)))</f>
        <v>101</v>
      </c>
      <c r="O1891" s="100">
        <v>0.5</v>
      </c>
      <c r="P1891" s="100"/>
      <c r="Q1891" s="100"/>
      <c r="R1891" s="31">
        <f>IF(INDEX(技能效果!J:J,MATCH(技能效果等级!B1891,技能效果!B:B,0))="","",INDEX(技能效果!J:J,MATCH(技能效果等级!B1891,技能效果!B:B,0)))</f>
        <v>103</v>
      </c>
      <c r="S1891" s="100">
        <v>4042</v>
      </c>
      <c r="T1891" s="100"/>
      <c r="U1891" s="100"/>
      <c r="V1891" s="30" t="s">
        <v>1329</v>
      </c>
      <c r="W1891" s="31">
        <f t="shared" si="29"/>
        <v>189</v>
      </c>
    </row>
    <row r="1892" spans="1:23" ht="16.5" x14ac:dyDescent="0.2">
      <c r="A1892" s="31">
        <v>1889</v>
      </c>
      <c r="B1892" s="31">
        <f>INDEX(技能效果!B:B,MATCH(技能效果等级!W1892,技能效果!Y:Y,0))</f>
        <v>130301621</v>
      </c>
      <c r="C1892" s="31" t="str">
        <f>INDEX(技能效果!C:C,MATCH(技能效果等级!B1892,技能效果!B:B,0))</f>
        <v>西方龙满星效果</v>
      </c>
      <c r="D1892" s="30" t="s">
        <v>1013</v>
      </c>
      <c r="E1892" s="31">
        <v>9</v>
      </c>
      <c r="F1892" s="31">
        <f>INDEX(技能效果!H:H,MATCH(技能效果等级!B1892,技能效果!B:B,0))</f>
        <v>1003</v>
      </c>
      <c r="G1892" s="31">
        <v>1</v>
      </c>
      <c r="H1892" s="100"/>
      <c r="I1892" s="100"/>
      <c r="J1892" s="100"/>
      <c r="K1892" s="100"/>
      <c r="L1892" s="100"/>
      <c r="M1892" s="100"/>
      <c r="N1892" s="30">
        <f>IF(INDEX(技能效果!I:I,MATCH(技能效果等级!B1892,技能效果!B:B,0))="","",INDEX(技能效果!I:I,MATCH(技能效果等级!B1892,技能效果!B:B,0)))</f>
        <v>101</v>
      </c>
      <c r="O1892" s="100">
        <v>0.5</v>
      </c>
      <c r="P1892" s="100"/>
      <c r="Q1892" s="100"/>
      <c r="R1892" s="31">
        <f>IF(INDEX(技能效果!J:J,MATCH(技能效果等级!B1892,技能效果!B:B,0))="","",INDEX(技能效果!J:J,MATCH(技能效果等级!B1892,技能效果!B:B,0)))</f>
        <v>103</v>
      </c>
      <c r="S1892" s="100">
        <v>4042</v>
      </c>
      <c r="T1892" s="100"/>
      <c r="U1892" s="100"/>
      <c r="V1892" s="30" t="s">
        <v>1329</v>
      </c>
      <c r="W1892" s="31">
        <f t="shared" si="29"/>
        <v>189</v>
      </c>
    </row>
    <row r="1893" spans="1:23" ht="16.5" x14ac:dyDescent="0.2">
      <c r="A1893" s="31">
        <v>1890</v>
      </c>
      <c r="B1893" s="31">
        <f>INDEX(技能效果!B:B,MATCH(技能效果等级!W1893,技能效果!Y:Y,0))</f>
        <v>130301621</v>
      </c>
      <c r="C1893" s="31" t="str">
        <f>INDEX(技能效果!C:C,MATCH(技能效果等级!B1893,技能效果!B:B,0))</f>
        <v>西方龙满星效果</v>
      </c>
      <c r="D1893" s="30" t="s">
        <v>1013</v>
      </c>
      <c r="E1893" s="31">
        <v>10</v>
      </c>
      <c r="F1893" s="31">
        <f>INDEX(技能效果!H:H,MATCH(技能效果等级!B1893,技能效果!B:B,0))</f>
        <v>1003</v>
      </c>
      <c r="G1893" s="31">
        <v>1</v>
      </c>
      <c r="H1893" s="100"/>
      <c r="I1893" s="100"/>
      <c r="J1893" s="100"/>
      <c r="K1893" s="100"/>
      <c r="L1893" s="100"/>
      <c r="M1893" s="100"/>
      <c r="N1893" s="30">
        <f>IF(INDEX(技能效果!I:I,MATCH(技能效果等级!B1893,技能效果!B:B,0))="","",INDEX(技能效果!I:I,MATCH(技能效果等级!B1893,技能效果!B:B,0)))</f>
        <v>101</v>
      </c>
      <c r="O1893" s="100">
        <v>0.5</v>
      </c>
      <c r="P1893" s="100"/>
      <c r="Q1893" s="100"/>
      <c r="R1893" s="31">
        <f>IF(INDEX(技能效果!J:J,MATCH(技能效果等级!B1893,技能效果!B:B,0))="","",INDEX(技能效果!J:J,MATCH(技能效果等级!B1893,技能效果!B:B,0)))</f>
        <v>103</v>
      </c>
      <c r="S1893" s="100">
        <v>4042</v>
      </c>
      <c r="T1893" s="100"/>
      <c r="U1893" s="100"/>
      <c r="V1893" s="30" t="s">
        <v>1329</v>
      </c>
      <c r="W1893" s="31">
        <f t="shared" si="29"/>
        <v>189</v>
      </c>
    </row>
    <row r="1894" spans="1:23" ht="16.5" x14ac:dyDescent="0.2">
      <c r="A1894" s="31">
        <v>1891</v>
      </c>
      <c r="B1894" s="31">
        <f>INDEX(技能效果!B:B,MATCH(技能效果等级!W1894,技能效果!Y:Y,0))</f>
        <v>130301701</v>
      </c>
      <c r="C1894" s="31" t="str">
        <f>INDEX(技能效果!C:C,MATCH(技能效果等级!B1894,技能效果!B:B,0))</f>
        <v>飞廉技能伤害</v>
      </c>
      <c r="D1894" s="30" t="s">
        <v>1013</v>
      </c>
      <c r="E1894" s="31">
        <v>1</v>
      </c>
      <c r="F1894" s="31">
        <f>INDEX(技能效果!H:H,MATCH(技能效果等级!B1894,技能效果!B:B,0))</f>
        <v>1001</v>
      </c>
      <c r="G1894" s="31">
        <v>1</v>
      </c>
      <c r="H1894" s="100"/>
      <c r="I1894" s="100"/>
      <c r="J1894" s="100"/>
      <c r="K1894" s="100"/>
      <c r="L1894" s="100"/>
      <c r="M1894" s="100"/>
      <c r="N1894" s="30" t="str">
        <f>IF(INDEX(技能效果!I:I,MATCH(技能效果等级!B1894,技能效果!B:B,0))="","",INDEX(技能效果!I:I,MATCH(技能效果等级!B1894,技能效果!B:B,0)))</f>
        <v/>
      </c>
      <c r="O1894" s="100"/>
      <c r="P1894" s="100"/>
      <c r="Q1894" s="100"/>
      <c r="R1894" s="31" t="str">
        <f>IF(INDEX(技能效果!J:J,MATCH(技能效果等级!B1894,技能效果!B:B,0))="","",INDEX(技能效果!J:J,MATCH(技能效果等级!B1894,技能效果!B:B,0)))</f>
        <v/>
      </c>
      <c r="S1894" s="100"/>
      <c r="T1894" s="100"/>
      <c r="U1894" s="100"/>
      <c r="V1894" s="30" t="s">
        <v>1329</v>
      </c>
      <c r="W1894" s="31">
        <f t="shared" si="29"/>
        <v>190</v>
      </c>
    </row>
    <row r="1895" spans="1:23" ht="16.5" x14ac:dyDescent="0.2">
      <c r="A1895" s="31">
        <v>1892</v>
      </c>
      <c r="B1895" s="31">
        <f>INDEX(技能效果!B:B,MATCH(技能效果等级!W1895,技能效果!Y:Y,0))</f>
        <v>130301701</v>
      </c>
      <c r="C1895" s="31" t="str">
        <f>INDEX(技能效果!C:C,MATCH(技能效果等级!B1895,技能效果!B:B,0))</f>
        <v>飞廉技能伤害</v>
      </c>
      <c r="D1895" s="30" t="s">
        <v>1013</v>
      </c>
      <c r="E1895" s="31">
        <v>2</v>
      </c>
      <c r="F1895" s="31">
        <f>INDEX(技能效果!H:H,MATCH(技能效果等级!B1895,技能效果!B:B,0))</f>
        <v>1001</v>
      </c>
      <c r="G1895" s="31">
        <v>1</v>
      </c>
      <c r="H1895" s="100"/>
      <c r="I1895" s="100"/>
      <c r="J1895" s="100"/>
      <c r="K1895" s="100"/>
      <c r="L1895" s="100"/>
      <c r="M1895" s="100"/>
      <c r="N1895" s="30" t="str">
        <f>IF(INDEX(技能效果!I:I,MATCH(技能效果等级!B1895,技能效果!B:B,0))="","",INDEX(技能效果!I:I,MATCH(技能效果等级!B1895,技能效果!B:B,0)))</f>
        <v/>
      </c>
      <c r="O1895" s="100"/>
      <c r="P1895" s="100"/>
      <c r="Q1895" s="100"/>
      <c r="R1895" s="31" t="str">
        <f>IF(INDEX(技能效果!J:J,MATCH(技能效果等级!B1895,技能效果!B:B,0))="","",INDEX(技能效果!J:J,MATCH(技能效果等级!B1895,技能效果!B:B,0)))</f>
        <v/>
      </c>
      <c r="S1895" s="100"/>
      <c r="T1895" s="100"/>
      <c r="U1895" s="100"/>
      <c r="V1895" s="30" t="s">
        <v>1329</v>
      </c>
      <c r="W1895" s="31">
        <f t="shared" si="29"/>
        <v>190</v>
      </c>
    </row>
    <row r="1896" spans="1:23" ht="16.5" x14ac:dyDescent="0.2">
      <c r="A1896" s="31">
        <v>1893</v>
      </c>
      <c r="B1896" s="31">
        <f>INDEX(技能效果!B:B,MATCH(技能效果等级!W1896,技能效果!Y:Y,0))</f>
        <v>130301701</v>
      </c>
      <c r="C1896" s="31" t="str">
        <f>INDEX(技能效果!C:C,MATCH(技能效果等级!B1896,技能效果!B:B,0))</f>
        <v>飞廉技能伤害</v>
      </c>
      <c r="D1896" s="30" t="s">
        <v>1013</v>
      </c>
      <c r="E1896" s="31">
        <v>3</v>
      </c>
      <c r="F1896" s="31">
        <f>INDEX(技能效果!H:H,MATCH(技能效果等级!B1896,技能效果!B:B,0))</f>
        <v>1001</v>
      </c>
      <c r="G1896" s="31">
        <v>1</v>
      </c>
      <c r="H1896" s="100"/>
      <c r="I1896" s="100"/>
      <c r="J1896" s="100"/>
      <c r="K1896" s="100"/>
      <c r="L1896" s="100"/>
      <c r="M1896" s="100"/>
      <c r="N1896" s="30" t="str">
        <f>IF(INDEX(技能效果!I:I,MATCH(技能效果等级!B1896,技能效果!B:B,0))="","",INDEX(技能效果!I:I,MATCH(技能效果等级!B1896,技能效果!B:B,0)))</f>
        <v/>
      </c>
      <c r="O1896" s="100"/>
      <c r="P1896" s="100"/>
      <c r="Q1896" s="100"/>
      <c r="R1896" s="31" t="str">
        <f>IF(INDEX(技能效果!J:J,MATCH(技能效果等级!B1896,技能效果!B:B,0))="","",INDEX(技能效果!J:J,MATCH(技能效果等级!B1896,技能效果!B:B,0)))</f>
        <v/>
      </c>
      <c r="S1896" s="100"/>
      <c r="T1896" s="100"/>
      <c r="U1896" s="100"/>
      <c r="V1896" s="30" t="s">
        <v>1329</v>
      </c>
      <c r="W1896" s="31">
        <f t="shared" si="29"/>
        <v>190</v>
      </c>
    </row>
    <row r="1897" spans="1:23" ht="16.5" x14ac:dyDescent="0.2">
      <c r="A1897" s="31">
        <v>1894</v>
      </c>
      <c r="B1897" s="31">
        <f>INDEX(技能效果!B:B,MATCH(技能效果等级!W1897,技能效果!Y:Y,0))</f>
        <v>130301701</v>
      </c>
      <c r="C1897" s="31" t="str">
        <f>INDEX(技能效果!C:C,MATCH(技能效果等级!B1897,技能效果!B:B,0))</f>
        <v>飞廉技能伤害</v>
      </c>
      <c r="D1897" s="30" t="s">
        <v>1013</v>
      </c>
      <c r="E1897" s="31">
        <v>4</v>
      </c>
      <c r="F1897" s="31">
        <f>INDEX(技能效果!H:H,MATCH(技能效果等级!B1897,技能效果!B:B,0))</f>
        <v>1001</v>
      </c>
      <c r="G1897" s="31">
        <v>1</v>
      </c>
      <c r="H1897" s="100"/>
      <c r="I1897" s="100"/>
      <c r="J1897" s="100"/>
      <c r="K1897" s="100"/>
      <c r="L1897" s="100"/>
      <c r="M1897" s="100"/>
      <c r="N1897" s="30" t="str">
        <f>IF(INDEX(技能效果!I:I,MATCH(技能效果等级!B1897,技能效果!B:B,0))="","",INDEX(技能效果!I:I,MATCH(技能效果等级!B1897,技能效果!B:B,0)))</f>
        <v/>
      </c>
      <c r="O1897" s="100"/>
      <c r="P1897" s="100"/>
      <c r="Q1897" s="100"/>
      <c r="R1897" s="31" t="str">
        <f>IF(INDEX(技能效果!J:J,MATCH(技能效果等级!B1897,技能效果!B:B,0))="","",INDEX(技能效果!J:J,MATCH(技能效果等级!B1897,技能效果!B:B,0)))</f>
        <v/>
      </c>
      <c r="S1897" s="100"/>
      <c r="T1897" s="100"/>
      <c r="U1897" s="100"/>
      <c r="V1897" s="30" t="s">
        <v>1329</v>
      </c>
      <c r="W1897" s="31">
        <f t="shared" si="29"/>
        <v>190</v>
      </c>
    </row>
    <row r="1898" spans="1:23" ht="16.5" x14ac:dyDescent="0.2">
      <c r="A1898" s="31">
        <v>1895</v>
      </c>
      <c r="B1898" s="31">
        <f>INDEX(技能效果!B:B,MATCH(技能效果等级!W1898,技能效果!Y:Y,0))</f>
        <v>130301701</v>
      </c>
      <c r="C1898" s="31" t="str">
        <f>INDEX(技能效果!C:C,MATCH(技能效果等级!B1898,技能效果!B:B,0))</f>
        <v>飞廉技能伤害</v>
      </c>
      <c r="D1898" s="30" t="s">
        <v>1013</v>
      </c>
      <c r="E1898" s="31">
        <v>5</v>
      </c>
      <c r="F1898" s="31">
        <f>INDEX(技能效果!H:H,MATCH(技能效果等级!B1898,技能效果!B:B,0))</f>
        <v>1001</v>
      </c>
      <c r="G1898" s="31">
        <v>1</v>
      </c>
      <c r="H1898" s="100"/>
      <c r="I1898" s="100"/>
      <c r="J1898" s="100"/>
      <c r="K1898" s="100"/>
      <c r="L1898" s="100"/>
      <c r="M1898" s="100"/>
      <c r="N1898" s="30" t="str">
        <f>IF(INDEX(技能效果!I:I,MATCH(技能效果等级!B1898,技能效果!B:B,0))="","",INDEX(技能效果!I:I,MATCH(技能效果等级!B1898,技能效果!B:B,0)))</f>
        <v/>
      </c>
      <c r="O1898" s="100"/>
      <c r="P1898" s="100"/>
      <c r="Q1898" s="100"/>
      <c r="R1898" s="31" t="str">
        <f>IF(INDEX(技能效果!J:J,MATCH(技能效果等级!B1898,技能效果!B:B,0))="","",INDEX(技能效果!J:J,MATCH(技能效果等级!B1898,技能效果!B:B,0)))</f>
        <v/>
      </c>
      <c r="S1898" s="100"/>
      <c r="T1898" s="100"/>
      <c r="U1898" s="100"/>
      <c r="V1898" s="30" t="s">
        <v>1329</v>
      </c>
      <c r="W1898" s="31">
        <f t="shared" si="29"/>
        <v>190</v>
      </c>
    </row>
    <row r="1899" spans="1:23" ht="16.5" x14ac:dyDescent="0.2">
      <c r="A1899" s="31">
        <v>1896</v>
      </c>
      <c r="B1899" s="31">
        <f>INDEX(技能效果!B:B,MATCH(技能效果等级!W1899,技能效果!Y:Y,0))</f>
        <v>130301701</v>
      </c>
      <c r="C1899" s="31" t="str">
        <f>INDEX(技能效果!C:C,MATCH(技能效果等级!B1899,技能效果!B:B,0))</f>
        <v>飞廉技能伤害</v>
      </c>
      <c r="D1899" s="30" t="s">
        <v>1013</v>
      </c>
      <c r="E1899" s="31">
        <v>6</v>
      </c>
      <c r="F1899" s="31">
        <f>INDEX(技能效果!H:H,MATCH(技能效果等级!B1899,技能效果!B:B,0))</f>
        <v>1001</v>
      </c>
      <c r="G1899" s="31">
        <v>1</v>
      </c>
      <c r="H1899" s="100"/>
      <c r="I1899" s="100"/>
      <c r="J1899" s="100"/>
      <c r="K1899" s="100"/>
      <c r="L1899" s="100"/>
      <c r="M1899" s="100"/>
      <c r="N1899" s="30" t="str">
        <f>IF(INDEX(技能效果!I:I,MATCH(技能效果等级!B1899,技能效果!B:B,0))="","",INDEX(技能效果!I:I,MATCH(技能效果等级!B1899,技能效果!B:B,0)))</f>
        <v/>
      </c>
      <c r="O1899" s="100"/>
      <c r="P1899" s="100"/>
      <c r="Q1899" s="100"/>
      <c r="R1899" s="31" t="str">
        <f>IF(INDEX(技能效果!J:J,MATCH(技能效果等级!B1899,技能效果!B:B,0))="","",INDEX(技能效果!J:J,MATCH(技能效果等级!B1899,技能效果!B:B,0)))</f>
        <v/>
      </c>
      <c r="S1899" s="100"/>
      <c r="T1899" s="100"/>
      <c r="U1899" s="100"/>
      <c r="V1899" s="30" t="s">
        <v>1329</v>
      </c>
      <c r="W1899" s="31">
        <f t="shared" si="29"/>
        <v>190</v>
      </c>
    </row>
    <row r="1900" spans="1:23" ht="16.5" x14ac:dyDescent="0.2">
      <c r="A1900" s="31">
        <v>1897</v>
      </c>
      <c r="B1900" s="31">
        <f>INDEX(技能效果!B:B,MATCH(技能效果等级!W1900,技能效果!Y:Y,0))</f>
        <v>130301701</v>
      </c>
      <c r="C1900" s="31" t="str">
        <f>INDEX(技能效果!C:C,MATCH(技能效果等级!B1900,技能效果!B:B,0))</f>
        <v>飞廉技能伤害</v>
      </c>
      <c r="D1900" s="30" t="s">
        <v>1013</v>
      </c>
      <c r="E1900" s="31">
        <v>7</v>
      </c>
      <c r="F1900" s="31">
        <f>INDEX(技能效果!H:H,MATCH(技能效果等级!B1900,技能效果!B:B,0))</f>
        <v>1001</v>
      </c>
      <c r="G1900" s="31">
        <v>1</v>
      </c>
      <c r="H1900" s="100"/>
      <c r="I1900" s="100"/>
      <c r="J1900" s="100"/>
      <c r="K1900" s="100"/>
      <c r="L1900" s="100"/>
      <c r="M1900" s="100"/>
      <c r="N1900" s="30" t="str">
        <f>IF(INDEX(技能效果!I:I,MATCH(技能效果等级!B1900,技能效果!B:B,0))="","",INDEX(技能效果!I:I,MATCH(技能效果等级!B1900,技能效果!B:B,0)))</f>
        <v/>
      </c>
      <c r="O1900" s="100"/>
      <c r="P1900" s="100"/>
      <c r="Q1900" s="100"/>
      <c r="R1900" s="31" t="str">
        <f>IF(INDEX(技能效果!J:J,MATCH(技能效果等级!B1900,技能效果!B:B,0))="","",INDEX(技能效果!J:J,MATCH(技能效果等级!B1900,技能效果!B:B,0)))</f>
        <v/>
      </c>
      <c r="S1900" s="100"/>
      <c r="T1900" s="100"/>
      <c r="U1900" s="100"/>
      <c r="V1900" s="30" t="s">
        <v>1329</v>
      </c>
      <c r="W1900" s="31">
        <f t="shared" si="29"/>
        <v>190</v>
      </c>
    </row>
    <row r="1901" spans="1:23" ht="16.5" x14ac:dyDescent="0.2">
      <c r="A1901" s="31">
        <v>1898</v>
      </c>
      <c r="B1901" s="31">
        <f>INDEX(技能效果!B:B,MATCH(技能效果等级!W1901,技能效果!Y:Y,0))</f>
        <v>130301701</v>
      </c>
      <c r="C1901" s="31" t="str">
        <f>INDEX(技能效果!C:C,MATCH(技能效果等级!B1901,技能效果!B:B,0))</f>
        <v>飞廉技能伤害</v>
      </c>
      <c r="D1901" s="30" t="s">
        <v>1013</v>
      </c>
      <c r="E1901" s="31">
        <v>8</v>
      </c>
      <c r="F1901" s="31">
        <f>INDEX(技能效果!H:H,MATCH(技能效果等级!B1901,技能效果!B:B,0))</f>
        <v>1001</v>
      </c>
      <c r="G1901" s="31">
        <v>1</v>
      </c>
      <c r="H1901" s="100"/>
      <c r="I1901" s="100"/>
      <c r="J1901" s="100"/>
      <c r="K1901" s="100"/>
      <c r="L1901" s="100"/>
      <c r="M1901" s="100"/>
      <c r="N1901" s="30" t="str">
        <f>IF(INDEX(技能效果!I:I,MATCH(技能效果等级!B1901,技能效果!B:B,0))="","",INDEX(技能效果!I:I,MATCH(技能效果等级!B1901,技能效果!B:B,0)))</f>
        <v/>
      </c>
      <c r="O1901" s="100"/>
      <c r="P1901" s="100"/>
      <c r="Q1901" s="100"/>
      <c r="R1901" s="31" t="str">
        <f>IF(INDEX(技能效果!J:J,MATCH(技能效果等级!B1901,技能效果!B:B,0))="","",INDEX(技能效果!J:J,MATCH(技能效果等级!B1901,技能效果!B:B,0)))</f>
        <v/>
      </c>
      <c r="S1901" s="100"/>
      <c r="T1901" s="100"/>
      <c r="U1901" s="100"/>
      <c r="V1901" s="30" t="s">
        <v>1329</v>
      </c>
      <c r="W1901" s="31">
        <f t="shared" si="29"/>
        <v>190</v>
      </c>
    </row>
    <row r="1902" spans="1:23" ht="16.5" x14ac:dyDescent="0.2">
      <c r="A1902" s="31">
        <v>1899</v>
      </c>
      <c r="B1902" s="31">
        <f>INDEX(技能效果!B:B,MATCH(技能效果等级!W1902,技能效果!Y:Y,0))</f>
        <v>130301701</v>
      </c>
      <c r="C1902" s="31" t="str">
        <f>INDEX(技能效果!C:C,MATCH(技能效果等级!B1902,技能效果!B:B,0))</f>
        <v>飞廉技能伤害</v>
      </c>
      <c r="D1902" s="30" t="s">
        <v>1013</v>
      </c>
      <c r="E1902" s="31">
        <v>9</v>
      </c>
      <c r="F1902" s="31">
        <f>INDEX(技能效果!H:H,MATCH(技能效果等级!B1902,技能效果!B:B,0))</f>
        <v>1001</v>
      </c>
      <c r="G1902" s="31">
        <v>1</v>
      </c>
      <c r="H1902" s="100"/>
      <c r="I1902" s="100"/>
      <c r="J1902" s="100"/>
      <c r="K1902" s="100"/>
      <c r="L1902" s="100"/>
      <c r="M1902" s="100"/>
      <c r="N1902" s="30" t="str">
        <f>IF(INDEX(技能效果!I:I,MATCH(技能效果等级!B1902,技能效果!B:B,0))="","",INDEX(技能效果!I:I,MATCH(技能效果等级!B1902,技能效果!B:B,0)))</f>
        <v/>
      </c>
      <c r="O1902" s="100"/>
      <c r="P1902" s="100"/>
      <c r="Q1902" s="100"/>
      <c r="R1902" s="31" t="str">
        <f>IF(INDEX(技能效果!J:J,MATCH(技能效果等级!B1902,技能效果!B:B,0))="","",INDEX(技能效果!J:J,MATCH(技能效果等级!B1902,技能效果!B:B,0)))</f>
        <v/>
      </c>
      <c r="S1902" s="100"/>
      <c r="T1902" s="100"/>
      <c r="U1902" s="100"/>
      <c r="V1902" s="30" t="s">
        <v>1329</v>
      </c>
      <c r="W1902" s="31">
        <f t="shared" si="29"/>
        <v>190</v>
      </c>
    </row>
    <row r="1903" spans="1:23" ht="16.5" x14ac:dyDescent="0.2">
      <c r="A1903" s="31">
        <v>1900</v>
      </c>
      <c r="B1903" s="31">
        <f>INDEX(技能效果!B:B,MATCH(技能效果等级!W1903,技能效果!Y:Y,0))</f>
        <v>130301701</v>
      </c>
      <c r="C1903" s="31" t="str">
        <f>INDEX(技能效果!C:C,MATCH(技能效果等级!B1903,技能效果!B:B,0))</f>
        <v>飞廉技能伤害</v>
      </c>
      <c r="D1903" s="30" t="s">
        <v>1013</v>
      </c>
      <c r="E1903" s="31">
        <v>10</v>
      </c>
      <c r="F1903" s="31">
        <f>INDEX(技能效果!H:H,MATCH(技能效果等级!B1903,技能效果!B:B,0))</f>
        <v>1001</v>
      </c>
      <c r="G1903" s="31">
        <v>1</v>
      </c>
      <c r="H1903" s="100"/>
      <c r="I1903" s="100"/>
      <c r="J1903" s="100"/>
      <c r="K1903" s="100"/>
      <c r="L1903" s="100"/>
      <c r="M1903" s="100"/>
      <c r="N1903" s="30" t="str">
        <f>IF(INDEX(技能效果!I:I,MATCH(技能效果等级!B1903,技能效果!B:B,0))="","",INDEX(技能效果!I:I,MATCH(技能效果等级!B1903,技能效果!B:B,0)))</f>
        <v/>
      </c>
      <c r="O1903" s="100"/>
      <c r="P1903" s="100"/>
      <c r="Q1903" s="100"/>
      <c r="R1903" s="31" t="str">
        <f>IF(INDEX(技能效果!J:J,MATCH(技能效果等级!B1903,技能效果!B:B,0))="","",INDEX(技能效果!J:J,MATCH(技能效果等级!B1903,技能效果!B:B,0)))</f>
        <v/>
      </c>
      <c r="S1903" s="100"/>
      <c r="T1903" s="100"/>
      <c r="U1903" s="100"/>
      <c r="V1903" s="30" t="s">
        <v>1329</v>
      </c>
      <c r="W1903" s="31">
        <f t="shared" si="29"/>
        <v>190</v>
      </c>
    </row>
    <row r="1904" spans="1:23" ht="16.5" x14ac:dyDescent="0.2">
      <c r="A1904" s="31">
        <v>1901</v>
      </c>
      <c r="B1904" s="31">
        <f>INDEX(技能效果!B:B,MATCH(技能效果等级!W1904,技能效果!Y:Y,0))</f>
        <v>130301702</v>
      </c>
      <c r="C1904" s="31" t="str">
        <f>INDEX(技能效果!C:C,MATCH(技能效果等级!B1904,技能效果!B:B,0))</f>
        <v>飞廉技能刷新技能</v>
      </c>
      <c r="D1904" s="30" t="s">
        <v>1013</v>
      </c>
      <c r="E1904" s="31">
        <v>1</v>
      </c>
      <c r="F1904" s="31">
        <f>INDEX(技能效果!H:H,MATCH(技能效果等级!B1904,技能效果!B:B,0))</f>
        <v>4010</v>
      </c>
      <c r="G1904" s="31">
        <v>1</v>
      </c>
      <c r="H1904" s="100"/>
      <c r="I1904" s="100"/>
      <c r="J1904" s="100"/>
      <c r="K1904" s="100"/>
      <c r="L1904" s="100"/>
      <c r="M1904" s="100"/>
      <c r="N1904" s="30">
        <f>IF(INDEX(技能效果!I:I,MATCH(技能效果等级!B1904,技能效果!B:B,0))="","",INDEX(技能效果!I:I,MATCH(技能效果等级!B1904,技能效果!B:B,0)))</f>
        <v>101</v>
      </c>
      <c r="O1904" s="100">
        <v>0.5</v>
      </c>
      <c r="P1904" s="100"/>
      <c r="Q1904" s="100"/>
      <c r="R1904" s="31">
        <f>IF(INDEX(技能效果!J:J,MATCH(技能效果等级!B1904,技能效果!B:B,0))="","",INDEX(技能效果!J:J,MATCH(技能效果等级!B1904,技能效果!B:B,0)))</f>
        <v>103</v>
      </c>
      <c r="S1904" s="100">
        <v>4101</v>
      </c>
      <c r="T1904" s="100"/>
      <c r="U1904" s="100"/>
      <c r="V1904" s="30" t="s">
        <v>1329</v>
      </c>
      <c r="W1904" s="31">
        <f t="shared" si="29"/>
        <v>191</v>
      </c>
    </row>
    <row r="1905" spans="1:23" ht="16.5" x14ac:dyDescent="0.2">
      <c r="A1905" s="31">
        <v>1902</v>
      </c>
      <c r="B1905" s="31">
        <f>INDEX(技能效果!B:B,MATCH(技能效果等级!W1905,技能效果!Y:Y,0))</f>
        <v>130301702</v>
      </c>
      <c r="C1905" s="31" t="str">
        <f>INDEX(技能效果!C:C,MATCH(技能效果等级!B1905,技能效果!B:B,0))</f>
        <v>飞廉技能刷新技能</v>
      </c>
      <c r="D1905" s="30" t="s">
        <v>1013</v>
      </c>
      <c r="E1905" s="31">
        <v>2</v>
      </c>
      <c r="F1905" s="31">
        <f>INDEX(技能效果!H:H,MATCH(技能效果等级!B1905,技能效果!B:B,0))</f>
        <v>4010</v>
      </c>
      <c r="G1905" s="31">
        <v>1</v>
      </c>
      <c r="H1905" s="100"/>
      <c r="I1905" s="100"/>
      <c r="J1905" s="100"/>
      <c r="K1905" s="100"/>
      <c r="L1905" s="100"/>
      <c r="M1905" s="100"/>
      <c r="N1905" s="30">
        <f>IF(INDEX(技能效果!I:I,MATCH(技能效果等级!B1905,技能效果!B:B,0))="","",INDEX(技能效果!I:I,MATCH(技能效果等级!B1905,技能效果!B:B,0)))</f>
        <v>101</v>
      </c>
      <c r="O1905" s="100">
        <v>0.5</v>
      </c>
      <c r="P1905" s="100"/>
      <c r="Q1905" s="100"/>
      <c r="R1905" s="31">
        <f>IF(INDEX(技能效果!J:J,MATCH(技能效果等级!B1905,技能效果!B:B,0))="","",INDEX(技能效果!J:J,MATCH(技能效果等级!B1905,技能效果!B:B,0)))</f>
        <v>103</v>
      </c>
      <c r="S1905" s="100">
        <v>4101</v>
      </c>
      <c r="T1905" s="100"/>
      <c r="U1905" s="100"/>
      <c r="V1905" s="30" t="s">
        <v>1329</v>
      </c>
      <c r="W1905" s="31">
        <f t="shared" si="29"/>
        <v>191</v>
      </c>
    </row>
    <row r="1906" spans="1:23" ht="16.5" x14ac:dyDescent="0.2">
      <c r="A1906" s="31">
        <v>1903</v>
      </c>
      <c r="B1906" s="31">
        <f>INDEX(技能效果!B:B,MATCH(技能效果等级!W1906,技能效果!Y:Y,0))</f>
        <v>130301702</v>
      </c>
      <c r="C1906" s="31" t="str">
        <f>INDEX(技能效果!C:C,MATCH(技能效果等级!B1906,技能效果!B:B,0))</f>
        <v>飞廉技能刷新技能</v>
      </c>
      <c r="D1906" s="30" t="s">
        <v>1013</v>
      </c>
      <c r="E1906" s="31">
        <v>3</v>
      </c>
      <c r="F1906" s="31">
        <f>INDEX(技能效果!H:H,MATCH(技能效果等级!B1906,技能效果!B:B,0))</f>
        <v>4010</v>
      </c>
      <c r="G1906" s="31">
        <v>1</v>
      </c>
      <c r="H1906" s="100"/>
      <c r="I1906" s="100"/>
      <c r="J1906" s="100"/>
      <c r="K1906" s="100"/>
      <c r="L1906" s="100"/>
      <c r="M1906" s="100"/>
      <c r="N1906" s="30">
        <f>IF(INDEX(技能效果!I:I,MATCH(技能效果等级!B1906,技能效果!B:B,0))="","",INDEX(技能效果!I:I,MATCH(技能效果等级!B1906,技能效果!B:B,0)))</f>
        <v>101</v>
      </c>
      <c r="O1906" s="100">
        <v>0.5</v>
      </c>
      <c r="P1906" s="100"/>
      <c r="Q1906" s="100"/>
      <c r="R1906" s="31">
        <f>IF(INDEX(技能效果!J:J,MATCH(技能效果等级!B1906,技能效果!B:B,0))="","",INDEX(技能效果!J:J,MATCH(技能效果等级!B1906,技能效果!B:B,0)))</f>
        <v>103</v>
      </c>
      <c r="S1906" s="100">
        <v>4101</v>
      </c>
      <c r="T1906" s="100"/>
      <c r="U1906" s="100"/>
      <c r="V1906" s="30" t="s">
        <v>1329</v>
      </c>
      <c r="W1906" s="31">
        <f t="shared" si="29"/>
        <v>191</v>
      </c>
    </row>
    <row r="1907" spans="1:23" ht="16.5" x14ac:dyDescent="0.2">
      <c r="A1907" s="31">
        <v>1904</v>
      </c>
      <c r="B1907" s="31">
        <f>INDEX(技能效果!B:B,MATCH(技能效果等级!W1907,技能效果!Y:Y,0))</f>
        <v>130301702</v>
      </c>
      <c r="C1907" s="31" t="str">
        <f>INDEX(技能效果!C:C,MATCH(技能效果等级!B1907,技能效果!B:B,0))</f>
        <v>飞廉技能刷新技能</v>
      </c>
      <c r="D1907" s="30" t="s">
        <v>1013</v>
      </c>
      <c r="E1907" s="31">
        <v>4</v>
      </c>
      <c r="F1907" s="31">
        <f>INDEX(技能效果!H:H,MATCH(技能效果等级!B1907,技能效果!B:B,0))</f>
        <v>4010</v>
      </c>
      <c r="G1907" s="31">
        <v>1</v>
      </c>
      <c r="H1907" s="100"/>
      <c r="I1907" s="100"/>
      <c r="J1907" s="100"/>
      <c r="K1907" s="100"/>
      <c r="L1907" s="100"/>
      <c r="M1907" s="100"/>
      <c r="N1907" s="30">
        <f>IF(INDEX(技能效果!I:I,MATCH(技能效果等级!B1907,技能效果!B:B,0))="","",INDEX(技能效果!I:I,MATCH(技能效果等级!B1907,技能效果!B:B,0)))</f>
        <v>101</v>
      </c>
      <c r="O1907" s="100">
        <v>0.5</v>
      </c>
      <c r="P1907" s="100"/>
      <c r="Q1907" s="100"/>
      <c r="R1907" s="31">
        <f>IF(INDEX(技能效果!J:J,MATCH(技能效果等级!B1907,技能效果!B:B,0))="","",INDEX(技能效果!J:J,MATCH(技能效果等级!B1907,技能效果!B:B,0)))</f>
        <v>103</v>
      </c>
      <c r="S1907" s="100">
        <v>4101</v>
      </c>
      <c r="T1907" s="100"/>
      <c r="U1907" s="100"/>
      <c r="V1907" s="30" t="s">
        <v>1329</v>
      </c>
      <c r="W1907" s="31">
        <f t="shared" si="29"/>
        <v>191</v>
      </c>
    </row>
    <row r="1908" spans="1:23" ht="16.5" x14ac:dyDescent="0.2">
      <c r="A1908" s="31">
        <v>1905</v>
      </c>
      <c r="B1908" s="31">
        <f>INDEX(技能效果!B:B,MATCH(技能效果等级!W1908,技能效果!Y:Y,0))</f>
        <v>130301702</v>
      </c>
      <c r="C1908" s="31" t="str">
        <f>INDEX(技能效果!C:C,MATCH(技能效果等级!B1908,技能效果!B:B,0))</f>
        <v>飞廉技能刷新技能</v>
      </c>
      <c r="D1908" s="30" t="s">
        <v>1013</v>
      </c>
      <c r="E1908" s="31">
        <v>5</v>
      </c>
      <c r="F1908" s="31">
        <f>INDEX(技能效果!H:H,MATCH(技能效果等级!B1908,技能效果!B:B,0))</f>
        <v>4010</v>
      </c>
      <c r="G1908" s="31">
        <v>1</v>
      </c>
      <c r="H1908" s="100"/>
      <c r="I1908" s="100"/>
      <c r="J1908" s="100"/>
      <c r="K1908" s="100"/>
      <c r="L1908" s="100"/>
      <c r="M1908" s="100"/>
      <c r="N1908" s="30">
        <f>IF(INDEX(技能效果!I:I,MATCH(技能效果等级!B1908,技能效果!B:B,0))="","",INDEX(技能效果!I:I,MATCH(技能效果等级!B1908,技能效果!B:B,0)))</f>
        <v>101</v>
      </c>
      <c r="O1908" s="100">
        <v>0.5</v>
      </c>
      <c r="P1908" s="100"/>
      <c r="Q1908" s="100"/>
      <c r="R1908" s="31">
        <f>IF(INDEX(技能效果!J:J,MATCH(技能效果等级!B1908,技能效果!B:B,0))="","",INDEX(技能效果!J:J,MATCH(技能效果等级!B1908,技能效果!B:B,0)))</f>
        <v>103</v>
      </c>
      <c r="S1908" s="100">
        <v>4101</v>
      </c>
      <c r="T1908" s="100"/>
      <c r="U1908" s="100"/>
      <c r="V1908" s="30" t="s">
        <v>1329</v>
      </c>
      <c r="W1908" s="31">
        <f t="shared" si="29"/>
        <v>191</v>
      </c>
    </row>
    <row r="1909" spans="1:23" ht="16.5" x14ac:dyDescent="0.2">
      <c r="A1909" s="31">
        <v>1906</v>
      </c>
      <c r="B1909" s="31">
        <f>INDEX(技能效果!B:B,MATCH(技能效果等级!W1909,技能效果!Y:Y,0))</f>
        <v>130301702</v>
      </c>
      <c r="C1909" s="31" t="str">
        <f>INDEX(技能效果!C:C,MATCH(技能效果等级!B1909,技能效果!B:B,0))</f>
        <v>飞廉技能刷新技能</v>
      </c>
      <c r="D1909" s="30" t="s">
        <v>1013</v>
      </c>
      <c r="E1909" s="31">
        <v>6</v>
      </c>
      <c r="F1909" s="31">
        <f>INDEX(技能效果!H:H,MATCH(技能效果等级!B1909,技能效果!B:B,0))</f>
        <v>4010</v>
      </c>
      <c r="G1909" s="31">
        <v>1</v>
      </c>
      <c r="H1909" s="100"/>
      <c r="I1909" s="100"/>
      <c r="J1909" s="100"/>
      <c r="K1909" s="100"/>
      <c r="L1909" s="100"/>
      <c r="M1909" s="100"/>
      <c r="N1909" s="30">
        <f>IF(INDEX(技能效果!I:I,MATCH(技能效果等级!B1909,技能效果!B:B,0))="","",INDEX(技能效果!I:I,MATCH(技能效果等级!B1909,技能效果!B:B,0)))</f>
        <v>101</v>
      </c>
      <c r="O1909" s="100">
        <v>0.5</v>
      </c>
      <c r="P1909" s="100"/>
      <c r="Q1909" s="100"/>
      <c r="R1909" s="31">
        <f>IF(INDEX(技能效果!J:J,MATCH(技能效果等级!B1909,技能效果!B:B,0))="","",INDEX(技能效果!J:J,MATCH(技能效果等级!B1909,技能效果!B:B,0)))</f>
        <v>103</v>
      </c>
      <c r="S1909" s="100">
        <v>4101</v>
      </c>
      <c r="T1909" s="100"/>
      <c r="U1909" s="100"/>
      <c r="V1909" s="30" t="s">
        <v>1329</v>
      </c>
      <c r="W1909" s="31">
        <f t="shared" si="29"/>
        <v>191</v>
      </c>
    </row>
    <row r="1910" spans="1:23" ht="16.5" x14ac:dyDescent="0.2">
      <c r="A1910" s="31">
        <v>1907</v>
      </c>
      <c r="B1910" s="31">
        <f>INDEX(技能效果!B:B,MATCH(技能效果等级!W1910,技能效果!Y:Y,0))</f>
        <v>130301702</v>
      </c>
      <c r="C1910" s="31" t="str">
        <f>INDEX(技能效果!C:C,MATCH(技能效果等级!B1910,技能效果!B:B,0))</f>
        <v>飞廉技能刷新技能</v>
      </c>
      <c r="D1910" s="30" t="s">
        <v>1013</v>
      </c>
      <c r="E1910" s="31">
        <v>7</v>
      </c>
      <c r="F1910" s="31">
        <f>INDEX(技能效果!H:H,MATCH(技能效果等级!B1910,技能效果!B:B,0))</f>
        <v>4010</v>
      </c>
      <c r="G1910" s="31">
        <v>1</v>
      </c>
      <c r="H1910" s="100"/>
      <c r="I1910" s="100"/>
      <c r="J1910" s="100"/>
      <c r="K1910" s="100"/>
      <c r="L1910" s="100"/>
      <c r="M1910" s="100"/>
      <c r="N1910" s="30">
        <f>IF(INDEX(技能效果!I:I,MATCH(技能效果等级!B1910,技能效果!B:B,0))="","",INDEX(技能效果!I:I,MATCH(技能效果等级!B1910,技能效果!B:B,0)))</f>
        <v>101</v>
      </c>
      <c r="O1910" s="100">
        <v>0.5</v>
      </c>
      <c r="P1910" s="100"/>
      <c r="Q1910" s="100"/>
      <c r="R1910" s="31">
        <f>IF(INDEX(技能效果!J:J,MATCH(技能效果等级!B1910,技能效果!B:B,0))="","",INDEX(技能效果!J:J,MATCH(技能效果等级!B1910,技能效果!B:B,0)))</f>
        <v>103</v>
      </c>
      <c r="S1910" s="100">
        <v>4101</v>
      </c>
      <c r="T1910" s="100"/>
      <c r="U1910" s="100"/>
      <c r="V1910" s="30" t="s">
        <v>1329</v>
      </c>
      <c r="W1910" s="31">
        <f t="shared" si="29"/>
        <v>191</v>
      </c>
    </row>
    <row r="1911" spans="1:23" ht="16.5" x14ac:dyDescent="0.2">
      <c r="A1911" s="31">
        <v>1908</v>
      </c>
      <c r="B1911" s="31">
        <f>INDEX(技能效果!B:B,MATCH(技能效果等级!W1911,技能效果!Y:Y,0))</f>
        <v>130301702</v>
      </c>
      <c r="C1911" s="31" t="str">
        <f>INDEX(技能效果!C:C,MATCH(技能效果等级!B1911,技能效果!B:B,0))</f>
        <v>飞廉技能刷新技能</v>
      </c>
      <c r="D1911" s="30" t="s">
        <v>1013</v>
      </c>
      <c r="E1911" s="31">
        <v>8</v>
      </c>
      <c r="F1911" s="31">
        <f>INDEX(技能效果!H:H,MATCH(技能效果等级!B1911,技能效果!B:B,0))</f>
        <v>4010</v>
      </c>
      <c r="G1911" s="31">
        <v>1</v>
      </c>
      <c r="H1911" s="100"/>
      <c r="I1911" s="100"/>
      <c r="J1911" s="100"/>
      <c r="K1911" s="100"/>
      <c r="L1911" s="100"/>
      <c r="M1911" s="100"/>
      <c r="N1911" s="30">
        <f>IF(INDEX(技能效果!I:I,MATCH(技能效果等级!B1911,技能效果!B:B,0))="","",INDEX(技能效果!I:I,MATCH(技能效果等级!B1911,技能效果!B:B,0)))</f>
        <v>101</v>
      </c>
      <c r="O1911" s="100">
        <v>0.5</v>
      </c>
      <c r="P1911" s="100"/>
      <c r="Q1911" s="100"/>
      <c r="R1911" s="31">
        <f>IF(INDEX(技能效果!J:J,MATCH(技能效果等级!B1911,技能效果!B:B,0))="","",INDEX(技能效果!J:J,MATCH(技能效果等级!B1911,技能效果!B:B,0)))</f>
        <v>103</v>
      </c>
      <c r="S1911" s="100">
        <v>4101</v>
      </c>
      <c r="T1911" s="100"/>
      <c r="U1911" s="100"/>
      <c r="V1911" s="30" t="s">
        <v>1329</v>
      </c>
      <c r="W1911" s="31">
        <f t="shared" si="29"/>
        <v>191</v>
      </c>
    </row>
    <row r="1912" spans="1:23" ht="16.5" x14ac:dyDescent="0.2">
      <c r="A1912" s="31">
        <v>1909</v>
      </c>
      <c r="B1912" s="31">
        <f>INDEX(技能效果!B:B,MATCH(技能效果等级!W1912,技能效果!Y:Y,0))</f>
        <v>130301702</v>
      </c>
      <c r="C1912" s="31" t="str">
        <f>INDEX(技能效果!C:C,MATCH(技能效果等级!B1912,技能效果!B:B,0))</f>
        <v>飞廉技能刷新技能</v>
      </c>
      <c r="D1912" s="30" t="s">
        <v>1013</v>
      </c>
      <c r="E1912" s="31">
        <v>9</v>
      </c>
      <c r="F1912" s="31">
        <f>INDEX(技能效果!H:H,MATCH(技能效果等级!B1912,技能效果!B:B,0))</f>
        <v>4010</v>
      </c>
      <c r="G1912" s="31">
        <v>1</v>
      </c>
      <c r="H1912" s="100"/>
      <c r="I1912" s="100"/>
      <c r="J1912" s="100"/>
      <c r="K1912" s="100"/>
      <c r="L1912" s="100"/>
      <c r="M1912" s="100"/>
      <c r="N1912" s="30">
        <f>IF(INDEX(技能效果!I:I,MATCH(技能效果等级!B1912,技能效果!B:B,0))="","",INDEX(技能效果!I:I,MATCH(技能效果等级!B1912,技能效果!B:B,0)))</f>
        <v>101</v>
      </c>
      <c r="O1912" s="100">
        <v>0.5</v>
      </c>
      <c r="P1912" s="100"/>
      <c r="Q1912" s="100"/>
      <c r="R1912" s="31">
        <f>IF(INDEX(技能效果!J:J,MATCH(技能效果等级!B1912,技能效果!B:B,0))="","",INDEX(技能效果!J:J,MATCH(技能效果等级!B1912,技能效果!B:B,0)))</f>
        <v>103</v>
      </c>
      <c r="S1912" s="100">
        <v>4101</v>
      </c>
      <c r="T1912" s="100"/>
      <c r="U1912" s="100"/>
      <c r="V1912" s="30" t="s">
        <v>1329</v>
      </c>
      <c r="W1912" s="31">
        <f t="shared" si="29"/>
        <v>191</v>
      </c>
    </row>
    <row r="1913" spans="1:23" ht="16.5" x14ac:dyDescent="0.2">
      <c r="A1913" s="31">
        <v>1910</v>
      </c>
      <c r="B1913" s="31">
        <f>INDEX(技能效果!B:B,MATCH(技能效果等级!W1913,技能效果!Y:Y,0))</f>
        <v>130301702</v>
      </c>
      <c r="C1913" s="31" t="str">
        <f>INDEX(技能效果!C:C,MATCH(技能效果等级!B1913,技能效果!B:B,0))</f>
        <v>飞廉技能刷新技能</v>
      </c>
      <c r="D1913" s="30" t="s">
        <v>1013</v>
      </c>
      <c r="E1913" s="31">
        <v>10</v>
      </c>
      <c r="F1913" s="31">
        <f>INDEX(技能效果!H:H,MATCH(技能效果等级!B1913,技能效果!B:B,0))</f>
        <v>4010</v>
      </c>
      <c r="G1913" s="31">
        <v>1</v>
      </c>
      <c r="H1913" s="100"/>
      <c r="I1913" s="100"/>
      <c r="J1913" s="100"/>
      <c r="K1913" s="100"/>
      <c r="L1913" s="100"/>
      <c r="M1913" s="100"/>
      <c r="N1913" s="30">
        <f>IF(INDEX(技能效果!I:I,MATCH(技能效果等级!B1913,技能效果!B:B,0))="","",INDEX(技能效果!I:I,MATCH(技能效果等级!B1913,技能效果!B:B,0)))</f>
        <v>101</v>
      </c>
      <c r="O1913" s="100">
        <v>0.5</v>
      </c>
      <c r="P1913" s="100"/>
      <c r="Q1913" s="100"/>
      <c r="R1913" s="31">
        <f>IF(INDEX(技能效果!J:J,MATCH(技能效果等级!B1913,技能效果!B:B,0))="","",INDEX(技能效果!J:J,MATCH(技能效果等级!B1913,技能效果!B:B,0)))</f>
        <v>103</v>
      </c>
      <c r="S1913" s="100">
        <v>4101</v>
      </c>
      <c r="T1913" s="100"/>
      <c r="U1913" s="100"/>
      <c r="V1913" s="30" t="s">
        <v>1329</v>
      </c>
      <c r="W1913" s="31">
        <f t="shared" si="29"/>
        <v>191</v>
      </c>
    </row>
    <row r="1914" spans="1:23" ht="16.5" x14ac:dyDescent="0.2">
      <c r="A1914" s="31">
        <v>1911</v>
      </c>
      <c r="B1914" s="31">
        <f>INDEX(技能效果!B:B,MATCH(技能效果等级!W1914,技能效果!Y:Y,0))</f>
        <v>130301711</v>
      </c>
      <c r="C1914" s="31" t="str">
        <f>INDEX(技能效果!C:C,MATCH(技能效果等级!B1914,技能效果!B:B,0))</f>
        <v>飞廉专属武器效果</v>
      </c>
      <c r="D1914" s="30" t="s">
        <v>1013</v>
      </c>
      <c r="E1914" s="31">
        <v>1</v>
      </c>
      <c r="F1914" s="31">
        <f>INDEX(技能效果!H:H,MATCH(技能效果等级!B1914,技能效果!B:B,0))</f>
        <v>4101</v>
      </c>
      <c r="G1914" s="31">
        <v>1</v>
      </c>
      <c r="H1914" s="100"/>
      <c r="I1914" s="100"/>
      <c r="J1914" s="100"/>
      <c r="K1914" s="100"/>
      <c r="L1914" s="100"/>
      <c r="M1914" s="100"/>
      <c r="N1914" s="30" t="str">
        <f>IF(INDEX(技能效果!I:I,MATCH(技能效果等级!B1914,技能效果!B:B,0))="","",INDEX(技能效果!I:I,MATCH(技能效果等级!B1914,技能效果!B:B,0)))</f>
        <v/>
      </c>
      <c r="O1914" s="100"/>
      <c r="P1914" s="100"/>
      <c r="Q1914" s="100"/>
      <c r="R1914" s="31" t="str">
        <f>IF(INDEX(技能效果!J:J,MATCH(技能效果等级!B1914,技能效果!B:B,0))="","",INDEX(技能效果!J:J,MATCH(技能效果等级!B1914,技能效果!B:B,0)))</f>
        <v/>
      </c>
      <c r="S1914" s="100"/>
      <c r="T1914" s="100"/>
      <c r="U1914" s="100"/>
      <c r="V1914" s="30" t="s">
        <v>1329</v>
      </c>
      <c r="W1914" s="31">
        <f t="shared" si="29"/>
        <v>192</v>
      </c>
    </row>
    <row r="1915" spans="1:23" ht="16.5" x14ac:dyDescent="0.2">
      <c r="A1915" s="31">
        <v>1912</v>
      </c>
      <c r="B1915" s="31">
        <f>INDEX(技能效果!B:B,MATCH(技能效果等级!W1915,技能效果!Y:Y,0))</f>
        <v>130301711</v>
      </c>
      <c r="C1915" s="31" t="str">
        <f>INDEX(技能效果!C:C,MATCH(技能效果等级!B1915,技能效果!B:B,0))</f>
        <v>飞廉专属武器效果</v>
      </c>
      <c r="D1915" s="30" t="s">
        <v>1013</v>
      </c>
      <c r="E1915" s="31">
        <v>2</v>
      </c>
      <c r="F1915" s="31">
        <f>INDEX(技能效果!H:H,MATCH(技能效果等级!B1915,技能效果!B:B,0))</f>
        <v>4101</v>
      </c>
      <c r="G1915" s="31">
        <v>1</v>
      </c>
      <c r="H1915" s="100"/>
      <c r="I1915" s="100"/>
      <c r="J1915" s="100"/>
      <c r="K1915" s="100"/>
      <c r="L1915" s="100"/>
      <c r="M1915" s="100"/>
      <c r="N1915" s="30" t="str">
        <f>IF(INDEX(技能效果!I:I,MATCH(技能效果等级!B1915,技能效果!B:B,0))="","",INDEX(技能效果!I:I,MATCH(技能效果等级!B1915,技能效果!B:B,0)))</f>
        <v/>
      </c>
      <c r="O1915" s="100"/>
      <c r="P1915" s="100"/>
      <c r="Q1915" s="100"/>
      <c r="R1915" s="31" t="str">
        <f>IF(INDEX(技能效果!J:J,MATCH(技能效果等级!B1915,技能效果!B:B,0))="","",INDEX(技能效果!J:J,MATCH(技能效果等级!B1915,技能效果!B:B,0)))</f>
        <v/>
      </c>
      <c r="S1915" s="100"/>
      <c r="T1915" s="100"/>
      <c r="U1915" s="100"/>
      <c r="V1915" s="30" t="s">
        <v>1329</v>
      </c>
      <c r="W1915" s="31">
        <f t="shared" si="29"/>
        <v>192</v>
      </c>
    </row>
    <row r="1916" spans="1:23" ht="16.5" x14ac:dyDescent="0.2">
      <c r="A1916" s="31">
        <v>1913</v>
      </c>
      <c r="B1916" s="31">
        <f>INDEX(技能效果!B:B,MATCH(技能效果等级!W1916,技能效果!Y:Y,0))</f>
        <v>130301711</v>
      </c>
      <c r="C1916" s="31" t="str">
        <f>INDEX(技能效果!C:C,MATCH(技能效果等级!B1916,技能效果!B:B,0))</f>
        <v>飞廉专属武器效果</v>
      </c>
      <c r="D1916" s="30" t="s">
        <v>1013</v>
      </c>
      <c r="E1916" s="31">
        <v>3</v>
      </c>
      <c r="F1916" s="31">
        <f>INDEX(技能效果!H:H,MATCH(技能效果等级!B1916,技能效果!B:B,0))</f>
        <v>4101</v>
      </c>
      <c r="G1916" s="31">
        <v>1</v>
      </c>
      <c r="H1916" s="100"/>
      <c r="I1916" s="100"/>
      <c r="J1916" s="100"/>
      <c r="K1916" s="100"/>
      <c r="L1916" s="100"/>
      <c r="M1916" s="100"/>
      <c r="N1916" s="30" t="str">
        <f>IF(INDEX(技能效果!I:I,MATCH(技能效果等级!B1916,技能效果!B:B,0))="","",INDEX(技能效果!I:I,MATCH(技能效果等级!B1916,技能效果!B:B,0)))</f>
        <v/>
      </c>
      <c r="O1916" s="100"/>
      <c r="P1916" s="100"/>
      <c r="Q1916" s="100"/>
      <c r="R1916" s="31" t="str">
        <f>IF(INDEX(技能效果!J:J,MATCH(技能效果等级!B1916,技能效果!B:B,0))="","",INDEX(技能效果!J:J,MATCH(技能效果等级!B1916,技能效果!B:B,0)))</f>
        <v/>
      </c>
      <c r="S1916" s="100"/>
      <c r="T1916" s="100"/>
      <c r="U1916" s="100"/>
      <c r="V1916" s="30" t="s">
        <v>1329</v>
      </c>
      <c r="W1916" s="31">
        <f t="shared" si="29"/>
        <v>192</v>
      </c>
    </row>
    <row r="1917" spans="1:23" ht="16.5" x14ac:dyDescent="0.2">
      <c r="A1917" s="31">
        <v>1914</v>
      </c>
      <c r="B1917" s="31">
        <f>INDEX(技能效果!B:B,MATCH(技能效果等级!W1917,技能效果!Y:Y,0))</f>
        <v>130301711</v>
      </c>
      <c r="C1917" s="31" t="str">
        <f>INDEX(技能效果!C:C,MATCH(技能效果等级!B1917,技能效果!B:B,0))</f>
        <v>飞廉专属武器效果</v>
      </c>
      <c r="D1917" s="30" t="s">
        <v>1013</v>
      </c>
      <c r="E1917" s="31">
        <v>4</v>
      </c>
      <c r="F1917" s="31">
        <f>INDEX(技能效果!H:H,MATCH(技能效果等级!B1917,技能效果!B:B,0))</f>
        <v>4101</v>
      </c>
      <c r="G1917" s="31">
        <v>1</v>
      </c>
      <c r="H1917" s="100"/>
      <c r="I1917" s="100"/>
      <c r="J1917" s="100"/>
      <c r="K1917" s="100"/>
      <c r="L1917" s="100"/>
      <c r="M1917" s="100"/>
      <c r="N1917" s="30" t="str">
        <f>IF(INDEX(技能效果!I:I,MATCH(技能效果等级!B1917,技能效果!B:B,0))="","",INDEX(技能效果!I:I,MATCH(技能效果等级!B1917,技能效果!B:B,0)))</f>
        <v/>
      </c>
      <c r="O1917" s="100"/>
      <c r="P1917" s="100"/>
      <c r="Q1917" s="100"/>
      <c r="R1917" s="31" t="str">
        <f>IF(INDEX(技能效果!J:J,MATCH(技能效果等级!B1917,技能效果!B:B,0))="","",INDEX(技能效果!J:J,MATCH(技能效果等级!B1917,技能效果!B:B,0)))</f>
        <v/>
      </c>
      <c r="S1917" s="100"/>
      <c r="T1917" s="100"/>
      <c r="U1917" s="100"/>
      <c r="V1917" s="30" t="s">
        <v>1329</v>
      </c>
      <c r="W1917" s="31">
        <f t="shared" si="29"/>
        <v>192</v>
      </c>
    </row>
    <row r="1918" spans="1:23" ht="16.5" x14ac:dyDescent="0.2">
      <c r="A1918" s="31">
        <v>1915</v>
      </c>
      <c r="B1918" s="31">
        <f>INDEX(技能效果!B:B,MATCH(技能效果等级!W1918,技能效果!Y:Y,0))</f>
        <v>130301711</v>
      </c>
      <c r="C1918" s="31" t="str">
        <f>INDEX(技能效果!C:C,MATCH(技能效果等级!B1918,技能效果!B:B,0))</f>
        <v>飞廉专属武器效果</v>
      </c>
      <c r="D1918" s="30" t="s">
        <v>1013</v>
      </c>
      <c r="E1918" s="31">
        <v>5</v>
      </c>
      <c r="F1918" s="31">
        <f>INDEX(技能效果!H:H,MATCH(技能效果等级!B1918,技能效果!B:B,0))</f>
        <v>4101</v>
      </c>
      <c r="G1918" s="31">
        <v>1</v>
      </c>
      <c r="H1918" s="100"/>
      <c r="I1918" s="100"/>
      <c r="J1918" s="100"/>
      <c r="K1918" s="100"/>
      <c r="L1918" s="100"/>
      <c r="M1918" s="100"/>
      <c r="N1918" s="30" t="str">
        <f>IF(INDEX(技能效果!I:I,MATCH(技能效果等级!B1918,技能效果!B:B,0))="","",INDEX(技能效果!I:I,MATCH(技能效果等级!B1918,技能效果!B:B,0)))</f>
        <v/>
      </c>
      <c r="O1918" s="100"/>
      <c r="P1918" s="100"/>
      <c r="Q1918" s="100"/>
      <c r="R1918" s="31" t="str">
        <f>IF(INDEX(技能效果!J:J,MATCH(技能效果等级!B1918,技能效果!B:B,0))="","",INDEX(技能效果!J:J,MATCH(技能效果等级!B1918,技能效果!B:B,0)))</f>
        <v/>
      </c>
      <c r="S1918" s="100"/>
      <c r="T1918" s="100"/>
      <c r="U1918" s="100"/>
      <c r="V1918" s="30" t="s">
        <v>1329</v>
      </c>
      <c r="W1918" s="31">
        <f t="shared" si="29"/>
        <v>192</v>
      </c>
    </row>
    <row r="1919" spans="1:23" ht="16.5" x14ac:dyDescent="0.2">
      <c r="A1919" s="31">
        <v>1916</v>
      </c>
      <c r="B1919" s="31">
        <f>INDEX(技能效果!B:B,MATCH(技能效果等级!W1919,技能效果!Y:Y,0))</f>
        <v>130301711</v>
      </c>
      <c r="C1919" s="31" t="str">
        <f>INDEX(技能效果!C:C,MATCH(技能效果等级!B1919,技能效果!B:B,0))</f>
        <v>飞廉专属武器效果</v>
      </c>
      <c r="D1919" s="30" t="s">
        <v>1013</v>
      </c>
      <c r="E1919" s="31">
        <v>6</v>
      </c>
      <c r="F1919" s="31">
        <f>INDEX(技能效果!H:H,MATCH(技能效果等级!B1919,技能效果!B:B,0))</f>
        <v>4101</v>
      </c>
      <c r="G1919" s="31">
        <v>1</v>
      </c>
      <c r="H1919" s="100"/>
      <c r="I1919" s="100"/>
      <c r="J1919" s="100"/>
      <c r="K1919" s="100"/>
      <c r="L1919" s="100"/>
      <c r="M1919" s="100"/>
      <c r="N1919" s="30" t="str">
        <f>IF(INDEX(技能效果!I:I,MATCH(技能效果等级!B1919,技能效果!B:B,0))="","",INDEX(技能效果!I:I,MATCH(技能效果等级!B1919,技能效果!B:B,0)))</f>
        <v/>
      </c>
      <c r="O1919" s="100"/>
      <c r="P1919" s="100"/>
      <c r="Q1919" s="100"/>
      <c r="R1919" s="31" t="str">
        <f>IF(INDEX(技能效果!J:J,MATCH(技能效果等级!B1919,技能效果!B:B,0))="","",INDEX(技能效果!J:J,MATCH(技能效果等级!B1919,技能效果!B:B,0)))</f>
        <v/>
      </c>
      <c r="S1919" s="100"/>
      <c r="T1919" s="100"/>
      <c r="U1919" s="100"/>
      <c r="V1919" s="30" t="s">
        <v>1329</v>
      </c>
      <c r="W1919" s="31">
        <f t="shared" si="29"/>
        <v>192</v>
      </c>
    </row>
    <row r="1920" spans="1:23" ht="16.5" x14ac:dyDescent="0.2">
      <c r="A1920" s="31">
        <v>1917</v>
      </c>
      <c r="B1920" s="31">
        <f>INDEX(技能效果!B:B,MATCH(技能效果等级!W1920,技能效果!Y:Y,0))</f>
        <v>130301711</v>
      </c>
      <c r="C1920" s="31" t="str">
        <f>INDEX(技能效果!C:C,MATCH(技能效果等级!B1920,技能效果!B:B,0))</f>
        <v>飞廉专属武器效果</v>
      </c>
      <c r="D1920" s="30" t="s">
        <v>1013</v>
      </c>
      <c r="E1920" s="31">
        <v>7</v>
      </c>
      <c r="F1920" s="31">
        <f>INDEX(技能效果!H:H,MATCH(技能效果等级!B1920,技能效果!B:B,0))</f>
        <v>4101</v>
      </c>
      <c r="G1920" s="31">
        <v>1</v>
      </c>
      <c r="H1920" s="100"/>
      <c r="I1920" s="100"/>
      <c r="J1920" s="100"/>
      <c r="K1920" s="100"/>
      <c r="L1920" s="100"/>
      <c r="M1920" s="100"/>
      <c r="N1920" s="30" t="str">
        <f>IF(INDEX(技能效果!I:I,MATCH(技能效果等级!B1920,技能效果!B:B,0))="","",INDEX(技能效果!I:I,MATCH(技能效果等级!B1920,技能效果!B:B,0)))</f>
        <v/>
      </c>
      <c r="O1920" s="100"/>
      <c r="P1920" s="100"/>
      <c r="Q1920" s="100"/>
      <c r="R1920" s="31" t="str">
        <f>IF(INDEX(技能效果!J:J,MATCH(技能效果等级!B1920,技能效果!B:B,0))="","",INDEX(技能效果!J:J,MATCH(技能效果等级!B1920,技能效果!B:B,0)))</f>
        <v/>
      </c>
      <c r="S1920" s="100"/>
      <c r="T1920" s="100"/>
      <c r="U1920" s="100"/>
      <c r="V1920" s="30" t="s">
        <v>1329</v>
      </c>
      <c r="W1920" s="31">
        <f t="shared" si="29"/>
        <v>192</v>
      </c>
    </row>
    <row r="1921" spans="1:23" ht="16.5" x14ac:dyDescent="0.2">
      <c r="A1921" s="31">
        <v>1918</v>
      </c>
      <c r="B1921" s="31">
        <f>INDEX(技能效果!B:B,MATCH(技能效果等级!W1921,技能效果!Y:Y,0))</f>
        <v>130301711</v>
      </c>
      <c r="C1921" s="31" t="str">
        <f>INDEX(技能效果!C:C,MATCH(技能效果等级!B1921,技能效果!B:B,0))</f>
        <v>飞廉专属武器效果</v>
      </c>
      <c r="D1921" s="30" t="s">
        <v>1013</v>
      </c>
      <c r="E1921" s="31">
        <v>8</v>
      </c>
      <c r="F1921" s="31">
        <f>INDEX(技能效果!H:H,MATCH(技能效果等级!B1921,技能效果!B:B,0))</f>
        <v>4101</v>
      </c>
      <c r="G1921" s="31">
        <v>1</v>
      </c>
      <c r="H1921" s="100"/>
      <c r="I1921" s="100"/>
      <c r="J1921" s="100"/>
      <c r="K1921" s="100"/>
      <c r="L1921" s="100"/>
      <c r="M1921" s="100"/>
      <c r="N1921" s="30" t="str">
        <f>IF(INDEX(技能效果!I:I,MATCH(技能效果等级!B1921,技能效果!B:B,0))="","",INDEX(技能效果!I:I,MATCH(技能效果等级!B1921,技能效果!B:B,0)))</f>
        <v/>
      </c>
      <c r="O1921" s="100"/>
      <c r="P1921" s="100"/>
      <c r="Q1921" s="100"/>
      <c r="R1921" s="31" t="str">
        <f>IF(INDEX(技能效果!J:J,MATCH(技能效果等级!B1921,技能效果!B:B,0))="","",INDEX(技能效果!J:J,MATCH(技能效果等级!B1921,技能效果!B:B,0)))</f>
        <v/>
      </c>
      <c r="S1921" s="100"/>
      <c r="T1921" s="100"/>
      <c r="U1921" s="100"/>
      <c r="V1921" s="30" t="s">
        <v>1329</v>
      </c>
      <c r="W1921" s="31">
        <f t="shared" si="29"/>
        <v>192</v>
      </c>
    </row>
    <row r="1922" spans="1:23" ht="16.5" x14ac:dyDescent="0.2">
      <c r="A1922" s="31">
        <v>1919</v>
      </c>
      <c r="B1922" s="31">
        <f>INDEX(技能效果!B:B,MATCH(技能效果等级!W1922,技能效果!Y:Y,0))</f>
        <v>130301711</v>
      </c>
      <c r="C1922" s="31" t="str">
        <f>INDEX(技能效果!C:C,MATCH(技能效果等级!B1922,技能效果!B:B,0))</f>
        <v>飞廉专属武器效果</v>
      </c>
      <c r="D1922" s="30" t="s">
        <v>1013</v>
      </c>
      <c r="E1922" s="31">
        <v>9</v>
      </c>
      <c r="F1922" s="31">
        <f>INDEX(技能效果!H:H,MATCH(技能效果等级!B1922,技能效果!B:B,0))</f>
        <v>4101</v>
      </c>
      <c r="G1922" s="31">
        <v>1</v>
      </c>
      <c r="H1922" s="100"/>
      <c r="I1922" s="100"/>
      <c r="J1922" s="100"/>
      <c r="K1922" s="100"/>
      <c r="L1922" s="100"/>
      <c r="M1922" s="100"/>
      <c r="N1922" s="30" t="str">
        <f>IF(INDEX(技能效果!I:I,MATCH(技能效果等级!B1922,技能效果!B:B,0))="","",INDEX(技能效果!I:I,MATCH(技能效果等级!B1922,技能效果!B:B,0)))</f>
        <v/>
      </c>
      <c r="O1922" s="100"/>
      <c r="P1922" s="100"/>
      <c r="Q1922" s="100"/>
      <c r="R1922" s="31" t="str">
        <f>IF(INDEX(技能效果!J:J,MATCH(技能效果等级!B1922,技能效果!B:B,0))="","",INDEX(技能效果!J:J,MATCH(技能效果等级!B1922,技能效果!B:B,0)))</f>
        <v/>
      </c>
      <c r="S1922" s="100"/>
      <c r="T1922" s="100"/>
      <c r="U1922" s="100"/>
      <c r="V1922" s="30" t="s">
        <v>1329</v>
      </c>
      <c r="W1922" s="31">
        <f t="shared" si="29"/>
        <v>192</v>
      </c>
    </row>
    <row r="1923" spans="1:23" ht="16.5" x14ac:dyDescent="0.2">
      <c r="A1923" s="31">
        <v>1920</v>
      </c>
      <c r="B1923" s="31">
        <f>INDEX(技能效果!B:B,MATCH(技能效果等级!W1923,技能效果!Y:Y,0))</f>
        <v>130301711</v>
      </c>
      <c r="C1923" s="31" t="str">
        <f>INDEX(技能效果!C:C,MATCH(技能效果等级!B1923,技能效果!B:B,0))</f>
        <v>飞廉专属武器效果</v>
      </c>
      <c r="D1923" s="30" t="s">
        <v>1013</v>
      </c>
      <c r="E1923" s="31">
        <v>10</v>
      </c>
      <c r="F1923" s="31">
        <f>INDEX(技能效果!H:H,MATCH(技能效果等级!B1923,技能效果!B:B,0))</f>
        <v>4101</v>
      </c>
      <c r="G1923" s="31">
        <v>1</v>
      </c>
      <c r="H1923" s="100"/>
      <c r="I1923" s="100"/>
      <c r="J1923" s="100"/>
      <c r="K1923" s="100"/>
      <c r="L1923" s="100"/>
      <c r="M1923" s="100"/>
      <c r="N1923" s="30" t="str">
        <f>IF(INDEX(技能效果!I:I,MATCH(技能效果等级!B1923,技能效果!B:B,0))="","",INDEX(技能效果!I:I,MATCH(技能效果等级!B1923,技能效果!B:B,0)))</f>
        <v/>
      </c>
      <c r="O1923" s="100"/>
      <c r="P1923" s="100"/>
      <c r="Q1923" s="100"/>
      <c r="R1923" s="31" t="str">
        <f>IF(INDEX(技能效果!J:J,MATCH(技能效果等级!B1923,技能效果!B:B,0))="","",INDEX(技能效果!J:J,MATCH(技能效果等级!B1923,技能效果!B:B,0)))</f>
        <v/>
      </c>
      <c r="S1923" s="100"/>
      <c r="T1923" s="100"/>
      <c r="U1923" s="100"/>
      <c r="V1923" s="30" t="s">
        <v>1329</v>
      </c>
      <c r="W1923" s="31">
        <f t="shared" si="29"/>
        <v>192</v>
      </c>
    </row>
    <row r="1924" spans="1:23" ht="16.5" x14ac:dyDescent="0.2">
      <c r="A1924" s="31">
        <v>1921</v>
      </c>
      <c r="B1924" s="31">
        <f>INDEX(技能效果!B:B,MATCH(技能效果等级!W1924,技能效果!Y:Y,0))</f>
        <v>130301721</v>
      </c>
      <c r="C1924" s="31" t="str">
        <f>INDEX(技能效果!C:C,MATCH(技能效果等级!B1924,技能效果!B:B,0))</f>
        <v>飞廉满星效果</v>
      </c>
      <c r="D1924" s="30" t="s">
        <v>1013</v>
      </c>
      <c r="E1924" s="31">
        <v>1</v>
      </c>
      <c r="F1924" s="31">
        <f>INDEX(技能效果!H:H,MATCH(技能效果等级!B1924,技能效果!B:B,0))</f>
        <v>4029</v>
      </c>
      <c r="G1924" s="31">
        <v>1</v>
      </c>
      <c r="H1924" s="100"/>
      <c r="I1924" s="100"/>
      <c r="J1924" s="100"/>
      <c r="K1924" s="100"/>
      <c r="L1924" s="100"/>
      <c r="M1924" s="100"/>
      <c r="N1924" s="30" t="str">
        <f>IF(INDEX(技能效果!I:I,MATCH(技能效果等级!B1924,技能效果!B:B,0))="","",INDEX(技能效果!I:I,MATCH(技能效果等级!B1924,技能效果!B:B,0)))</f>
        <v/>
      </c>
      <c r="O1924" s="100"/>
      <c r="P1924" s="100"/>
      <c r="Q1924" s="100"/>
      <c r="R1924" s="31" t="str">
        <f>IF(INDEX(技能效果!J:J,MATCH(技能效果等级!B1924,技能效果!B:B,0))="","",INDEX(技能效果!J:J,MATCH(技能效果等级!B1924,技能效果!B:B,0)))</f>
        <v/>
      </c>
      <c r="S1924" s="100"/>
      <c r="T1924" s="100"/>
      <c r="U1924" s="100"/>
      <c r="V1924" s="30" t="s">
        <v>1329</v>
      </c>
      <c r="W1924" s="31">
        <f t="shared" si="29"/>
        <v>193</v>
      </c>
    </row>
    <row r="1925" spans="1:23" ht="16.5" x14ac:dyDescent="0.2">
      <c r="A1925" s="31">
        <v>1922</v>
      </c>
      <c r="B1925" s="31">
        <f>INDEX(技能效果!B:B,MATCH(技能效果等级!W1925,技能效果!Y:Y,0))</f>
        <v>130301721</v>
      </c>
      <c r="C1925" s="31" t="str">
        <f>INDEX(技能效果!C:C,MATCH(技能效果等级!B1925,技能效果!B:B,0))</f>
        <v>飞廉满星效果</v>
      </c>
      <c r="D1925" s="30" t="s">
        <v>1013</v>
      </c>
      <c r="E1925" s="31">
        <v>2</v>
      </c>
      <c r="F1925" s="31">
        <f>INDEX(技能效果!H:H,MATCH(技能效果等级!B1925,技能效果!B:B,0))</f>
        <v>4029</v>
      </c>
      <c r="G1925" s="31">
        <v>1</v>
      </c>
      <c r="H1925" s="100"/>
      <c r="I1925" s="100"/>
      <c r="J1925" s="100"/>
      <c r="K1925" s="100"/>
      <c r="L1925" s="100"/>
      <c r="M1925" s="100"/>
      <c r="N1925" s="30" t="str">
        <f>IF(INDEX(技能效果!I:I,MATCH(技能效果等级!B1925,技能效果!B:B,0))="","",INDEX(技能效果!I:I,MATCH(技能效果等级!B1925,技能效果!B:B,0)))</f>
        <v/>
      </c>
      <c r="O1925" s="100"/>
      <c r="P1925" s="100"/>
      <c r="Q1925" s="100"/>
      <c r="R1925" s="31" t="str">
        <f>IF(INDEX(技能效果!J:J,MATCH(技能效果等级!B1925,技能效果!B:B,0))="","",INDEX(技能效果!J:J,MATCH(技能效果等级!B1925,技能效果!B:B,0)))</f>
        <v/>
      </c>
      <c r="S1925" s="100"/>
      <c r="T1925" s="100"/>
      <c r="U1925" s="100"/>
      <c r="V1925" s="30" t="s">
        <v>1329</v>
      </c>
      <c r="W1925" s="31">
        <f t="shared" si="29"/>
        <v>193</v>
      </c>
    </row>
    <row r="1926" spans="1:23" ht="16.5" x14ac:dyDescent="0.2">
      <c r="A1926" s="31">
        <v>1923</v>
      </c>
      <c r="B1926" s="31">
        <f>INDEX(技能效果!B:B,MATCH(技能效果等级!W1926,技能效果!Y:Y,0))</f>
        <v>130301721</v>
      </c>
      <c r="C1926" s="31" t="str">
        <f>INDEX(技能效果!C:C,MATCH(技能效果等级!B1926,技能效果!B:B,0))</f>
        <v>飞廉满星效果</v>
      </c>
      <c r="D1926" s="30" t="s">
        <v>1013</v>
      </c>
      <c r="E1926" s="31">
        <v>3</v>
      </c>
      <c r="F1926" s="31">
        <f>INDEX(技能效果!H:H,MATCH(技能效果等级!B1926,技能效果!B:B,0))</f>
        <v>4029</v>
      </c>
      <c r="G1926" s="31">
        <v>1</v>
      </c>
      <c r="H1926" s="100"/>
      <c r="I1926" s="100"/>
      <c r="J1926" s="100"/>
      <c r="K1926" s="100"/>
      <c r="L1926" s="100"/>
      <c r="M1926" s="100"/>
      <c r="N1926" s="30" t="str">
        <f>IF(INDEX(技能效果!I:I,MATCH(技能效果等级!B1926,技能效果!B:B,0))="","",INDEX(技能效果!I:I,MATCH(技能效果等级!B1926,技能效果!B:B,0)))</f>
        <v/>
      </c>
      <c r="O1926" s="100"/>
      <c r="P1926" s="100"/>
      <c r="Q1926" s="100"/>
      <c r="R1926" s="31" t="str">
        <f>IF(INDEX(技能效果!J:J,MATCH(技能效果等级!B1926,技能效果!B:B,0))="","",INDEX(技能效果!J:J,MATCH(技能效果等级!B1926,技能效果!B:B,0)))</f>
        <v/>
      </c>
      <c r="S1926" s="100"/>
      <c r="T1926" s="100"/>
      <c r="U1926" s="100"/>
      <c r="V1926" s="30" t="s">
        <v>1329</v>
      </c>
      <c r="W1926" s="31">
        <f t="shared" si="29"/>
        <v>193</v>
      </c>
    </row>
    <row r="1927" spans="1:23" ht="16.5" x14ac:dyDescent="0.2">
      <c r="A1927" s="31">
        <v>1924</v>
      </c>
      <c r="B1927" s="31">
        <f>INDEX(技能效果!B:B,MATCH(技能效果等级!W1927,技能效果!Y:Y,0))</f>
        <v>130301721</v>
      </c>
      <c r="C1927" s="31" t="str">
        <f>INDEX(技能效果!C:C,MATCH(技能效果等级!B1927,技能效果!B:B,0))</f>
        <v>飞廉满星效果</v>
      </c>
      <c r="D1927" s="30" t="s">
        <v>1013</v>
      </c>
      <c r="E1927" s="31">
        <v>4</v>
      </c>
      <c r="F1927" s="31">
        <f>INDEX(技能效果!H:H,MATCH(技能效果等级!B1927,技能效果!B:B,0))</f>
        <v>4029</v>
      </c>
      <c r="G1927" s="31">
        <v>1</v>
      </c>
      <c r="H1927" s="100"/>
      <c r="I1927" s="100"/>
      <c r="J1927" s="100"/>
      <c r="K1927" s="100"/>
      <c r="L1927" s="100"/>
      <c r="M1927" s="100"/>
      <c r="N1927" s="30" t="str">
        <f>IF(INDEX(技能效果!I:I,MATCH(技能效果等级!B1927,技能效果!B:B,0))="","",INDEX(技能效果!I:I,MATCH(技能效果等级!B1927,技能效果!B:B,0)))</f>
        <v/>
      </c>
      <c r="O1927" s="100"/>
      <c r="P1927" s="100"/>
      <c r="Q1927" s="100"/>
      <c r="R1927" s="31" t="str">
        <f>IF(INDEX(技能效果!J:J,MATCH(技能效果等级!B1927,技能效果!B:B,0))="","",INDEX(技能效果!J:J,MATCH(技能效果等级!B1927,技能效果!B:B,0)))</f>
        <v/>
      </c>
      <c r="S1927" s="100"/>
      <c r="T1927" s="100"/>
      <c r="U1927" s="100"/>
      <c r="V1927" s="30" t="s">
        <v>1329</v>
      </c>
      <c r="W1927" s="31">
        <f t="shared" si="29"/>
        <v>193</v>
      </c>
    </row>
    <row r="1928" spans="1:23" ht="16.5" x14ac:dyDescent="0.2">
      <c r="A1928" s="31">
        <v>1925</v>
      </c>
      <c r="B1928" s="31">
        <f>INDEX(技能效果!B:B,MATCH(技能效果等级!W1928,技能效果!Y:Y,0))</f>
        <v>130301721</v>
      </c>
      <c r="C1928" s="31" t="str">
        <f>INDEX(技能效果!C:C,MATCH(技能效果等级!B1928,技能效果!B:B,0))</f>
        <v>飞廉满星效果</v>
      </c>
      <c r="D1928" s="30" t="s">
        <v>1013</v>
      </c>
      <c r="E1928" s="31">
        <v>5</v>
      </c>
      <c r="F1928" s="31">
        <f>INDEX(技能效果!H:H,MATCH(技能效果等级!B1928,技能效果!B:B,0))</f>
        <v>4029</v>
      </c>
      <c r="G1928" s="31">
        <v>1</v>
      </c>
      <c r="H1928" s="100"/>
      <c r="I1928" s="100"/>
      <c r="J1928" s="100"/>
      <c r="K1928" s="100"/>
      <c r="L1928" s="100"/>
      <c r="M1928" s="100"/>
      <c r="N1928" s="30" t="str">
        <f>IF(INDEX(技能效果!I:I,MATCH(技能效果等级!B1928,技能效果!B:B,0))="","",INDEX(技能效果!I:I,MATCH(技能效果等级!B1928,技能效果!B:B,0)))</f>
        <v/>
      </c>
      <c r="O1928" s="100"/>
      <c r="P1928" s="100"/>
      <c r="Q1928" s="100"/>
      <c r="R1928" s="31" t="str">
        <f>IF(INDEX(技能效果!J:J,MATCH(技能效果等级!B1928,技能效果!B:B,0))="","",INDEX(技能效果!J:J,MATCH(技能效果等级!B1928,技能效果!B:B,0)))</f>
        <v/>
      </c>
      <c r="S1928" s="100"/>
      <c r="T1928" s="100"/>
      <c r="U1928" s="100"/>
      <c r="V1928" s="30" t="s">
        <v>1329</v>
      </c>
      <c r="W1928" s="31">
        <f t="shared" si="29"/>
        <v>193</v>
      </c>
    </row>
    <row r="1929" spans="1:23" ht="16.5" x14ac:dyDescent="0.2">
      <c r="A1929" s="31">
        <v>1926</v>
      </c>
      <c r="B1929" s="31">
        <f>INDEX(技能效果!B:B,MATCH(技能效果等级!W1929,技能效果!Y:Y,0))</f>
        <v>130301721</v>
      </c>
      <c r="C1929" s="31" t="str">
        <f>INDEX(技能效果!C:C,MATCH(技能效果等级!B1929,技能效果!B:B,0))</f>
        <v>飞廉满星效果</v>
      </c>
      <c r="D1929" s="30" t="s">
        <v>1013</v>
      </c>
      <c r="E1929" s="31">
        <v>6</v>
      </c>
      <c r="F1929" s="31">
        <f>INDEX(技能效果!H:H,MATCH(技能效果等级!B1929,技能效果!B:B,0))</f>
        <v>4029</v>
      </c>
      <c r="G1929" s="31">
        <v>1</v>
      </c>
      <c r="H1929" s="100"/>
      <c r="I1929" s="100"/>
      <c r="J1929" s="100"/>
      <c r="K1929" s="100"/>
      <c r="L1929" s="100"/>
      <c r="M1929" s="100"/>
      <c r="N1929" s="30" t="str">
        <f>IF(INDEX(技能效果!I:I,MATCH(技能效果等级!B1929,技能效果!B:B,0))="","",INDEX(技能效果!I:I,MATCH(技能效果等级!B1929,技能效果!B:B,0)))</f>
        <v/>
      </c>
      <c r="O1929" s="100"/>
      <c r="P1929" s="100"/>
      <c r="Q1929" s="100"/>
      <c r="R1929" s="31" t="str">
        <f>IF(INDEX(技能效果!J:J,MATCH(技能效果等级!B1929,技能效果!B:B,0))="","",INDEX(技能效果!J:J,MATCH(技能效果等级!B1929,技能效果!B:B,0)))</f>
        <v/>
      </c>
      <c r="S1929" s="100"/>
      <c r="T1929" s="100"/>
      <c r="U1929" s="100"/>
      <c r="V1929" s="30" t="s">
        <v>1329</v>
      </c>
      <c r="W1929" s="31">
        <f t="shared" si="29"/>
        <v>193</v>
      </c>
    </row>
    <row r="1930" spans="1:23" ht="16.5" x14ac:dyDescent="0.2">
      <c r="A1930" s="31">
        <v>1927</v>
      </c>
      <c r="B1930" s="31">
        <f>INDEX(技能效果!B:B,MATCH(技能效果等级!W1930,技能效果!Y:Y,0))</f>
        <v>130301721</v>
      </c>
      <c r="C1930" s="31" t="str">
        <f>INDEX(技能效果!C:C,MATCH(技能效果等级!B1930,技能效果!B:B,0))</f>
        <v>飞廉满星效果</v>
      </c>
      <c r="D1930" s="30" t="s">
        <v>1013</v>
      </c>
      <c r="E1930" s="31">
        <v>7</v>
      </c>
      <c r="F1930" s="31">
        <f>INDEX(技能效果!H:H,MATCH(技能效果等级!B1930,技能效果!B:B,0))</f>
        <v>4029</v>
      </c>
      <c r="G1930" s="31">
        <v>1</v>
      </c>
      <c r="H1930" s="100"/>
      <c r="I1930" s="100"/>
      <c r="J1930" s="100"/>
      <c r="K1930" s="100"/>
      <c r="L1930" s="100"/>
      <c r="M1930" s="100"/>
      <c r="N1930" s="30" t="str">
        <f>IF(INDEX(技能效果!I:I,MATCH(技能效果等级!B1930,技能效果!B:B,0))="","",INDEX(技能效果!I:I,MATCH(技能效果等级!B1930,技能效果!B:B,0)))</f>
        <v/>
      </c>
      <c r="O1930" s="100"/>
      <c r="P1930" s="100"/>
      <c r="Q1930" s="100"/>
      <c r="R1930" s="31" t="str">
        <f>IF(INDEX(技能效果!J:J,MATCH(技能效果等级!B1930,技能效果!B:B,0))="","",INDEX(技能效果!J:J,MATCH(技能效果等级!B1930,技能效果!B:B,0)))</f>
        <v/>
      </c>
      <c r="S1930" s="100"/>
      <c r="T1930" s="100"/>
      <c r="U1930" s="100"/>
      <c r="V1930" s="30" t="s">
        <v>1329</v>
      </c>
      <c r="W1930" s="31">
        <f t="shared" si="29"/>
        <v>193</v>
      </c>
    </row>
    <row r="1931" spans="1:23" ht="16.5" x14ac:dyDescent="0.2">
      <c r="A1931" s="31">
        <v>1928</v>
      </c>
      <c r="B1931" s="31">
        <f>INDEX(技能效果!B:B,MATCH(技能效果等级!W1931,技能效果!Y:Y,0))</f>
        <v>130301721</v>
      </c>
      <c r="C1931" s="31" t="str">
        <f>INDEX(技能效果!C:C,MATCH(技能效果等级!B1931,技能效果!B:B,0))</f>
        <v>飞廉满星效果</v>
      </c>
      <c r="D1931" s="30" t="s">
        <v>1013</v>
      </c>
      <c r="E1931" s="31">
        <v>8</v>
      </c>
      <c r="F1931" s="31">
        <f>INDEX(技能效果!H:H,MATCH(技能效果等级!B1931,技能效果!B:B,0))</f>
        <v>4029</v>
      </c>
      <c r="G1931" s="31">
        <v>1</v>
      </c>
      <c r="H1931" s="100"/>
      <c r="I1931" s="100"/>
      <c r="J1931" s="100"/>
      <c r="K1931" s="100"/>
      <c r="L1931" s="100"/>
      <c r="M1931" s="100"/>
      <c r="N1931" s="30" t="str">
        <f>IF(INDEX(技能效果!I:I,MATCH(技能效果等级!B1931,技能效果!B:B,0))="","",INDEX(技能效果!I:I,MATCH(技能效果等级!B1931,技能效果!B:B,0)))</f>
        <v/>
      </c>
      <c r="O1931" s="100"/>
      <c r="P1931" s="100"/>
      <c r="Q1931" s="100"/>
      <c r="R1931" s="31" t="str">
        <f>IF(INDEX(技能效果!J:J,MATCH(技能效果等级!B1931,技能效果!B:B,0))="","",INDEX(技能效果!J:J,MATCH(技能效果等级!B1931,技能效果!B:B,0)))</f>
        <v/>
      </c>
      <c r="S1931" s="100"/>
      <c r="T1931" s="100"/>
      <c r="U1931" s="100"/>
      <c r="V1931" s="30" t="s">
        <v>1329</v>
      </c>
      <c r="W1931" s="31">
        <f t="shared" si="29"/>
        <v>193</v>
      </c>
    </row>
    <row r="1932" spans="1:23" ht="16.5" x14ac:dyDescent="0.2">
      <c r="A1932" s="31">
        <v>1929</v>
      </c>
      <c r="B1932" s="31">
        <f>INDEX(技能效果!B:B,MATCH(技能效果等级!W1932,技能效果!Y:Y,0))</f>
        <v>130301721</v>
      </c>
      <c r="C1932" s="31" t="str">
        <f>INDEX(技能效果!C:C,MATCH(技能效果等级!B1932,技能效果!B:B,0))</f>
        <v>飞廉满星效果</v>
      </c>
      <c r="D1932" s="30" t="s">
        <v>1013</v>
      </c>
      <c r="E1932" s="31">
        <v>9</v>
      </c>
      <c r="F1932" s="31">
        <f>INDEX(技能效果!H:H,MATCH(技能效果等级!B1932,技能效果!B:B,0))</f>
        <v>4029</v>
      </c>
      <c r="G1932" s="31">
        <v>1</v>
      </c>
      <c r="H1932" s="100"/>
      <c r="I1932" s="100"/>
      <c r="J1932" s="100"/>
      <c r="K1932" s="100"/>
      <c r="L1932" s="100"/>
      <c r="M1932" s="100"/>
      <c r="N1932" s="30" t="str">
        <f>IF(INDEX(技能效果!I:I,MATCH(技能效果等级!B1932,技能效果!B:B,0))="","",INDEX(技能效果!I:I,MATCH(技能效果等级!B1932,技能效果!B:B,0)))</f>
        <v/>
      </c>
      <c r="O1932" s="100"/>
      <c r="P1932" s="100"/>
      <c r="Q1932" s="100"/>
      <c r="R1932" s="31" t="str">
        <f>IF(INDEX(技能效果!J:J,MATCH(技能效果等级!B1932,技能效果!B:B,0))="","",INDEX(技能效果!J:J,MATCH(技能效果等级!B1932,技能效果!B:B,0)))</f>
        <v/>
      </c>
      <c r="S1932" s="100"/>
      <c r="T1932" s="100"/>
      <c r="U1932" s="100"/>
      <c r="V1932" s="30" t="s">
        <v>1329</v>
      </c>
      <c r="W1932" s="31">
        <f t="shared" si="29"/>
        <v>193</v>
      </c>
    </row>
    <row r="1933" spans="1:23" ht="16.5" x14ac:dyDescent="0.2">
      <c r="A1933" s="31">
        <v>1930</v>
      </c>
      <c r="B1933" s="31">
        <f>INDEX(技能效果!B:B,MATCH(技能效果等级!W1933,技能效果!Y:Y,0))</f>
        <v>130301721</v>
      </c>
      <c r="C1933" s="31" t="str">
        <f>INDEX(技能效果!C:C,MATCH(技能效果等级!B1933,技能效果!B:B,0))</f>
        <v>飞廉满星效果</v>
      </c>
      <c r="D1933" s="30" t="s">
        <v>1013</v>
      </c>
      <c r="E1933" s="31">
        <v>10</v>
      </c>
      <c r="F1933" s="31">
        <f>INDEX(技能效果!H:H,MATCH(技能效果等级!B1933,技能效果!B:B,0))</f>
        <v>4029</v>
      </c>
      <c r="G1933" s="31">
        <v>1</v>
      </c>
      <c r="H1933" s="100"/>
      <c r="I1933" s="100"/>
      <c r="J1933" s="100"/>
      <c r="K1933" s="100"/>
      <c r="L1933" s="100"/>
      <c r="M1933" s="100"/>
      <c r="N1933" s="30" t="str">
        <f>IF(INDEX(技能效果!I:I,MATCH(技能效果等级!B1933,技能效果!B:B,0))="","",INDEX(技能效果!I:I,MATCH(技能效果等级!B1933,技能效果!B:B,0)))</f>
        <v/>
      </c>
      <c r="O1933" s="100"/>
      <c r="P1933" s="100"/>
      <c r="Q1933" s="100"/>
      <c r="R1933" s="31" t="str">
        <f>IF(INDEX(技能效果!J:J,MATCH(技能效果等级!B1933,技能效果!B:B,0))="","",INDEX(技能效果!J:J,MATCH(技能效果等级!B1933,技能效果!B:B,0)))</f>
        <v/>
      </c>
      <c r="S1933" s="100"/>
      <c r="T1933" s="100"/>
      <c r="U1933" s="100"/>
      <c r="V1933" s="30" t="s">
        <v>1329</v>
      </c>
      <c r="W1933" s="31">
        <f t="shared" si="29"/>
        <v>193</v>
      </c>
    </row>
    <row r="1934" spans="1:23" ht="16.5" x14ac:dyDescent="0.2">
      <c r="A1934" s="31">
        <v>1931</v>
      </c>
      <c r="B1934" s="31">
        <f>INDEX(技能效果!B:B,MATCH(技能效果等级!W1934,技能效果!Y:Y,0))</f>
        <v>130301802</v>
      </c>
      <c r="C1934" s="31" t="str">
        <f>INDEX(技能效果!C:C,MATCH(技能效果等级!B1934,技能效果!B:B,0))</f>
        <v>噬日技能消耗生命</v>
      </c>
      <c r="D1934" s="30" t="s">
        <v>1013</v>
      </c>
      <c r="E1934" s="31">
        <v>1</v>
      </c>
      <c r="F1934" s="31">
        <f>INDEX(技能效果!H:H,MATCH(技能效果等级!B1934,技能效果!B:B,0))</f>
        <v>1006</v>
      </c>
      <c r="G1934" s="31">
        <v>1</v>
      </c>
      <c r="H1934" s="100"/>
      <c r="I1934" s="100"/>
      <c r="J1934" s="100"/>
      <c r="K1934" s="100"/>
      <c r="L1934" s="100"/>
      <c r="M1934" s="100"/>
      <c r="N1934" s="30" t="str">
        <f>IF(INDEX(技能效果!I:I,MATCH(技能效果等级!B1934,技能效果!B:B,0))="","",INDEX(技能效果!I:I,MATCH(技能效果等级!B1934,技能效果!B:B,0)))</f>
        <v/>
      </c>
      <c r="O1934" s="100"/>
      <c r="P1934" s="100"/>
      <c r="Q1934" s="100"/>
      <c r="R1934" s="31" t="str">
        <f>IF(INDEX(技能效果!J:J,MATCH(技能效果等级!B1934,技能效果!B:B,0))="","",INDEX(技能效果!J:J,MATCH(技能效果等级!B1934,技能效果!B:B,0)))</f>
        <v/>
      </c>
      <c r="S1934" s="100"/>
      <c r="T1934" s="100"/>
      <c r="U1934" s="100"/>
      <c r="V1934" s="30" t="s">
        <v>1329</v>
      </c>
      <c r="W1934" s="31">
        <f t="shared" si="29"/>
        <v>194</v>
      </c>
    </row>
    <row r="1935" spans="1:23" ht="16.5" x14ac:dyDescent="0.2">
      <c r="A1935" s="31">
        <v>1932</v>
      </c>
      <c r="B1935" s="31">
        <f>INDEX(技能效果!B:B,MATCH(技能效果等级!W1935,技能效果!Y:Y,0))</f>
        <v>130301802</v>
      </c>
      <c r="C1935" s="31" t="str">
        <f>INDEX(技能效果!C:C,MATCH(技能效果等级!B1935,技能效果!B:B,0))</f>
        <v>噬日技能消耗生命</v>
      </c>
      <c r="D1935" s="30" t="s">
        <v>1013</v>
      </c>
      <c r="E1935" s="31">
        <v>2</v>
      </c>
      <c r="F1935" s="31">
        <f>INDEX(技能效果!H:H,MATCH(技能效果等级!B1935,技能效果!B:B,0))</f>
        <v>1006</v>
      </c>
      <c r="G1935" s="31">
        <v>1</v>
      </c>
      <c r="H1935" s="100"/>
      <c r="I1935" s="100"/>
      <c r="J1935" s="100"/>
      <c r="K1935" s="100"/>
      <c r="L1935" s="100"/>
      <c r="M1935" s="100"/>
      <c r="N1935" s="30" t="str">
        <f>IF(INDEX(技能效果!I:I,MATCH(技能效果等级!B1935,技能效果!B:B,0))="","",INDEX(技能效果!I:I,MATCH(技能效果等级!B1935,技能效果!B:B,0)))</f>
        <v/>
      </c>
      <c r="O1935" s="100"/>
      <c r="P1935" s="100"/>
      <c r="Q1935" s="100"/>
      <c r="R1935" s="31" t="str">
        <f>IF(INDEX(技能效果!J:J,MATCH(技能效果等级!B1935,技能效果!B:B,0))="","",INDEX(技能效果!J:J,MATCH(技能效果等级!B1935,技能效果!B:B,0)))</f>
        <v/>
      </c>
      <c r="S1935" s="100"/>
      <c r="T1935" s="100"/>
      <c r="U1935" s="100"/>
      <c r="V1935" s="30" t="s">
        <v>1329</v>
      </c>
      <c r="W1935" s="31">
        <f t="shared" ref="W1935:W1998" si="30">W1925+1</f>
        <v>194</v>
      </c>
    </row>
    <row r="1936" spans="1:23" ht="16.5" x14ac:dyDescent="0.2">
      <c r="A1936" s="31">
        <v>1933</v>
      </c>
      <c r="B1936" s="31">
        <f>INDEX(技能效果!B:B,MATCH(技能效果等级!W1936,技能效果!Y:Y,0))</f>
        <v>130301802</v>
      </c>
      <c r="C1936" s="31" t="str">
        <f>INDEX(技能效果!C:C,MATCH(技能效果等级!B1936,技能效果!B:B,0))</f>
        <v>噬日技能消耗生命</v>
      </c>
      <c r="D1936" s="30" t="s">
        <v>1013</v>
      </c>
      <c r="E1936" s="31">
        <v>3</v>
      </c>
      <c r="F1936" s="31">
        <f>INDEX(技能效果!H:H,MATCH(技能效果等级!B1936,技能效果!B:B,0))</f>
        <v>1006</v>
      </c>
      <c r="G1936" s="31">
        <v>1</v>
      </c>
      <c r="H1936" s="100"/>
      <c r="I1936" s="100"/>
      <c r="J1936" s="100"/>
      <c r="K1936" s="100"/>
      <c r="L1936" s="100"/>
      <c r="M1936" s="100"/>
      <c r="N1936" s="30" t="str">
        <f>IF(INDEX(技能效果!I:I,MATCH(技能效果等级!B1936,技能效果!B:B,0))="","",INDEX(技能效果!I:I,MATCH(技能效果等级!B1936,技能效果!B:B,0)))</f>
        <v/>
      </c>
      <c r="O1936" s="100"/>
      <c r="P1936" s="100"/>
      <c r="Q1936" s="100"/>
      <c r="R1936" s="31" t="str">
        <f>IF(INDEX(技能效果!J:J,MATCH(技能效果等级!B1936,技能效果!B:B,0))="","",INDEX(技能效果!J:J,MATCH(技能效果等级!B1936,技能效果!B:B,0)))</f>
        <v/>
      </c>
      <c r="S1936" s="100"/>
      <c r="T1936" s="100"/>
      <c r="U1936" s="100"/>
      <c r="V1936" s="30" t="s">
        <v>1329</v>
      </c>
      <c r="W1936" s="31">
        <f t="shared" si="30"/>
        <v>194</v>
      </c>
    </row>
    <row r="1937" spans="1:23" ht="16.5" x14ac:dyDescent="0.2">
      <c r="A1937" s="31">
        <v>1934</v>
      </c>
      <c r="B1937" s="31">
        <f>INDEX(技能效果!B:B,MATCH(技能效果等级!W1937,技能效果!Y:Y,0))</f>
        <v>130301802</v>
      </c>
      <c r="C1937" s="31" t="str">
        <f>INDEX(技能效果!C:C,MATCH(技能效果等级!B1937,技能效果!B:B,0))</f>
        <v>噬日技能消耗生命</v>
      </c>
      <c r="D1937" s="30" t="s">
        <v>1013</v>
      </c>
      <c r="E1937" s="31">
        <v>4</v>
      </c>
      <c r="F1937" s="31">
        <f>INDEX(技能效果!H:H,MATCH(技能效果等级!B1937,技能效果!B:B,0))</f>
        <v>1006</v>
      </c>
      <c r="G1937" s="31">
        <v>1</v>
      </c>
      <c r="H1937" s="100"/>
      <c r="I1937" s="100"/>
      <c r="J1937" s="100"/>
      <c r="K1937" s="100"/>
      <c r="L1937" s="100"/>
      <c r="M1937" s="100"/>
      <c r="N1937" s="30" t="str">
        <f>IF(INDEX(技能效果!I:I,MATCH(技能效果等级!B1937,技能效果!B:B,0))="","",INDEX(技能效果!I:I,MATCH(技能效果等级!B1937,技能效果!B:B,0)))</f>
        <v/>
      </c>
      <c r="O1937" s="100"/>
      <c r="P1937" s="100"/>
      <c r="Q1937" s="100"/>
      <c r="R1937" s="31" t="str">
        <f>IF(INDEX(技能效果!J:J,MATCH(技能效果等级!B1937,技能效果!B:B,0))="","",INDEX(技能效果!J:J,MATCH(技能效果等级!B1937,技能效果!B:B,0)))</f>
        <v/>
      </c>
      <c r="S1937" s="100"/>
      <c r="T1937" s="100"/>
      <c r="U1937" s="100"/>
      <c r="V1937" s="30" t="s">
        <v>1329</v>
      </c>
      <c r="W1937" s="31">
        <f t="shared" si="30"/>
        <v>194</v>
      </c>
    </row>
    <row r="1938" spans="1:23" ht="16.5" x14ac:dyDescent="0.2">
      <c r="A1938" s="31">
        <v>1935</v>
      </c>
      <c r="B1938" s="31">
        <f>INDEX(技能效果!B:B,MATCH(技能效果等级!W1938,技能效果!Y:Y,0))</f>
        <v>130301802</v>
      </c>
      <c r="C1938" s="31" t="str">
        <f>INDEX(技能效果!C:C,MATCH(技能效果等级!B1938,技能效果!B:B,0))</f>
        <v>噬日技能消耗生命</v>
      </c>
      <c r="D1938" s="30" t="s">
        <v>1013</v>
      </c>
      <c r="E1938" s="31">
        <v>5</v>
      </c>
      <c r="F1938" s="31">
        <f>INDEX(技能效果!H:H,MATCH(技能效果等级!B1938,技能效果!B:B,0))</f>
        <v>1006</v>
      </c>
      <c r="G1938" s="31">
        <v>1</v>
      </c>
      <c r="H1938" s="100"/>
      <c r="I1938" s="100"/>
      <c r="J1938" s="100"/>
      <c r="K1938" s="100"/>
      <c r="L1938" s="100"/>
      <c r="M1938" s="100"/>
      <c r="N1938" s="30" t="str">
        <f>IF(INDEX(技能效果!I:I,MATCH(技能效果等级!B1938,技能效果!B:B,0))="","",INDEX(技能效果!I:I,MATCH(技能效果等级!B1938,技能效果!B:B,0)))</f>
        <v/>
      </c>
      <c r="O1938" s="100"/>
      <c r="P1938" s="100"/>
      <c r="Q1938" s="100"/>
      <c r="R1938" s="31" t="str">
        <f>IF(INDEX(技能效果!J:J,MATCH(技能效果等级!B1938,技能效果!B:B,0))="","",INDEX(技能效果!J:J,MATCH(技能效果等级!B1938,技能效果!B:B,0)))</f>
        <v/>
      </c>
      <c r="S1938" s="100"/>
      <c r="T1938" s="100"/>
      <c r="U1938" s="100"/>
      <c r="V1938" s="30" t="s">
        <v>1329</v>
      </c>
      <c r="W1938" s="31">
        <f t="shared" si="30"/>
        <v>194</v>
      </c>
    </row>
    <row r="1939" spans="1:23" ht="16.5" x14ac:dyDescent="0.2">
      <c r="A1939" s="31">
        <v>1936</v>
      </c>
      <c r="B1939" s="31">
        <f>INDEX(技能效果!B:B,MATCH(技能效果等级!W1939,技能效果!Y:Y,0))</f>
        <v>130301802</v>
      </c>
      <c r="C1939" s="31" t="str">
        <f>INDEX(技能效果!C:C,MATCH(技能效果等级!B1939,技能效果!B:B,0))</f>
        <v>噬日技能消耗生命</v>
      </c>
      <c r="D1939" s="30" t="s">
        <v>1013</v>
      </c>
      <c r="E1939" s="31">
        <v>6</v>
      </c>
      <c r="F1939" s="31">
        <f>INDEX(技能效果!H:H,MATCH(技能效果等级!B1939,技能效果!B:B,0))</f>
        <v>1006</v>
      </c>
      <c r="G1939" s="31">
        <v>1</v>
      </c>
      <c r="H1939" s="100"/>
      <c r="I1939" s="100"/>
      <c r="J1939" s="100"/>
      <c r="K1939" s="100"/>
      <c r="L1939" s="100"/>
      <c r="M1939" s="100"/>
      <c r="N1939" s="30" t="str">
        <f>IF(INDEX(技能效果!I:I,MATCH(技能效果等级!B1939,技能效果!B:B,0))="","",INDEX(技能效果!I:I,MATCH(技能效果等级!B1939,技能效果!B:B,0)))</f>
        <v/>
      </c>
      <c r="O1939" s="100"/>
      <c r="P1939" s="100"/>
      <c r="Q1939" s="100"/>
      <c r="R1939" s="31" t="str">
        <f>IF(INDEX(技能效果!J:J,MATCH(技能效果等级!B1939,技能效果!B:B,0))="","",INDEX(技能效果!J:J,MATCH(技能效果等级!B1939,技能效果!B:B,0)))</f>
        <v/>
      </c>
      <c r="S1939" s="100"/>
      <c r="T1939" s="100"/>
      <c r="U1939" s="100"/>
      <c r="V1939" s="30" t="s">
        <v>1329</v>
      </c>
      <c r="W1939" s="31">
        <f t="shared" si="30"/>
        <v>194</v>
      </c>
    </row>
    <row r="1940" spans="1:23" ht="16.5" x14ac:dyDescent="0.2">
      <c r="A1940" s="31">
        <v>1937</v>
      </c>
      <c r="B1940" s="31">
        <f>INDEX(技能效果!B:B,MATCH(技能效果等级!W1940,技能效果!Y:Y,0))</f>
        <v>130301802</v>
      </c>
      <c r="C1940" s="31" t="str">
        <f>INDEX(技能效果!C:C,MATCH(技能效果等级!B1940,技能效果!B:B,0))</f>
        <v>噬日技能消耗生命</v>
      </c>
      <c r="D1940" s="30" t="s">
        <v>1013</v>
      </c>
      <c r="E1940" s="31">
        <v>7</v>
      </c>
      <c r="F1940" s="31">
        <f>INDEX(技能效果!H:H,MATCH(技能效果等级!B1940,技能效果!B:B,0))</f>
        <v>1006</v>
      </c>
      <c r="G1940" s="31">
        <v>1</v>
      </c>
      <c r="H1940" s="100"/>
      <c r="I1940" s="100"/>
      <c r="J1940" s="100"/>
      <c r="K1940" s="100"/>
      <c r="L1940" s="100"/>
      <c r="M1940" s="100"/>
      <c r="N1940" s="30" t="str">
        <f>IF(INDEX(技能效果!I:I,MATCH(技能效果等级!B1940,技能效果!B:B,0))="","",INDEX(技能效果!I:I,MATCH(技能效果等级!B1940,技能效果!B:B,0)))</f>
        <v/>
      </c>
      <c r="O1940" s="100"/>
      <c r="P1940" s="100"/>
      <c r="Q1940" s="100"/>
      <c r="R1940" s="31" t="str">
        <f>IF(INDEX(技能效果!J:J,MATCH(技能效果等级!B1940,技能效果!B:B,0))="","",INDEX(技能效果!J:J,MATCH(技能效果等级!B1940,技能效果!B:B,0)))</f>
        <v/>
      </c>
      <c r="S1940" s="100"/>
      <c r="T1940" s="100"/>
      <c r="U1940" s="100"/>
      <c r="V1940" s="30" t="s">
        <v>1329</v>
      </c>
      <c r="W1940" s="31">
        <f t="shared" si="30"/>
        <v>194</v>
      </c>
    </row>
    <row r="1941" spans="1:23" ht="16.5" x14ac:dyDescent="0.2">
      <c r="A1941" s="31">
        <v>1938</v>
      </c>
      <c r="B1941" s="31">
        <f>INDEX(技能效果!B:B,MATCH(技能效果等级!W1941,技能效果!Y:Y,0))</f>
        <v>130301802</v>
      </c>
      <c r="C1941" s="31" t="str">
        <f>INDEX(技能效果!C:C,MATCH(技能效果等级!B1941,技能效果!B:B,0))</f>
        <v>噬日技能消耗生命</v>
      </c>
      <c r="D1941" s="30" t="s">
        <v>1013</v>
      </c>
      <c r="E1941" s="31">
        <v>8</v>
      </c>
      <c r="F1941" s="31">
        <f>INDEX(技能效果!H:H,MATCH(技能效果等级!B1941,技能效果!B:B,0))</f>
        <v>1006</v>
      </c>
      <c r="G1941" s="31">
        <v>1</v>
      </c>
      <c r="H1941" s="100"/>
      <c r="I1941" s="100"/>
      <c r="J1941" s="100"/>
      <c r="K1941" s="100"/>
      <c r="L1941" s="100"/>
      <c r="M1941" s="100"/>
      <c r="N1941" s="30" t="str">
        <f>IF(INDEX(技能效果!I:I,MATCH(技能效果等级!B1941,技能效果!B:B,0))="","",INDEX(技能效果!I:I,MATCH(技能效果等级!B1941,技能效果!B:B,0)))</f>
        <v/>
      </c>
      <c r="O1941" s="100"/>
      <c r="P1941" s="100"/>
      <c r="Q1941" s="100"/>
      <c r="R1941" s="31" t="str">
        <f>IF(INDEX(技能效果!J:J,MATCH(技能效果等级!B1941,技能效果!B:B,0))="","",INDEX(技能效果!J:J,MATCH(技能效果等级!B1941,技能效果!B:B,0)))</f>
        <v/>
      </c>
      <c r="S1941" s="100"/>
      <c r="T1941" s="100"/>
      <c r="U1941" s="100"/>
      <c r="V1941" s="30" t="s">
        <v>1329</v>
      </c>
      <c r="W1941" s="31">
        <f t="shared" si="30"/>
        <v>194</v>
      </c>
    </row>
    <row r="1942" spans="1:23" ht="16.5" x14ac:dyDescent="0.2">
      <c r="A1942" s="31">
        <v>1939</v>
      </c>
      <c r="B1942" s="31">
        <f>INDEX(技能效果!B:B,MATCH(技能效果等级!W1942,技能效果!Y:Y,0))</f>
        <v>130301802</v>
      </c>
      <c r="C1942" s="31" t="str">
        <f>INDEX(技能效果!C:C,MATCH(技能效果等级!B1942,技能效果!B:B,0))</f>
        <v>噬日技能消耗生命</v>
      </c>
      <c r="D1942" s="30" t="s">
        <v>1013</v>
      </c>
      <c r="E1942" s="31">
        <v>9</v>
      </c>
      <c r="F1942" s="31">
        <f>INDEX(技能效果!H:H,MATCH(技能效果等级!B1942,技能效果!B:B,0))</f>
        <v>1006</v>
      </c>
      <c r="G1942" s="31">
        <v>1</v>
      </c>
      <c r="H1942" s="100"/>
      <c r="I1942" s="100"/>
      <c r="J1942" s="100"/>
      <c r="K1942" s="100"/>
      <c r="L1942" s="100"/>
      <c r="M1942" s="100"/>
      <c r="N1942" s="30" t="str">
        <f>IF(INDEX(技能效果!I:I,MATCH(技能效果等级!B1942,技能效果!B:B,0))="","",INDEX(技能效果!I:I,MATCH(技能效果等级!B1942,技能效果!B:B,0)))</f>
        <v/>
      </c>
      <c r="O1942" s="100"/>
      <c r="P1942" s="100"/>
      <c r="Q1942" s="100"/>
      <c r="R1942" s="31" t="str">
        <f>IF(INDEX(技能效果!J:J,MATCH(技能效果等级!B1942,技能效果!B:B,0))="","",INDEX(技能效果!J:J,MATCH(技能效果等级!B1942,技能效果!B:B,0)))</f>
        <v/>
      </c>
      <c r="S1942" s="100"/>
      <c r="T1942" s="100"/>
      <c r="U1942" s="100"/>
      <c r="V1942" s="30" t="s">
        <v>1329</v>
      </c>
      <c r="W1942" s="31">
        <f t="shared" si="30"/>
        <v>194</v>
      </c>
    </row>
    <row r="1943" spans="1:23" ht="16.5" x14ac:dyDescent="0.2">
      <c r="A1943" s="31">
        <v>1940</v>
      </c>
      <c r="B1943" s="31">
        <f>INDEX(技能效果!B:B,MATCH(技能效果等级!W1943,技能效果!Y:Y,0))</f>
        <v>130301802</v>
      </c>
      <c r="C1943" s="31" t="str">
        <f>INDEX(技能效果!C:C,MATCH(技能效果等级!B1943,技能效果!B:B,0))</f>
        <v>噬日技能消耗生命</v>
      </c>
      <c r="D1943" s="30" t="s">
        <v>1013</v>
      </c>
      <c r="E1943" s="31">
        <v>10</v>
      </c>
      <c r="F1943" s="31">
        <f>INDEX(技能效果!H:H,MATCH(技能效果等级!B1943,技能效果!B:B,0))</f>
        <v>1006</v>
      </c>
      <c r="G1943" s="31">
        <v>1</v>
      </c>
      <c r="H1943" s="100"/>
      <c r="I1943" s="100"/>
      <c r="J1943" s="100"/>
      <c r="K1943" s="100"/>
      <c r="L1943" s="100"/>
      <c r="M1943" s="100"/>
      <c r="N1943" s="30" t="str">
        <f>IF(INDEX(技能效果!I:I,MATCH(技能效果等级!B1943,技能效果!B:B,0))="","",INDEX(技能效果!I:I,MATCH(技能效果等级!B1943,技能效果!B:B,0)))</f>
        <v/>
      </c>
      <c r="O1943" s="100"/>
      <c r="P1943" s="100"/>
      <c r="Q1943" s="100"/>
      <c r="R1943" s="31" t="str">
        <f>IF(INDEX(技能效果!J:J,MATCH(技能效果等级!B1943,技能效果!B:B,0))="","",INDEX(技能效果!J:J,MATCH(技能效果等级!B1943,技能效果!B:B,0)))</f>
        <v/>
      </c>
      <c r="S1943" s="100"/>
      <c r="T1943" s="100"/>
      <c r="U1943" s="100"/>
      <c r="V1943" s="30" t="s">
        <v>1329</v>
      </c>
      <c r="W1943" s="31">
        <f t="shared" si="30"/>
        <v>194</v>
      </c>
    </row>
    <row r="1944" spans="1:23" ht="16.5" x14ac:dyDescent="0.2">
      <c r="A1944" s="31">
        <v>1941</v>
      </c>
      <c r="B1944" s="31">
        <f>INDEX(技能效果!B:B,MATCH(技能效果等级!W1944,技能效果!Y:Y,0))</f>
        <v>130301801</v>
      </c>
      <c r="C1944" s="31" t="str">
        <f>INDEX(技能效果!C:C,MATCH(技能效果等级!B1944,技能效果!B:B,0))</f>
        <v>噬日技能伤害</v>
      </c>
      <c r="D1944" s="30" t="s">
        <v>1013</v>
      </c>
      <c r="E1944" s="31">
        <v>1</v>
      </c>
      <c r="F1944" s="31">
        <f>INDEX(技能效果!H:H,MATCH(技能效果等级!B1944,技能效果!B:B,0))</f>
        <v>1001</v>
      </c>
      <c r="G1944" s="31">
        <v>1</v>
      </c>
      <c r="H1944" s="100"/>
      <c r="I1944" s="100"/>
      <c r="J1944" s="100"/>
      <c r="K1944" s="100"/>
      <c r="L1944" s="100"/>
      <c r="M1944" s="100"/>
      <c r="N1944" s="30" t="str">
        <f>IF(INDEX(技能效果!I:I,MATCH(技能效果等级!B1944,技能效果!B:B,0))="","",INDEX(技能效果!I:I,MATCH(技能效果等级!B1944,技能效果!B:B,0)))</f>
        <v/>
      </c>
      <c r="O1944" s="100"/>
      <c r="P1944" s="100"/>
      <c r="Q1944" s="100"/>
      <c r="R1944" s="31" t="str">
        <f>IF(INDEX(技能效果!J:J,MATCH(技能效果等级!B1944,技能效果!B:B,0))="","",INDEX(技能效果!J:J,MATCH(技能效果等级!B1944,技能效果!B:B,0)))</f>
        <v/>
      </c>
      <c r="S1944" s="100"/>
      <c r="T1944" s="100"/>
      <c r="U1944" s="100"/>
      <c r="V1944" s="30" t="s">
        <v>1329</v>
      </c>
      <c r="W1944" s="31">
        <f t="shared" si="30"/>
        <v>195</v>
      </c>
    </row>
    <row r="1945" spans="1:23" ht="16.5" x14ac:dyDescent="0.2">
      <c r="A1945" s="31">
        <v>1942</v>
      </c>
      <c r="B1945" s="31">
        <f>INDEX(技能效果!B:B,MATCH(技能效果等级!W1945,技能效果!Y:Y,0))</f>
        <v>130301801</v>
      </c>
      <c r="C1945" s="31" t="str">
        <f>INDEX(技能效果!C:C,MATCH(技能效果等级!B1945,技能效果!B:B,0))</f>
        <v>噬日技能伤害</v>
      </c>
      <c r="D1945" s="30" t="s">
        <v>1013</v>
      </c>
      <c r="E1945" s="31">
        <v>2</v>
      </c>
      <c r="F1945" s="31">
        <f>INDEX(技能效果!H:H,MATCH(技能效果等级!B1945,技能效果!B:B,0))</f>
        <v>1001</v>
      </c>
      <c r="G1945" s="31">
        <v>1</v>
      </c>
      <c r="H1945" s="100"/>
      <c r="I1945" s="100"/>
      <c r="J1945" s="100"/>
      <c r="K1945" s="100"/>
      <c r="L1945" s="100"/>
      <c r="M1945" s="100"/>
      <c r="N1945" s="30" t="str">
        <f>IF(INDEX(技能效果!I:I,MATCH(技能效果等级!B1945,技能效果!B:B,0))="","",INDEX(技能效果!I:I,MATCH(技能效果等级!B1945,技能效果!B:B,0)))</f>
        <v/>
      </c>
      <c r="O1945" s="100"/>
      <c r="P1945" s="100"/>
      <c r="Q1945" s="100"/>
      <c r="R1945" s="31" t="str">
        <f>IF(INDEX(技能效果!J:J,MATCH(技能效果等级!B1945,技能效果!B:B,0))="","",INDEX(技能效果!J:J,MATCH(技能效果等级!B1945,技能效果!B:B,0)))</f>
        <v/>
      </c>
      <c r="S1945" s="100"/>
      <c r="T1945" s="100"/>
      <c r="U1945" s="100"/>
      <c r="V1945" s="30" t="s">
        <v>1329</v>
      </c>
      <c r="W1945" s="31">
        <f t="shared" si="30"/>
        <v>195</v>
      </c>
    </row>
    <row r="1946" spans="1:23" ht="16.5" x14ac:dyDescent="0.2">
      <c r="A1946" s="31">
        <v>1943</v>
      </c>
      <c r="B1946" s="31">
        <f>INDEX(技能效果!B:B,MATCH(技能效果等级!W1946,技能效果!Y:Y,0))</f>
        <v>130301801</v>
      </c>
      <c r="C1946" s="31" t="str">
        <f>INDEX(技能效果!C:C,MATCH(技能效果等级!B1946,技能效果!B:B,0))</f>
        <v>噬日技能伤害</v>
      </c>
      <c r="D1946" s="30" t="s">
        <v>1013</v>
      </c>
      <c r="E1946" s="31">
        <v>3</v>
      </c>
      <c r="F1946" s="31">
        <f>INDEX(技能效果!H:H,MATCH(技能效果等级!B1946,技能效果!B:B,0))</f>
        <v>1001</v>
      </c>
      <c r="G1946" s="31">
        <v>1</v>
      </c>
      <c r="H1946" s="100"/>
      <c r="I1946" s="100"/>
      <c r="J1946" s="100"/>
      <c r="K1946" s="100"/>
      <c r="L1946" s="100"/>
      <c r="M1946" s="100"/>
      <c r="N1946" s="30" t="str">
        <f>IF(INDEX(技能效果!I:I,MATCH(技能效果等级!B1946,技能效果!B:B,0))="","",INDEX(技能效果!I:I,MATCH(技能效果等级!B1946,技能效果!B:B,0)))</f>
        <v/>
      </c>
      <c r="O1946" s="100"/>
      <c r="P1946" s="100"/>
      <c r="Q1946" s="100"/>
      <c r="R1946" s="31" t="str">
        <f>IF(INDEX(技能效果!J:J,MATCH(技能效果等级!B1946,技能效果!B:B,0))="","",INDEX(技能效果!J:J,MATCH(技能效果等级!B1946,技能效果!B:B,0)))</f>
        <v/>
      </c>
      <c r="S1946" s="100"/>
      <c r="T1946" s="100"/>
      <c r="U1946" s="100"/>
      <c r="V1946" s="30" t="s">
        <v>1329</v>
      </c>
      <c r="W1946" s="31">
        <f t="shared" si="30"/>
        <v>195</v>
      </c>
    </row>
    <row r="1947" spans="1:23" ht="16.5" x14ac:dyDescent="0.2">
      <c r="A1947" s="31">
        <v>1944</v>
      </c>
      <c r="B1947" s="31">
        <f>INDEX(技能效果!B:B,MATCH(技能效果等级!W1947,技能效果!Y:Y,0))</f>
        <v>130301801</v>
      </c>
      <c r="C1947" s="31" t="str">
        <f>INDEX(技能效果!C:C,MATCH(技能效果等级!B1947,技能效果!B:B,0))</f>
        <v>噬日技能伤害</v>
      </c>
      <c r="D1947" s="30" t="s">
        <v>1013</v>
      </c>
      <c r="E1947" s="31">
        <v>4</v>
      </c>
      <c r="F1947" s="31">
        <f>INDEX(技能效果!H:H,MATCH(技能效果等级!B1947,技能效果!B:B,0))</f>
        <v>1001</v>
      </c>
      <c r="G1947" s="31">
        <v>1</v>
      </c>
      <c r="H1947" s="100"/>
      <c r="I1947" s="100"/>
      <c r="J1947" s="100"/>
      <c r="K1947" s="100"/>
      <c r="L1947" s="100"/>
      <c r="M1947" s="100"/>
      <c r="N1947" s="30" t="str">
        <f>IF(INDEX(技能效果!I:I,MATCH(技能效果等级!B1947,技能效果!B:B,0))="","",INDEX(技能效果!I:I,MATCH(技能效果等级!B1947,技能效果!B:B,0)))</f>
        <v/>
      </c>
      <c r="O1947" s="100"/>
      <c r="P1947" s="100"/>
      <c r="Q1947" s="100"/>
      <c r="R1947" s="31" t="str">
        <f>IF(INDEX(技能效果!J:J,MATCH(技能效果等级!B1947,技能效果!B:B,0))="","",INDEX(技能效果!J:J,MATCH(技能效果等级!B1947,技能效果!B:B,0)))</f>
        <v/>
      </c>
      <c r="S1947" s="100"/>
      <c r="T1947" s="100"/>
      <c r="U1947" s="100"/>
      <c r="V1947" s="30" t="s">
        <v>1329</v>
      </c>
      <c r="W1947" s="31">
        <f t="shared" si="30"/>
        <v>195</v>
      </c>
    </row>
    <row r="1948" spans="1:23" ht="16.5" x14ac:dyDescent="0.2">
      <c r="A1948" s="31">
        <v>1945</v>
      </c>
      <c r="B1948" s="31">
        <f>INDEX(技能效果!B:B,MATCH(技能效果等级!W1948,技能效果!Y:Y,0))</f>
        <v>130301801</v>
      </c>
      <c r="C1948" s="31" t="str">
        <f>INDEX(技能效果!C:C,MATCH(技能效果等级!B1948,技能效果!B:B,0))</f>
        <v>噬日技能伤害</v>
      </c>
      <c r="D1948" s="30" t="s">
        <v>1013</v>
      </c>
      <c r="E1948" s="31">
        <v>5</v>
      </c>
      <c r="F1948" s="31">
        <f>INDEX(技能效果!H:H,MATCH(技能效果等级!B1948,技能效果!B:B,0))</f>
        <v>1001</v>
      </c>
      <c r="G1948" s="31">
        <v>1</v>
      </c>
      <c r="H1948" s="100"/>
      <c r="I1948" s="100"/>
      <c r="J1948" s="100"/>
      <c r="K1948" s="100"/>
      <c r="L1948" s="100"/>
      <c r="M1948" s="100"/>
      <c r="N1948" s="30" t="str">
        <f>IF(INDEX(技能效果!I:I,MATCH(技能效果等级!B1948,技能效果!B:B,0))="","",INDEX(技能效果!I:I,MATCH(技能效果等级!B1948,技能效果!B:B,0)))</f>
        <v/>
      </c>
      <c r="O1948" s="100"/>
      <c r="P1948" s="100"/>
      <c r="Q1948" s="100"/>
      <c r="R1948" s="31" t="str">
        <f>IF(INDEX(技能效果!J:J,MATCH(技能效果等级!B1948,技能效果!B:B,0))="","",INDEX(技能效果!J:J,MATCH(技能效果等级!B1948,技能效果!B:B,0)))</f>
        <v/>
      </c>
      <c r="S1948" s="100"/>
      <c r="T1948" s="100"/>
      <c r="U1948" s="100"/>
      <c r="V1948" s="30" t="s">
        <v>1329</v>
      </c>
      <c r="W1948" s="31">
        <f t="shared" si="30"/>
        <v>195</v>
      </c>
    </row>
    <row r="1949" spans="1:23" ht="16.5" x14ac:dyDescent="0.2">
      <c r="A1949" s="31">
        <v>1946</v>
      </c>
      <c r="B1949" s="31">
        <f>INDEX(技能效果!B:B,MATCH(技能效果等级!W1949,技能效果!Y:Y,0))</f>
        <v>130301801</v>
      </c>
      <c r="C1949" s="31" t="str">
        <f>INDEX(技能效果!C:C,MATCH(技能效果等级!B1949,技能效果!B:B,0))</f>
        <v>噬日技能伤害</v>
      </c>
      <c r="D1949" s="30" t="s">
        <v>1013</v>
      </c>
      <c r="E1949" s="31">
        <v>6</v>
      </c>
      <c r="F1949" s="31">
        <f>INDEX(技能效果!H:H,MATCH(技能效果等级!B1949,技能效果!B:B,0))</f>
        <v>1001</v>
      </c>
      <c r="G1949" s="31">
        <v>1</v>
      </c>
      <c r="H1949" s="100"/>
      <c r="I1949" s="100"/>
      <c r="J1949" s="100"/>
      <c r="K1949" s="100"/>
      <c r="L1949" s="100"/>
      <c r="M1949" s="100"/>
      <c r="N1949" s="30" t="str">
        <f>IF(INDEX(技能效果!I:I,MATCH(技能效果等级!B1949,技能效果!B:B,0))="","",INDEX(技能效果!I:I,MATCH(技能效果等级!B1949,技能效果!B:B,0)))</f>
        <v/>
      </c>
      <c r="O1949" s="100"/>
      <c r="P1949" s="100"/>
      <c r="Q1949" s="100"/>
      <c r="R1949" s="31" t="str">
        <f>IF(INDEX(技能效果!J:J,MATCH(技能效果等级!B1949,技能效果!B:B,0))="","",INDEX(技能效果!J:J,MATCH(技能效果等级!B1949,技能效果!B:B,0)))</f>
        <v/>
      </c>
      <c r="S1949" s="100"/>
      <c r="T1949" s="100"/>
      <c r="U1949" s="100"/>
      <c r="V1949" s="30" t="s">
        <v>1329</v>
      </c>
      <c r="W1949" s="31">
        <f t="shared" si="30"/>
        <v>195</v>
      </c>
    </row>
    <row r="1950" spans="1:23" ht="16.5" x14ac:dyDescent="0.2">
      <c r="A1950" s="31">
        <v>1947</v>
      </c>
      <c r="B1950" s="31">
        <f>INDEX(技能效果!B:B,MATCH(技能效果等级!W1950,技能效果!Y:Y,0))</f>
        <v>130301801</v>
      </c>
      <c r="C1950" s="31" t="str">
        <f>INDEX(技能效果!C:C,MATCH(技能效果等级!B1950,技能效果!B:B,0))</f>
        <v>噬日技能伤害</v>
      </c>
      <c r="D1950" s="30" t="s">
        <v>1013</v>
      </c>
      <c r="E1950" s="31">
        <v>7</v>
      </c>
      <c r="F1950" s="31">
        <f>INDEX(技能效果!H:H,MATCH(技能效果等级!B1950,技能效果!B:B,0))</f>
        <v>1001</v>
      </c>
      <c r="G1950" s="31">
        <v>1</v>
      </c>
      <c r="H1950" s="100"/>
      <c r="I1950" s="100"/>
      <c r="J1950" s="100"/>
      <c r="K1950" s="100"/>
      <c r="L1950" s="100"/>
      <c r="M1950" s="100"/>
      <c r="N1950" s="30" t="str">
        <f>IF(INDEX(技能效果!I:I,MATCH(技能效果等级!B1950,技能效果!B:B,0))="","",INDEX(技能效果!I:I,MATCH(技能效果等级!B1950,技能效果!B:B,0)))</f>
        <v/>
      </c>
      <c r="O1950" s="100"/>
      <c r="P1950" s="100"/>
      <c r="Q1950" s="100"/>
      <c r="R1950" s="31" t="str">
        <f>IF(INDEX(技能效果!J:J,MATCH(技能效果等级!B1950,技能效果!B:B,0))="","",INDEX(技能效果!J:J,MATCH(技能效果等级!B1950,技能效果!B:B,0)))</f>
        <v/>
      </c>
      <c r="S1950" s="100"/>
      <c r="T1950" s="100"/>
      <c r="U1950" s="100"/>
      <c r="V1950" s="30" t="s">
        <v>1329</v>
      </c>
      <c r="W1950" s="31">
        <f t="shared" si="30"/>
        <v>195</v>
      </c>
    </row>
    <row r="1951" spans="1:23" ht="16.5" x14ac:dyDescent="0.2">
      <c r="A1951" s="31">
        <v>1948</v>
      </c>
      <c r="B1951" s="31">
        <f>INDEX(技能效果!B:B,MATCH(技能效果等级!W1951,技能效果!Y:Y,0))</f>
        <v>130301801</v>
      </c>
      <c r="C1951" s="31" t="str">
        <f>INDEX(技能效果!C:C,MATCH(技能效果等级!B1951,技能效果!B:B,0))</f>
        <v>噬日技能伤害</v>
      </c>
      <c r="D1951" s="30" t="s">
        <v>1013</v>
      </c>
      <c r="E1951" s="31">
        <v>8</v>
      </c>
      <c r="F1951" s="31">
        <f>INDEX(技能效果!H:H,MATCH(技能效果等级!B1951,技能效果!B:B,0))</f>
        <v>1001</v>
      </c>
      <c r="G1951" s="31">
        <v>1</v>
      </c>
      <c r="H1951" s="100"/>
      <c r="I1951" s="100"/>
      <c r="J1951" s="100"/>
      <c r="K1951" s="100"/>
      <c r="L1951" s="100"/>
      <c r="M1951" s="100"/>
      <c r="N1951" s="30" t="str">
        <f>IF(INDEX(技能效果!I:I,MATCH(技能效果等级!B1951,技能效果!B:B,0))="","",INDEX(技能效果!I:I,MATCH(技能效果等级!B1951,技能效果!B:B,0)))</f>
        <v/>
      </c>
      <c r="O1951" s="100"/>
      <c r="P1951" s="100"/>
      <c r="Q1951" s="100"/>
      <c r="R1951" s="31" t="str">
        <f>IF(INDEX(技能效果!J:J,MATCH(技能效果等级!B1951,技能效果!B:B,0))="","",INDEX(技能效果!J:J,MATCH(技能效果等级!B1951,技能效果!B:B,0)))</f>
        <v/>
      </c>
      <c r="S1951" s="100"/>
      <c r="T1951" s="100"/>
      <c r="U1951" s="100"/>
      <c r="V1951" s="30" t="s">
        <v>1329</v>
      </c>
      <c r="W1951" s="31">
        <f t="shared" si="30"/>
        <v>195</v>
      </c>
    </row>
    <row r="1952" spans="1:23" ht="16.5" x14ac:dyDescent="0.2">
      <c r="A1952" s="31">
        <v>1949</v>
      </c>
      <c r="B1952" s="31">
        <f>INDEX(技能效果!B:B,MATCH(技能效果等级!W1952,技能效果!Y:Y,0))</f>
        <v>130301801</v>
      </c>
      <c r="C1952" s="31" t="str">
        <f>INDEX(技能效果!C:C,MATCH(技能效果等级!B1952,技能效果!B:B,0))</f>
        <v>噬日技能伤害</v>
      </c>
      <c r="D1952" s="30" t="s">
        <v>1013</v>
      </c>
      <c r="E1952" s="31">
        <v>9</v>
      </c>
      <c r="F1952" s="31">
        <f>INDEX(技能效果!H:H,MATCH(技能效果等级!B1952,技能效果!B:B,0))</f>
        <v>1001</v>
      </c>
      <c r="G1952" s="31">
        <v>1</v>
      </c>
      <c r="H1952" s="100"/>
      <c r="I1952" s="100"/>
      <c r="J1952" s="100"/>
      <c r="K1952" s="100"/>
      <c r="L1952" s="100"/>
      <c r="M1952" s="100"/>
      <c r="N1952" s="30" t="str">
        <f>IF(INDEX(技能效果!I:I,MATCH(技能效果等级!B1952,技能效果!B:B,0))="","",INDEX(技能效果!I:I,MATCH(技能效果等级!B1952,技能效果!B:B,0)))</f>
        <v/>
      </c>
      <c r="O1952" s="100"/>
      <c r="P1952" s="100"/>
      <c r="Q1952" s="100"/>
      <c r="R1952" s="31" t="str">
        <f>IF(INDEX(技能效果!J:J,MATCH(技能效果等级!B1952,技能效果!B:B,0))="","",INDEX(技能效果!J:J,MATCH(技能效果等级!B1952,技能效果!B:B,0)))</f>
        <v/>
      </c>
      <c r="S1952" s="100"/>
      <c r="T1952" s="100"/>
      <c r="U1952" s="100"/>
      <c r="V1952" s="30" t="s">
        <v>1329</v>
      </c>
      <c r="W1952" s="31">
        <f t="shared" si="30"/>
        <v>195</v>
      </c>
    </row>
    <row r="1953" spans="1:23" ht="16.5" x14ac:dyDescent="0.2">
      <c r="A1953" s="31">
        <v>1950</v>
      </c>
      <c r="B1953" s="31">
        <f>INDEX(技能效果!B:B,MATCH(技能效果等级!W1953,技能效果!Y:Y,0))</f>
        <v>130301801</v>
      </c>
      <c r="C1953" s="31" t="str">
        <f>INDEX(技能效果!C:C,MATCH(技能效果等级!B1953,技能效果!B:B,0))</f>
        <v>噬日技能伤害</v>
      </c>
      <c r="D1953" s="30" t="s">
        <v>1013</v>
      </c>
      <c r="E1953" s="31">
        <v>10</v>
      </c>
      <c r="F1953" s="31">
        <f>INDEX(技能效果!H:H,MATCH(技能效果等级!B1953,技能效果!B:B,0))</f>
        <v>1001</v>
      </c>
      <c r="G1953" s="31">
        <v>1</v>
      </c>
      <c r="H1953" s="100"/>
      <c r="I1953" s="100"/>
      <c r="J1953" s="100"/>
      <c r="K1953" s="100"/>
      <c r="L1953" s="100"/>
      <c r="M1953" s="100"/>
      <c r="N1953" s="30" t="str">
        <f>IF(INDEX(技能效果!I:I,MATCH(技能效果等级!B1953,技能效果!B:B,0))="","",INDEX(技能效果!I:I,MATCH(技能效果等级!B1953,技能效果!B:B,0)))</f>
        <v/>
      </c>
      <c r="O1953" s="100"/>
      <c r="P1953" s="100"/>
      <c r="Q1953" s="100"/>
      <c r="R1953" s="31" t="str">
        <f>IF(INDEX(技能效果!J:J,MATCH(技能效果等级!B1953,技能效果!B:B,0))="","",INDEX(技能效果!J:J,MATCH(技能效果等级!B1953,技能效果!B:B,0)))</f>
        <v/>
      </c>
      <c r="S1953" s="100"/>
      <c r="T1953" s="100"/>
      <c r="U1953" s="100"/>
      <c r="V1953" s="30" t="s">
        <v>1329</v>
      </c>
      <c r="W1953" s="31">
        <f t="shared" si="30"/>
        <v>195</v>
      </c>
    </row>
    <row r="1954" spans="1:23" ht="16.5" x14ac:dyDescent="0.2">
      <c r="A1954" s="31">
        <v>1951</v>
      </c>
      <c r="B1954" s="31">
        <f>INDEX(技能效果!B:B,MATCH(技能效果等级!W1954,技能效果!Y:Y,0))</f>
        <v>130301809</v>
      </c>
      <c r="C1954" s="31" t="str">
        <f>INDEX(技能效果!C:C,MATCH(技能效果等级!B1954,技能效果!B:B,0))</f>
        <v>噬日专属武器效果</v>
      </c>
      <c r="D1954" s="30" t="s">
        <v>1013</v>
      </c>
      <c r="E1954" s="31">
        <v>1</v>
      </c>
      <c r="F1954" s="31">
        <f>INDEX(技能效果!H:H,MATCH(技能效果等级!B1954,技能效果!B:B,0))</f>
        <v>4031</v>
      </c>
      <c r="G1954" s="31">
        <v>1</v>
      </c>
      <c r="H1954" s="100"/>
      <c r="I1954" s="100"/>
      <c r="J1954" s="100"/>
      <c r="K1954" s="100"/>
      <c r="L1954" s="100"/>
      <c r="M1954" s="100"/>
      <c r="N1954" s="30" t="str">
        <f>IF(INDEX(技能效果!I:I,MATCH(技能效果等级!B1954,技能效果!B:B,0))="","",INDEX(技能效果!I:I,MATCH(技能效果等级!B1954,技能效果!B:B,0)))</f>
        <v/>
      </c>
      <c r="O1954" s="100"/>
      <c r="P1954" s="100"/>
      <c r="Q1954" s="100"/>
      <c r="R1954" s="31" t="str">
        <f>IF(INDEX(技能效果!J:J,MATCH(技能效果等级!B1954,技能效果!B:B,0))="","",INDEX(技能效果!J:J,MATCH(技能效果等级!B1954,技能效果!B:B,0)))</f>
        <v/>
      </c>
      <c r="S1954" s="100"/>
      <c r="T1954" s="100"/>
      <c r="U1954" s="100"/>
      <c r="V1954" s="30" t="s">
        <v>1329</v>
      </c>
      <c r="W1954" s="31">
        <f t="shared" si="30"/>
        <v>196</v>
      </c>
    </row>
    <row r="1955" spans="1:23" ht="16.5" x14ac:dyDescent="0.2">
      <c r="A1955" s="31">
        <v>1952</v>
      </c>
      <c r="B1955" s="31">
        <f>INDEX(技能效果!B:B,MATCH(技能效果等级!W1955,技能效果!Y:Y,0))</f>
        <v>130301809</v>
      </c>
      <c r="C1955" s="31" t="str">
        <f>INDEX(技能效果!C:C,MATCH(技能效果等级!B1955,技能效果!B:B,0))</f>
        <v>噬日专属武器效果</v>
      </c>
      <c r="D1955" s="30" t="s">
        <v>1013</v>
      </c>
      <c r="E1955" s="31">
        <v>2</v>
      </c>
      <c r="F1955" s="31">
        <f>INDEX(技能效果!H:H,MATCH(技能效果等级!B1955,技能效果!B:B,0))</f>
        <v>4031</v>
      </c>
      <c r="G1955" s="31">
        <v>1</v>
      </c>
      <c r="H1955" s="100"/>
      <c r="I1955" s="100"/>
      <c r="J1955" s="100"/>
      <c r="K1955" s="100"/>
      <c r="L1955" s="100"/>
      <c r="M1955" s="100"/>
      <c r="N1955" s="30" t="str">
        <f>IF(INDEX(技能效果!I:I,MATCH(技能效果等级!B1955,技能效果!B:B,0))="","",INDEX(技能效果!I:I,MATCH(技能效果等级!B1955,技能效果!B:B,0)))</f>
        <v/>
      </c>
      <c r="O1955" s="100"/>
      <c r="P1955" s="100"/>
      <c r="Q1955" s="100"/>
      <c r="R1955" s="31" t="str">
        <f>IF(INDEX(技能效果!J:J,MATCH(技能效果等级!B1955,技能效果!B:B,0))="","",INDEX(技能效果!J:J,MATCH(技能效果等级!B1955,技能效果!B:B,0)))</f>
        <v/>
      </c>
      <c r="S1955" s="100"/>
      <c r="T1955" s="100"/>
      <c r="U1955" s="100"/>
      <c r="V1955" s="30" t="s">
        <v>1329</v>
      </c>
      <c r="W1955" s="31">
        <f t="shared" si="30"/>
        <v>196</v>
      </c>
    </row>
    <row r="1956" spans="1:23" ht="16.5" x14ac:dyDescent="0.2">
      <c r="A1956" s="31">
        <v>1953</v>
      </c>
      <c r="B1956" s="31">
        <f>INDEX(技能效果!B:B,MATCH(技能效果等级!W1956,技能效果!Y:Y,0))</f>
        <v>130301809</v>
      </c>
      <c r="C1956" s="31" t="str">
        <f>INDEX(技能效果!C:C,MATCH(技能效果等级!B1956,技能效果!B:B,0))</f>
        <v>噬日专属武器效果</v>
      </c>
      <c r="D1956" s="30" t="s">
        <v>1013</v>
      </c>
      <c r="E1956" s="31">
        <v>3</v>
      </c>
      <c r="F1956" s="31">
        <f>INDEX(技能效果!H:H,MATCH(技能效果等级!B1956,技能效果!B:B,0))</f>
        <v>4031</v>
      </c>
      <c r="G1956" s="31">
        <v>1</v>
      </c>
      <c r="H1956" s="100"/>
      <c r="I1956" s="100"/>
      <c r="J1956" s="100"/>
      <c r="K1956" s="100"/>
      <c r="L1956" s="100"/>
      <c r="M1956" s="100"/>
      <c r="N1956" s="30" t="str">
        <f>IF(INDEX(技能效果!I:I,MATCH(技能效果等级!B1956,技能效果!B:B,0))="","",INDEX(技能效果!I:I,MATCH(技能效果等级!B1956,技能效果!B:B,0)))</f>
        <v/>
      </c>
      <c r="O1956" s="100"/>
      <c r="P1956" s="100"/>
      <c r="Q1956" s="100"/>
      <c r="R1956" s="31" t="str">
        <f>IF(INDEX(技能效果!J:J,MATCH(技能效果等级!B1956,技能效果!B:B,0))="","",INDEX(技能效果!J:J,MATCH(技能效果等级!B1956,技能效果!B:B,0)))</f>
        <v/>
      </c>
      <c r="S1956" s="100"/>
      <c r="T1956" s="100"/>
      <c r="U1956" s="100"/>
      <c r="V1956" s="30" t="s">
        <v>1329</v>
      </c>
      <c r="W1956" s="31">
        <f t="shared" si="30"/>
        <v>196</v>
      </c>
    </row>
    <row r="1957" spans="1:23" ht="16.5" x14ac:dyDescent="0.2">
      <c r="A1957" s="31">
        <v>1954</v>
      </c>
      <c r="B1957" s="31">
        <f>INDEX(技能效果!B:B,MATCH(技能效果等级!W1957,技能效果!Y:Y,0))</f>
        <v>130301809</v>
      </c>
      <c r="C1957" s="31" t="str">
        <f>INDEX(技能效果!C:C,MATCH(技能效果等级!B1957,技能效果!B:B,0))</f>
        <v>噬日专属武器效果</v>
      </c>
      <c r="D1957" s="30" t="s">
        <v>1013</v>
      </c>
      <c r="E1957" s="31">
        <v>4</v>
      </c>
      <c r="F1957" s="31">
        <f>INDEX(技能效果!H:H,MATCH(技能效果等级!B1957,技能效果!B:B,0))</f>
        <v>4031</v>
      </c>
      <c r="G1957" s="31">
        <v>1</v>
      </c>
      <c r="H1957" s="100"/>
      <c r="I1957" s="100"/>
      <c r="J1957" s="100"/>
      <c r="K1957" s="100"/>
      <c r="L1957" s="100"/>
      <c r="M1957" s="100"/>
      <c r="N1957" s="30" t="str">
        <f>IF(INDEX(技能效果!I:I,MATCH(技能效果等级!B1957,技能效果!B:B,0))="","",INDEX(技能效果!I:I,MATCH(技能效果等级!B1957,技能效果!B:B,0)))</f>
        <v/>
      </c>
      <c r="O1957" s="100"/>
      <c r="P1957" s="100"/>
      <c r="Q1957" s="100"/>
      <c r="R1957" s="31" t="str">
        <f>IF(INDEX(技能效果!J:J,MATCH(技能效果等级!B1957,技能效果!B:B,0))="","",INDEX(技能效果!J:J,MATCH(技能效果等级!B1957,技能效果!B:B,0)))</f>
        <v/>
      </c>
      <c r="S1957" s="100"/>
      <c r="T1957" s="100"/>
      <c r="U1957" s="100"/>
      <c r="V1957" s="30" t="s">
        <v>1329</v>
      </c>
      <c r="W1957" s="31">
        <f t="shared" si="30"/>
        <v>196</v>
      </c>
    </row>
    <row r="1958" spans="1:23" ht="16.5" x14ac:dyDescent="0.2">
      <c r="A1958" s="31">
        <v>1955</v>
      </c>
      <c r="B1958" s="31">
        <f>INDEX(技能效果!B:B,MATCH(技能效果等级!W1958,技能效果!Y:Y,0))</f>
        <v>130301809</v>
      </c>
      <c r="C1958" s="31" t="str">
        <f>INDEX(技能效果!C:C,MATCH(技能效果等级!B1958,技能效果!B:B,0))</f>
        <v>噬日专属武器效果</v>
      </c>
      <c r="D1958" s="30" t="s">
        <v>1013</v>
      </c>
      <c r="E1958" s="31">
        <v>5</v>
      </c>
      <c r="F1958" s="31">
        <f>INDEX(技能效果!H:H,MATCH(技能效果等级!B1958,技能效果!B:B,0))</f>
        <v>4031</v>
      </c>
      <c r="G1958" s="31">
        <v>1</v>
      </c>
      <c r="H1958" s="100"/>
      <c r="I1958" s="100"/>
      <c r="J1958" s="100"/>
      <c r="K1958" s="100"/>
      <c r="L1958" s="100"/>
      <c r="M1958" s="100"/>
      <c r="N1958" s="30" t="str">
        <f>IF(INDEX(技能效果!I:I,MATCH(技能效果等级!B1958,技能效果!B:B,0))="","",INDEX(技能效果!I:I,MATCH(技能效果等级!B1958,技能效果!B:B,0)))</f>
        <v/>
      </c>
      <c r="O1958" s="100"/>
      <c r="P1958" s="100"/>
      <c r="Q1958" s="100"/>
      <c r="R1958" s="31" t="str">
        <f>IF(INDEX(技能效果!J:J,MATCH(技能效果等级!B1958,技能效果!B:B,0))="","",INDEX(技能效果!J:J,MATCH(技能效果等级!B1958,技能效果!B:B,0)))</f>
        <v/>
      </c>
      <c r="S1958" s="100"/>
      <c r="T1958" s="100"/>
      <c r="U1958" s="100"/>
      <c r="V1958" s="30" t="s">
        <v>1329</v>
      </c>
      <c r="W1958" s="31">
        <f t="shared" si="30"/>
        <v>196</v>
      </c>
    </row>
    <row r="1959" spans="1:23" ht="16.5" x14ac:dyDescent="0.2">
      <c r="A1959" s="31">
        <v>1956</v>
      </c>
      <c r="B1959" s="31">
        <f>INDEX(技能效果!B:B,MATCH(技能效果等级!W1959,技能效果!Y:Y,0))</f>
        <v>130301809</v>
      </c>
      <c r="C1959" s="31" t="str">
        <f>INDEX(技能效果!C:C,MATCH(技能效果等级!B1959,技能效果!B:B,0))</f>
        <v>噬日专属武器效果</v>
      </c>
      <c r="D1959" s="30" t="s">
        <v>1013</v>
      </c>
      <c r="E1959" s="31">
        <v>6</v>
      </c>
      <c r="F1959" s="31">
        <f>INDEX(技能效果!H:H,MATCH(技能效果等级!B1959,技能效果!B:B,0))</f>
        <v>4031</v>
      </c>
      <c r="G1959" s="31">
        <v>1</v>
      </c>
      <c r="H1959" s="100"/>
      <c r="I1959" s="100"/>
      <c r="J1959" s="100"/>
      <c r="K1959" s="100"/>
      <c r="L1959" s="100"/>
      <c r="M1959" s="100"/>
      <c r="N1959" s="30" t="str">
        <f>IF(INDEX(技能效果!I:I,MATCH(技能效果等级!B1959,技能效果!B:B,0))="","",INDEX(技能效果!I:I,MATCH(技能效果等级!B1959,技能效果!B:B,0)))</f>
        <v/>
      </c>
      <c r="O1959" s="100"/>
      <c r="P1959" s="100"/>
      <c r="Q1959" s="100"/>
      <c r="R1959" s="31" t="str">
        <f>IF(INDEX(技能效果!J:J,MATCH(技能效果等级!B1959,技能效果!B:B,0))="","",INDEX(技能效果!J:J,MATCH(技能效果等级!B1959,技能效果!B:B,0)))</f>
        <v/>
      </c>
      <c r="S1959" s="100"/>
      <c r="T1959" s="100"/>
      <c r="U1959" s="100"/>
      <c r="V1959" s="30" t="s">
        <v>1329</v>
      </c>
      <c r="W1959" s="31">
        <f t="shared" si="30"/>
        <v>196</v>
      </c>
    </row>
    <row r="1960" spans="1:23" ht="16.5" x14ac:dyDescent="0.2">
      <c r="A1960" s="31">
        <v>1957</v>
      </c>
      <c r="B1960" s="31">
        <f>INDEX(技能效果!B:B,MATCH(技能效果等级!W1960,技能效果!Y:Y,0))</f>
        <v>130301809</v>
      </c>
      <c r="C1960" s="31" t="str">
        <f>INDEX(技能效果!C:C,MATCH(技能效果等级!B1960,技能效果!B:B,0))</f>
        <v>噬日专属武器效果</v>
      </c>
      <c r="D1960" s="30" t="s">
        <v>1013</v>
      </c>
      <c r="E1960" s="31">
        <v>7</v>
      </c>
      <c r="F1960" s="31">
        <f>INDEX(技能效果!H:H,MATCH(技能效果等级!B1960,技能效果!B:B,0))</f>
        <v>4031</v>
      </c>
      <c r="G1960" s="31">
        <v>1</v>
      </c>
      <c r="H1960" s="100"/>
      <c r="I1960" s="100"/>
      <c r="J1960" s="100"/>
      <c r="K1960" s="100"/>
      <c r="L1960" s="100"/>
      <c r="M1960" s="100"/>
      <c r="N1960" s="30" t="str">
        <f>IF(INDEX(技能效果!I:I,MATCH(技能效果等级!B1960,技能效果!B:B,0))="","",INDEX(技能效果!I:I,MATCH(技能效果等级!B1960,技能效果!B:B,0)))</f>
        <v/>
      </c>
      <c r="O1960" s="100"/>
      <c r="P1960" s="100"/>
      <c r="Q1960" s="100"/>
      <c r="R1960" s="31" t="str">
        <f>IF(INDEX(技能效果!J:J,MATCH(技能效果等级!B1960,技能效果!B:B,0))="","",INDEX(技能效果!J:J,MATCH(技能效果等级!B1960,技能效果!B:B,0)))</f>
        <v/>
      </c>
      <c r="S1960" s="100"/>
      <c r="T1960" s="100"/>
      <c r="U1960" s="100"/>
      <c r="V1960" s="30" t="s">
        <v>1329</v>
      </c>
      <c r="W1960" s="31">
        <f t="shared" si="30"/>
        <v>196</v>
      </c>
    </row>
    <row r="1961" spans="1:23" ht="16.5" x14ac:dyDescent="0.2">
      <c r="A1961" s="31">
        <v>1958</v>
      </c>
      <c r="B1961" s="31">
        <f>INDEX(技能效果!B:B,MATCH(技能效果等级!W1961,技能效果!Y:Y,0))</f>
        <v>130301809</v>
      </c>
      <c r="C1961" s="31" t="str">
        <f>INDEX(技能效果!C:C,MATCH(技能效果等级!B1961,技能效果!B:B,0))</f>
        <v>噬日专属武器效果</v>
      </c>
      <c r="D1961" s="30" t="s">
        <v>1013</v>
      </c>
      <c r="E1961" s="31">
        <v>8</v>
      </c>
      <c r="F1961" s="31">
        <f>INDEX(技能效果!H:H,MATCH(技能效果等级!B1961,技能效果!B:B,0))</f>
        <v>4031</v>
      </c>
      <c r="G1961" s="31">
        <v>1</v>
      </c>
      <c r="H1961" s="100"/>
      <c r="I1961" s="100"/>
      <c r="J1961" s="100"/>
      <c r="K1961" s="100"/>
      <c r="L1961" s="100"/>
      <c r="M1961" s="100"/>
      <c r="N1961" s="30" t="str">
        <f>IF(INDEX(技能效果!I:I,MATCH(技能效果等级!B1961,技能效果!B:B,0))="","",INDEX(技能效果!I:I,MATCH(技能效果等级!B1961,技能效果!B:B,0)))</f>
        <v/>
      </c>
      <c r="O1961" s="100"/>
      <c r="P1961" s="100"/>
      <c r="Q1961" s="100"/>
      <c r="R1961" s="31" t="str">
        <f>IF(INDEX(技能效果!J:J,MATCH(技能效果等级!B1961,技能效果!B:B,0))="","",INDEX(技能效果!J:J,MATCH(技能效果等级!B1961,技能效果!B:B,0)))</f>
        <v/>
      </c>
      <c r="S1961" s="100"/>
      <c r="T1961" s="100"/>
      <c r="U1961" s="100"/>
      <c r="V1961" s="30" t="s">
        <v>1329</v>
      </c>
      <c r="W1961" s="31">
        <f t="shared" si="30"/>
        <v>196</v>
      </c>
    </row>
    <row r="1962" spans="1:23" ht="16.5" x14ac:dyDescent="0.2">
      <c r="A1962" s="31">
        <v>1959</v>
      </c>
      <c r="B1962" s="31">
        <f>INDEX(技能效果!B:B,MATCH(技能效果等级!W1962,技能效果!Y:Y,0))</f>
        <v>130301809</v>
      </c>
      <c r="C1962" s="31" t="str">
        <f>INDEX(技能效果!C:C,MATCH(技能效果等级!B1962,技能效果!B:B,0))</f>
        <v>噬日专属武器效果</v>
      </c>
      <c r="D1962" s="30" t="s">
        <v>1013</v>
      </c>
      <c r="E1962" s="31">
        <v>9</v>
      </c>
      <c r="F1962" s="31">
        <f>INDEX(技能效果!H:H,MATCH(技能效果等级!B1962,技能效果!B:B,0))</f>
        <v>4031</v>
      </c>
      <c r="G1962" s="31">
        <v>1</v>
      </c>
      <c r="H1962" s="100"/>
      <c r="I1962" s="100"/>
      <c r="J1962" s="100"/>
      <c r="K1962" s="100"/>
      <c r="L1962" s="100"/>
      <c r="M1962" s="100"/>
      <c r="N1962" s="30" t="str">
        <f>IF(INDEX(技能效果!I:I,MATCH(技能效果等级!B1962,技能效果!B:B,0))="","",INDEX(技能效果!I:I,MATCH(技能效果等级!B1962,技能效果!B:B,0)))</f>
        <v/>
      </c>
      <c r="O1962" s="100"/>
      <c r="P1962" s="100"/>
      <c r="Q1962" s="100"/>
      <c r="R1962" s="31" t="str">
        <f>IF(INDEX(技能效果!J:J,MATCH(技能效果等级!B1962,技能效果!B:B,0))="","",INDEX(技能效果!J:J,MATCH(技能效果等级!B1962,技能效果!B:B,0)))</f>
        <v/>
      </c>
      <c r="S1962" s="100"/>
      <c r="T1962" s="100"/>
      <c r="U1962" s="100"/>
      <c r="V1962" s="30" t="s">
        <v>1329</v>
      </c>
      <c r="W1962" s="31">
        <f t="shared" si="30"/>
        <v>196</v>
      </c>
    </row>
    <row r="1963" spans="1:23" ht="16.5" x14ac:dyDescent="0.2">
      <c r="A1963" s="31">
        <v>1960</v>
      </c>
      <c r="B1963" s="31">
        <f>INDEX(技能效果!B:B,MATCH(技能效果等级!W1963,技能效果!Y:Y,0))</f>
        <v>130301809</v>
      </c>
      <c r="C1963" s="31" t="str">
        <f>INDEX(技能效果!C:C,MATCH(技能效果等级!B1963,技能效果!B:B,0))</f>
        <v>噬日专属武器效果</v>
      </c>
      <c r="D1963" s="30" t="s">
        <v>1013</v>
      </c>
      <c r="E1963" s="31">
        <v>10</v>
      </c>
      <c r="F1963" s="31">
        <f>INDEX(技能效果!H:H,MATCH(技能效果等级!B1963,技能效果!B:B,0))</f>
        <v>4031</v>
      </c>
      <c r="G1963" s="31">
        <v>1</v>
      </c>
      <c r="H1963" s="100"/>
      <c r="I1963" s="100"/>
      <c r="J1963" s="100"/>
      <c r="K1963" s="100"/>
      <c r="L1963" s="100"/>
      <c r="M1963" s="100"/>
      <c r="N1963" s="30" t="str">
        <f>IF(INDEX(技能效果!I:I,MATCH(技能效果等级!B1963,技能效果!B:B,0))="","",INDEX(技能效果!I:I,MATCH(技能效果等级!B1963,技能效果!B:B,0)))</f>
        <v/>
      </c>
      <c r="O1963" s="100"/>
      <c r="P1963" s="100"/>
      <c r="Q1963" s="100"/>
      <c r="R1963" s="31" t="str">
        <f>IF(INDEX(技能效果!J:J,MATCH(技能效果等级!B1963,技能效果!B:B,0))="","",INDEX(技能效果!J:J,MATCH(技能效果等级!B1963,技能效果!B:B,0)))</f>
        <v/>
      </c>
      <c r="S1963" s="100"/>
      <c r="T1963" s="100"/>
      <c r="U1963" s="100"/>
      <c r="V1963" s="30" t="s">
        <v>1329</v>
      </c>
      <c r="W1963" s="31">
        <f t="shared" si="30"/>
        <v>196</v>
      </c>
    </row>
    <row r="1964" spans="1:23" ht="16.5" x14ac:dyDescent="0.2">
      <c r="A1964" s="31">
        <v>1961</v>
      </c>
      <c r="B1964" s="31">
        <f>INDEX(技能效果!B:B,MATCH(技能效果等级!W1964,技能效果!Y:Y,0))</f>
        <v>130301901</v>
      </c>
      <c r="C1964" s="31" t="str">
        <f>INDEX(技能效果!C:C,MATCH(技能效果等级!B1964,技能效果!B:B,0))</f>
        <v>食火蜥技能护盾</v>
      </c>
      <c r="D1964" s="30" t="s">
        <v>1013</v>
      </c>
      <c r="E1964" s="31">
        <v>1</v>
      </c>
      <c r="F1964" s="31">
        <f>INDEX(技能效果!H:H,MATCH(技能效果等级!B1964,技能效果!B:B,0))</f>
        <v>4005</v>
      </c>
      <c r="G1964" s="31">
        <v>1</v>
      </c>
      <c r="H1964" s="100"/>
      <c r="I1964" s="100"/>
      <c r="J1964" s="100"/>
      <c r="K1964" s="100"/>
      <c r="L1964" s="100"/>
      <c r="M1964" s="100"/>
      <c r="N1964" s="30" t="str">
        <f>IF(INDEX(技能效果!I:I,MATCH(技能效果等级!B1964,技能效果!B:B,0))="","",INDEX(技能效果!I:I,MATCH(技能效果等级!B1964,技能效果!B:B,0)))</f>
        <v/>
      </c>
      <c r="O1964" s="100"/>
      <c r="P1964" s="100"/>
      <c r="Q1964" s="100"/>
      <c r="R1964" s="31" t="str">
        <f>IF(INDEX(技能效果!J:J,MATCH(技能效果等级!B1964,技能效果!B:B,0))="","",INDEX(技能效果!J:J,MATCH(技能效果等级!B1964,技能效果!B:B,0)))</f>
        <v/>
      </c>
      <c r="S1964" s="100"/>
      <c r="T1964" s="100"/>
      <c r="U1964" s="100"/>
      <c r="V1964" s="30" t="s">
        <v>1329</v>
      </c>
      <c r="W1964" s="31">
        <f t="shared" si="30"/>
        <v>197</v>
      </c>
    </row>
    <row r="1965" spans="1:23" ht="16.5" x14ac:dyDescent="0.2">
      <c r="A1965" s="31">
        <v>1962</v>
      </c>
      <c r="B1965" s="31">
        <f>INDEX(技能效果!B:B,MATCH(技能效果等级!W1965,技能效果!Y:Y,0))</f>
        <v>130301901</v>
      </c>
      <c r="C1965" s="31" t="str">
        <f>INDEX(技能效果!C:C,MATCH(技能效果等级!B1965,技能效果!B:B,0))</f>
        <v>食火蜥技能护盾</v>
      </c>
      <c r="D1965" s="30" t="s">
        <v>1013</v>
      </c>
      <c r="E1965" s="31">
        <v>2</v>
      </c>
      <c r="F1965" s="31">
        <f>INDEX(技能效果!H:H,MATCH(技能效果等级!B1965,技能效果!B:B,0))</f>
        <v>4005</v>
      </c>
      <c r="G1965" s="31">
        <v>1</v>
      </c>
      <c r="H1965" s="100"/>
      <c r="I1965" s="100"/>
      <c r="J1965" s="100"/>
      <c r="K1965" s="100"/>
      <c r="L1965" s="100"/>
      <c r="M1965" s="100"/>
      <c r="N1965" s="30" t="str">
        <f>IF(INDEX(技能效果!I:I,MATCH(技能效果等级!B1965,技能效果!B:B,0))="","",INDEX(技能效果!I:I,MATCH(技能效果等级!B1965,技能效果!B:B,0)))</f>
        <v/>
      </c>
      <c r="O1965" s="100"/>
      <c r="P1965" s="100"/>
      <c r="Q1965" s="100"/>
      <c r="R1965" s="31" t="str">
        <f>IF(INDEX(技能效果!J:J,MATCH(技能效果等级!B1965,技能效果!B:B,0))="","",INDEX(技能效果!J:J,MATCH(技能效果等级!B1965,技能效果!B:B,0)))</f>
        <v/>
      </c>
      <c r="S1965" s="100"/>
      <c r="T1965" s="100"/>
      <c r="U1965" s="100"/>
      <c r="V1965" s="30" t="s">
        <v>1329</v>
      </c>
      <c r="W1965" s="31">
        <f t="shared" si="30"/>
        <v>197</v>
      </c>
    </row>
    <row r="1966" spans="1:23" ht="16.5" x14ac:dyDescent="0.2">
      <c r="A1966" s="31">
        <v>1963</v>
      </c>
      <c r="B1966" s="31">
        <f>INDEX(技能效果!B:B,MATCH(技能效果等级!W1966,技能效果!Y:Y,0))</f>
        <v>130301901</v>
      </c>
      <c r="C1966" s="31" t="str">
        <f>INDEX(技能效果!C:C,MATCH(技能效果等级!B1966,技能效果!B:B,0))</f>
        <v>食火蜥技能护盾</v>
      </c>
      <c r="D1966" s="30" t="s">
        <v>1013</v>
      </c>
      <c r="E1966" s="31">
        <v>3</v>
      </c>
      <c r="F1966" s="31">
        <f>INDEX(技能效果!H:H,MATCH(技能效果等级!B1966,技能效果!B:B,0))</f>
        <v>4005</v>
      </c>
      <c r="G1966" s="31">
        <v>1</v>
      </c>
      <c r="H1966" s="100"/>
      <c r="I1966" s="100"/>
      <c r="J1966" s="100"/>
      <c r="K1966" s="100"/>
      <c r="L1966" s="100"/>
      <c r="M1966" s="100"/>
      <c r="N1966" s="30" t="str">
        <f>IF(INDEX(技能效果!I:I,MATCH(技能效果等级!B1966,技能效果!B:B,0))="","",INDEX(技能效果!I:I,MATCH(技能效果等级!B1966,技能效果!B:B,0)))</f>
        <v/>
      </c>
      <c r="O1966" s="100"/>
      <c r="P1966" s="100"/>
      <c r="Q1966" s="100"/>
      <c r="R1966" s="31" t="str">
        <f>IF(INDEX(技能效果!J:J,MATCH(技能效果等级!B1966,技能效果!B:B,0))="","",INDEX(技能效果!J:J,MATCH(技能效果等级!B1966,技能效果!B:B,0)))</f>
        <v/>
      </c>
      <c r="S1966" s="100"/>
      <c r="T1966" s="100"/>
      <c r="U1966" s="100"/>
      <c r="V1966" s="30" t="s">
        <v>1329</v>
      </c>
      <c r="W1966" s="31">
        <f t="shared" si="30"/>
        <v>197</v>
      </c>
    </row>
    <row r="1967" spans="1:23" ht="16.5" x14ac:dyDescent="0.2">
      <c r="A1967" s="31">
        <v>1964</v>
      </c>
      <c r="B1967" s="31">
        <f>INDEX(技能效果!B:B,MATCH(技能效果等级!W1967,技能效果!Y:Y,0))</f>
        <v>130301901</v>
      </c>
      <c r="C1967" s="31" t="str">
        <f>INDEX(技能效果!C:C,MATCH(技能效果等级!B1967,技能效果!B:B,0))</f>
        <v>食火蜥技能护盾</v>
      </c>
      <c r="D1967" s="30" t="s">
        <v>1013</v>
      </c>
      <c r="E1967" s="31">
        <v>4</v>
      </c>
      <c r="F1967" s="31">
        <f>INDEX(技能效果!H:H,MATCH(技能效果等级!B1967,技能效果!B:B,0))</f>
        <v>4005</v>
      </c>
      <c r="G1967" s="31">
        <v>1</v>
      </c>
      <c r="H1967" s="100"/>
      <c r="I1967" s="100"/>
      <c r="J1967" s="100"/>
      <c r="K1967" s="100"/>
      <c r="L1967" s="100"/>
      <c r="M1967" s="100"/>
      <c r="N1967" s="30" t="str">
        <f>IF(INDEX(技能效果!I:I,MATCH(技能效果等级!B1967,技能效果!B:B,0))="","",INDEX(技能效果!I:I,MATCH(技能效果等级!B1967,技能效果!B:B,0)))</f>
        <v/>
      </c>
      <c r="O1967" s="100"/>
      <c r="P1967" s="100"/>
      <c r="Q1967" s="100"/>
      <c r="R1967" s="31" t="str">
        <f>IF(INDEX(技能效果!J:J,MATCH(技能效果等级!B1967,技能效果!B:B,0))="","",INDEX(技能效果!J:J,MATCH(技能效果等级!B1967,技能效果!B:B,0)))</f>
        <v/>
      </c>
      <c r="S1967" s="100"/>
      <c r="T1967" s="100"/>
      <c r="U1967" s="100"/>
      <c r="V1967" s="30" t="s">
        <v>1329</v>
      </c>
      <c r="W1967" s="31">
        <f t="shared" si="30"/>
        <v>197</v>
      </c>
    </row>
    <row r="1968" spans="1:23" ht="16.5" x14ac:dyDescent="0.2">
      <c r="A1968" s="31">
        <v>1965</v>
      </c>
      <c r="B1968" s="31">
        <f>INDEX(技能效果!B:B,MATCH(技能效果等级!W1968,技能效果!Y:Y,0))</f>
        <v>130301901</v>
      </c>
      <c r="C1968" s="31" t="str">
        <f>INDEX(技能效果!C:C,MATCH(技能效果等级!B1968,技能效果!B:B,0))</f>
        <v>食火蜥技能护盾</v>
      </c>
      <c r="D1968" s="30" t="s">
        <v>1013</v>
      </c>
      <c r="E1968" s="31">
        <v>5</v>
      </c>
      <c r="F1968" s="31">
        <f>INDEX(技能效果!H:H,MATCH(技能效果等级!B1968,技能效果!B:B,0))</f>
        <v>4005</v>
      </c>
      <c r="G1968" s="31">
        <v>1</v>
      </c>
      <c r="H1968" s="100"/>
      <c r="I1968" s="100"/>
      <c r="J1968" s="100"/>
      <c r="K1968" s="100"/>
      <c r="L1968" s="100"/>
      <c r="M1968" s="100"/>
      <c r="N1968" s="30" t="str">
        <f>IF(INDEX(技能效果!I:I,MATCH(技能效果等级!B1968,技能效果!B:B,0))="","",INDEX(技能效果!I:I,MATCH(技能效果等级!B1968,技能效果!B:B,0)))</f>
        <v/>
      </c>
      <c r="O1968" s="100"/>
      <c r="P1968" s="100"/>
      <c r="Q1968" s="100"/>
      <c r="R1968" s="31" t="str">
        <f>IF(INDEX(技能效果!J:J,MATCH(技能效果等级!B1968,技能效果!B:B,0))="","",INDEX(技能效果!J:J,MATCH(技能效果等级!B1968,技能效果!B:B,0)))</f>
        <v/>
      </c>
      <c r="S1968" s="100"/>
      <c r="T1968" s="100"/>
      <c r="U1968" s="100"/>
      <c r="V1968" s="30" t="s">
        <v>1329</v>
      </c>
      <c r="W1968" s="31">
        <f t="shared" si="30"/>
        <v>197</v>
      </c>
    </row>
    <row r="1969" spans="1:23" ht="16.5" x14ac:dyDescent="0.2">
      <c r="A1969" s="31">
        <v>1966</v>
      </c>
      <c r="B1969" s="31">
        <f>INDEX(技能效果!B:B,MATCH(技能效果等级!W1969,技能效果!Y:Y,0))</f>
        <v>130301901</v>
      </c>
      <c r="C1969" s="31" t="str">
        <f>INDEX(技能效果!C:C,MATCH(技能效果等级!B1969,技能效果!B:B,0))</f>
        <v>食火蜥技能护盾</v>
      </c>
      <c r="D1969" s="30" t="s">
        <v>1013</v>
      </c>
      <c r="E1969" s="31">
        <v>6</v>
      </c>
      <c r="F1969" s="31">
        <f>INDEX(技能效果!H:H,MATCH(技能效果等级!B1969,技能效果!B:B,0))</f>
        <v>4005</v>
      </c>
      <c r="G1969" s="31">
        <v>1</v>
      </c>
      <c r="H1969" s="100"/>
      <c r="I1969" s="100"/>
      <c r="J1969" s="100"/>
      <c r="K1969" s="100"/>
      <c r="L1969" s="100"/>
      <c r="M1969" s="100"/>
      <c r="N1969" s="30" t="str">
        <f>IF(INDEX(技能效果!I:I,MATCH(技能效果等级!B1969,技能效果!B:B,0))="","",INDEX(技能效果!I:I,MATCH(技能效果等级!B1969,技能效果!B:B,0)))</f>
        <v/>
      </c>
      <c r="O1969" s="100"/>
      <c r="P1969" s="100"/>
      <c r="Q1969" s="100"/>
      <c r="R1969" s="31" t="str">
        <f>IF(INDEX(技能效果!J:J,MATCH(技能效果等级!B1969,技能效果!B:B,0))="","",INDEX(技能效果!J:J,MATCH(技能效果等级!B1969,技能效果!B:B,0)))</f>
        <v/>
      </c>
      <c r="S1969" s="100"/>
      <c r="T1969" s="100"/>
      <c r="U1969" s="100"/>
      <c r="V1969" s="30" t="s">
        <v>1329</v>
      </c>
      <c r="W1969" s="31">
        <f t="shared" si="30"/>
        <v>197</v>
      </c>
    </row>
    <row r="1970" spans="1:23" ht="16.5" x14ac:dyDescent="0.2">
      <c r="A1970" s="31">
        <v>1967</v>
      </c>
      <c r="B1970" s="31">
        <f>INDEX(技能效果!B:B,MATCH(技能效果等级!W1970,技能效果!Y:Y,0))</f>
        <v>130301901</v>
      </c>
      <c r="C1970" s="31" t="str">
        <f>INDEX(技能效果!C:C,MATCH(技能效果等级!B1970,技能效果!B:B,0))</f>
        <v>食火蜥技能护盾</v>
      </c>
      <c r="D1970" s="30" t="s">
        <v>1013</v>
      </c>
      <c r="E1970" s="31">
        <v>7</v>
      </c>
      <c r="F1970" s="31">
        <f>INDEX(技能效果!H:H,MATCH(技能效果等级!B1970,技能效果!B:B,0))</f>
        <v>4005</v>
      </c>
      <c r="G1970" s="31">
        <v>1</v>
      </c>
      <c r="H1970" s="100"/>
      <c r="I1970" s="100"/>
      <c r="J1970" s="100"/>
      <c r="K1970" s="100"/>
      <c r="L1970" s="100"/>
      <c r="M1970" s="100"/>
      <c r="N1970" s="30" t="str">
        <f>IF(INDEX(技能效果!I:I,MATCH(技能效果等级!B1970,技能效果!B:B,0))="","",INDEX(技能效果!I:I,MATCH(技能效果等级!B1970,技能效果!B:B,0)))</f>
        <v/>
      </c>
      <c r="O1970" s="100"/>
      <c r="P1970" s="100"/>
      <c r="Q1970" s="100"/>
      <c r="R1970" s="31" t="str">
        <f>IF(INDEX(技能效果!J:J,MATCH(技能效果等级!B1970,技能效果!B:B,0))="","",INDEX(技能效果!J:J,MATCH(技能效果等级!B1970,技能效果!B:B,0)))</f>
        <v/>
      </c>
      <c r="S1970" s="100"/>
      <c r="T1970" s="100"/>
      <c r="U1970" s="100"/>
      <c r="V1970" s="30" t="s">
        <v>1329</v>
      </c>
      <c r="W1970" s="31">
        <f t="shared" si="30"/>
        <v>197</v>
      </c>
    </row>
    <row r="1971" spans="1:23" ht="16.5" x14ac:dyDescent="0.2">
      <c r="A1971" s="31">
        <v>1968</v>
      </c>
      <c r="B1971" s="31">
        <f>INDEX(技能效果!B:B,MATCH(技能效果等级!W1971,技能效果!Y:Y,0))</f>
        <v>130301901</v>
      </c>
      <c r="C1971" s="31" t="str">
        <f>INDEX(技能效果!C:C,MATCH(技能效果等级!B1971,技能效果!B:B,0))</f>
        <v>食火蜥技能护盾</v>
      </c>
      <c r="D1971" s="30" t="s">
        <v>1013</v>
      </c>
      <c r="E1971" s="31">
        <v>8</v>
      </c>
      <c r="F1971" s="31">
        <f>INDEX(技能效果!H:H,MATCH(技能效果等级!B1971,技能效果!B:B,0))</f>
        <v>4005</v>
      </c>
      <c r="G1971" s="31">
        <v>1</v>
      </c>
      <c r="H1971" s="100"/>
      <c r="I1971" s="100"/>
      <c r="J1971" s="100"/>
      <c r="K1971" s="100"/>
      <c r="L1971" s="100"/>
      <c r="M1971" s="100"/>
      <c r="N1971" s="30" t="str">
        <f>IF(INDEX(技能效果!I:I,MATCH(技能效果等级!B1971,技能效果!B:B,0))="","",INDEX(技能效果!I:I,MATCH(技能效果等级!B1971,技能效果!B:B,0)))</f>
        <v/>
      </c>
      <c r="O1971" s="100"/>
      <c r="P1971" s="100"/>
      <c r="Q1971" s="100"/>
      <c r="R1971" s="31" t="str">
        <f>IF(INDEX(技能效果!J:J,MATCH(技能效果等级!B1971,技能效果!B:B,0))="","",INDEX(技能效果!J:J,MATCH(技能效果等级!B1971,技能效果!B:B,0)))</f>
        <v/>
      </c>
      <c r="S1971" s="100"/>
      <c r="T1971" s="100"/>
      <c r="U1971" s="100"/>
      <c r="V1971" s="30" t="s">
        <v>1329</v>
      </c>
      <c r="W1971" s="31">
        <f t="shared" si="30"/>
        <v>197</v>
      </c>
    </row>
    <row r="1972" spans="1:23" ht="16.5" x14ac:dyDescent="0.2">
      <c r="A1972" s="31">
        <v>1969</v>
      </c>
      <c r="B1972" s="31">
        <f>INDEX(技能效果!B:B,MATCH(技能效果等级!W1972,技能效果!Y:Y,0))</f>
        <v>130301901</v>
      </c>
      <c r="C1972" s="31" t="str">
        <f>INDEX(技能效果!C:C,MATCH(技能效果等级!B1972,技能效果!B:B,0))</f>
        <v>食火蜥技能护盾</v>
      </c>
      <c r="D1972" s="30" t="s">
        <v>1013</v>
      </c>
      <c r="E1972" s="31">
        <v>9</v>
      </c>
      <c r="F1972" s="31">
        <f>INDEX(技能效果!H:H,MATCH(技能效果等级!B1972,技能效果!B:B,0))</f>
        <v>4005</v>
      </c>
      <c r="G1972" s="31">
        <v>1</v>
      </c>
      <c r="H1972" s="100"/>
      <c r="I1972" s="100"/>
      <c r="J1972" s="100"/>
      <c r="K1972" s="100"/>
      <c r="L1972" s="100"/>
      <c r="M1972" s="100"/>
      <c r="N1972" s="30" t="str">
        <f>IF(INDEX(技能效果!I:I,MATCH(技能效果等级!B1972,技能效果!B:B,0))="","",INDEX(技能效果!I:I,MATCH(技能效果等级!B1972,技能效果!B:B,0)))</f>
        <v/>
      </c>
      <c r="O1972" s="100"/>
      <c r="P1972" s="100"/>
      <c r="Q1972" s="100"/>
      <c r="R1972" s="31" t="str">
        <f>IF(INDEX(技能效果!J:J,MATCH(技能效果等级!B1972,技能效果!B:B,0))="","",INDEX(技能效果!J:J,MATCH(技能效果等级!B1972,技能效果!B:B,0)))</f>
        <v/>
      </c>
      <c r="S1972" s="100"/>
      <c r="T1972" s="100"/>
      <c r="U1972" s="100"/>
      <c r="V1972" s="30" t="s">
        <v>1329</v>
      </c>
      <c r="W1972" s="31">
        <f t="shared" si="30"/>
        <v>197</v>
      </c>
    </row>
    <row r="1973" spans="1:23" ht="16.5" x14ac:dyDescent="0.2">
      <c r="A1973" s="31">
        <v>1970</v>
      </c>
      <c r="B1973" s="31">
        <f>INDEX(技能效果!B:B,MATCH(技能效果等级!W1973,技能效果!Y:Y,0))</f>
        <v>130301901</v>
      </c>
      <c r="C1973" s="31" t="str">
        <f>INDEX(技能效果!C:C,MATCH(技能效果等级!B1973,技能效果!B:B,0))</f>
        <v>食火蜥技能护盾</v>
      </c>
      <c r="D1973" s="30" t="s">
        <v>1013</v>
      </c>
      <c r="E1973" s="31">
        <v>10</v>
      </c>
      <c r="F1973" s="31">
        <f>INDEX(技能效果!H:H,MATCH(技能效果等级!B1973,技能效果!B:B,0))</f>
        <v>4005</v>
      </c>
      <c r="G1973" s="31">
        <v>1</v>
      </c>
      <c r="H1973" s="100"/>
      <c r="I1973" s="100"/>
      <c r="J1973" s="100"/>
      <c r="K1973" s="100"/>
      <c r="L1973" s="100"/>
      <c r="M1973" s="100"/>
      <c r="N1973" s="30" t="str">
        <f>IF(INDEX(技能效果!I:I,MATCH(技能效果等级!B1973,技能效果!B:B,0))="","",INDEX(技能效果!I:I,MATCH(技能效果等级!B1973,技能效果!B:B,0)))</f>
        <v/>
      </c>
      <c r="O1973" s="100"/>
      <c r="P1973" s="100"/>
      <c r="Q1973" s="100"/>
      <c r="R1973" s="31" t="str">
        <f>IF(INDEX(技能效果!J:J,MATCH(技能效果等级!B1973,技能效果!B:B,0))="","",INDEX(技能效果!J:J,MATCH(技能效果等级!B1973,技能效果!B:B,0)))</f>
        <v/>
      </c>
      <c r="S1973" s="100"/>
      <c r="T1973" s="100"/>
      <c r="U1973" s="100"/>
      <c r="V1973" s="30" t="s">
        <v>1329</v>
      </c>
      <c r="W1973" s="31">
        <f t="shared" si="30"/>
        <v>197</v>
      </c>
    </row>
    <row r="1974" spans="1:23" ht="16.5" x14ac:dyDescent="0.2">
      <c r="A1974" s="31">
        <v>1971</v>
      </c>
      <c r="B1974" s="31">
        <f>INDEX(技能效果!B:B,MATCH(技能效果等级!W1974,技能效果!Y:Y,0))</f>
        <v>130301909</v>
      </c>
      <c r="C1974" s="31" t="str">
        <f>INDEX(技能效果!C:C,MATCH(技能效果等级!B1974,技能效果!B:B,0))</f>
        <v>食火蜥专属武器效果</v>
      </c>
      <c r="D1974" s="30" t="s">
        <v>1013</v>
      </c>
      <c r="E1974" s="31">
        <v>1</v>
      </c>
      <c r="F1974" s="31">
        <f>INDEX(技能效果!H:H,MATCH(技能效果等级!B1974,技能效果!B:B,0))</f>
        <v>2001</v>
      </c>
      <c r="G1974" s="31">
        <v>1</v>
      </c>
      <c r="H1974" s="100"/>
      <c r="I1974" s="100"/>
      <c r="J1974" s="100"/>
      <c r="K1974" s="100"/>
      <c r="L1974" s="100"/>
      <c r="M1974" s="100"/>
      <c r="N1974" s="30" t="str">
        <f>IF(INDEX(技能效果!I:I,MATCH(技能效果等级!B1974,技能效果!B:B,0))="","",INDEX(技能效果!I:I,MATCH(技能效果等级!B1974,技能效果!B:B,0)))</f>
        <v/>
      </c>
      <c r="O1974" s="100"/>
      <c r="P1974" s="100"/>
      <c r="Q1974" s="100"/>
      <c r="R1974" s="31" t="str">
        <f>IF(INDEX(技能效果!J:J,MATCH(技能效果等级!B1974,技能效果!B:B,0))="","",INDEX(技能效果!J:J,MATCH(技能效果等级!B1974,技能效果!B:B,0)))</f>
        <v/>
      </c>
      <c r="S1974" s="100"/>
      <c r="T1974" s="100"/>
      <c r="U1974" s="100"/>
      <c r="V1974" s="30" t="s">
        <v>1329</v>
      </c>
      <c r="W1974" s="31">
        <f t="shared" si="30"/>
        <v>198</v>
      </c>
    </row>
    <row r="1975" spans="1:23" ht="16.5" x14ac:dyDescent="0.2">
      <c r="A1975" s="31">
        <v>1972</v>
      </c>
      <c r="B1975" s="31">
        <f>INDEX(技能效果!B:B,MATCH(技能效果等级!W1975,技能效果!Y:Y,0))</f>
        <v>130301909</v>
      </c>
      <c r="C1975" s="31" t="str">
        <f>INDEX(技能效果!C:C,MATCH(技能效果等级!B1975,技能效果!B:B,0))</f>
        <v>食火蜥专属武器效果</v>
      </c>
      <c r="D1975" s="30" t="s">
        <v>1013</v>
      </c>
      <c r="E1975" s="31">
        <v>2</v>
      </c>
      <c r="F1975" s="31">
        <f>INDEX(技能效果!H:H,MATCH(技能效果等级!B1975,技能效果!B:B,0))</f>
        <v>2001</v>
      </c>
      <c r="G1975" s="31">
        <v>1</v>
      </c>
      <c r="H1975" s="100"/>
      <c r="I1975" s="100"/>
      <c r="J1975" s="100"/>
      <c r="K1975" s="100"/>
      <c r="L1975" s="100"/>
      <c r="M1975" s="100"/>
      <c r="N1975" s="30" t="str">
        <f>IF(INDEX(技能效果!I:I,MATCH(技能效果等级!B1975,技能效果!B:B,0))="","",INDEX(技能效果!I:I,MATCH(技能效果等级!B1975,技能效果!B:B,0)))</f>
        <v/>
      </c>
      <c r="O1975" s="100"/>
      <c r="P1975" s="100"/>
      <c r="Q1975" s="100"/>
      <c r="R1975" s="31" t="str">
        <f>IF(INDEX(技能效果!J:J,MATCH(技能效果等级!B1975,技能效果!B:B,0))="","",INDEX(技能效果!J:J,MATCH(技能效果等级!B1975,技能效果!B:B,0)))</f>
        <v/>
      </c>
      <c r="S1975" s="100"/>
      <c r="T1975" s="100"/>
      <c r="U1975" s="100"/>
      <c r="V1975" s="30" t="s">
        <v>1329</v>
      </c>
      <c r="W1975" s="31">
        <f t="shared" si="30"/>
        <v>198</v>
      </c>
    </row>
    <row r="1976" spans="1:23" ht="16.5" x14ac:dyDescent="0.2">
      <c r="A1976" s="31">
        <v>1973</v>
      </c>
      <c r="B1976" s="31">
        <f>INDEX(技能效果!B:B,MATCH(技能效果等级!W1976,技能效果!Y:Y,0))</f>
        <v>130301909</v>
      </c>
      <c r="C1976" s="31" t="str">
        <f>INDEX(技能效果!C:C,MATCH(技能效果等级!B1976,技能效果!B:B,0))</f>
        <v>食火蜥专属武器效果</v>
      </c>
      <c r="D1976" s="30" t="s">
        <v>1013</v>
      </c>
      <c r="E1976" s="31">
        <v>3</v>
      </c>
      <c r="F1976" s="31">
        <f>INDEX(技能效果!H:H,MATCH(技能效果等级!B1976,技能效果!B:B,0))</f>
        <v>2001</v>
      </c>
      <c r="G1976" s="31">
        <v>1</v>
      </c>
      <c r="H1976" s="100"/>
      <c r="I1976" s="100"/>
      <c r="J1976" s="100"/>
      <c r="K1976" s="100"/>
      <c r="L1976" s="100"/>
      <c r="M1976" s="100"/>
      <c r="N1976" s="30" t="str">
        <f>IF(INDEX(技能效果!I:I,MATCH(技能效果等级!B1976,技能效果!B:B,0))="","",INDEX(技能效果!I:I,MATCH(技能效果等级!B1976,技能效果!B:B,0)))</f>
        <v/>
      </c>
      <c r="O1976" s="100"/>
      <c r="P1976" s="100"/>
      <c r="Q1976" s="100"/>
      <c r="R1976" s="31" t="str">
        <f>IF(INDEX(技能效果!J:J,MATCH(技能效果等级!B1976,技能效果!B:B,0))="","",INDEX(技能效果!J:J,MATCH(技能效果等级!B1976,技能效果!B:B,0)))</f>
        <v/>
      </c>
      <c r="S1976" s="100"/>
      <c r="T1976" s="100"/>
      <c r="U1976" s="100"/>
      <c r="V1976" s="30" t="s">
        <v>1329</v>
      </c>
      <c r="W1976" s="31">
        <f t="shared" si="30"/>
        <v>198</v>
      </c>
    </row>
    <row r="1977" spans="1:23" ht="16.5" x14ac:dyDescent="0.2">
      <c r="A1977" s="31">
        <v>1974</v>
      </c>
      <c r="B1977" s="31">
        <f>INDEX(技能效果!B:B,MATCH(技能效果等级!W1977,技能效果!Y:Y,0))</f>
        <v>130301909</v>
      </c>
      <c r="C1977" s="31" t="str">
        <f>INDEX(技能效果!C:C,MATCH(技能效果等级!B1977,技能效果!B:B,0))</f>
        <v>食火蜥专属武器效果</v>
      </c>
      <c r="D1977" s="30" t="s">
        <v>1013</v>
      </c>
      <c r="E1977" s="31">
        <v>4</v>
      </c>
      <c r="F1977" s="31">
        <f>INDEX(技能效果!H:H,MATCH(技能效果等级!B1977,技能效果!B:B,0))</f>
        <v>2001</v>
      </c>
      <c r="G1977" s="31">
        <v>1</v>
      </c>
      <c r="H1977" s="100"/>
      <c r="I1977" s="100"/>
      <c r="J1977" s="100"/>
      <c r="K1977" s="100"/>
      <c r="L1977" s="100"/>
      <c r="M1977" s="100"/>
      <c r="N1977" s="30" t="str">
        <f>IF(INDEX(技能效果!I:I,MATCH(技能效果等级!B1977,技能效果!B:B,0))="","",INDEX(技能效果!I:I,MATCH(技能效果等级!B1977,技能效果!B:B,0)))</f>
        <v/>
      </c>
      <c r="O1977" s="100"/>
      <c r="P1977" s="100"/>
      <c r="Q1977" s="100"/>
      <c r="R1977" s="31" t="str">
        <f>IF(INDEX(技能效果!J:J,MATCH(技能效果等级!B1977,技能效果!B:B,0))="","",INDEX(技能效果!J:J,MATCH(技能效果等级!B1977,技能效果!B:B,0)))</f>
        <v/>
      </c>
      <c r="S1977" s="100"/>
      <c r="T1977" s="100"/>
      <c r="U1977" s="100"/>
      <c r="V1977" s="30" t="s">
        <v>1329</v>
      </c>
      <c r="W1977" s="31">
        <f t="shared" si="30"/>
        <v>198</v>
      </c>
    </row>
    <row r="1978" spans="1:23" ht="16.5" x14ac:dyDescent="0.2">
      <c r="A1978" s="31">
        <v>1975</v>
      </c>
      <c r="B1978" s="31">
        <f>INDEX(技能效果!B:B,MATCH(技能效果等级!W1978,技能效果!Y:Y,0))</f>
        <v>130301909</v>
      </c>
      <c r="C1978" s="31" t="str">
        <f>INDEX(技能效果!C:C,MATCH(技能效果等级!B1978,技能效果!B:B,0))</f>
        <v>食火蜥专属武器效果</v>
      </c>
      <c r="D1978" s="30" t="s">
        <v>1013</v>
      </c>
      <c r="E1978" s="31">
        <v>5</v>
      </c>
      <c r="F1978" s="31">
        <f>INDEX(技能效果!H:H,MATCH(技能效果等级!B1978,技能效果!B:B,0))</f>
        <v>2001</v>
      </c>
      <c r="G1978" s="31">
        <v>1</v>
      </c>
      <c r="H1978" s="100"/>
      <c r="I1978" s="100"/>
      <c r="J1978" s="100"/>
      <c r="K1978" s="100"/>
      <c r="L1978" s="100"/>
      <c r="M1978" s="100"/>
      <c r="N1978" s="30" t="str">
        <f>IF(INDEX(技能效果!I:I,MATCH(技能效果等级!B1978,技能效果!B:B,0))="","",INDEX(技能效果!I:I,MATCH(技能效果等级!B1978,技能效果!B:B,0)))</f>
        <v/>
      </c>
      <c r="O1978" s="100"/>
      <c r="P1978" s="100"/>
      <c r="Q1978" s="100"/>
      <c r="R1978" s="31" t="str">
        <f>IF(INDEX(技能效果!J:J,MATCH(技能效果等级!B1978,技能效果!B:B,0))="","",INDEX(技能效果!J:J,MATCH(技能效果等级!B1978,技能效果!B:B,0)))</f>
        <v/>
      </c>
      <c r="S1978" s="100"/>
      <c r="T1978" s="100"/>
      <c r="U1978" s="100"/>
      <c r="V1978" s="30" t="s">
        <v>1329</v>
      </c>
      <c r="W1978" s="31">
        <f t="shared" si="30"/>
        <v>198</v>
      </c>
    </row>
    <row r="1979" spans="1:23" ht="16.5" x14ac:dyDescent="0.2">
      <c r="A1979" s="31">
        <v>1976</v>
      </c>
      <c r="B1979" s="31">
        <f>INDEX(技能效果!B:B,MATCH(技能效果等级!W1979,技能效果!Y:Y,0))</f>
        <v>130301909</v>
      </c>
      <c r="C1979" s="31" t="str">
        <f>INDEX(技能效果!C:C,MATCH(技能效果等级!B1979,技能效果!B:B,0))</f>
        <v>食火蜥专属武器效果</v>
      </c>
      <c r="D1979" s="30" t="s">
        <v>1013</v>
      </c>
      <c r="E1979" s="31">
        <v>6</v>
      </c>
      <c r="F1979" s="31">
        <f>INDEX(技能效果!H:H,MATCH(技能效果等级!B1979,技能效果!B:B,0))</f>
        <v>2001</v>
      </c>
      <c r="G1979" s="31">
        <v>1</v>
      </c>
      <c r="H1979" s="100"/>
      <c r="I1979" s="100"/>
      <c r="J1979" s="100"/>
      <c r="K1979" s="100"/>
      <c r="L1979" s="100"/>
      <c r="M1979" s="100"/>
      <c r="N1979" s="30" t="str">
        <f>IF(INDEX(技能效果!I:I,MATCH(技能效果等级!B1979,技能效果!B:B,0))="","",INDEX(技能效果!I:I,MATCH(技能效果等级!B1979,技能效果!B:B,0)))</f>
        <v/>
      </c>
      <c r="O1979" s="100"/>
      <c r="P1979" s="100"/>
      <c r="Q1979" s="100"/>
      <c r="R1979" s="31" t="str">
        <f>IF(INDEX(技能效果!J:J,MATCH(技能效果等级!B1979,技能效果!B:B,0))="","",INDEX(技能效果!J:J,MATCH(技能效果等级!B1979,技能效果!B:B,0)))</f>
        <v/>
      </c>
      <c r="S1979" s="100"/>
      <c r="T1979" s="100"/>
      <c r="U1979" s="100"/>
      <c r="V1979" s="30" t="s">
        <v>1329</v>
      </c>
      <c r="W1979" s="31">
        <f t="shared" si="30"/>
        <v>198</v>
      </c>
    </row>
    <row r="1980" spans="1:23" ht="16.5" x14ac:dyDescent="0.2">
      <c r="A1980" s="31">
        <v>1977</v>
      </c>
      <c r="B1980" s="31">
        <f>INDEX(技能效果!B:B,MATCH(技能效果等级!W1980,技能效果!Y:Y,0))</f>
        <v>130301909</v>
      </c>
      <c r="C1980" s="31" t="str">
        <f>INDEX(技能效果!C:C,MATCH(技能效果等级!B1980,技能效果!B:B,0))</f>
        <v>食火蜥专属武器效果</v>
      </c>
      <c r="D1980" s="30" t="s">
        <v>1013</v>
      </c>
      <c r="E1980" s="31">
        <v>7</v>
      </c>
      <c r="F1980" s="31">
        <f>INDEX(技能效果!H:H,MATCH(技能效果等级!B1980,技能效果!B:B,0))</f>
        <v>2001</v>
      </c>
      <c r="G1980" s="31">
        <v>1</v>
      </c>
      <c r="H1980" s="100"/>
      <c r="I1980" s="100"/>
      <c r="J1980" s="100"/>
      <c r="K1980" s="100"/>
      <c r="L1980" s="100"/>
      <c r="M1980" s="100"/>
      <c r="N1980" s="30" t="str">
        <f>IF(INDEX(技能效果!I:I,MATCH(技能效果等级!B1980,技能效果!B:B,0))="","",INDEX(技能效果!I:I,MATCH(技能效果等级!B1980,技能效果!B:B,0)))</f>
        <v/>
      </c>
      <c r="O1980" s="100"/>
      <c r="P1980" s="100"/>
      <c r="Q1980" s="100"/>
      <c r="R1980" s="31" t="str">
        <f>IF(INDEX(技能效果!J:J,MATCH(技能效果等级!B1980,技能效果!B:B,0))="","",INDEX(技能效果!J:J,MATCH(技能效果等级!B1980,技能效果!B:B,0)))</f>
        <v/>
      </c>
      <c r="S1980" s="100"/>
      <c r="T1980" s="100"/>
      <c r="U1980" s="100"/>
      <c r="V1980" s="30" t="s">
        <v>1329</v>
      </c>
      <c r="W1980" s="31">
        <f t="shared" si="30"/>
        <v>198</v>
      </c>
    </row>
    <row r="1981" spans="1:23" ht="16.5" x14ac:dyDescent="0.2">
      <c r="A1981" s="31">
        <v>1978</v>
      </c>
      <c r="B1981" s="31">
        <f>INDEX(技能效果!B:B,MATCH(技能效果等级!W1981,技能效果!Y:Y,0))</f>
        <v>130301909</v>
      </c>
      <c r="C1981" s="31" t="str">
        <f>INDEX(技能效果!C:C,MATCH(技能效果等级!B1981,技能效果!B:B,0))</f>
        <v>食火蜥专属武器效果</v>
      </c>
      <c r="D1981" s="30" t="s">
        <v>1013</v>
      </c>
      <c r="E1981" s="31">
        <v>8</v>
      </c>
      <c r="F1981" s="31">
        <f>INDEX(技能效果!H:H,MATCH(技能效果等级!B1981,技能效果!B:B,0))</f>
        <v>2001</v>
      </c>
      <c r="G1981" s="31">
        <v>1</v>
      </c>
      <c r="H1981" s="100"/>
      <c r="I1981" s="100"/>
      <c r="J1981" s="100"/>
      <c r="K1981" s="100"/>
      <c r="L1981" s="100"/>
      <c r="M1981" s="100"/>
      <c r="N1981" s="30" t="str">
        <f>IF(INDEX(技能效果!I:I,MATCH(技能效果等级!B1981,技能效果!B:B,0))="","",INDEX(技能效果!I:I,MATCH(技能效果等级!B1981,技能效果!B:B,0)))</f>
        <v/>
      </c>
      <c r="O1981" s="100"/>
      <c r="P1981" s="100"/>
      <c r="Q1981" s="100"/>
      <c r="R1981" s="31" t="str">
        <f>IF(INDEX(技能效果!J:J,MATCH(技能效果等级!B1981,技能效果!B:B,0))="","",INDEX(技能效果!J:J,MATCH(技能效果等级!B1981,技能效果!B:B,0)))</f>
        <v/>
      </c>
      <c r="S1981" s="100"/>
      <c r="T1981" s="100"/>
      <c r="U1981" s="100"/>
      <c r="V1981" s="30" t="s">
        <v>1329</v>
      </c>
      <c r="W1981" s="31">
        <f t="shared" si="30"/>
        <v>198</v>
      </c>
    </row>
    <row r="1982" spans="1:23" ht="16.5" x14ac:dyDescent="0.2">
      <c r="A1982" s="31">
        <v>1979</v>
      </c>
      <c r="B1982" s="31">
        <f>INDEX(技能效果!B:B,MATCH(技能效果等级!W1982,技能效果!Y:Y,0))</f>
        <v>130301909</v>
      </c>
      <c r="C1982" s="31" t="str">
        <f>INDEX(技能效果!C:C,MATCH(技能效果等级!B1982,技能效果!B:B,0))</f>
        <v>食火蜥专属武器效果</v>
      </c>
      <c r="D1982" s="30" t="s">
        <v>1013</v>
      </c>
      <c r="E1982" s="31">
        <v>9</v>
      </c>
      <c r="F1982" s="31">
        <f>INDEX(技能效果!H:H,MATCH(技能效果等级!B1982,技能效果!B:B,0))</f>
        <v>2001</v>
      </c>
      <c r="G1982" s="31">
        <v>1</v>
      </c>
      <c r="H1982" s="100"/>
      <c r="I1982" s="100"/>
      <c r="J1982" s="100"/>
      <c r="K1982" s="100"/>
      <c r="L1982" s="100"/>
      <c r="M1982" s="100"/>
      <c r="N1982" s="30" t="str">
        <f>IF(INDEX(技能效果!I:I,MATCH(技能效果等级!B1982,技能效果!B:B,0))="","",INDEX(技能效果!I:I,MATCH(技能效果等级!B1982,技能效果!B:B,0)))</f>
        <v/>
      </c>
      <c r="O1982" s="100"/>
      <c r="P1982" s="100"/>
      <c r="Q1982" s="100"/>
      <c r="R1982" s="31" t="str">
        <f>IF(INDEX(技能效果!J:J,MATCH(技能效果等级!B1982,技能效果!B:B,0))="","",INDEX(技能效果!J:J,MATCH(技能效果等级!B1982,技能效果!B:B,0)))</f>
        <v/>
      </c>
      <c r="S1982" s="100"/>
      <c r="T1982" s="100"/>
      <c r="U1982" s="100"/>
      <c r="V1982" s="30" t="s">
        <v>1329</v>
      </c>
      <c r="W1982" s="31">
        <f t="shared" si="30"/>
        <v>198</v>
      </c>
    </row>
    <row r="1983" spans="1:23" ht="16.5" x14ac:dyDescent="0.2">
      <c r="A1983" s="31">
        <v>1980</v>
      </c>
      <c r="B1983" s="31">
        <f>INDEX(技能效果!B:B,MATCH(技能效果等级!W1983,技能效果!Y:Y,0))</f>
        <v>130301909</v>
      </c>
      <c r="C1983" s="31" t="str">
        <f>INDEX(技能效果!C:C,MATCH(技能效果等级!B1983,技能效果!B:B,0))</f>
        <v>食火蜥专属武器效果</v>
      </c>
      <c r="D1983" s="30" t="s">
        <v>1013</v>
      </c>
      <c r="E1983" s="31">
        <v>10</v>
      </c>
      <c r="F1983" s="31">
        <f>INDEX(技能效果!H:H,MATCH(技能效果等级!B1983,技能效果!B:B,0))</f>
        <v>2001</v>
      </c>
      <c r="G1983" s="31">
        <v>1</v>
      </c>
      <c r="H1983" s="100"/>
      <c r="I1983" s="100"/>
      <c r="J1983" s="100"/>
      <c r="K1983" s="100"/>
      <c r="L1983" s="100"/>
      <c r="M1983" s="100"/>
      <c r="N1983" s="30" t="str">
        <f>IF(INDEX(技能效果!I:I,MATCH(技能效果等级!B1983,技能效果!B:B,0))="","",INDEX(技能效果!I:I,MATCH(技能效果等级!B1983,技能效果!B:B,0)))</f>
        <v/>
      </c>
      <c r="O1983" s="100"/>
      <c r="P1983" s="100"/>
      <c r="Q1983" s="100"/>
      <c r="R1983" s="31" t="str">
        <f>IF(INDEX(技能效果!J:J,MATCH(技能效果等级!B1983,技能效果!B:B,0))="","",INDEX(技能效果!J:J,MATCH(技能效果等级!B1983,技能效果!B:B,0)))</f>
        <v/>
      </c>
      <c r="S1983" s="100"/>
      <c r="T1983" s="100"/>
      <c r="U1983" s="100"/>
      <c r="V1983" s="30" t="s">
        <v>1329</v>
      </c>
      <c r="W1983" s="31">
        <f t="shared" si="30"/>
        <v>198</v>
      </c>
    </row>
    <row r="1984" spans="1:23" ht="16.5" x14ac:dyDescent="0.2">
      <c r="A1984" s="31">
        <v>1981</v>
      </c>
      <c r="B1984" s="31">
        <f>INDEX(技能效果!B:B,MATCH(技能效果等级!W1984,技能效果!Y:Y,0))</f>
        <v>130302001</v>
      </c>
      <c r="C1984" s="31" t="str">
        <f>INDEX(技能效果!C:C,MATCH(技能效果等级!B1984,技能效果!B:B,0))</f>
        <v>高顺技能基础伤害</v>
      </c>
      <c r="D1984" s="30" t="s">
        <v>1013</v>
      </c>
      <c r="E1984" s="31">
        <v>1</v>
      </c>
      <c r="F1984" s="31">
        <f>INDEX(技能效果!H:H,MATCH(技能效果等级!B1984,技能效果!B:B,0))</f>
        <v>1001</v>
      </c>
      <c r="G1984" s="31">
        <v>1</v>
      </c>
      <c r="H1984" s="100"/>
      <c r="I1984" s="100"/>
      <c r="J1984" s="100"/>
      <c r="K1984" s="100"/>
      <c r="L1984" s="100"/>
      <c r="M1984" s="100"/>
      <c r="N1984" s="30" t="str">
        <f>IF(INDEX(技能效果!I:I,MATCH(技能效果等级!B1984,技能效果!B:B,0))="","",INDEX(技能效果!I:I,MATCH(技能效果等级!B1984,技能效果!B:B,0)))</f>
        <v/>
      </c>
      <c r="O1984" s="100"/>
      <c r="P1984" s="100"/>
      <c r="Q1984" s="100"/>
      <c r="R1984" s="31" t="str">
        <f>IF(INDEX(技能效果!J:J,MATCH(技能效果等级!B1984,技能效果!B:B,0))="","",INDEX(技能效果!J:J,MATCH(技能效果等级!B1984,技能效果!B:B,0)))</f>
        <v/>
      </c>
      <c r="S1984" s="100"/>
      <c r="T1984" s="100"/>
      <c r="U1984" s="100"/>
      <c r="V1984" s="30" t="s">
        <v>1329</v>
      </c>
      <c r="W1984" s="31">
        <f t="shared" si="30"/>
        <v>199</v>
      </c>
    </row>
    <row r="1985" spans="1:23" ht="16.5" x14ac:dyDescent="0.2">
      <c r="A1985" s="31">
        <v>1982</v>
      </c>
      <c r="B1985" s="31">
        <f>INDEX(技能效果!B:B,MATCH(技能效果等级!W1985,技能效果!Y:Y,0))</f>
        <v>130302001</v>
      </c>
      <c r="C1985" s="31" t="str">
        <f>INDEX(技能效果!C:C,MATCH(技能效果等级!B1985,技能效果!B:B,0))</f>
        <v>高顺技能基础伤害</v>
      </c>
      <c r="D1985" s="30" t="s">
        <v>1013</v>
      </c>
      <c r="E1985" s="31">
        <v>2</v>
      </c>
      <c r="F1985" s="31">
        <f>INDEX(技能效果!H:H,MATCH(技能效果等级!B1985,技能效果!B:B,0))</f>
        <v>1001</v>
      </c>
      <c r="G1985" s="31">
        <v>1</v>
      </c>
      <c r="H1985" s="100"/>
      <c r="I1985" s="100"/>
      <c r="J1985" s="100"/>
      <c r="K1985" s="100"/>
      <c r="L1985" s="100"/>
      <c r="M1985" s="100"/>
      <c r="N1985" s="30" t="str">
        <f>IF(INDEX(技能效果!I:I,MATCH(技能效果等级!B1985,技能效果!B:B,0))="","",INDEX(技能效果!I:I,MATCH(技能效果等级!B1985,技能效果!B:B,0)))</f>
        <v/>
      </c>
      <c r="O1985" s="100"/>
      <c r="P1985" s="100"/>
      <c r="Q1985" s="100"/>
      <c r="R1985" s="31" t="str">
        <f>IF(INDEX(技能效果!J:J,MATCH(技能效果等级!B1985,技能效果!B:B,0))="","",INDEX(技能效果!J:J,MATCH(技能效果等级!B1985,技能效果!B:B,0)))</f>
        <v/>
      </c>
      <c r="S1985" s="100"/>
      <c r="T1985" s="100"/>
      <c r="U1985" s="100"/>
      <c r="V1985" s="30" t="s">
        <v>1329</v>
      </c>
      <c r="W1985" s="31">
        <f t="shared" si="30"/>
        <v>199</v>
      </c>
    </row>
    <row r="1986" spans="1:23" ht="16.5" x14ac:dyDescent="0.2">
      <c r="A1986" s="31">
        <v>1983</v>
      </c>
      <c r="B1986" s="31">
        <f>INDEX(技能效果!B:B,MATCH(技能效果等级!W1986,技能效果!Y:Y,0))</f>
        <v>130302001</v>
      </c>
      <c r="C1986" s="31" t="str">
        <f>INDEX(技能效果!C:C,MATCH(技能效果等级!B1986,技能效果!B:B,0))</f>
        <v>高顺技能基础伤害</v>
      </c>
      <c r="D1986" s="30" t="s">
        <v>1013</v>
      </c>
      <c r="E1986" s="31">
        <v>3</v>
      </c>
      <c r="F1986" s="31">
        <f>INDEX(技能效果!H:H,MATCH(技能效果等级!B1986,技能效果!B:B,0))</f>
        <v>1001</v>
      </c>
      <c r="G1986" s="31">
        <v>1</v>
      </c>
      <c r="H1986" s="100"/>
      <c r="I1986" s="100"/>
      <c r="J1986" s="100"/>
      <c r="K1986" s="100"/>
      <c r="L1986" s="100"/>
      <c r="M1986" s="100"/>
      <c r="N1986" s="30" t="str">
        <f>IF(INDEX(技能效果!I:I,MATCH(技能效果等级!B1986,技能效果!B:B,0))="","",INDEX(技能效果!I:I,MATCH(技能效果等级!B1986,技能效果!B:B,0)))</f>
        <v/>
      </c>
      <c r="O1986" s="100"/>
      <c r="P1986" s="100"/>
      <c r="Q1986" s="100"/>
      <c r="R1986" s="31" t="str">
        <f>IF(INDEX(技能效果!J:J,MATCH(技能效果等级!B1986,技能效果!B:B,0))="","",INDEX(技能效果!J:J,MATCH(技能效果等级!B1986,技能效果!B:B,0)))</f>
        <v/>
      </c>
      <c r="S1986" s="100"/>
      <c r="T1986" s="100"/>
      <c r="U1986" s="100"/>
      <c r="V1986" s="30" t="s">
        <v>1329</v>
      </c>
      <c r="W1986" s="31">
        <f t="shared" si="30"/>
        <v>199</v>
      </c>
    </row>
    <row r="1987" spans="1:23" ht="16.5" x14ac:dyDescent="0.2">
      <c r="A1987" s="31">
        <v>1984</v>
      </c>
      <c r="B1987" s="31">
        <f>INDEX(技能效果!B:B,MATCH(技能效果等级!W1987,技能效果!Y:Y,0))</f>
        <v>130302001</v>
      </c>
      <c r="C1987" s="31" t="str">
        <f>INDEX(技能效果!C:C,MATCH(技能效果等级!B1987,技能效果!B:B,0))</f>
        <v>高顺技能基础伤害</v>
      </c>
      <c r="D1987" s="30" t="s">
        <v>1013</v>
      </c>
      <c r="E1987" s="31">
        <v>4</v>
      </c>
      <c r="F1987" s="31">
        <f>INDEX(技能效果!H:H,MATCH(技能效果等级!B1987,技能效果!B:B,0))</f>
        <v>1001</v>
      </c>
      <c r="G1987" s="31">
        <v>1</v>
      </c>
      <c r="H1987" s="100"/>
      <c r="I1987" s="100"/>
      <c r="J1987" s="100"/>
      <c r="K1987" s="100"/>
      <c r="L1987" s="100"/>
      <c r="M1987" s="100"/>
      <c r="N1987" s="30" t="str">
        <f>IF(INDEX(技能效果!I:I,MATCH(技能效果等级!B1987,技能效果!B:B,0))="","",INDEX(技能效果!I:I,MATCH(技能效果等级!B1987,技能效果!B:B,0)))</f>
        <v/>
      </c>
      <c r="O1987" s="100"/>
      <c r="P1987" s="100"/>
      <c r="Q1987" s="100"/>
      <c r="R1987" s="31" t="str">
        <f>IF(INDEX(技能效果!J:J,MATCH(技能效果等级!B1987,技能效果!B:B,0))="","",INDEX(技能效果!J:J,MATCH(技能效果等级!B1987,技能效果!B:B,0)))</f>
        <v/>
      </c>
      <c r="S1987" s="100"/>
      <c r="T1987" s="100"/>
      <c r="U1987" s="100"/>
      <c r="V1987" s="30" t="s">
        <v>1329</v>
      </c>
      <c r="W1987" s="31">
        <f t="shared" si="30"/>
        <v>199</v>
      </c>
    </row>
    <row r="1988" spans="1:23" ht="16.5" x14ac:dyDescent="0.2">
      <c r="A1988" s="31">
        <v>1985</v>
      </c>
      <c r="B1988" s="31">
        <f>INDEX(技能效果!B:B,MATCH(技能效果等级!W1988,技能效果!Y:Y,0))</f>
        <v>130302001</v>
      </c>
      <c r="C1988" s="31" t="str">
        <f>INDEX(技能效果!C:C,MATCH(技能效果等级!B1988,技能效果!B:B,0))</f>
        <v>高顺技能基础伤害</v>
      </c>
      <c r="D1988" s="30" t="s">
        <v>1013</v>
      </c>
      <c r="E1988" s="31">
        <v>5</v>
      </c>
      <c r="F1988" s="31">
        <f>INDEX(技能效果!H:H,MATCH(技能效果等级!B1988,技能效果!B:B,0))</f>
        <v>1001</v>
      </c>
      <c r="G1988" s="31">
        <v>1</v>
      </c>
      <c r="H1988" s="100"/>
      <c r="I1988" s="100"/>
      <c r="J1988" s="100"/>
      <c r="K1988" s="100"/>
      <c r="L1988" s="100"/>
      <c r="M1988" s="100"/>
      <c r="N1988" s="30" t="str">
        <f>IF(INDEX(技能效果!I:I,MATCH(技能效果等级!B1988,技能效果!B:B,0))="","",INDEX(技能效果!I:I,MATCH(技能效果等级!B1988,技能效果!B:B,0)))</f>
        <v/>
      </c>
      <c r="O1988" s="100"/>
      <c r="P1988" s="100"/>
      <c r="Q1988" s="100"/>
      <c r="R1988" s="31" t="str">
        <f>IF(INDEX(技能效果!J:J,MATCH(技能效果等级!B1988,技能效果!B:B,0))="","",INDEX(技能效果!J:J,MATCH(技能效果等级!B1988,技能效果!B:B,0)))</f>
        <v/>
      </c>
      <c r="S1988" s="100"/>
      <c r="T1988" s="100"/>
      <c r="U1988" s="100"/>
      <c r="V1988" s="30" t="s">
        <v>1329</v>
      </c>
      <c r="W1988" s="31">
        <f t="shared" si="30"/>
        <v>199</v>
      </c>
    </row>
    <row r="1989" spans="1:23" ht="16.5" x14ac:dyDescent="0.2">
      <c r="A1989" s="31">
        <v>1986</v>
      </c>
      <c r="B1989" s="31">
        <f>INDEX(技能效果!B:B,MATCH(技能效果等级!W1989,技能效果!Y:Y,0))</f>
        <v>130302001</v>
      </c>
      <c r="C1989" s="31" t="str">
        <f>INDEX(技能效果!C:C,MATCH(技能效果等级!B1989,技能效果!B:B,0))</f>
        <v>高顺技能基础伤害</v>
      </c>
      <c r="D1989" s="30" t="s">
        <v>1013</v>
      </c>
      <c r="E1989" s="31">
        <v>6</v>
      </c>
      <c r="F1989" s="31">
        <f>INDEX(技能效果!H:H,MATCH(技能效果等级!B1989,技能效果!B:B,0))</f>
        <v>1001</v>
      </c>
      <c r="G1989" s="31">
        <v>1</v>
      </c>
      <c r="H1989" s="100"/>
      <c r="I1989" s="100"/>
      <c r="J1989" s="100"/>
      <c r="K1989" s="100"/>
      <c r="L1989" s="100"/>
      <c r="M1989" s="100"/>
      <c r="N1989" s="30" t="str">
        <f>IF(INDEX(技能效果!I:I,MATCH(技能效果等级!B1989,技能效果!B:B,0))="","",INDEX(技能效果!I:I,MATCH(技能效果等级!B1989,技能效果!B:B,0)))</f>
        <v/>
      </c>
      <c r="O1989" s="100"/>
      <c r="P1989" s="100"/>
      <c r="Q1989" s="100"/>
      <c r="R1989" s="31" t="str">
        <f>IF(INDEX(技能效果!J:J,MATCH(技能效果等级!B1989,技能效果!B:B,0))="","",INDEX(技能效果!J:J,MATCH(技能效果等级!B1989,技能效果!B:B,0)))</f>
        <v/>
      </c>
      <c r="S1989" s="100"/>
      <c r="T1989" s="100"/>
      <c r="U1989" s="100"/>
      <c r="V1989" s="30" t="s">
        <v>1329</v>
      </c>
      <c r="W1989" s="31">
        <f t="shared" si="30"/>
        <v>199</v>
      </c>
    </row>
    <row r="1990" spans="1:23" ht="16.5" x14ac:dyDescent="0.2">
      <c r="A1990" s="31">
        <v>1987</v>
      </c>
      <c r="B1990" s="31">
        <f>INDEX(技能效果!B:B,MATCH(技能效果等级!W1990,技能效果!Y:Y,0))</f>
        <v>130302001</v>
      </c>
      <c r="C1990" s="31" t="str">
        <f>INDEX(技能效果!C:C,MATCH(技能效果等级!B1990,技能效果!B:B,0))</f>
        <v>高顺技能基础伤害</v>
      </c>
      <c r="D1990" s="30" t="s">
        <v>1013</v>
      </c>
      <c r="E1990" s="31">
        <v>7</v>
      </c>
      <c r="F1990" s="31">
        <f>INDEX(技能效果!H:H,MATCH(技能效果等级!B1990,技能效果!B:B,0))</f>
        <v>1001</v>
      </c>
      <c r="G1990" s="31">
        <v>1</v>
      </c>
      <c r="H1990" s="100"/>
      <c r="I1990" s="100"/>
      <c r="J1990" s="100"/>
      <c r="K1990" s="100"/>
      <c r="L1990" s="100"/>
      <c r="M1990" s="100"/>
      <c r="N1990" s="30" t="str">
        <f>IF(INDEX(技能效果!I:I,MATCH(技能效果等级!B1990,技能效果!B:B,0))="","",INDEX(技能效果!I:I,MATCH(技能效果等级!B1990,技能效果!B:B,0)))</f>
        <v/>
      </c>
      <c r="O1990" s="100"/>
      <c r="P1990" s="100"/>
      <c r="Q1990" s="100"/>
      <c r="R1990" s="31" t="str">
        <f>IF(INDEX(技能效果!J:J,MATCH(技能效果等级!B1990,技能效果!B:B,0))="","",INDEX(技能效果!J:J,MATCH(技能效果等级!B1990,技能效果!B:B,0)))</f>
        <v/>
      </c>
      <c r="S1990" s="100"/>
      <c r="T1990" s="100"/>
      <c r="U1990" s="100"/>
      <c r="V1990" s="30" t="s">
        <v>1329</v>
      </c>
      <c r="W1990" s="31">
        <f t="shared" si="30"/>
        <v>199</v>
      </c>
    </row>
    <row r="1991" spans="1:23" ht="16.5" x14ac:dyDescent="0.2">
      <c r="A1991" s="31">
        <v>1988</v>
      </c>
      <c r="B1991" s="31">
        <f>INDEX(技能效果!B:B,MATCH(技能效果等级!W1991,技能效果!Y:Y,0))</f>
        <v>130302001</v>
      </c>
      <c r="C1991" s="31" t="str">
        <f>INDEX(技能效果!C:C,MATCH(技能效果等级!B1991,技能效果!B:B,0))</f>
        <v>高顺技能基础伤害</v>
      </c>
      <c r="D1991" s="30" t="s">
        <v>1013</v>
      </c>
      <c r="E1991" s="31">
        <v>8</v>
      </c>
      <c r="F1991" s="31">
        <f>INDEX(技能效果!H:H,MATCH(技能效果等级!B1991,技能效果!B:B,0))</f>
        <v>1001</v>
      </c>
      <c r="G1991" s="31">
        <v>1</v>
      </c>
      <c r="H1991" s="100"/>
      <c r="I1991" s="100"/>
      <c r="J1991" s="100"/>
      <c r="K1991" s="100"/>
      <c r="L1991" s="100"/>
      <c r="M1991" s="100"/>
      <c r="N1991" s="30" t="str">
        <f>IF(INDEX(技能效果!I:I,MATCH(技能效果等级!B1991,技能效果!B:B,0))="","",INDEX(技能效果!I:I,MATCH(技能效果等级!B1991,技能效果!B:B,0)))</f>
        <v/>
      </c>
      <c r="O1991" s="100"/>
      <c r="P1991" s="100"/>
      <c r="Q1991" s="100"/>
      <c r="R1991" s="31" t="str">
        <f>IF(INDEX(技能效果!J:J,MATCH(技能效果等级!B1991,技能效果!B:B,0))="","",INDEX(技能效果!J:J,MATCH(技能效果等级!B1991,技能效果!B:B,0)))</f>
        <v/>
      </c>
      <c r="S1991" s="100"/>
      <c r="T1991" s="100"/>
      <c r="U1991" s="100"/>
      <c r="V1991" s="30" t="s">
        <v>1329</v>
      </c>
      <c r="W1991" s="31">
        <f t="shared" si="30"/>
        <v>199</v>
      </c>
    </row>
    <row r="1992" spans="1:23" ht="16.5" x14ac:dyDescent="0.2">
      <c r="A1992" s="31">
        <v>1989</v>
      </c>
      <c r="B1992" s="31">
        <f>INDEX(技能效果!B:B,MATCH(技能效果等级!W1992,技能效果!Y:Y,0))</f>
        <v>130302001</v>
      </c>
      <c r="C1992" s="31" t="str">
        <f>INDEX(技能效果!C:C,MATCH(技能效果等级!B1992,技能效果!B:B,0))</f>
        <v>高顺技能基础伤害</v>
      </c>
      <c r="D1992" s="30" t="s">
        <v>1013</v>
      </c>
      <c r="E1992" s="31">
        <v>9</v>
      </c>
      <c r="F1992" s="31">
        <f>INDEX(技能效果!H:H,MATCH(技能效果等级!B1992,技能效果!B:B,0))</f>
        <v>1001</v>
      </c>
      <c r="G1992" s="31">
        <v>1</v>
      </c>
      <c r="H1992" s="100"/>
      <c r="I1992" s="100"/>
      <c r="J1992" s="100"/>
      <c r="K1992" s="100"/>
      <c r="L1992" s="100"/>
      <c r="M1992" s="100"/>
      <c r="N1992" s="30" t="str">
        <f>IF(INDEX(技能效果!I:I,MATCH(技能效果等级!B1992,技能效果!B:B,0))="","",INDEX(技能效果!I:I,MATCH(技能效果等级!B1992,技能效果!B:B,0)))</f>
        <v/>
      </c>
      <c r="O1992" s="100"/>
      <c r="P1992" s="100"/>
      <c r="Q1992" s="100"/>
      <c r="R1992" s="31" t="str">
        <f>IF(INDEX(技能效果!J:J,MATCH(技能效果等级!B1992,技能效果!B:B,0))="","",INDEX(技能效果!J:J,MATCH(技能效果等级!B1992,技能效果!B:B,0)))</f>
        <v/>
      </c>
      <c r="S1992" s="100"/>
      <c r="T1992" s="100"/>
      <c r="U1992" s="100"/>
      <c r="V1992" s="30" t="s">
        <v>1329</v>
      </c>
      <c r="W1992" s="31">
        <f t="shared" si="30"/>
        <v>199</v>
      </c>
    </row>
    <row r="1993" spans="1:23" ht="16.5" x14ac:dyDescent="0.2">
      <c r="A1993" s="31">
        <v>1990</v>
      </c>
      <c r="B1993" s="31">
        <f>INDEX(技能效果!B:B,MATCH(技能效果等级!W1993,技能效果!Y:Y,0))</f>
        <v>130302001</v>
      </c>
      <c r="C1993" s="31" t="str">
        <f>INDEX(技能效果!C:C,MATCH(技能效果等级!B1993,技能效果!B:B,0))</f>
        <v>高顺技能基础伤害</v>
      </c>
      <c r="D1993" s="30" t="s">
        <v>1013</v>
      </c>
      <c r="E1993" s="31">
        <v>10</v>
      </c>
      <c r="F1993" s="31">
        <f>INDEX(技能效果!H:H,MATCH(技能效果等级!B1993,技能效果!B:B,0))</f>
        <v>1001</v>
      </c>
      <c r="G1993" s="31">
        <v>1</v>
      </c>
      <c r="H1993" s="100"/>
      <c r="I1993" s="100"/>
      <c r="J1993" s="100"/>
      <c r="K1993" s="100"/>
      <c r="L1993" s="100"/>
      <c r="M1993" s="100"/>
      <c r="N1993" s="30" t="str">
        <f>IF(INDEX(技能效果!I:I,MATCH(技能效果等级!B1993,技能效果!B:B,0))="","",INDEX(技能效果!I:I,MATCH(技能效果等级!B1993,技能效果!B:B,0)))</f>
        <v/>
      </c>
      <c r="O1993" s="100"/>
      <c r="P1993" s="100"/>
      <c r="Q1993" s="100"/>
      <c r="R1993" s="31" t="str">
        <f>IF(INDEX(技能效果!J:J,MATCH(技能效果等级!B1993,技能效果!B:B,0))="","",INDEX(技能效果!J:J,MATCH(技能效果等级!B1993,技能效果!B:B,0)))</f>
        <v/>
      </c>
      <c r="S1993" s="100"/>
      <c r="T1993" s="100"/>
      <c r="U1993" s="100"/>
      <c r="V1993" s="30" t="s">
        <v>1329</v>
      </c>
      <c r="W1993" s="31">
        <f t="shared" si="30"/>
        <v>199</v>
      </c>
    </row>
    <row r="1994" spans="1:23" ht="16.5" x14ac:dyDescent="0.2">
      <c r="A1994" s="31">
        <v>1991</v>
      </c>
      <c r="B1994" s="31">
        <f>INDEX(技能效果!B:B,MATCH(技能效果等级!W1994,技能效果!Y:Y,0))</f>
        <v>130302002</v>
      </c>
      <c r="C1994" s="31" t="str">
        <f>INDEX(技能效果!C:C,MATCH(技能效果等级!B1994,技能效果!B:B,0))</f>
        <v>高顺技能额外伤害</v>
      </c>
      <c r="D1994" s="30" t="s">
        <v>1013</v>
      </c>
      <c r="E1994" s="31">
        <v>1</v>
      </c>
      <c r="F1994" s="31">
        <f>INDEX(技能效果!H:H,MATCH(技能效果等级!B1994,技能效果!B:B,0))</f>
        <v>1001</v>
      </c>
      <c r="G1994" s="31">
        <v>1</v>
      </c>
      <c r="H1994" s="100"/>
      <c r="I1994" s="100"/>
      <c r="J1994" s="100"/>
      <c r="K1994" s="100"/>
      <c r="L1994" s="100"/>
      <c r="M1994" s="100"/>
      <c r="N1994" s="30">
        <f>IF(INDEX(技能效果!I:I,MATCH(技能效果等级!B1994,技能效果!B:B,0))="","",INDEX(技能效果!I:I,MATCH(技能效果等级!B1994,技能效果!B:B,0)))</f>
        <v>107</v>
      </c>
      <c r="O1994" s="100">
        <v>0.7</v>
      </c>
      <c r="P1994" s="100"/>
      <c r="Q1994" s="100"/>
      <c r="R1994" s="31" t="str">
        <f>IF(INDEX(技能效果!J:J,MATCH(技能效果等级!B1994,技能效果!B:B,0))="","",INDEX(技能效果!J:J,MATCH(技能效果等级!B1994,技能效果!B:B,0)))</f>
        <v/>
      </c>
      <c r="S1994" s="100"/>
      <c r="T1994" s="100"/>
      <c r="U1994" s="100"/>
      <c r="V1994" s="30" t="s">
        <v>1329</v>
      </c>
      <c r="W1994" s="31">
        <f t="shared" si="30"/>
        <v>200</v>
      </c>
    </row>
    <row r="1995" spans="1:23" ht="16.5" x14ac:dyDescent="0.2">
      <c r="A1995" s="31">
        <v>1992</v>
      </c>
      <c r="B1995" s="31">
        <f>INDEX(技能效果!B:B,MATCH(技能效果等级!W1995,技能效果!Y:Y,0))</f>
        <v>130302002</v>
      </c>
      <c r="C1995" s="31" t="str">
        <f>INDEX(技能效果!C:C,MATCH(技能效果等级!B1995,技能效果!B:B,0))</f>
        <v>高顺技能额外伤害</v>
      </c>
      <c r="D1995" s="30" t="s">
        <v>1013</v>
      </c>
      <c r="E1995" s="31">
        <v>2</v>
      </c>
      <c r="F1995" s="31">
        <f>INDEX(技能效果!H:H,MATCH(技能效果等级!B1995,技能效果!B:B,0))</f>
        <v>1001</v>
      </c>
      <c r="G1995" s="31">
        <v>1</v>
      </c>
      <c r="H1995" s="100"/>
      <c r="I1995" s="100"/>
      <c r="J1995" s="100"/>
      <c r="K1995" s="100"/>
      <c r="L1995" s="100"/>
      <c r="M1995" s="100"/>
      <c r="N1995" s="30">
        <f>IF(INDEX(技能效果!I:I,MATCH(技能效果等级!B1995,技能效果!B:B,0))="","",INDEX(技能效果!I:I,MATCH(技能效果等级!B1995,技能效果!B:B,0)))</f>
        <v>107</v>
      </c>
      <c r="O1995" s="100">
        <v>0.7</v>
      </c>
      <c r="P1995" s="100"/>
      <c r="Q1995" s="100"/>
      <c r="R1995" s="31" t="str">
        <f>IF(INDEX(技能效果!J:J,MATCH(技能效果等级!B1995,技能效果!B:B,0))="","",INDEX(技能效果!J:J,MATCH(技能效果等级!B1995,技能效果!B:B,0)))</f>
        <v/>
      </c>
      <c r="S1995" s="100"/>
      <c r="T1995" s="100"/>
      <c r="U1995" s="100"/>
      <c r="V1995" s="30" t="s">
        <v>1329</v>
      </c>
      <c r="W1995" s="31">
        <f t="shared" si="30"/>
        <v>200</v>
      </c>
    </row>
    <row r="1996" spans="1:23" ht="16.5" x14ac:dyDescent="0.2">
      <c r="A1996" s="31">
        <v>1993</v>
      </c>
      <c r="B1996" s="31">
        <f>INDEX(技能效果!B:B,MATCH(技能效果等级!W1996,技能效果!Y:Y,0))</f>
        <v>130302002</v>
      </c>
      <c r="C1996" s="31" t="str">
        <f>INDEX(技能效果!C:C,MATCH(技能效果等级!B1996,技能效果!B:B,0))</f>
        <v>高顺技能额外伤害</v>
      </c>
      <c r="D1996" s="30" t="s">
        <v>1013</v>
      </c>
      <c r="E1996" s="31">
        <v>3</v>
      </c>
      <c r="F1996" s="31">
        <f>INDEX(技能效果!H:H,MATCH(技能效果等级!B1996,技能效果!B:B,0))</f>
        <v>1001</v>
      </c>
      <c r="G1996" s="31">
        <v>1</v>
      </c>
      <c r="H1996" s="100"/>
      <c r="I1996" s="100"/>
      <c r="J1996" s="100"/>
      <c r="K1996" s="100"/>
      <c r="L1996" s="100"/>
      <c r="M1996" s="100"/>
      <c r="N1996" s="30">
        <f>IF(INDEX(技能效果!I:I,MATCH(技能效果等级!B1996,技能效果!B:B,0))="","",INDEX(技能效果!I:I,MATCH(技能效果等级!B1996,技能效果!B:B,0)))</f>
        <v>107</v>
      </c>
      <c r="O1996" s="100">
        <v>0.7</v>
      </c>
      <c r="P1996" s="100"/>
      <c r="Q1996" s="100"/>
      <c r="R1996" s="31" t="str">
        <f>IF(INDEX(技能效果!J:J,MATCH(技能效果等级!B1996,技能效果!B:B,0))="","",INDEX(技能效果!J:J,MATCH(技能效果等级!B1996,技能效果!B:B,0)))</f>
        <v/>
      </c>
      <c r="S1996" s="100"/>
      <c r="T1996" s="100"/>
      <c r="U1996" s="100"/>
      <c r="V1996" s="30" t="s">
        <v>1329</v>
      </c>
      <c r="W1996" s="31">
        <f t="shared" si="30"/>
        <v>200</v>
      </c>
    </row>
    <row r="1997" spans="1:23" ht="16.5" x14ac:dyDescent="0.2">
      <c r="A1997" s="31">
        <v>1994</v>
      </c>
      <c r="B1997" s="31">
        <f>INDEX(技能效果!B:B,MATCH(技能效果等级!W1997,技能效果!Y:Y,0))</f>
        <v>130302002</v>
      </c>
      <c r="C1997" s="31" t="str">
        <f>INDEX(技能效果!C:C,MATCH(技能效果等级!B1997,技能效果!B:B,0))</f>
        <v>高顺技能额外伤害</v>
      </c>
      <c r="D1997" s="30" t="s">
        <v>1013</v>
      </c>
      <c r="E1997" s="31">
        <v>4</v>
      </c>
      <c r="F1997" s="31">
        <f>INDEX(技能效果!H:H,MATCH(技能效果等级!B1997,技能效果!B:B,0))</f>
        <v>1001</v>
      </c>
      <c r="G1997" s="31">
        <v>1</v>
      </c>
      <c r="H1997" s="100"/>
      <c r="I1997" s="100"/>
      <c r="J1997" s="100"/>
      <c r="K1997" s="100"/>
      <c r="L1997" s="100"/>
      <c r="M1997" s="100"/>
      <c r="N1997" s="30">
        <f>IF(INDEX(技能效果!I:I,MATCH(技能效果等级!B1997,技能效果!B:B,0))="","",INDEX(技能效果!I:I,MATCH(技能效果等级!B1997,技能效果!B:B,0)))</f>
        <v>107</v>
      </c>
      <c r="O1997" s="100">
        <v>0.7</v>
      </c>
      <c r="P1997" s="100"/>
      <c r="Q1997" s="100"/>
      <c r="R1997" s="31" t="str">
        <f>IF(INDEX(技能效果!J:J,MATCH(技能效果等级!B1997,技能效果!B:B,0))="","",INDEX(技能效果!J:J,MATCH(技能效果等级!B1997,技能效果!B:B,0)))</f>
        <v/>
      </c>
      <c r="S1997" s="100"/>
      <c r="T1997" s="100"/>
      <c r="U1997" s="100"/>
      <c r="V1997" s="30" t="s">
        <v>1329</v>
      </c>
      <c r="W1997" s="31">
        <f t="shared" si="30"/>
        <v>200</v>
      </c>
    </row>
    <row r="1998" spans="1:23" ht="16.5" x14ac:dyDescent="0.2">
      <c r="A1998" s="31">
        <v>1995</v>
      </c>
      <c r="B1998" s="31">
        <f>INDEX(技能效果!B:B,MATCH(技能效果等级!W1998,技能效果!Y:Y,0))</f>
        <v>130302002</v>
      </c>
      <c r="C1998" s="31" t="str">
        <f>INDEX(技能效果!C:C,MATCH(技能效果等级!B1998,技能效果!B:B,0))</f>
        <v>高顺技能额外伤害</v>
      </c>
      <c r="D1998" s="30" t="s">
        <v>1013</v>
      </c>
      <c r="E1998" s="31">
        <v>5</v>
      </c>
      <c r="F1998" s="31">
        <f>INDEX(技能效果!H:H,MATCH(技能效果等级!B1998,技能效果!B:B,0))</f>
        <v>1001</v>
      </c>
      <c r="G1998" s="31">
        <v>1</v>
      </c>
      <c r="H1998" s="100"/>
      <c r="I1998" s="100"/>
      <c r="J1998" s="100"/>
      <c r="K1998" s="100"/>
      <c r="L1998" s="100"/>
      <c r="M1998" s="100"/>
      <c r="N1998" s="30">
        <f>IF(INDEX(技能效果!I:I,MATCH(技能效果等级!B1998,技能效果!B:B,0))="","",INDEX(技能效果!I:I,MATCH(技能效果等级!B1998,技能效果!B:B,0)))</f>
        <v>107</v>
      </c>
      <c r="O1998" s="100">
        <v>0.7</v>
      </c>
      <c r="P1998" s="100"/>
      <c r="Q1998" s="100"/>
      <c r="R1998" s="31" t="str">
        <f>IF(INDEX(技能效果!J:J,MATCH(技能效果等级!B1998,技能效果!B:B,0))="","",INDEX(技能效果!J:J,MATCH(技能效果等级!B1998,技能效果!B:B,0)))</f>
        <v/>
      </c>
      <c r="S1998" s="100"/>
      <c r="T1998" s="100"/>
      <c r="U1998" s="100"/>
      <c r="V1998" s="30" t="s">
        <v>1329</v>
      </c>
      <c r="W1998" s="31">
        <f t="shared" si="30"/>
        <v>200</v>
      </c>
    </row>
    <row r="1999" spans="1:23" ht="16.5" x14ac:dyDescent="0.2">
      <c r="A1999" s="31">
        <v>1996</v>
      </c>
      <c r="B1999" s="31">
        <f>INDEX(技能效果!B:B,MATCH(技能效果等级!W1999,技能效果!Y:Y,0))</f>
        <v>130302002</v>
      </c>
      <c r="C1999" s="31" t="str">
        <f>INDEX(技能效果!C:C,MATCH(技能效果等级!B1999,技能效果!B:B,0))</f>
        <v>高顺技能额外伤害</v>
      </c>
      <c r="D1999" s="30" t="s">
        <v>1013</v>
      </c>
      <c r="E1999" s="31">
        <v>6</v>
      </c>
      <c r="F1999" s="31">
        <f>INDEX(技能效果!H:H,MATCH(技能效果等级!B1999,技能效果!B:B,0))</f>
        <v>1001</v>
      </c>
      <c r="G1999" s="31">
        <v>1</v>
      </c>
      <c r="H1999" s="100"/>
      <c r="I1999" s="100"/>
      <c r="J1999" s="100"/>
      <c r="K1999" s="100"/>
      <c r="L1999" s="100"/>
      <c r="M1999" s="100"/>
      <c r="N1999" s="30">
        <f>IF(INDEX(技能效果!I:I,MATCH(技能效果等级!B1999,技能效果!B:B,0))="","",INDEX(技能效果!I:I,MATCH(技能效果等级!B1999,技能效果!B:B,0)))</f>
        <v>107</v>
      </c>
      <c r="O1999" s="100">
        <v>0.7</v>
      </c>
      <c r="P1999" s="100"/>
      <c r="Q1999" s="100"/>
      <c r="R1999" s="31" t="str">
        <f>IF(INDEX(技能效果!J:J,MATCH(技能效果等级!B1999,技能效果!B:B,0))="","",INDEX(技能效果!J:J,MATCH(技能效果等级!B1999,技能效果!B:B,0)))</f>
        <v/>
      </c>
      <c r="S1999" s="100"/>
      <c r="T1999" s="100"/>
      <c r="U1999" s="100"/>
      <c r="V1999" s="30" t="s">
        <v>1329</v>
      </c>
      <c r="W1999" s="31">
        <f t="shared" ref="W1999:W2062" si="31">W1989+1</f>
        <v>200</v>
      </c>
    </row>
    <row r="2000" spans="1:23" ht="16.5" x14ac:dyDescent="0.2">
      <c r="A2000" s="31">
        <v>1997</v>
      </c>
      <c r="B2000" s="31">
        <f>INDEX(技能效果!B:B,MATCH(技能效果等级!W2000,技能效果!Y:Y,0))</f>
        <v>130302002</v>
      </c>
      <c r="C2000" s="31" t="str">
        <f>INDEX(技能效果!C:C,MATCH(技能效果等级!B2000,技能效果!B:B,0))</f>
        <v>高顺技能额外伤害</v>
      </c>
      <c r="D2000" s="30" t="s">
        <v>1013</v>
      </c>
      <c r="E2000" s="31">
        <v>7</v>
      </c>
      <c r="F2000" s="31">
        <f>INDEX(技能效果!H:H,MATCH(技能效果等级!B2000,技能效果!B:B,0))</f>
        <v>1001</v>
      </c>
      <c r="G2000" s="31">
        <v>1</v>
      </c>
      <c r="H2000" s="100"/>
      <c r="I2000" s="100"/>
      <c r="J2000" s="100"/>
      <c r="K2000" s="100"/>
      <c r="L2000" s="100"/>
      <c r="M2000" s="100"/>
      <c r="N2000" s="30">
        <f>IF(INDEX(技能效果!I:I,MATCH(技能效果等级!B2000,技能效果!B:B,0))="","",INDEX(技能效果!I:I,MATCH(技能效果等级!B2000,技能效果!B:B,0)))</f>
        <v>107</v>
      </c>
      <c r="O2000" s="100">
        <v>0.7</v>
      </c>
      <c r="P2000" s="100"/>
      <c r="Q2000" s="100"/>
      <c r="R2000" s="31" t="str">
        <f>IF(INDEX(技能效果!J:J,MATCH(技能效果等级!B2000,技能效果!B:B,0))="","",INDEX(技能效果!J:J,MATCH(技能效果等级!B2000,技能效果!B:B,0)))</f>
        <v/>
      </c>
      <c r="S2000" s="100"/>
      <c r="T2000" s="100"/>
      <c r="U2000" s="100"/>
      <c r="V2000" s="30" t="s">
        <v>1329</v>
      </c>
      <c r="W2000" s="31">
        <f t="shared" si="31"/>
        <v>200</v>
      </c>
    </row>
    <row r="2001" spans="1:23" ht="16.5" x14ac:dyDescent="0.2">
      <c r="A2001" s="31">
        <v>1998</v>
      </c>
      <c r="B2001" s="31">
        <f>INDEX(技能效果!B:B,MATCH(技能效果等级!W2001,技能效果!Y:Y,0))</f>
        <v>130302002</v>
      </c>
      <c r="C2001" s="31" t="str">
        <f>INDEX(技能效果!C:C,MATCH(技能效果等级!B2001,技能效果!B:B,0))</f>
        <v>高顺技能额外伤害</v>
      </c>
      <c r="D2001" s="30" t="s">
        <v>1013</v>
      </c>
      <c r="E2001" s="31">
        <v>8</v>
      </c>
      <c r="F2001" s="31">
        <f>INDEX(技能效果!H:H,MATCH(技能效果等级!B2001,技能效果!B:B,0))</f>
        <v>1001</v>
      </c>
      <c r="G2001" s="31">
        <v>1</v>
      </c>
      <c r="H2001" s="100"/>
      <c r="I2001" s="100"/>
      <c r="J2001" s="100"/>
      <c r="K2001" s="100"/>
      <c r="L2001" s="100"/>
      <c r="M2001" s="100"/>
      <c r="N2001" s="30">
        <f>IF(INDEX(技能效果!I:I,MATCH(技能效果等级!B2001,技能效果!B:B,0))="","",INDEX(技能效果!I:I,MATCH(技能效果等级!B2001,技能效果!B:B,0)))</f>
        <v>107</v>
      </c>
      <c r="O2001" s="100">
        <v>0.7</v>
      </c>
      <c r="P2001" s="100"/>
      <c r="Q2001" s="100"/>
      <c r="R2001" s="31" t="str">
        <f>IF(INDEX(技能效果!J:J,MATCH(技能效果等级!B2001,技能效果!B:B,0))="","",INDEX(技能效果!J:J,MATCH(技能效果等级!B2001,技能效果!B:B,0)))</f>
        <v/>
      </c>
      <c r="S2001" s="100"/>
      <c r="T2001" s="100"/>
      <c r="U2001" s="100"/>
      <c r="V2001" s="30" t="s">
        <v>1329</v>
      </c>
      <c r="W2001" s="31">
        <f t="shared" si="31"/>
        <v>200</v>
      </c>
    </row>
    <row r="2002" spans="1:23" ht="16.5" x14ac:dyDescent="0.2">
      <c r="A2002" s="31">
        <v>1999</v>
      </c>
      <c r="B2002" s="31">
        <f>INDEX(技能效果!B:B,MATCH(技能效果等级!W2002,技能效果!Y:Y,0))</f>
        <v>130302002</v>
      </c>
      <c r="C2002" s="31" t="str">
        <f>INDEX(技能效果!C:C,MATCH(技能效果等级!B2002,技能效果!B:B,0))</f>
        <v>高顺技能额外伤害</v>
      </c>
      <c r="D2002" s="30" t="s">
        <v>1013</v>
      </c>
      <c r="E2002" s="31">
        <v>9</v>
      </c>
      <c r="F2002" s="31">
        <f>INDEX(技能效果!H:H,MATCH(技能效果等级!B2002,技能效果!B:B,0))</f>
        <v>1001</v>
      </c>
      <c r="G2002" s="31">
        <v>1</v>
      </c>
      <c r="H2002" s="100"/>
      <c r="I2002" s="100"/>
      <c r="J2002" s="100"/>
      <c r="K2002" s="100"/>
      <c r="L2002" s="100"/>
      <c r="M2002" s="100"/>
      <c r="N2002" s="30">
        <f>IF(INDEX(技能效果!I:I,MATCH(技能效果等级!B2002,技能效果!B:B,0))="","",INDEX(技能效果!I:I,MATCH(技能效果等级!B2002,技能效果!B:B,0)))</f>
        <v>107</v>
      </c>
      <c r="O2002" s="100">
        <v>0.7</v>
      </c>
      <c r="P2002" s="100"/>
      <c r="Q2002" s="100"/>
      <c r="R2002" s="31" t="str">
        <f>IF(INDEX(技能效果!J:J,MATCH(技能效果等级!B2002,技能效果!B:B,0))="","",INDEX(技能效果!J:J,MATCH(技能效果等级!B2002,技能效果!B:B,0)))</f>
        <v/>
      </c>
      <c r="S2002" s="100"/>
      <c r="T2002" s="100"/>
      <c r="U2002" s="100"/>
      <c r="V2002" s="30" t="s">
        <v>1329</v>
      </c>
      <c r="W2002" s="31">
        <f t="shared" si="31"/>
        <v>200</v>
      </c>
    </row>
    <row r="2003" spans="1:23" ht="16.5" x14ac:dyDescent="0.2">
      <c r="A2003" s="31">
        <v>2000</v>
      </c>
      <c r="B2003" s="31">
        <f>INDEX(技能效果!B:B,MATCH(技能效果等级!W2003,技能效果!Y:Y,0))</f>
        <v>130302002</v>
      </c>
      <c r="C2003" s="31" t="str">
        <f>INDEX(技能效果!C:C,MATCH(技能效果等级!B2003,技能效果!B:B,0))</f>
        <v>高顺技能额外伤害</v>
      </c>
      <c r="D2003" s="30" t="s">
        <v>1013</v>
      </c>
      <c r="E2003" s="31">
        <v>10</v>
      </c>
      <c r="F2003" s="31">
        <f>INDEX(技能效果!H:H,MATCH(技能效果等级!B2003,技能效果!B:B,0))</f>
        <v>1001</v>
      </c>
      <c r="G2003" s="31">
        <v>1</v>
      </c>
      <c r="H2003" s="100"/>
      <c r="I2003" s="100"/>
      <c r="J2003" s="100"/>
      <c r="K2003" s="100"/>
      <c r="L2003" s="100"/>
      <c r="M2003" s="100"/>
      <c r="N2003" s="30">
        <f>IF(INDEX(技能效果!I:I,MATCH(技能效果等级!B2003,技能效果!B:B,0))="","",INDEX(技能效果!I:I,MATCH(技能效果等级!B2003,技能效果!B:B,0)))</f>
        <v>107</v>
      </c>
      <c r="O2003" s="100">
        <v>0.7</v>
      </c>
      <c r="P2003" s="100"/>
      <c r="Q2003" s="100"/>
      <c r="R2003" s="31" t="str">
        <f>IF(INDEX(技能效果!J:J,MATCH(技能效果等级!B2003,技能效果!B:B,0))="","",INDEX(技能效果!J:J,MATCH(技能效果等级!B2003,技能效果!B:B,0)))</f>
        <v/>
      </c>
      <c r="S2003" s="100"/>
      <c r="T2003" s="100"/>
      <c r="U2003" s="100"/>
      <c r="V2003" s="30" t="s">
        <v>1329</v>
      </c>
      <c r="W2003" s="31">
        <f t="shared" si="31"/>
        <v>200</v>
      </c>
    </row>
    <row r="2004" spans="1:23" ht="16.5" x14ac:dyDescent="0.2">
      <c r="A2004" s="31">
        <v>2001</v>
      </c>
      <c r="B2004" s="31">
        <f>INDEX(技能效果!B:B,MATCH(技能效果等级!W2004,技能效果!Y:Y,0))</f>
        <v>130302003</v>
      </c>
      <c r="C2004" s="31" t="str">
        <f>INDEX(技能效果!C:C,MATCH(技能效果等级!B2004,技能效果!B:B,0))</f>
        <v>高顺技能伤害加成</v>
      </c>
      <c r="D2004" s="30" t="s">
        <v>1013</v>
      </c>
      <c r="E2004" s="31">
        <v>1</v>
      </c>
      <c r="F2004" s="31">
        <f>INDEX(技能效果!H:H,MATCH(技能效果等级!B2004,技能效果!B:B,0))</f>
        <v>4008</v>
      </c>
      <c r="G2004" s="31">
        <v>1</v>
      </c>
      <c r="H2004" s="100"/>
      <c r="I2004" s="100"/>
      <c r="J2004" s="100"/>
      <c r="K2004" s="100"/>
      <c r="L2004" s="100"/>
      <c r="M2004" s="100"/>
      <c r="N2004" s="30" t="str">
        <f>IF(INDEX(技能效果!I:I,MATCH(技能效果等级!B2004,技能效果!B:B,0))="","",INDEX(技能效果!I:I,MATCH(技能效果等级!B2004,技能效果!B:B,0)))</f>
        <v/>
      </c>
      <c r="O2004" s="100"/>
      <c r="P2004" s="100"/>
      <c r="Q2004" s="100"/>
      <c r="R2004" s="31" t="str">
        <f>IF(INDEX(技能效果!J:J,MATCH(技能效果等级!B2004,技能效果!B:B,0))="","",INDEX(技能效果!J:J,MATCH(技能效果等级!B2004,技能效果!B:B,0)))</f>
        <v/>
      </c>
      <c r="S2004" s="100"/>
      <c r="T2004" s="100"/>
      <c r="U2004" s="100"/>
      <c r="V2004" s="30" t="s">
        <v>1329</v>
      </c>
      <c r="W2004" s="31">
        <f t="shared" si="31"/>
        <v>201</v>
      </c>
    </row>
    <row r="2005" spans="1:23" ht="16.5" x14ac:dyDescent="0.2">
      <c r="A2005" s="31">
        <v>2002</v>
      </c>
      <c r="B2005" s="31">
        <f>INDEX(技能效果!B:B,MATCH(技能效果等级!W2005,技能效果!Y:Y,0))</f>
        <v>130302003</v>
      </c>
      <c r="C2005" s="31" t="str">
        <f>INDEX(技能效果!C:C,MATCH(技能效果等级!B2005,技能效果!B:B,0))</f>
        <v>高顺技能伤害加成</v>
      </c>
      <c r="D2005" s="30" t="s">
        <v>1013</v>
      </c>
      <c r="E2005" s="31">
        <v>2</v>
      </c>
      <c r="F2005" s="31">
        <f>INDEX(技能效果!H:H,MATCH(技能效果等级!B2005,技能效果!B:B,0))</f>
        <v>4008</v>
      </c>
      <c r="G2005" s="31">
        <v>1</v>
      </c>
      <c r="H2005" s="100"/>
      <c r="I2005" s="100"/>
      <c r="J2005" s="100"/>
      <c r="K2005" s="100"/>
      <c r="L2005" s="100"/>
      <c r="M2005" s="100"/>
      <c r="N2005" s="30" t="str">
        <f>IF(INDEX(技能效果!I:I,MATCH(技能效果等级!B2005,技能效果!B:B,0))="","",INDEX(技能效果!I:I,MATCH(技能效果等级!B2005,技能效果!B:B,0)))</f>
        <v/>
      </c>
      <c r="O2005" s="100"/>
      <c r="P2005" s="100"/>
      <c r="Q2005" s="100"/>
      <c r="R2005" s="31" t="str">
        <f>IF(INDEX(技能效果!J:J,MATCH(技能效果等级!B2005,技能效果!B:B,0))="","",INDEX(技能效果!J:J,MATCH(技能效果等级!B2005,技能效果!B:B,0)))</f>
        <v/>
      </c>
      <c r="S2005" s="100"/>
      <c r="T2005" s="100"/>
      <c r="U2005" s="100"/>
      <c r="V2005" s="30" t="s">
        <v>1329</v>
      </c>
      <c r="W2005" s="31">
        <f t="shared" si="31"/>
        <v>201</v>
      </c>
    </row>
    <row r="2006" spans="1:23" ht="16.5" x14ac:dyDescent="0.2">
      <c r="A2006" s="31">
        <v>2003</v>
      </c>
      <c r="B2006" s="31">
        <f>INDEX(技能效果!B:B,MATCH(技能效果等级!W2006,技能效果!Y:Y,0))</f>
        <v>130302003</v>
      </c>
      <c r="C2006" s="31" t="str">
        <f>INDEX(技能效果!C:C,MATCH(技能效果等级!B2006,技能效果!B:B,0))</f>
        <v>高顺技能伤害加成</v>
      </c>
      <c r="D2006" s="30" t="s">
        <v>1013</v>
      </c>
      <c r="E2006" s="31">
        <v>3</v>
      </c>
      <c r="F2006" s="31">
        <f>INDEX(技能效果!H:H,MATCH(技能效果等级!B2006,技能效果!B:B,0))</f>
        <v>4008</v>
      </c>
      <c r="G2006" s="31">
        <v>1</v>
      </c>
      <c r="H2006" s="100"/>
      <c r="I2006" s="100"/>
      <c r="J2006" s="100"/>
      <c r="K2006" s="100"/>
      <c r="L2006" s="100"/>
      <c r="M2006" s="100"/>
      <c r="N2006" s="30" t="str">
        <f>IF(INDEX(技能效果!I:I,MATCH(技能效果等级!B2006,技能效果!B:B,0))="","",INDEX(技能效果!I:I,MATCH(技能效果等级!B2006,技能效果!B:B,0)))</f>
        <v/>
      </c>
      <c r="O2006" s="100"/>
      <c r="P2006" s="100"/>
      <c r="Q2006" s="100"/>
      <c r="R2006" s="31" t="str">
        <f>IF(INDEX(技能效果!J:J,MATCH(技能效果等级!B2006,技能效果!B:B,0))="","",INDEX(技能效果!J:J,MATCH(技能效果等级!B2006,技能效果!B:B,0)))</f>
        <v/>
      </c>
      <c r="S2006" s="100"/>
      <c r="T2006" s="100"/>
      <c r="U2006" s="100"/>
      <c r="V2006" s="30" t="s">
        <v>1329</v>
      </c>
      <c r="W2006" s="31">
        <f t="shared" si="31"/>
        <v>201</v>
      </c>
    </row>
    <row r="2007" spans="1:23" ht="16.5" x14ac:dyDescent="0.2">
      <c r="A2007" s="31">
        <v>2004</v>
      </c>
      <c r="B2007" s="31">
        <f>INDEX(技能效果!B:B,MATCH(技能效果等级!W2007,技能效果!Y:Y,0))</f>
        <v>130302003</v>
      </c>
      <c r="C2007" s="31" t="str">
        <f>INDEX(技能效果!C:C,MATCH(技能效果等级!B2007,技能效果!B:B,0))</f>
        <v>高顺技能伤害加成</v>
      </c>
      <c r="D2007" s="30" t="s">
        <v>1013</v>
      </c>
      <c r="E2007" s="31">
        <v>4</v>
      </c>
      <c r="F2007" s="31">
        <f>INDEX(技能效果!H:H,MATCH(技能效果等级!B2007,技能效果!B:B,0))</f>
        <v>4008</v>
      </c>
      <c r="G2007" s="31">
        <v>1</v>
      </c>
      <c r="H2007" s="100"/>
      <c r="I2007" s="100"/>
      <c r="J2007" s="100"/>
      <c r="K2007" s="100"/>
      <c r="L2007" s="100"/>
      <c r="M2007" s="100"/>
      <c r="N2007" s="30" t="str">
        <f>IF(INDEX(技能效果!I:I,MATCH(技能效果等级!B2007,技能效果!B:B,0))="","",INDEX(技能效果!I:I,MATCH(技能效果等级!B2007,技能效果!B:B,0)))</f>
        <v/>
      </c>
      <c r="O2007" s="100"/>
      <c r="P2007" s="100"/>
      <c r="Q2007" s="100"/>
      <c r="R2007" s="31" t="str">
        <f>IF(INDEX(技能效果!J:J,MATCH(技能效果等级!B2007,技能效果!B:B,0))="","",INDEX(技能效果!J:J,MATCH(技能效果等级!B2007,技能效果!B:B,0)))</f>
        <v/>
      </c>
      <c r="S2007" s="100"/>
      <c r="T2007" s="100"/>
      <c r="U2007" s="100"/>
      <c r="V2007" s="30" t="s">
        <v>1329</v>
      </c>
      <c r="W2007" s="31">
        <f t="shared" si="31"/>
        <v>201</v>
      </c>
    </row>
    <row r="2008" spans="1:23" ht="16.5" x14ac:dyDescent="0.2">
      <c r="A2008" s="31">
        <v>2005</v>
      </c>
      <c r="B2008" s="31">
        <f>INDEX(技能效果!B:B,MATCH(技能效果等级!W2008,技能效果!Y:Y,0))</f>
        <v>130302003</v>
      </c>
      <c r="C2008" s="31" t="str">
        <f>INDEX(技能效果!C:C,MATCH(技能效果等级!B2008,技能效果!B:B,0))</f>
        <v>高顺技能伤害加成</v>
      </c>
      <c r="D2008" s="30" t="s">
        <v>1013</v>
      </c>
      <c r="E2008" s="31">
        <v>5</v>
      </c>
      <c r="F2008" s="31">
        <f>INDEX(技能效果!H:H,MATCH(技能效果等级!B2008,技能效果!B:B,0))</f>
        <v>4008</v>
      </c>
      <c r="G2008" s="31">
        <v>1</v>
      </c>
      <c r="H2008" s="100"/>
      <c r="I2008" s="100"/>
      <c r="J2008" s="100"/>
      <c r="K2008" s="100"/>
      <c r="L2008" s="100"/>
      <c r="M2008" s="100"/>
      <c r="N2008" s="30" t="str">
        <f>IF(INDEX(技能效果!I:I,MATCH(技能效果等级!B2008,技能效果!B:B,0))="","",INDEX(技能效果!I:I,MATCH(技能效果等级!B2008,技能效果!B:B,0)))</f>
        <v/>
      </c>
      <c r="O2008" s="100"/>
      <c r="P2008" s="100"/>
      <c r="Q2008" s="100"/>
      <c r="R2008" s="31" t="str">
        <f>IF(INDEX(技能效果!J:J,MATCH(技能效果等级!B2008,技能效果!B:B,0))="","",INDEX(技能效果!J:J,MATCH(技能效果等级!B2008,技能效果!B:B,0)))</f>
        <v/>
      </c>
      <c r="S2008" s="100"/>
      <c r="T2008" s="100"/>
      <c r="U2008" s="100"/>
      <c r="V2008" s="30" t="s">
        <v>1329</v>
      </c>
      <c r="W2008" s="31">
        <f t="shared" si="31"/>
        <v>201</v>
      </c>
    </row>
    <row r="2009" spans="1:23" ht="16.5" x14ac:dyDescent="0.2">
      <c r="A2009" s="31">
        <v>2006</v>
      </c>
      <c r="B2009" s="31">
        <f>INDEX(技能效果!B:B,MATCH(技能效果等级!W2009,技能效果!Y:Y,0))</f>
        <v>130302003</v>
      </c>
      <c r="C2009" s="31" t="str">
        <f>INDEX(技能效果!C:C,MATCH(技能效果等级!B2009,技能效果!B:B,0))</f>
        <v>高顺技能伤害加成</v>
      </c>
      <c r="D2009" s="30" t="s">
        <v>1013</v>
      </c>
      <c r="E2009" s="31">
        <v>6</v>
      </c>
      <c r="F2009" s="31">
        <f>INDEX(技能效果!H:H,MATCH(技能效果等级!B2009,技能效果!B:B,0))</f>
        <v>4008</v>
      </c>
      <c r="G2009" s="31">
        <v>1</v>
      </c>
      <c r="H2009" s="100"/>
      <c r="I2009" s="100"/>
      <c r="J2009" s="100"/>
      <c r="K2009" s="100"/>
      <c r="L2009" s="100"/>
      <c r="M2009" s="100"/>
      <c r="N2009" s="30" t="str">
        <f>IF(INDEX(技能效果!I:I,MATCH(技能效果等级!B2009,技能效果!B:B,0))="","",INDEX(技能效果!I:I,MATCH(技能效果等级!B2009,技能效果!B:B,0)))</f>
        <v/>
      </c>
      <c r="O2009" s="100"/>
      <c r="P2009" s="100"/>
      <c r="Q2009" s="100"/>
      <c r="R2009" s="31" t="str">
        <f>IF(INDEX(技能效果!J:J,MATCH(技能效果等级!B2009,技能效果!B:B,0))="","",INDEX(技能效果!J:J,MATCH(技能效果等级!B2009,技能效果!B:B,0)))</f>
        <v/>
      </c>
      <c r="S2009" s="100"/>
      <c r="T2009" s="100"/>
      <c r="U2009" s="100"/>
      <c r="V2009" s="30" t="s">
        <v>1329</v>
      </c>
      <c r="W2009" s="31">
        <f t="shared" si="31"/>
        <v>201</v>
      </c>
    </row>
    <row r="2010" spans="1:23" ht="16.5" x14ac:dyDescent="0.2">
      <c r="A2010" s="31">
        <v>2007</v>
      </c>
      <c r="B2010" s="31">
        <f>INDEX(技能效果!B:B,MATCH(技能效果等级!W2010,技能效果!Y:Y,0))</f>
        <v>130302003</v>
      </c>
      <c r="C2010" s="31" t="str">
        <f>INDEX(技能效果!C:C,MATCH(技能效果等级!B2010,技能效果!B:B,0))</f>
        <v>高顺技能伤害加成</v>
      </c>
      <c r="D2010" s="30" t="s">
        <v>1013</v>
      </c>
      <c r="E2010" s="31">
        <v>7</v>
      </c>
      <c r="F2010" s="31">
        <f>INDEX(技能效果!H:H,MATCH(技能效果等级!B2010,技能效果!B:B,0))</f>
        <v>4008</v>
      </c>
      <c r="G2010" s="31">
        <v>1</v>
      </c>
      <c r="H2010" s="100"/>
      <c r="I2010" s="100"/>
      <c r="J2010" s="100"/>
      <c r="K2010" s="100"/>
      <c r="L2010" s="100"/>
      <c r="M2010" s="100"/>
      <c r="N2010" s="30" t="str">
        <f>IF(INDEX(技能效果!I:I,MATCH(技能效果等级!B2010,技能效果!B:B,0))="","",INDEX(技能效果!I:I,MATCH(技能效果等级!B2010,技能效果!B:B,0)))</f>
        <v/>
      </c>
      <c r="O2010" s="100"/>
      <c r="P2010" s="100"/>
      <c r="Q2010" s="100"/>
      <c r="R2010" s="31" t="str">
        <f>IF(INDEX(技能效果!J:J,MATCH(技能效果等级!B2010,技能效果!B:B,0))="","",INDEX(技能效果!J:J,MATCH(技能效果等级!B2010,技能效果!B:B,0)))</f>
        <v/>
      </c>
      <c r="S2010" s="100"/>
      <c r="T2010" s="100"/>
      <c r="U2010" s="100"/>
      <c r="V2010" s="30" t="s">
        <v>1329</v>
      </c>
      <c r="W2010" s="31">
        <f t="shared" si="31"/>
        <v>201</v>
      </c>
    </row>
    <row r="2011" spans="1:23" ht="16.5" x14ac:dyDescent="0.2">
      <c r="A2011" s="31">
        <v>2008</v>
      </c>
      <c r="B2011" s="31">
        <f>INDEX(技能效果!B:B,MATCH(技能效果等级!W2011,技能效果!Y:Y,0))</f>
        <v>130302003</v>
      </c>
      <c r="C2011" s="31" t="str">
        <f>INDEX(技能效果!C:C,MATCH(技能效果等级!B2011,技能效果!B:B,0))</f>
        <v>高顺技能伤害加成</v>
      </c>
      <c r="D2011" s="30" t="s">
        <v>1013</v>
      </c>
      <c r="E2011" s="31">
        <v>8</v>
      </c>
      <c r="F2011" s="31">
        <f>INDEX(技能效果!H:H,MATCH(技能效果等级!B2011,技能效果!B:B,0))</f>
        <v>4008</v>
      </c>
      <c r="G2011" s="31">
        <v>1</v>
      </c>
      <c r="H2011" s="100"/>
      <c r="I2011" s="100"/>
      <c r="J2011" s="100"/>
      <c r="K2011" s="100"/>
      <c r="L2011" s="100"/>
      <c r="M2011" s="100"/>
      <c r="N2011" s="30" t="str">
        <f>IF(INDEX(技能效果!I:I,MATCH(技能效果等级!B2011,技能效果!B:B,0))="","",INDEX(技能效果!I:I,MATCH(技能效果等级!B2011,技能效果!B:B,0)))</f>
        <v/>
      </c>
      <c r="O2011" s="100"/>
      <c r="P2011" s="100"/>
      <c r="Q2011" s="100"/>
      <c r="R2011" s="31" t="str">
        <f>IF(INDEX(技能效果!J:J,MATCH(技能效果等级!B2011,技能效果!B:B,0))="","",INDEX(技能效果!J:J,MATCH(技能效果等级!B2011,技能效果!B:B,0)))</f>
        <v/>
      </c>
      <c r="S2011" s="100"/>
      <c r="T2011" s="100"/>
      <c r="U2011" s="100"/>
      <c r="V2011" s="30" t="s">
        <v>1329</v>
      </c>
      <c r="W2011" s="31">
        <f t="shared" si="31"/>
        <v>201</v>
      </c>
    </row>
    <row r="2012" spans="1:23" ht="16.5" x14ac:dyDescent="0.2">
      <c r="A2012" s="31">
        <v>2009</v>
      </c>
      <c r="B2012" s="31">
        <f>INDEX(技能效果!B:B,MATCH(技能效果等级!W2012,技能效果!Y:Y,0))</f>
        <v>130302003</v>
      </c>
      <c r="C2012" s="31" t="str">
        <f>INDEX(技能效果!C:C,MATCH(技能效果等级!B2012,技能效果!B:B,0))</f>
        <v>高顺技能伤害加成</v>
      </c>
      <c r="D2012" s="30" t="s">
        <v>1013</v>
      </c>
      <c r="E2012" s="31">
        <v>9</v>
      </c>
      <c r="F2012" s="31">
        <f>INDEX(技能效果!H:H,MATCH(技能效果等级!B2012,技能效果!B:B,0))</f>
        <v>4008</v>
      </c>
      <c r="G2012" s="31">
        <v>1</v>
      </c>
      <c r="H2012" s="100"/>
      <c r="I2012" s="100"/>
      <c r="J2012" s="100"/>
      <c r="K2012" s="100"/>
      <c r="L2012" s="100"/>
      <c r="M2012" s="100"/>
      <c r="N2012" s="30" t="str">
        <f>IF(INDEX(技能效果!I:I,MATCH(技能效果等级!B2012,技能效果!B:B,0))="","",INDEX(技能效果!I:I,MATCH(技能效果等级!B2012,技能效果!B:B,0)))</f>
        <v/>
      </c>
      <c r="O2012" s="100"/>
      <c r="P2012" s="100"/>
      <c r="Q2012" s="100"/>
      <c r="R2012" s="31" t="str">
        <f>IF(INDEX(技能效果!J:J,MATCH(技能效果等级!B2012,技能效果!B:B,0))="","",INDEX(技能效果!J:J,MATCH(技能效果等级!B2012,技能效果!B:B,0)))</f>
        <v/>
      </c>
      <c r="S2012" s="100"/>
      <c r="T2012" s="100"/>
      <c r="U2012" s="100"/>
      <c r="V2012" s="30" t="s">
        <v>1329</v>
      </c>
      <c r="W2012" s="31">
        <f t="shared" si="31"/>
        <v>201</v>
      </c>
    </row>
    <row r="2013" spans="1:23" ht="16.5" x14ac:dyDescent="0.2">
      <c r="A2013" s="31">
        <v>2010</v>
      </c>
      <c r="B2013" s="31">
        <f>INDEX(技能效果!B:B,MATCH(技能效果等级!W2013,技能效果!Y:Y,0))</f>
        <v>130302003</v>
      </c>
      <c r="C2013" s="31" t="str">
        <f>INDEX(技能效果!C:C,MATCH(技能效果等级!B2013,技能效果!B:B,0))</f>
        <v>高顺技能伤害加成</v>
      </c>
      <c r="D2013" s="30" t="s">
        <v>1013</v>
      </c>
      <c r="E2013" s="31">
        <v>10</v>
      </c>
      <c r="F2013" s="31">
        <f>INDEX(技能效果!H:H,MATCH(技能效果等级!B2013,技能效果!B:B,0))</f>
        <v>4008</v>
      </c>
      <c r="G2013" s="31">
        <v>1</v>
      </c>
      <c r="H2013" s="100"/>
      <c r="I2013" s="100"/>
      <c r="J2013" s="100"/>
      <c r="K2013" s="100"/>
      <c r="L2013" s="100"/>
      <c r="M2013" s="100"/>
      <c r="N2013" s="30" t="str">
        <f>IF(INDEX(技能效果!I:I,MATCH(技能效果等级!B2013,技能效果!B:B,0))="","",INDEX(技能效果!I:I,MATCH(技能效果等级!B2013,技能效果!B:B,0)))</f>
        <v/>
      </c>
      <c r="O2013" s="100"/>
      <c r="P2013" s="100"/>
      <c r="Q2013" s="100"/>
      <c r="R2013" s="31" t="str">
        <f>IF(INDEX(技能效果!J:J,MATCH(技能效果等级!B2013,技能效果!B:B,0))="","",INDEX(技能效果!J:J,MATCH(技能效果等级!B2013,技能效果!B:B,0)))</f>
        <v/>
      </c>
      <c r="S2013" s="100"/>
      <c r="T2013" s="100"/>
      <c r="U2013" s="100"/>
      <c r="V2013" s="30" t="s">
        <v>1329</v>
      </c>
      <c r="W2013" s="31">
        <f t="shared" si="31"/>
        <v>201</v>
      </c>
    </row>
    <row r="2014" spans="1:23" ht="16.5" x14ac:dyDescent="0.2">
      <c r="A2014" s="31">
        <v>2011</v>
      </c>
      <c r="B2014" s="31">
        <f>INDEX(技能效果!B:B,MATCH(技能效果等级!W2014,技能效果!Y:Y,0))</f>
        <v>130302011</v>
      </c>
      <c r="C2014" s="31" t="str">
        <f>INDEX(技能效果!C:C,MATCH(技能效果等级!B2014,技能效果!B:B,0))</f>
        <v>高顺专属武器效果</v>
      </c>
      <c r="D2014" s="30" t="s">
        <v>1013</v>
      </c>
      <c r="E2014" s="31">
        <v>1</v>
      </c>
      <c r="F2014" s="31">
        <f>INDEX(技能效果!H:H,MATCH(技能效果等级!B2014,技能效果!B:B,0))</f>
        <v>1010</v>
      </c>
      <c r="G2014" s="31">
        <v>1</v>
      </c>
      <c r="H2014" s="100"/>
      <c r="I2014" s="100"/>
      <c r="J2014" s="100"/>
      <c r="K2014" s="100"/>
      <c r="L2014" s="100"/>
      <c r="M2014" s="100"/>
      <c r="N2014" s="30" t="str">
        <f>IF(INDEX(技能效果!I:I,MATCH(技能效果等级!B2014,技能效果!B:B,0))="","",INDEX(技能效果!I:I,MATCH(技能效果等级!B2014,技能效果!B:B,0)))</f>
        <v/>
      </c>
      <c r="O2014" s="100"/>
      <c r="P2014" s="100"/>
      <c r="Q2014" s="100"/>
      <c r="R2014" s="31" t="str">
        <f>IF(INDEX(技能效果!J:J,MATCH(技能效果等级!B2014,技能效果!B:B,0))="","",INDEX(技能效果!J:J,MATCH(技能效果等级!B2014,技能效果!B:B,0)))</f>
        <v/>
      </c>
      <c r="S2014" s="100"/>
      <c r="T2014" s="100"/>
      <c r="U2014" s="100"/>
      <c r="V2014" s="30" t="s">
        <v>1329</v>
      </c>
      <c r="W2014" s="31">
        <f t="shared" si="31"/>
        <v>202</v>
      </c>
    </row>
    <row r="2015" spans="1:23" ht="16.5" x14ac:dyDescent="0.2">
      <c r="A2015" s="31">
        <v>2012</v>
      </c>
      <c r="B2015" s="31">
        <f>INDEX(技能效果!B:B,MATCH(技能效果等级!W2015,技能效果!Y:Y,0))</f>
        <v>130302011</v>
      </c>
      <c r="C2015" s="31" t="str">
        <f>INDEX(技能效果!C:C,MATCH(技能效果等级!B2015,技能效果!B:B,0))</f>
        <v>高顺专属武器效果</v>
      </c>
      <c r="D2015" s="30" t="s">
        <v>1013</v>
      </c>
      <c r="E2015" s="31">
        <v>2</v>
      </c>
      <c r="F2015" s="31">
        <f>INDEX(技能效果!H:H,MATCH(技能效果等级!B2015,技能效果!B:B,0))</f>
        <v>1010</v>
      </c>
      <c r="G2015" s="31">
        <v>1</v>
      </c>
      <c r="H2015" s="100"/>
      <c r="I2015" s="100"/>
      <c r="J2015" s="100"/>
      <c r="K2015" s="100"/>
      <c r="L2015" s="100"/>
      <c r="M2015" s="100"/>
      <c r="N2015" s="30" t="str">
        <f>IF(INDEX(技能效果!I:I,MATCH(技能效果等级!B2015,技能效果!B:B,0))="","",INDEX(技能效果!I:I,MATCH(技能效果等级!B2015,技能效果!B:B,0)))</f>
        <v/>
      </c>
      <c r="O2015" s="100"/>
      <c r="P2015" s="100"/>
      <c r="Q2015" s="100"/>
      <c r="R2015" s="31" t="str">
        <f>IF(INDEX(技能效果!J:J,MATCH(技能效果等级!B2015,技能效果!B:B,0))="","",INDEX(技能效果!J:J,MATCH(技能效果等级!B2015,技能效果!B:B,0)))</f>
        <v/>
      </c>
      <c r="S2015" s="100"/>
      <c r="T2015" s="100"/>
      <c r="U2015" s="100"/>
      <c r="V2015" s="30" t="s">
        <v>1329</v>
      </c>
      <c r="W2015" s="31">
        <f t="shared" si="31"/>
        <v>202</v>
      </c>
    </row>
    <row r="2016" spans="1:23" ht="16.5" x14ac:dyDescent="0.2">
      <c r="A2016" s="31">
        <v>2013</v>
      </c>
      <c r="B2016" s="31">
        <f>INDEX(技能效果!B:B,MATCH(技能效果等级!W2016,技能效果!Y:Y,0))</f>
        <v>130302011</v>
      </c>
      <c r="C2016" s="31" t="str">
        <f>INDEX(技能效果!C:C,MATCH(技能效果等级!B2016,技能效果!B:B,0))</f>
        <v>高顺专属武器效果</v>
      </c>
      <c r="D2016" s="30" t="s">
        <v>1013</v>
      </c>
      <c r="E2016" s="31">
        <v>3</v>
      </c>
      <c r="F2016" s="31">
        <f>INDEX(技能效果!H:H,MATCH(技能效果等级!B2016,技能效果!B:B,0))</f>
        <v>1010</v>
      </c>
      <c r="G2016" s="31">
        <v>1</v>
      </c>
      <c r="H2016" s="100"/>
      <c r="I2016" s="100"/>
      <c r="J2016" s="100"/>
      <c r="K2016" s="100"/>
      <c r="L2016" s="100"/>
      <c r="M2016" s="100"/>
      <c r="N2016" s="30" t="str">
        <f>IF(INDEX(技能效果!I:I,MATCH(技能效果等级!B2016,技能效果!B:B,0))="","",INDEX(技能效果!I:I,MATCH(技能效果等级!B2016,技能效果!B:B,0)))</f>
        <v/>
      </c>
      <c r="O2016" s="100"/>
      <c r="P2016" s="100"/>
      <c r="Q2016" s="100"/>
      <c r="R2016" s="31" t="str">
        <f>IF(INDEX(技能效果!J:J,MATCH(技能效果等级!B2016,技能效果!B:B,0))="","",INDEX(技能效果!J:J,MATCH(技能效果等级!B2016,技能效果!B:B,0)))</f>
        <v/>
      </c>
      <c r="S2016" s="100"/>
      <c r="T2016" s="100"/>
      <c r="U2016" s="100"/>
      <c r="V2016" s="30" t="s">
        <v>1329</v>
      </c>
      <c r="W2016" s="31">
        <f t="shared" si="31"/>
        <v>202</v>
      </c>
    </row>
    <row r="2017" spans="1:23" ht="16.5" x14ac:dyDescent="0.2">
      <c r="A2017" s="31">
        <v>2014</v>
      </c>
      <c r="B2017" s="31">
        <f>INDEX(技能效果!B:B,MATCH(技能效果等级!W2017,技能效果!Y:Y,0))</f>
        <v>130302011</v>
      </c>
      <c r="C2017" s="31" t="str">
        <f>INDEX(技能效果!C:C,MATCH(技能效果等级!B2017,技能效果!B:B,0))</f>
        <v>高顺专属武器效果</v>
      </c>
      <c r="D2017" s="30" t="s">
        <v>1013</v>
      </c>
      <c r="E2017" s="31">
        <v>4</v>
      </c>
      <c r="F2017" s="31">
        <f>INDEX(技能效果!H:H,MATCH(技能效果等级!B2017,技能效果!B:B,0))</f>
        <v>1010</v>
      </c>
      <c r="G2017" s="31">
        <v>1</v>
      </c>
      <c r="H2017" s="100"/>
      <c r="I2017" s="100"/>
      <c r="J2017" s="100"/>
      <c r="K2017" s="100"/>
      <c r="L2017" s="100"/>
      <c r="M2017" s="100"/>
      <c r="N2017" s="30" t="str">
        <f>IF(INDEX(技能效果!I:I,MATCH(技能效果等级!B2017,技能效果!B:B,0))="","",INDEX(技能效果!I:I,MATCH(技能效果等级!B2017,技能效果!B:B,0)))</f>
        <v/>
      </c>
      <c r="O2017" s="100"/>
      <c r="P2017" s="100"/>
      <c r="Q2017" s="100"/>
      <c r="R2017" s="31" t="str">
        <f>IF(INDEX(技能效果!J:J,MATCH(技能效果等级!B2017,技能效果!B:B,0))="","",INDEX(技能效果!J:J,MATCH(技能效果等级!B2017,技能效果!B:B,0)))</f>
        <v/>
      </c>
      <c r="S2017" s="100"/>
      <c r="T2017" s="100"/>
      <c r="U2017" s="100"/>
      <c r="V2017" s="30" t="s">
        <v>1329</v>
      </c>
      <c r="W2017" s="31">
        <f t="shared" si="31"/>
        <v>202</v>
      </c>
    </row>
    <row r="2018" spans="1:23" ht="16.5" x14ac:dyDescent="0.2">
      <c r="A2018" s="31">
        <v>2015</v>
      </c>
      <c r="B2018" s="31">
        <f>INDEX(技能效果!B:B,MATCH(技能效果等级!W2018,技能效果!Y:Y,0))</f>
        <v>130302011</v>
      </c>
      <c r="C2018" s="31" t="str">
        <f>INDEX(技能效果!C:C,MATCH(技能效果等级!B2018,技能效果!B:B,0))</f>
        <v>高顺专属武器效果</v>
      </c>
      <c r="D2018" s="30" t="s">
        <v>1013</v>
      </c>
      <c r="E2018" s="31">
        <v>5</v>
      </c>
      <c r="F2018" s="31">
        <f>INDEX(技能效果!H:H,MATCH(技能效果等级!B2018,技能效果!B:B,0))</f>
        <v>1010</v>
      </c>
      <c r="G2018" s="31">
        <v>1</v>
      </c>
      <c r="H2018" s="100"/>
      <c r="I2018" s="100"/>
      <c r="J2018" s="100"/>
      <c r="K2018" s="100"/>
      <c r="L2018" s="100"/>
      <c r="M2018" s="100"/>
      <c r="N2018" s="30" t="str">
        <f>IF(INDEX(技能效果!I:I,MATCH(技能效果等级!B2018,技能效果!B:B,0))="","",INDEX(技能效果!I:I,MATCH(技能效果等级!B2018,技能效果!B:B,0)))</f>
        <v/>
      </c>
      <c r="O2018" s="100"/>
      <c r="P2018" s="100"/>
      <c r="Q2018" s="100"/>
      <c r="R2018" s="31" t="str">
        <f>IF(INDEX(技能效果!J:J,MATCH(技能效果等级!B2018,技能效果!B:B,0))="","",INDEX(技能效果!J:J,MATCH(技能效果等级!B2018,技能效果!B:B,0)))</f>
        <v/>
      </c>
      <c r="S2018" s="100"/>
      <c r="T2018" s="100"/>
      <c r="U2018" s="100"/>
      <c r="V2018" s="30" t="s">
        <v>1329</v>
      </c>
      <c r="W2018" s="31">
        <f t="shared" si="31"/>
        <v>202</v>
      </c>
    </row>
    <row r="2019" spans="1:23" ht="16.5" x14ac:dyDescent="0.2">
      <c r="A2019" s="31">
        <v>2016</v>
      </c>
      <c r="B2019" s="31">
        <f>INDEX(技能效果!B:B,MATCH(技能效果等级!W2019,技能效果!Y:Y,0))</f>
        <v>130302011</v>
      </c>
      <c r="C2019" s="31" t="str">
        <f>INDEX(技能效果!C:C,MATCH(技能效果等级!B2019,技能效果!B:B,0))</f>
        <v>高顺专属武器效果</v>
      </c>
      <c r="D2019" s="30" t="s">
        <v>1013</v>
      </c>
      <c r="E2019" s="31">
        <v>6</v>
      </c>
      <c r="F2019" s="31">
        <f>INDEX(技能效果!H:H,MATCH(技能效果等级!B2019,技能效果!B:B,0))</f>
        <v>1010</v>
      </c>
      <c r="G2019" s="31">
        <v>1</v>
      </c>
      <c r="H2019" s="100"/>
      <c r="I2019" s="100"/>
      <c r="J2019" s="100"/>
      <c r="K2019" s="100"/>
      <c r="L2019" s="100"/>
      <c r="M2019" s="100"/>
      <c r="N2019" s="30" t="str">
        <f>IF(INDEX(技能效果!I:I,MATCH(技能效果等级!B2019,技能效果!B:B,0))="","",INDEX(技能效果!I:I,MATCH(技能效果等级!B2019,技能效果!B:B,0)))</f>
        <v/>
      </c>
      <c r="O2019" s="100"/>
      <c r="P2019" s="100"/>
      <c r="Q2019" s="100"/>
      <c r="R2019" s="31" t="str">
        <f>IF(INDEX(技能效果!J:J,MATCH(技能效果等级!B2019,技能效果!B:B,0))="","",INDEX(技能效果!J:J,MATCH(技能效果等级!B2019,技能效果!B:B,0)))</f>
        <v/>
      </c>
      <c r="S2019" s="100"/>
      <c r="T2019" s="100"/>
      <c r="U2019" s="100"/>
      <c r="V2019" s="30" t="s">
        <v>1329</v>
      </c>
      <c r="W2019" s="31">
        <f t="shared" si="31"/>
        <v>202</v>
      </c>
    </row>
    <row r="2020" spans="1:23" ht="16.5" x14ac:dyDescent="0.2">
      <c r="A2020" s="31">
        <v>2017</v>
      </c>
      <c r="B2020" s="31">
        <f>INDEX(技能效果!B:B,MATCH(技能效果等级!W2020,技能效果!Y:Y,0))</f>
        <v>130302011</v>
      </c>
      <c r="C2020" s="31" t="str">
        <f>INDEX(技能效果!C:C,MATCH(技能效果等级!B2020,技能效果!B:B,0))</f>
        <v>高顺专属武器效果</v>
      </c>
      <c r="D2020" s="30" t="s">
        <v>1013</v>
      </c>
      <c r="E2020" s="31">
        <v>7</v>
      </c>
      <c r="F2020" s="31">
        <f>INDEX(技能效果!H:H,MATCH(技能效果等级!B2020,技能效果!B:B,0))</f>
        <v>1010</v>
      </c>
      <c r="G2020" s="31">
        <v>1</v>
      </c>
      <c r="H2020" s="100"/>
      <c r="I2020" s="100"/>
      <c r="J2020" s="100"/>
      <c r="K2020" s="100"/>
      <c r="L2020" s="100"/>
      <c r="M2020" s="100"/>
      <c r="N2020" s="30" t="str">
        <f>IF(INDEX(技能效果!I:I,MATCH(技能效果等级!B2020,技能效果!B:B,0))="","",INDEX(技能效果!I:I,MATCH(技能效果等级!B2020,技能效果!B:B,0)))</f>
        <v/>
      </c>
      <c r="O2020" s="100"/>
      <c r="P2020" s="100"/>
      <c r="Q2020" s="100"/>
      <c r="R2020" s="31" t="str">
        <f>IF(INDEX(技能效果!J:J,MATCH(技能效果等级!B2020,技能效果!B:B,0))="","",INDEX(技能效果!J:J,MATCH(技能效果等级!B2020,技能效果!B:B,0)))</f>
        <v/>
      </c>
      <c r="S2020" s="100"/>
      <c r="T2020" s="100"/>
      <c r="U2020" s="100"/>
      <c r="V2020" s="30" t="s">
        <v>1329</v>
      </c>
      <c r="W2020" s="31">
        <f t="shared" si="31"/>
        <v>202</v>
      </c>
    </row>
    <row r="2021" spans="1:23" ht="16.5" x14ac:dyDescent="0.2">
      <c r="A2021" s="31">
        <v>2018</v>
      </c>
      <c r="B2021" s="31">
        <f>INDEX(技能效果!B:B,MATCH(技能效果等级!W2021,技能效果!Y:Y,0))</f>
        <v>130302011</v>
      </c>
      <c r="C2021" s="31" t="str">
        <f>INDEX(技能效果!C:C,MATCH(技能效果等级!B2021,技能效果!B:B,0))</f>
        <v>高顺专属武器效果</v>
      </c>
      <c r="D2021" s="30" t="s">
        <v>1013</v>
      </c>
      <c r="E2021" s="31">
        <v>8</v>
      </c>
      <c r="F2021" s="31">
        <f>INDEX(技能效果!H:H,MATCH(技能效果等级!B2021,技能效果!B:B,0))</f>
        <v>1010</v>
      </c>
      <c r="G2021" s="31">
        <v>1</v>
      </c>
      <c r="H2021" s="100"/>
      <c r="I2021" s="100"/>
      <c r="J2021" s="100"/>
      <c r="K2021" s="100"/>
      <c r="L2021" s="100"/>
      <c r="M2021" s="100"/>
      <c r="N2021" s="30" t="str">
        <f>IF(INDEX(技能效果!I:I,MATCH(技能效果等级!B2021,技能效果!B:B,0))="","",INDEX(技能效果!I:I,MATCH(技能效果等级!B2021,技能效果!B:B,0)))</f>
        <v/>
      </c>
      <c r="O2021" s="100"/>
      <c r="P2021" s="100"/>
      <c r="Q2021" s="100"/>
      <c r="R2021" s="31" t="str">
        <f>IF(INDEX(技能效果!J:J,MATCH(技能效果等级!B2021,技能效果!B:B,0))="","",INDEX(技能效果!J:J,MATCH(技能效果等级!B2021,技能效果!B:B,0)))</f>
        <v/>
      </c>
      <c r="S2021" s="100"/>
      <c r="T2021" s="100"/>
      <c r="U2021" s="100"/>
      <c r="V2021" s="30" t="s">
        <v>1329</v>
      </c>
      <c r="W2021" s="31">
        <f t="shared" si="31"/>
        <v>202</v>
      </c>
    </row>
    <row r="2022" spans="1:23" ht="16.5" x14ac:dyDescent="0.2">
      <c r="A2022" s="31">
        <v>2019</v>
      </c>
      <c r="B2022" s="31">
        <f>INDEX(技能效果!B:B,MATCH(技能效果等级!W2022,技能效果!Y:Y,0))</f>
        <v>130302011</v>
      </c>
      <c r="C2022" s="31" t="str">
        <f>INDEX(技能效果!C:C,MATCH(技能效果等级!B2022,技能效果!B:B,0))</f>
        <v>高顺专属武器效果</v>
      </c>
      <c r="D2022" s="30" t="s">
        <v>1013</v>
      </c>
      <c r="E2022" s="31">
        <v>9</v>
      </c>
      <c r="F2022" s="31">
        <f>INDEX(技能效果!H:H,MATCH(技能效果等级!B2022,技能效果!B:B,0))</f>
        <v>1010</v>
      </c>
      <c r="G2022" s="31">
        <v>1</v>
      </c>
      <c r="H2022" s="100"/>
      <c r="I2022" s="100"/>
      <c r="J2022" s="100"/>
      <c r="K2022" s="100"/>
      <c r="L2022" s="100"/>
      <c r="M2022" s="100"/>
      <c r="N2022" s="30" t="str">
        <f>IF(INDEX(技能效果!I:I,MATCH(技能效果等级!B2022,技能效果!B:B,0))="","",INDEX(技能效果!I:I,MATCH(技能效果等级!B2022,技能效果!B:B,0)))</f>
        <v/>
      </c>
      <c r="O2022" s="100"/>
      <c r="P2022" s="100"/>
      <c r="Q2022" s="100"/>
      <c r="R2022" s="31" t="str">
        <f>IF(INDEX(技能效果!J:J,MATCH(技能效果等级!B2022,技能效果!B:B,0))="","",INDEX(技能效果!J:J,MATCH(技能效果等级!B2022,技能效果!B:B,0)))</f>
        <v/>
      </c>
      <c r="S2022" s="100"/>
      <c r="T2022" s="100"/>
      <c r="U2022" s="100"/>
      <c r="V2022" s="30" t="s">
        <v>1329</v>
      </c>
      <c r="W2022" s="31">
        <f t="shared" si="31"/>
        <v>202</v>
      </c>
    </row>
    <row r="2023" spans="1:23" ht="16.5" x14ac:dyDescent="0.2">
      <c r="A2023" s="31">
        <v>2020</v>
      </c>
      <c r="B2023" s="31">
        <f>INDEX(技能效果!B:B,MATCH(技能效果等级!W2023,技能效果!Y:Y,0))</f>
        <v>130302011</v>
      </c>
      <c r="C2023" s="31" t="str">
        <f>INDEX(技能效果!C:C,MATCH(技能效果等级!B2023,技能效果!B:B,0))</f>
        <v>高顺专属武器效果</v>
      </c>
      <c r="D2023" s="30" t="s">
        <v>1013</v>
      </c>
      <c r="E2023" s="31">
        <v>10</v>
      </c>
      <c r="F2023" s="31">
        <f>INDEX(技能效果!H:H,MATCH(技能效果等级!B2023,技能效果!B:B,0))</f>
        <v>1010</v>
      </c>
      <c r="G2023" s="31">
        <v>1</v>
      </c>
      <c r="H2023" s="100"/>
      <c r="I2023" s="100"/>
      <c r="J2023" s="100"/>
      <c r="K2023" s="100"/>
      <c r="L2023" s="100"/>
      <c r="M2023" s="100"/>
      <c r="N2023" s="30" t="str">
        <f>IF(INDEX(技能效果!I:I,MATCH(技能效果等级!B2023,技能效果!B:B,0))="","",INDEX(技能效果!I:I,MATCH(技能效果等级!B2023,技能效果!B:B,0)))</f>
        <v/>
      </c>
      <c r="O2023" s="100"/>
      <c r="P2023" s="100"/>
      <c r="Q2023" s="100"/>
      <c r="R2023" s="31" t="str">
        <f>IF(INDEX(技能效果!J:J,MATCH(技能效果等级!B2023,技能效果!B:B,0))="","",INDEX(技能效果!J:J,MATCH(技能效果等级!B2023,技能效果!B:B,0)))</f>
        <v/>
      </c>
      <c r="S2023" s="100"/>
      <c r="T2023" s="100"/>
      <c r="U2023" s="100"/>
      <c r="V2023" s="30" t="s">
        <v>1329</v>
      </c>
      <c r="W2023" s="31">
        <f t="shared" si="31"/>
        <v>202</v>
      </c>
    </row>
    <row r="2024" spans="1:23" ht="16.5" x14ac:dyDescent="0.2">
      <c r="A2024" s="31">
        <v>2021</v>
      </c>
      <c r="B2024" s="31">
        <f>INDEX(技能效果!B:B,MATCH(技能效果等级!W2024,技能效果!Y:Y,0))</f>
        <v>130302021</v>
      </c>
      <c r="C2024" s="31" t="str">
        <f>INDEX(技能效果!C:C,MATCH(技能效果等级!B2024,技能效果!B:B,0))</f>
        <v>高顺满星效果</v>
      </c>
      <c r="D2024" s="30" t="s">
        <v>1013</v>
      </c>
      <c r="E2024" s="31">
        <v>1</v>
      </c>
      <c r="F2024" s="31">
        <f>INDEX(技能效果!H:H,MATCH(技能效果等级!B2024,技能效果!B:B,0))</f>
        <v>4041</v>
      </c>
      <c r="G2024" s="31">
        <v>1</v>
      </c>
      <c r="H2024" s="100"/>
      <c r="I2024" s="100"/>
      <c r="J2024" s="100"/>
      <c r="K2024" s="100"/>
      <c r="L2024" s="100"/>
      <c r="M2024" s="100"/>
      <c r="N2024" s="30" t="str">
        <f>IF(INDEX(技能效果!I:I,MATCH(技能效果等级!B2024,技能效果!B:B,0))="","",INDEX(技能效果!I:I,MATCH(技能效果等级!B2024,技能效果!B:B,0)))</f>
        <v/>
      </c>
      <c r="O2024" s="100"/>
      <c r="P2024" s="100"/>
      <c r="Q2024" s="100"/>
      <c r="R2024" s="31" t="str">
        <f>IF(INDEX(技能效果!J:J,MATCH(技能效果等级!B2024,技能效果!B:B,0))="","",INDEX(技能效果!J:J,MATCH(技能效果等级!B2024,技能效果!B:B,0)))</f>
        <v/>
      </c>
      <c r="S2024" s="100"/>
      <c r="T2024" s="100"/>
      <c r="U2024" s="100"/>
      <c r="V2024" s="30" t="s">
        <v>1329</v>
      </c>
      <c r="W2024" s="31">
        <f t="shared" si="31"/>
        <v>203</v>
      </c>
    </row>
    <row r="2025" spans="1:23" ht="16.5" x14ac:dyDescent="0.2">
      <c r="A2025" s="31">
        <v>2022</v>
      </c>
      <c r="B2025" s="31">
        <f>INDEX(技能效果!B:B,MATCH(技能效果等级!W2025,技能效果!Y:Y,0))</f>
        <v>130302021</v>
      </c>
      <c r="C2025" s="31" t="str">
        <f>INDEX(技能效果!C:C,MATCH(技能效果等级!B2025,技能效果!B:B,0))</f>
        <v>高顺满星效果</v>
      </c>
      <c r="D2025" s="30" t="s">
        <v>1013</v>
      </c>
      <c r="E2025" s="31">
        <v>2</v>
      </c>
      <c r="F2025" s="31">
        <f>INDEX(技能效果!H:H,MATCH(技能效果等级!B2025,技能效果!B:B,0))</f>
        <v>4041</v>
      </c>
      <c r="G2025" s="31">
        <v>1</v>
      </c>
      <c r="H2025" s="100"/>
      <c r="I2025" s="100"/>
      <c r="J2025" s="100"/>
      <c r="K2025" s="100"/>
      <c r="L2025" s="100"/>
      <c r="M2025" s="100"/>
      <c r="N2025" s="30" t="str">
        <f>IF(INDEX(技能效果!I:I,MATCH(技能效果等级!B2025,技能效果!B:B,0))="","",INDEX(技能效果!I:I,MATCH(技能效果等级!B2025,技能效果!B:B,0)))</f>
        <v/>
      </c>
      <c r="O2025" s="100"/>
      <c r="P2025" s="100"/>
      <c r="Q2025" s="100"/>
      <c r="R2025" s="31" t="str">
        <f>IF(INDEX(技能效果!J:J,MATCH(技能效果等级!B2025,技能效果!B:B,0))="","",INDEX(技能效果!J:J,MATCH(技能效果等级!B2025,技能效果!B:B,0)))</f>
        <v/>
      </c>
      <c r="S2025" s="100"/>
      <c r="T2025" s="100"/>
      <c r="U2025" s="100"/>
      <c r="V2025" s="30" t="s">
        <v>1329</v>
      </c>
      <c r="W2025" s="31">
        <f t="shared" si="31"/>
        <v>203</v>
      </c>
    </row>
    <row r="2026" spans="1:23" ht="16.5" x14ac:dyDescent="0.2">
      <c r="A2026" s="31">
        <v>2023</v>
      </c>
      <c r="B2026" s="31">
        <f>INDEX(技能效果!B:B,MATCH(技能效果等级!W2026,技能效果!Y:Y,0))</f>
        <v>130302021</v>
      </c>
      <c r="C2026" s="31" t="str">
        <f>INDEX(技能效果!C:C,MATCH(技能效果等级!B2026,技能效果!B:B,0))</f>
        <v>高顺满星效果</v>
      </c>
      <c r="D2026" s="30" t="s">
        <v>1013</v>
      </c>
      <c r="E2026" s="31">
        <v>3</v>
      </c>
      <c r="F2026" s="31">
        <f>INDEX(技能效果!H:H,MATCH(技能效果等级!B2026,技能效果!B:B,0))</f>
        <v>4041</v>
      </c>
      <c r="G2026" s="31">
        <v>1</v>
      </c>
      <c r="H2026" s="100"/>
      <c r="I2026" s="100"/>
      <c r="J2026" s="100"/>
      <c r="K2026" s="100"/>
      <c r="L2026" s="100"/>
      <c r="M2026" s="100"/>
      <c r="N2026" s="30" t="str">
        <f>IF(INDEX(技能效果!I:I,MATCH(技能效果等级!B2026,技能效果!B:B,0))="","",INDEX(技能效果!I:I,MATCH(技能效果等级!B2026,技能效果!B:B,0)))</f>
        <v/>
      </c>
      <c r="O2026" s="100"/>
      <c r="P2026" s="100"/>
      <c r="Q2026" s="100"/>
      <c r="R2026" s="31" t="str">
        <f>IF(INDEX(技能效果!J:J,MATCH(技能效果等级!B2026,技能效果!B:B,0))="","",INDEX(技能效果!J:J,MATCH(技能效果等级!B2026,技能效果!B:B,0)))</f>
        <v/>
      </c>
      <c r="S2026" s="100"/>
      <c r="T2026" s="100"/>
      <c r="U2026" s="100"/>
      <c r="V2026" s="30" t="s">
        <v>1329</v>
      </c>
      <c r="W2026" s="31">
        <f t="shared" si="31"/>
        <v>203</v>
      </c>
    </row>
    <row r="2027" spans="1:23" ht="16.5" x14ac:dyDescent="0.2">
      <c r="A2027" s="31">
        <v>2024</v>
      </c>
      <c r="B2027" s="31">
        <f>INDEX(技能效果!B:B,MATCH(技能效果等级!W2027,技能效果!Y:Y,0))</f>
        <v>130302021</v>
      </c>
      <c r="C2027" s="31" t="str">
        <f>INDEX(技能效果!C:C,MATCH(技能效果等级!B2027,技能效果!B:B,0))</f>
        <v>高顺满星效果</v>
      </c>
      <c r="D2027" s="30" t="s">
        <v>1013</v>
      </c>
      <c r="E2027" s="31">
        <v>4</v>
      </c>
      <c r="F2027" s="31">
        <f>INDEX(技能效果!H:H,MATCH(技能效果等级!B2027,技能效果!B:B,0))</f>
        <v>4041</v>
      </c>
      <c r="G2027" s="31">
        <v>1</v>
      </c>
      <c r="H2027" s="100"/>
      <c r="I2027" s="100"/>
      <c r="J2027" s="100"/>
      <c r="K2027" s="100"/>
      <c r="L2027" s="100"/>
      <c r="M2027" s="100"/>
      <c r="N2027" s="30" t="str">
        <f>IF(INDEX(技能效果!I:I,MATCH(技能效果等级!B2027,技能效果!B:B,0))="","",INDEX(技能效果!I:I,MATCH(技能效果等级!B2027,技能效果!B:B,0)))</f>
        <v/>
      </c>
      <c r="O2027" s="100"/>
      <c r="P2027" s="100"/>
      <c r="Q2027" s="100"/>
      <c r="R2027" s="31" t="str">
        <f>IF(INDEX(技能效果!J:J,MATCH(技能效果等级!B2027,技能效果!B:B,0))="","",INDEX(技能效果!J:J,MATCH(技能效果等级!B2027,技能效果!B:B,0)))</f>
        <v/>
      </c>
      <c r="S2027" s="100"/>
      <c r="T2027" s="100"/>
      <c r="U2027" s="100"/>
      <c r="V2027" s="30" t="s">
        <v>1329</v>
      </c>
      <c r="W2027" s="31">
        <f t="shared" si="31"/>
        <v>203</v>
      </c>
    </row>
    <row r="2028" spans="1:23" ht="16.5" x14ac:dyDescent="0.2">
      <c r="A2028" s="31">
        <v>2025</v>
      </c>
      <c r="B2028" s="31">
        <f>INDEX(技能效果!B:B,MATCH(技能效果等级!W2028,技能效果!Y:Y,0))</f>
        <v>130302021</v>
      </c>
      <c r="C2028" s="31" t="str">
        <f>INDEX(技能效果!C:C,MATCH(技能效果等级!B2028,技能效果!B:B,0))</f>
        <v>高顺满星效果</v>
      </c>
      <c r="D2028" s="30" t="s">
        <v>1013</v>
      </c>
      <c r="E2028" s="31">
        <v>5</v>
      </c>
      <c r="F2028" s="31">
        <f>INDEX(技能效果!H:H,MATCH(技能效果等级!B2028,技能效果!B:B,0))</f>
        <v>4041</v>
      </c>
      <c r="G2028" s="31">
        <v>1</v>
      </c>
      <c r="H2028" s="100"/>
      <c r="I2028" s="100"/>
      <c r="J2028" s="100"/>
      <c r="K2028" s="100"/>
      <c r="L2028" s="100"/>
      <c r="M2028" s="100"/>
      <c r="N2028" s="30" t="str">
        <f>IF(INDEX(技能效果!I:I,MATCH(技能效果等级!B2028,技能效果!B:B,0))="","",INDEX(技能效果!I:I,MATCH(技能效果等级!B2028,技能效果!B:B,0)))</f>
        <v/>
      </c>
      <c r="O2028" s="100"/>
      <c r="P2028" s="100"/>
      <c r="Q2028" s="100"/>
      <c r="R2028" s="31" t="str">
        <f>IF(INDEX(技能效果!J:J,MATCH(技能效果等级!B2028,技能效果!B:B,0))="","",INDEX(技能效果!J:J,MATCH(技能效果等级!B2028,技能效果!B:B,0)))</f>
        <v/>
      </c>
      <c r="S2028" s="100"/>
      <c r="T2028" s="100"/>
      <c r="U2028" s="100"/>
      <c r="V2028" s="30" t="s">
        <v>1329</v>
      </c>
      <c r="W2028" s="31">
        <f t="shared" si="31"/>
        <v>203</v>
      </c>
    </row>
    <row r="2029" spans="1:23" ht="16.5" x14ac:dyDescent="0.2">
      <c r="A2029" s="31">
        <v>2026</v>
      </c>
      <c r="B2029" s="31">
        <f>INDEX(技能效果!B:B,MATCH(技能效果等级!W2029,技能效果!Y:Y,0))</f>
        <v>130302021</v>
      </c>
      <c r="C2029" s="31" t="str">
        <f>INDEX(技能效果!C:C,MATCH(技能效果等级!B2029,技能效果!B:B,0))</f>
        <v>高顺满星效果</v>
      </c>
      <c r="D2029" s="30" t="s">
        <v>1013</v>
      </c>
      <c r="E2029" s="31">
        <v>6</v>
      </c>
      <c r="F2029" s="31">
        <f>INDEX(技能效果!H:H,MATCH(技能效果等级!B2029,技能效果!B:B,0))</f>
        <v>4041</v>
      </c>
      <c r="G2029" s="31">
        <v>1</v>
      </c>
      <c r="H2029" s="100"/>
      <c r="I2029" s="100"/>
      <c r="J2029" s="100"/>
      <c r="K2029" s="100"/>
      <c r="L2029" s="100"/>
      <c r="M2029" s="100"/>
      <c r="N2029" s="30" t="str">
        <f>IF(INDEX(技能效果!I:I,MATCH(技能效果等级!B2029,技能效果!B:B,0))="","",INDEX(技能效果!I:I,MATCH(技能效果等级!B2029,技能效果!B:B,0)))</f>
        <v/>
      </c>
      <c r="O2029" s="100"/>
      <c r="P2029" s="100"/>
      <c r="Q2029" s="100"/>
      <c r="R2029" s="31" t="str">
        <f>IF(INDEX(技能效果!J:J,MATCH(技能效果等级!B2029,技能效果!B:B,0))="","",INDEX(技能效果!J:J,MATCH(技能效果等级!B2029,技能效果!B:B,0)))</f>
        <v/>
      </c>
      <c r="S2029" s="100"/>
      <c r="T2029" s="100"/>
      <c r="U2029" s="100"/>
      <c r="V2029" s="30" t="s">
        <v>1329</v>
      </c>
      <c r="W2029" s="31">
        <f t="shared" si="31"/>
        <v>203</v>
      </c>
    </row>
    <row r="2030" spans="1:23" ht="16.5" x14ac:dyDescent="0.2">
      <c r="A2030" s="31">
        <v>2027</v>
      </c>
      <c r="B2030" s="31">
        <f>INDEX(技能效果!B:B,MATCH(技能效果等级!W2030,技能效果!Y:Y,0))</f>
        <v>130302021</v>
      </c>
      <c r="C2030" s="31" t="str">
        <f>INDEX(技能效果!C:C,MATCH(技能效果等级!B2030,技能效果!B:B,0))</f>
        <v>高顺满星效果</v>
      </c>
      <c r="D2030" s="30" t="s">
        <v>1013</v>
      </c>
      <c r="E2030" s="31">
        <v>7</v>
      </c>
      <c r="F2030" s="31">
        <f>INDEX(技能效果!H:H,MATCH(技能效果等级!B2030,技能效果!B:B,0))</f>
        <v>4041</v>
      </c>
      <c r="G2030" s="31">
        <v>1</v>
      </c>
      <c r="H2030" s="100"/>
      <c r="I2030" s="100"/>
      <c r="J2030" s="100"/>
      <c r="K2030" s="100"/>
      <c r="L2030" s="100"/>
      <c r="M2030" s="100"/>
      <c r="N2030" s="30" t="str">
        <f>IF(INDEX(技能效果!I:I,MATCH(技能效果等级!B2030,技能效果!B:B,0))="","",INDEX(技能效果!I:I,MATCH(技能效果等级!B2030,技能效果!B:B,0)))</f>
        <v/>
      </c>
      <c r="O2030" s="100"/>
      <c r="P2030" s="100"/>
      <c r="Q2030" s="100"/>
      <c r="R2030" s="31" t="str">
        <f>IF(INDEX(技能效果!J:J,MATCH(技能效果等级!B2030,技能效果!B:B,0))="","",INDEX(技能效果!J:J,MATCH(技能效果等级!B2030,技能效果!B:B,0)))</f>
        <v/>
      </c>
      <c r="S2030" s="100"/>
      <c r="T2030" s="100"/>
      <c r="U2030" s="100"/>
      <c r="V2030" s="30" t="s">
        <v>1329</v>
      </c>
      <c r="W2030" s="31">
        <f t="shared" si="31"/>
        <v>203</v>
      </c>
    </row>
    <row r="2031" spans="1:23" ht="16.5" x14ac:dyDescent="0.2">
      <c r="A2031" s="31">
        <v>2028</v>
      </c>
      <c r="B2031" s="31">
        <f>INDEX(技能效果!B:B,MATCH(技能效果等级!W2031,技能效果!Y:Y,0))</f>
        <v>130302021</v>
      </c>
      <c r="C2031" s="31" t="str">
        <f>INDEX(技能效果!C:C,MATCH(技能效果等级!B2031,技能效果!B:B,0))</f>
        <v>高顺满星效果</v>
      </c>
      <c r="D2031" s="30" t="s">
        <v>1013</v>
      </c>
      <c r="E2031" s="31">
        <v>8</v>
      </c>
      <c r="F2031" s="31">
        <f>INDEX(技能效果!H:H,MATCH(技能效果等级!B2031,技能效果!B:B,0))</f>
        <v>4041</v>
      </c>
      <c r="G2031" s="31">
        <v>1</v>
      </c>
      <c r="H2031" s="100"/>
      <c r="I2031" s="100"/>
      <c r="J2031" s="100"/>
      <c r="K2031" s="100"/>
      <c r="L2031" s="100"/>
      <c r="M2031" s="100"/>
      <c r="N2031" s="30" t="str">
        <f>IF(INDEX(技能效果!I:I,MATCH(技能效果等级!B2031,技能效果!B:B,0))="","",INDEX(技能效果!I:I,MATCH(技能效果等级!B2031,技能效果!B:B,0)))</f>
        <v/>
      </c>
      <c r="O2031" s="100"/>
      <c r="P2031" s="100"/>
      <c r="Q2031" s="100"/>
      <c r="R2031" s="31" t="str">
        <f>IF(INDEX(技能效果!J:J,MATCH(技能效果等级!B2031,技能效果!B:B,0))="","",INDEX(技能效果!J:J,MATCH(技能效果等级!B2031,技能效果!B:B,0)))</f>
        <v/>
      </c>
      <c r="S2031" s="100"/>
      <c r="T2031" s="100"/>
      <c r="U2031" s="100"/>
      <c r="V2031" s="30" t="s">
        <v>1329</v>
      </c>
      <c r="W2031" s="31">
        <f t="shared" si="31"/>
        <v>203</v>
      </c>
    </row>
    <row r="2032" spans="1:23" ht="16.5" x14ac:dyDescent="0.2">
      <c r="A2032" s="31">
        <v>2029</v>
      </c>
      <c r="B2032" s="31">
        <f>INDEX(技能效果!B:B,MATCH(技能效果等级!W2032,技能效果!Y:Y,0))</f>
        <v>130302021</v>
      </c>
      <c r="C2032" s="31" t="str">
        <f>INDEX(技能效果!C:C,MATCH(技能效果等级!B2032,技能效果!B:B,0))</f>
        <v>高顺满星效果</v>
      </c>
      <c r="D2032" s="30" t="s">
        <v>1013</v>
      </c>
      <c r="E2032" s="31">
        <v>9</v>
      </c>
      <c r="F2032" s="31">
        <f>INDEX(技能效果!H:H,MATCH(技能效果等级!B2032,技能效果!B:B,0))</f>
        <v>4041</v>
      </c>
      <c r="G2032" s="31">
        <v>1</v>
      </c>
      <c r="H2032" s="100"/>
      <c r="I2032" s="100"/>
      <c r="J2032" s="100"/>
      <c r="K2032" s="100"/>
      <c r="L2032" s="100"/>
      <c r="M2032" s="100"/>
      <c r="N2032" s="30" t="str">
        <f>IF(INDEX(技能效果!I:I,MATCH(技能效果等级!B2032,技能效果!B:B,0))="","",INDEX(技能效果!I:I,MATCH(技能效果等级!B2032,技能效果!B:B,0)))</f>
        <v/>
      </c>
      <c r="O2032" s="100"/>
      <c r="P2032" s="100"/>
      <c r="Q2032" s="100"/>
      <c r="R2032" s="31" t="str">
        <f>IF(INDEX(技能效果!J:J,MATCH(技能效果等级!B2032,技能效果!B:B,0))="","",INDEX(技能效果!J:J,MATCH(技能效果等级!B2032,技能效果!B:B,0)))</f>
        <v/>
      </c>
      <c r="S2032" s="100"/>
      <c r="T2032" s="100"/>
      <c r="U2032" s="100"/>
      <c r="V2032" s="30" t="s">
        <v>1329</v>
      </c>
      <c r="W2032" s="31">
        <f t="shared" si="31"/>
        <v>203</v>
      </c>
    </row>
    <row r="2033" spans="1:23" ht="16.5" x14ac:dyDescent="0.2">
      <c r="A2033" s="31">
        <v>2030</v>
      </c>
      <c r="B2033" s="31">
        <f>INDEX(技能效果!B:B,MATCH(技能效果等级!W2033,技能效果!Y:Y,0))</f>
        <v>130302021</v>
      </c>
      <c r="C2033" s="31" t="str">
        <f>INDEX(技能效果!C:C,MATCH(技能效果等级!B2033,技能效果!B:B,0))</f>
        <v>高顺满星效果</v>
      </c>
      <c r="D2033" s="30" t="s">
        <v>1013</v>
      </c>
      <c r="E2033" s="31">
        <v>10</v>
      </c>
      <c r="F2033" s="31">
        <f>INDEX(技能效果!H:H,MATCH(技能效果等级!B2033,技能效果!B:B,0))</f>
        <v>4041</v>
      </c>
      <c r="G2033" s="31">
        <v>1</v>
      </c>
      <c r="H2033" s="100"/>
      <c r="I2033" s="100"/>
      <c r="J2033" s="100"/>
      <c r="K2033" s="100"/>
      <c r="L2033" s="100"/>
      <c r="M2033" s="100"/>
      <c r="N2033" s="30" t="str">
        <f>IF(INDEX(技能效果!I:I,MATCH(技能效果等级!B2033,技能效果!B:B,0))="","",INDEX(技能效果!I:I,MATCH(技能效果等级!B2033,技能效果!B:B,0)))</f>
        <v/>
      </c>
      <c r="O2033" s="100"/>
      <c r="P2033" s="100"/>
      <c r="Q2033" s="100"/>
      <c r="R2033" s="31" t="str">
        <f>IF(INDEX(技能效果!J:J,MATCH(技能效果等级!B2033,技能效果!B:B,0))="","",INDEX(技能效果!J:J,MATCH(技能效果等级!B2033,技能效果!B:B,0)))</f>
        <v/>
      </c>
      <c r="S2033" s="100"/>
      <c r="T2033" s="100"/>
      <c r="U2033" s="100"/>
      <c r="V2033" s="30" t="s">
        <v>1329</v>
      </c>
      <c r="W2033" s="31">
        <f t="shared" si="31"/>
        <v>203</v>
      </c>
    </row>
    <row r="2034" spans="1:23" ht="16.5" x14ac:dyDescent="0.2">
      <c r="A2034" s="31">
        <v>2031</v>
      </c>
      <c r="B2034" s="31">
        <f>INDEX(技能效果!B:B,MATCH(技能效果等级!W2034,技能效果!Y:Y,0))</f>
        <v>130302101</v>
      </c>
      <c r="C2034" s="31" t="str">
        <f>INDEX(技能效果!C:C,MATCH(技能效果等级!B2034,技能效果!B:B,0))</f>
        <v>烈风螳螂技能伤害</v>
      </c>
      <c r="D2034" s="30" t="s">
        <v>1013</v>
      </c>
      <c r="E2034" s="31">
        <v>1</v>
      </c>
      <c r="F2034" s="31">
        <f>INDEX(技能效果!H:H,MATCH(技能效果等级!B2034,技能效果!B:B,0))</f>
        <v>1012</v>
      </c>
      <c r="G2034" s="31">
        <v>1</v>
      </c>
      <c r="H2034" s="100"/>
      <c r="I2034" s="100"/>
      <c r="J2034" s="100"/>
      <c r="K2034" s="100"/>
      <c r="L2034" s="100"/>
      <c r="M2034" s="100"/>
      <c r="N2034" s="30" t="str">
        <f>IF(INDEX(技能效果!I:I,MATCH(技能效果等级!B2034,技能效果!B:B,0))="","",INDEX(技能效果!I:I,MATCH(技能效果等级!B2034,技能效果!B:B,0)))</f>
        <v/>
      </c>
      <c r="O2034" s="100"/>
      <c r="P2034" s="100"/>
      <c r="Q2034" s="100"/>
      <c r="R2034" s="31" t="str">
        <f>IF(INDEX(技能效果!J:J,MATCH(技能效果等级!B2034,技能效果!B:B,0))="","",INDEX(技能效果!J:J,MATCH(技能效果等级!B2034,技能效果!B:B,0)))</f>
        <v/>
      </c>
      <c r="S2034" s="100"/>
      <c r="T2034" s="100"/>
      <c r="U2034" s="100"/>
      <c r="V2034" s="30" t="s">
        <v>1329</v>
      </c>
      <c r="W2034" s="31">
        <f t="shared" si="31"/>
        <v>204</v>
      </c>
    </row>
    <row r="2035" spans="1:23" ht="16.5" x14ac:dyDescent="0.2">
      <c r="A2035" s="31">
        <v>2032</v>
      </c>
      <c r="B2035" s="31">
        <f>INDEX(技能效果!B:B,MATCH(技能效果等级!W2035,技能效果!Y:Y,0))</f>
        <v>130302101</v>
      </c>
      <c r="C2035" s="31" t="str">
        <f>INDEX(技能效果!C:C,MATCH(技能效果等级!B2035,技能效果!B:B,0))</f>
        <v>烈风螳螂技能伤害</v>
      </c>
      <c r="D2035" s="30" t="s">
        <v>1013</v>
      </c>
      <c r="E2035" s="31">
        <v>2</v>
      </c>
      <c r="F2035" s="31">
        <f>INDEX(技能效果!H:H,MATCH(技能效果等级!B2035,技能效果!B:B,0))</f>
        <v>1012</v>
      </c>
      <c r="G2035" s="31">
        <v>1</v>
      </c>
      <c r="H2035" s="100"/>
      <c r="I2035" s="100"/>
      <c r="J2035" s="100"/>
      <c r="K2035" s="100"/>
      <c r="L2035" s="100"/>
      <c r="M2035" s="100"/>
      <c r="N2035" s="30" t="str">
        <f>IF(INDEX(技能效果!I:I,MATCH(技能效果等级!B2035,技能效果!B:B,0))="","",INDEX(技能效果!I:I,MATCH(技能效果等级!B2035,技能效果!B:B,0)))</f>
        <v/>
      </c>
      <c r="O2035" s="100"/>
      <c r="P2035" s="100"/>
      <c r="Q2035" s="100"/>
      <c r="R2035" s="31" t="str">
        <f>IF(INDEX(技能效果!J:J,MATCH(技能效果等级!B2035,技能效果!B:B,0))="","",INDEX(技能效果!J:J,MATCH(技能效果等级!B2035,技能效果!B:B,0)))</f>
        <v/>
      </c>
      <c r="S2035" s="100"/>
      <c r="T2035" s="100"/>
      <c r="U2035" s="100"/>
      <c r="V2035" s="30" t="s">
        <v>1329</v>
      </c>
      <c r="W2035" s="31">
        <f t="shared" si="31"/>
        <v>204</v>
      </c>
    </row>
    <row r="2036" spans="1:23" ht="16.5" x14ac:dyDescent="0.2">
      <c r="A2036" s="31">
        <v>2033</v>
      </c>
      <c r="B2036" s="31">
        <f>INDEX(技能效果!B:B,MATCH(技能效果等级!W2036,技能效果!Y:Y,0))</f>
        <v>130302101</v>
      </c>
      <c r="C2036" s="31" t="str">
        <f>INDEX(技能效果!C:C,MATCH(技能效果等级!B2036,技能效果!B:B,0))</f>
        <v>烈风螳螂技能伤害</v>
      </c>
      <c r="D2036" s="30" t="s">
        <v>1013</v>
      </c>
      <c r="E2036" s="31">
        <v>3</v>
      </c>
      <c r="F2036" s="31">
        <f>INDEX(技能效果!H:H,MATCH(技能效果等级!B2036,技能效果!B:B,0))</f>
        <v>1012</v>
      </c>
      <c r="G2036" s="31">
        <v>1</v>
      </c>
      <c r="H2036" s="100"/>
      <c r="I2036" s="100"/>
      <c r="J2036" s="100"/>
      <c r="K2036" s="100"/>
      <c r="L2036" s="100"/>
      <c r="M2036" s="100"/>
      <c r="N2036" s="30" t="str">
        <f>IF(INDEX(技能效果!I:I,MATCH(技能效果等级!B2036,技能效果!B:B,0))="","",INDEX(技能效果!I:I,MATCH(技能效果等级!B2036,技能效果!B:B,0)))</f>
        <v/>
      </c>
      <c r="O2036" s="100"/>
      <c r="P2036" s="100"/>
      <c r="Q2036" s="100"/>
      <c r="R2036" s="31" t="str">
        <f>IF(INDEX(技能效果!J:J,MATCH(技能效果等级!B2036,技能效果!B:B,0))="","",INDEX(技能效果!J:J,MATCH(技能效果等级!B2036,技能效果!B:B,0)))</f>
        <v/>
      </c>
      <c r="S2036" s="100"/>
      <c r="T2036" s="100"/>
      <c r="U2036" s="100"/>
      <c r="V2036" s="30" t="s">
        <v>1329</v>
      </c>
      <c r="W2036" s="31">
        <f t="shared" si="31"/>
        <v>204</v>
      </c>
    </row>
    <row r="2037" spans="1:23" ht="16.5" x14ac:dyDescent="0.2">
      <c r="A2037" s="31">
        <v>2034</v>
      </c>
      <c r="B2037" s="31">
        <f>INDEX(技能效果!B:B,MATCH(技能效果等级!W2037,技能效果!Y:Y,0))</f>
        <v>130302101</v>
      </c>
      <c r="C2037" s="31" t="str">
        <f>INDEX(技能效果!C:C,MATCH(技能效果等级!B2037,技能效果!B:B,0))</f>
        <v>烈风螳螂技能伤害</v>
      </c>
      <c r="D2037" s="30" t="s">
        <v>1013</v>
      </c>
      <c r="E2037" s="31">
        <v>4</v>
      </c>
      <c r="F2037" s="31">
        <f>INDEX(技能效果!H:H,MATCH(技能效果等级!B2037,技能效果!B:B,0))</f>
        <v>1012</v>
      </c>
      <c r="G2037" s="31">
        <v>1</v>
      </c>
      <c r="H2037" s="100"/>
      <c r="I2037" s="100"/>
      <c r="J2037" s="100"/>
      <c r="K2037" s="100"/>
      <c r="L2037" s="100"/>
      <c r="M2037" s="100"/>
      <c r="N2037" s="30" t="str">
        <f>IF(INDEX(技能效果!I:I,MATCH(技能效果等级!B2037,技能效果!B:B,0))="","",INDEX(技能效果!I:I,MATCH(技能效果等级!B2037,技能效果!B:B,0)))</f>
        <v/>
      </c>
      <c r="O2037" s="100"/>
      <c r="P2037" s="100"/>
      <c r="Q2037" s="100"/>
      <c r="R2037" s="31" t="str">
        <f>IF(INDEX(技能效果!J:J,MATCH(技能效果等级!B2037,技能效果!B:B,0))="","",INDEX(技能效果!J:J,MATCH(技能效果等级!B2037,技能效果!B:B,0)))</f>
        <v/>
      </c>
      <c r="S2037" s="100"/>
      <c r="T2037" s="100"/>
      <c r="U2037" s="100"/>
      <c r="V2037" s="30" t="s">
        <v>1329</v>
      </c>
      <c r="W2037" s="31">
        <f t="shared" si="31"/>
        <v>204</v>
      </c>
    </row>
    <row r="2038" spans="1:23" ht="16.5" x14ac:dyDescent="0.2">
      <c r="A2038" s="31">
        <v>2035</v>
      </c>
      <c r="B2038" s="31">
        <f>INDEX(技能效果!B:B,MATCH(技能效果等级!W2038,技能效果!Y:Y,0))</f>
        <v>130302101</v>
      </c>
      <c r="C2038" s="31" t="str">
        <f>INDEX(技能效果!C:C,MATCH(技能效果等级!B2038,技能效果!B:B,0))</f>
        <v>烈风螳螂技能伤害</v>
      </c>
      <c r="D2038" s="30" t="s">
        <v>1013</v>
      </c>
      <c r="E2038" s="31">
        <v>5</v>
      </c>
      <c r="F2038" s="31">
        <f>INDEX(技能效果!H:H,MATCH(技能效果等级!B2038,技能效果!B:B,0))</f>
        <v>1012</v>
      </c>
      <c r="G2038" s="31">
        <v>1</v>
      </c>
      <c r="H2038" s="100"/>
      <c r="I2038" s="100"/>
      <c r="J2038" s="100"/>
      <c r="K2038" s="100"/>
      <c r="L2038" s="100"/>
      <c r="M2038" s="100"/>
      <c r="N2038" s="30" t="str">
        <f>IF(INDEX(技能效果!I:I,MATCH(技能效果等级!B2038,技能效果!B:B,0))="","",INDEX(技能效果!I:I,MATCH(技能效果等级!B2038,技能效果!B:B,0)))</f>
        <v/>
      </c>
      <c r="O2038" s="100"/>
      <c r="P2038" s="100"/>
      <c r="Q2038" s="100"/>
      <c r="R2038" s="31" t="str">
        <f>IF(INDEX(技能效果!J:J,MATCH(技能效果等级!B2038,技能效果!B:B,0))="","",INDEX(技能效果!J:J,MATCH(技能效果等级!B2038,技能效果!B:B,0)))</f>
        <v/>
      </c>
      <c r="S2038" s="100"/>
      <c r="T2038" s="100"/>
      <c r="U2038" s="100"/>
      <c r="V2038" s="30" t="s">
        <v>1329</v>
      </c>
      <c r="W2038" s="31">
        <f t="shared" si="31"/>
        <v>204</v>
      </c>
    </row>
    <row r="2039" spans="1:23" ht="16.5" x14ac:dyDescent="0.2">
      <c r="A2039" s="31">
        <v>2036</v>
      </c>
      <c r="B2039" s="31">
        <f>INDEX(技能效果!B:B,MATCH(技能效果等级!W2039,技能效果!Y:Y,0))</f>
        <v>130302101</v>
      </c>
      <c r="C2039" s="31" t="str">
        <f>INDEX(技能效果!C:C,MATCH(技能效果等级!B2039,技能效果!B:B,0))</f>
        <v>烈风螳螂技能伤害</v>
      </c>
      <c r="D2039" s="30" t="s">
        <v>1013</v>
      </c>
      <c r="E2039" s="31">
        <v>6</v>
      </c>
      <c r="F2039" s="31">
        <f>INDEX(技能效果!H:H,MATCH(技能效果等级!B2039,技能效果!B:B,0))</f>
        <v>1012</v>
      </c>
      <c r="G2039" s="31">
        <v>1</v>
      </c>
      <c r="H2039" s="100"/>
      <c r="I2039" s="100"/>
      <c r="J2039" s="100"/>
      <c r="K2039" s="100"/>
      <c r="L2039" s="100"/>
      <c r="M2039" s="100"/>
      <c r="N2039" s="30" t="str">
        <f>IF(INDEX(技能效果!I:I,MATCH(技能效果等级!B2039,技能效果!B:B,0))="","",INDEX(技能效果!I:I,MATCH(技能效果等级!B2039,技能效果!B:B,0)))</f>
        <v/>
      </c>
      <c r="O2039" s="100"/>
      <c r="P2039" s="100"/>
      <c r="Q2039" s="100"/>
      <c r="R2039" s="31" t="str">
        <f>IF(INDEX(技能效果!J:J,MATCH(技能效果等级!B2039,技能效果!B:B,0))="","",INDEX(技能效果!J:J,MATCH(技能效果等级!B2039,技能效果!B:B,0)))</f>
        <v/>
      </c>
      <c r="S2039" s="100"/>
      <c r="T2039" s="100"/>
      <c r="U2039" s="100"/>
      <c r="V2039" s="30" t="s">
        <v>1329</v>
      </c>
      <c r="W2039" s="31">
        <f t="shared" si="31"/>
        <v>204</v>
      </c>
    </row>
    <row r="2040" spans="1:23" ht="16.5" x14ac:dyDescent="0.2">
      <c r="A2040" s="31">
        <v>2037</v>
      </c>
      <c r="B2040" s="31">
        <f>INDEX(技能效果!B:B,MATCH(技能效果等级!W2040,技能效果!Y:Y,0))</f>
        <v>130302101</v>
      </c>
      <c r="C2040" s="31" t="str">
        <f>INDEX(技能效果!C:C,MATCH(技能效果等级!B2040,技能效果!B:B,0))</f>
        <v>烈风螳螂技能伤害</v>
      </c>
      <c r="D2040" s="30" t="s">
        <v>1013</v>
      </c>
      <c r="E2040" s="31">
        <v>7</v>
      </c>
      <c r="F2040" s="31">
        <f>INDEX(技能效果!H:H,MATCH(技能效果等级!B2040,技能效果!B:B,0))</f>
        <v>1012</v>
      </c>
      <c r="G2040" s="31">
        <v>1</v>
      </c>
      <c r="H2040" s="100"/>
      <c r="I2040" s="100"/>
      <c r="J2040" s="100"/>
      <c r="K2040" s="100"/>
      <c r="L2040" s="100"/>
      <c r="M2040" s="100"/>
      <c r="N2040" s="30" t="str">
        <f>IF(INDEX(技能效果!I:I,MATCH(技能效果等级!B2040,技能效果!B:B,0))="","",INDEX(技能效果!I:I,MATCH(技能效果等级!B2040,技能效果!B:B,0)))</f>
        <v/>
      </c>
      <c r="O2040" s="100"/>
      <c r="P2040" s="100"/>
      <c r="Q2040" s="100"/>
      <c r="R2040" s="31" t="str">
        <f>IF(INDEX(技能效果!J:J,MATCH(技能效果等级!B2040,技能效果!B:B,0))="","",INDEX(技能效果!J:J,MATCH(技能效果等级!B2040,技能效果!B:B,0)))</f>
        <v/>
      </c>
      <c r="S2040" s="100"/>
      <c r="T2040" s="100"/>
      <c r="U2040" s="100"/>
      <c r="V2040" s="30" t="s">
        <v>1329</v>
      </c>
      <c r="W2040" s="31">
        <f t="shared" si="31"/>
        <v>204</v>
      </c>
    </row>
    <row r="2041" spans="1:23" ht="16.5" x14ac:dyDescent="0.2">
      <c r="A2041" s="31">
        <v>2038</v>
      </c>
      <c r="B2041" s="31">
        <f>INDEX(技能效果!B:B,MATCH(技能效果等级!W2041,技能效果!Y:Y,0))</f>
        <v>130302101</v>
      </c>
      <c r="C2041" s="31" t="str">
        <f>INDEX(技能效果!C:C,MATCH(技能效果等级!B2041,技能效果!B:B,0))</f>
        <v>烈风螳螂技能伤害</v>
      </c>
      <c r="D2041" s="30" t="s">
        <v>1013</v>
      </c>
      <c r="E2041" s="31">
        <v>8</v>
      </c>
      <c r="F2041" s="31">
        <f>INDEX(技能效果!H:H,MATCH(技能效果等级!B2041,技能效果!B:B,0))</f>
        <v>1012</v>
      </c>
      <c r="G2041" s="31">
        <v>1</v>
      </c>
      <c r="H2041" s="100"/>
      <c r="I2041" s="100"/>
      <c r="J2041" s="100"/>
      <c r="K2041" s="100"/>
      <c r="L2041" s="100"/>
      <c r="M2041" s="100"/>
      <c r="N2041" s="30" t="str">
        <f>IF(INDEX(技能效果!I:I,MATCH(技能效果等级!B2041,技能效果!B:B,0))="","",INDEX(技能效果!I:I,MATCH(技能效果等级!B2041,技能效果!B:B,0)))</f>
        <v/>
      </c>
      <c r="O2041" s="100"/>
      <c r="P2041" s="100"/>
      <c r="Q2041" s="100"/>
      <c r="R2041" s="31" t="str">
        <f>IF(INDEX(技能效果!J:J,MATCH(技能效果等级!B2041,技能效果!B:B,0))="","",INDEX(技能效果!J:J,MATCH(技能效果等级!B2041,技能效果!B:B,0)))</f>
        <v/>
      </c>
      <c r="S2041" s="100"/>
      <c r="T2041" s="100"/>
      <c r="U2041" s="100"/>
      <c r="V2041" s="30" t="s">
        <v>1329</v>
      </c>
      <c r="W2041" s="31">
        <f t="shared" si="31"/>
        <v>204</v>
      </c>
    </row>
    <row r="2042" spans="1:23" ht="16.5" x14ac:dyDescent="0.2">
      <c r="A2042" s="31">
        <v>2039</v>
      </c>
      <c r="B2042" s="31">
        <f>INDEX(技能效果!B:B,MATCH(技能效果等级!W2042,技能效果!Y:Y,0))</f>
        <v>130302101</v>
      </c>
      <c r="C2042" s="31" t="str">
        <f>INDEX(技能效果!C:C,MATCH(技能效果等级!B2042,技能效果!B:B,0))</f>
        <v>烈风螳螂技能伤害</v>
      </c>
      <c r="D2042" s="30" t="s">
        <v>1013</v>
      </c>
      <c r="E2042" s="31">
        <v>9</v>
      </c>
      <c r="F2042" s="31">
        <f>INDEX(技能效果!H:H,MATCH(技能效果等级!B2042,技能效果!B:B,0))</f>
        <v>1012</v>
      </c>
      <c r="G2042" s="31">
        <v>1</v>
      </c>
      <c r="H2042" s="100"/>
      <c r="I2042" s="100"/>
      <c r="J2042" s="100"/>
      <c r="K2042" s="100"/>
      <c r="L2042" s="100"/>
      <c r="M2042" s="100"/>
      <c r="N2042" s="30" t="str">
        <f>IF(INDEX(技能效果!I:I,MATCH(技能效果等级!B2042,技能效果!B:B,0))="","",INDEX(技能效果!I:I,MATCH(技能效果等级!B2042,技能效果!B:B,0)))</f>
        <v/>
      </c>
      <c r="O2042" s="100"/>
      <c r="P2042" s="100"/>
      <c r="Q2042" s="100"/>
      <c r="R2042" s="31" t="str">
        <f>IF(INDEX(技能效果!J:J,MATCH(技能效果等级!B2042,技能效果!B:B,0))="","",INDEX(技能效果!J:J,MATCH(技能效果等级!B2042,技能效果!B:B,0)))</f>
        <v/>
      </c>
      <c r="S2042" s="100"/>
      <c r="T2042" s="100"/>
      <c r="U2042" s="100"/>
      <c r="V2042" s="30" t="s">
        <v>1329</v>
      </c>
      <c r="W2042" s="31">
        <f t="shared" si="31"/>
        <v>204</v>
      </c>
    </row>
    <row r="2043" spans="1:23" ht="16.5" x14ac:dyDescent="0.2">
      <c r="A2043" s="31">
        <v>2040</v>
      </c>
      <c r="B2043" s="31">
        <f>INDEX(技能效果!B:B,MATCH(技能效果等级!W2043,技能效果!Y:Y,0))</f>
        <v>130302101</v>
      </c>
      <c r="C2043" s="31" t="str">
        <f>INDEX(技能效果!C:C,MATCH(技能效果等级!B2043,技能效果!B:B,0))</f>
        <v>烈风螳螂技能伤害</v>
      </c>
      <c r="D2043" s="30" t="s">
        <v>1013</v>
      </c>
      <c r="E2043" s="31">
        <v>10</v>
      </c>
      <c r="F2043" s="31">
        <f>INDEX(技能效果!H:H,MATCH(技能效果等级!B2043,技能效果!B:B,0))</f>
        <v>1012</v>
      </c>
      <c r="G2043" s="31">
        <v>1</v>
      </c>
      <c r="H2043" s="100"/>
      <c r="I2043" s="100"/>
      <c r="J2043" s="100"/>
      <c r="K2043" s="100"/>
      <c r="L2043" s="100"/>
      <c r="M2043" s="100"/>
      <c r="N2043" s="30" t="str">
        <f>IF(INDEX(技能效果!I:I,MATCH(技能效果等级!B2043,技能效果!B:B,0))="","",INDEX(技能效果!I:I,MATCH(技能效果等级!B2043,技能效果!B:B,0)))</f>
        <v/>
      </c>
      <c r="O2043" s="100"/>
      <c r="P2043" s="100"/>
      <c r="Q2043" s="100"/>
      <c r="R2043" s="31" t="str">
        <f>IF(INDEX(技能效果!J:J,MATCH(技能效果等级!B2043,技能效果!B:B,0))="","",INDEX(技能效果!J:J,MATCH(技能效果等级!B2043,技能效果!B:B,0)))</f>
        <v/>
      </c>
      <c r="S2043" s="100"/>
      <c r="T2043" s="100"/>
      <c r="U2043" s="100"/>
      <c r="V2043" s="30" t="s">
        <v>1329</v>
      </c>
      <c r="W2043" s="31">
        <f t="shared" si="31"/>
        <v>204</v>
      </c>
    </row>
    <row r="2044" spans="1:23" ht="16.5" x14ac:dyDescent="0.2">
      <c r="A2044" s="31">
        <v>2041</v>
      </c>
      <c r="B2044" s="31">
        <f>INDEX(技能效果!B:B,MATCH(技能效果等级!W2044,技能效果!Y:Y,0))</f>
        <v>130302102</v>
      </c>
      <c r="C2044" s="31" t="str">
        <f>INDEX(技能效果!C:C,MATCH(技能效果等级!B2044,技能效果!B:B,0))</f>
        <v>烈风螳螂技能加攻击</v>
      </c>
      <c r="D2044" s="30" t="s">
        <v>1013</v>
      </c>
      <c r="E2044" s="31">
        <v>1</v>
      </c>
      <c r="F2044" s="31">
        <f>INDEX(技能效果!H:H,MATCH(技能效果等级!B2044,技能效果!B:B,0))</f>
        <v>4106</v>
      </c>
      <c r="G2044" s="31">
        <v>1</v>
      </c>
      <c r="H2044" s="100"/>
      <c r="I2044" s="100"/>
      <c r="J2044" s="100"/>
      <c r="K2044" s="100"/>
      <c r="L2044" s="100"/>
      <c r="M2044" s="100"/>
      <c r="N2044" s="30" t="str">
        <f>IF(INDEX(技能效果!I:I,MATCH(技能效果等级!B2044,技能效果!B:B,0))="","",INDEX(技能效果!I:I,MATCH(技能效果等级!B2044,技能效果!B:B,0)))</f>
        <v/>
      </c>
      <c r="O2044" s="100"/>
      <c r="P2044" s="100"/>
      <c r="Q2044" s="100"/>
      <c r="R2044" s="31" t="str">
        <f>IF(INDEX(技能效果!J:J,MATCH(技能效果等级!B2044,技能效果!B:B,0))="","",INDEX(技能效果!J:J,MATCH(技能效果等级!B2044,技能效果!B:B,0)))</f>
        <v/>
      </c>
      <c r="S2044" s="100"/>
      <c r="T2044" s="100"/>
      <c r="U2044" s="100"/>
      <c r="V2044" s="30" t="s">
        <v>1329</v>
      </c>
      <c r="W2044" s="31">
        <f t="shared" si="31"/>
        <v>205</v>
      </c>
    </row>
    <row r="2045" spans="1:23" ht="16.5" x14ac:dyDescent="0.2">
      <c r="A2045" s="31">
        <v>2042</v>
      </c>
      <c r="B2045" s="31">
        <f>INDEX(技能效果!B:B,MATCH(技能效果等级!W2045,技能效果!Y:Y,0))</f>
        <v>130302102</v>
      </c>
      <c r="C2045" s="31" t="str">
        <f>INDEX(技能效果!C:C,MATCH(技能效果等级!B2045,技能效果!B:B,0))</f>
        <v>烈风螳螂技能加攻击</v>
      </c>
      <c r="D2045" s="30" t="s">
        <v>1013</v>
      </c>
      <c r="E2045" s="31">
        <v>2</v>
      </c>
      <c r="F2045" s="31">
        <f>INDEX(技能效果!H:H,MATCH(技能效果等级!B2045,技能效果!B:B,0))</f>
        <v>4106</v>
      </c>
      <c r="G2045" s="31">
        <v>1</v>
      </c>
      <c r="H2045" s="100"/>
      <c r="I2045" s="100"/>
      <c r="J2045" s="100"/>
      <c r="K2045" s="100"/>
      <c r="L2045" s="100"/>
      <c r="M2045" s="100"/>
      <c r="N2045" s="30" t="str">
        <f>IF(INDEX(技能效果!I:I,MATCH(技能效果等级!B2045,技能效果!B:B,0))="","",INDEX(技能效果!I:I,MATCH(技能效果等级!B2045,技能效果!B:B,0)))</f>
        <v/>
      </c>
      <c r="O2045" s="100"/>
      <c r="P2045" s="100"/>
      <c r="Q2045" s="100"/>
      <c r="R2045" s="31" t="str">
        <f>IF(INDEX(技能效果!J:J,MATCH(技能效果等级!B2045,技能效果!B:B,0))="","",INDEX(技能效果!J:J,MATCH(技能效果等级!B2045,技能效果!B:B,0)))</f>
        <v/>
      </c>
      <c r="S2045" s="100"/>
      <c r="T2045" s="100"/>
      <c r="U2045" s="100"/>
      <c r="V2045" s="30" t="s">
        <v>1329</v>
      </c>
      <c r="W2045" s="31">
        <f t="shared" si="31"/>
        <v>205</v>
      </c>
    </row>
    <row r="2046" spans="1:23" ht="16.5" x14ac:dyDescent="0.2">
      <c r="A2046" s="31">
        <v>2043</v>
      </c>
      <c r="B2046" s="31">
        <f>INDEX(技能效果!B:B,MATCH(技能效果等级!W2046,技能效果!Y:Y,0))</f>
        <v>130302102</v>
      </c>
      <c r="C2046" s="31" t="str">
        <f>INDEX(技能效果!C:C,MATCH(技能效果等级!B2046,技能效果!B:B,0))</f>
        <v>烈风螳螂技能加攻击</v>
      </c>
      <c r="D2046" s="30" t="s">
        <v>1013</v>
      </c>
      <c r="E2046" s="31">
        <v>3</v>
      </c>
      <c r="F2046" s="31">
        <f>INDEX(技能效果!H:H,MATCH(技能效果等级!B2046,技能效果!B:B,0))</f>
        <v>4106</v>
      </c>
      <c r="G2046" s="31">
        <v>1</v>
      </c>
      <c r="H2046" s="100"/>
      <c r="I2046" s="100"/>
      <c r="J2046" s="100"/>
      <c r="K2046" s="100"/>
      <c r="L2046" s="100"/>
      <c r="M2046" s="100"/>
      <c r="N2046" s="30" t="str">
        <f>IF(INDEX(技能效果!I:I,MATCH(技能效果等级!B2046,技能效果!B:B,0))="","",INDEX(技能效果!I:I,MATCH(技能效果等级!B2046,技能效果!B:B,0)))</f>
        <v/>
      </c>
      <c r="O2046" s="100"/>
      <c r="P2046" s="100"/>
      <c r="Q2046" s="100"/>
      <c r="R2046" s="31" t="str">
        <f>IF(INDEX(技能效果!J:J,MATCH(技能效果等级!B2046,技能效果!B:B,0))="","",INDEX(技能效果!J:J,MATCH(技能效果等级!B2046,技能效果!B:B,0)))</f>
        <v/>
      </c>
      <c r="S2046" s="100"/>
      <c r="T2046" s="100"/>
      <c r="U2046" s="100"/>
      <c r="V2046" s="30" t="s">
        <v>1329</v>
      </c>
      <c r="W2046" s="31">
        <f t="shared" si="31"/>
        <v>205</v>
      </c>
    </row>
    <row r="2047" spans="1:23" ht="16.5" x14ac:dyDescent="0.2">
      <c r="A2047" s="31">
        <v>2044</v>
      </c>
      <c r="B2047" s="31">
        <f>INDEX(技能效果!B:B,MATCH(技能效果等级!W2047,技能效果!Y:Y,0))</f>
        <v>130302102</v>
      </c>
      <c r="C2047" s="31" t="str">
        <f>INDEX(技能效果!C:C,MATCH(技能效果等级!B2047,技能效果!B:B,0))</f>
        <v>烈风螳螂技能加攻击</v>
      </c>
      <c r="D2047" s="30" t="s">
        <v>1013</v>
      </c>
      <c r="E2047" s="31">
        <v>4</v>
      </c>
      <c r="F2047" s="31">
        <f>INDEX(技能效果!H:H,MATCH(技能效果等级!B2047,技能效果!B:B,0))</f>
        <v>4106</v>
      </c>
      <c r="G2047" s="31">
        <v>1</v>
      </c>
      <c r="H2047" s="100"/>
      <c r="I2047" s="100"/>
      <c r="J2047" s="100"/>
      <c r="K2047" s="100"/>
      <c r="L2047" s="100"/>
      <c r="M2047" s="100"/>
      <c r="N2047" s="30" t="str">
        <f>IF(INDEX(技能效果!I:I,MATCH(技能效果等级!B2047,技能效果!B:B,0))="","",INDEX(技能效果!I:I,MATCH(技能效果等级!B2047,技能效果!B:B,0)))</f>
        <v/>
      </c>
      <c r="O2047" s="100"/>
      <c r="P2047" s="100"/>
      <c r="Q2047" s="100"/>
      <c r="R2047" s="31" t="str">
        <f>IF(INDEX(技能效果!J:J,MATCH(技能效果等级!B2047,技能效果!B:B,0))="","",INDEX(技能效果!J:J,MATCH(技能效果等级!B2047,技能效果!B:B,0)))</f>
        <v/>
      </c>
      <c r="S2047" s="100"/>
      <c r="T2047" s="100"/>
      <c r="U2047" s="100"/>
      <c r="V2047" s="30" t="s">
        <v>1329</v>
      </c>
      <c r="W2047" s="31">
        <f t="shared" si="31"/>
        <v>205</v>
      </c>
    </row>
    <row r="2048" spans="1:23" ht="16.5" x14ac:dyDescent="0.2">
      <c r="A2048" s="31">
        <v>2045</v>
      </c>
      <c r="B2048" s="31">
        <f>INDEX(技能效果!B:B,MATCH(技能效果等级!W2048,技能效果!Y:Y,0))</f>
        <v>130302102</v>
      </c>
      <c r="C2048" s="31" t="str">
        <f>INDEX(技能效果!C:C,MATCH(技能效果等级!B2048,技能效果!B:B,0))</f>
        <v>烈风螳螂技能加攻击</v>
      </c>
      <c r="D2048" s="30" t="s">
        <v>1013</v>
      </c>
      <c r="E2048" s="31">
        <v>5</v>
      </c>
      <c r="F2048" s="31">
        <f>INDEX(技能效果!H:H,MATCH(技能效果等级!B2048,技能效果!B:B,0))</f>
        <v>4106</v>
      </c>
      <c r="G2048" s="31">
        <v>1</v>
      </c>
      <c r="H2048" s="100"/>
      <c r="I2048" s="100"/>
      <c r="J2048" s="100"/>
      <c r="K2048" s="100"/>
      <c r="L2048" s="100"/>
      <c r="M2048" s="100"/>
      <c r="N2048" s="30" t="str">
        <f>IF(INDEX(技能效果!I:I,MATCH(技能效果等级!B2048,技能效果!B:B,0))="","",INDEX(技能效果!I:I,MATCH(技能效果等级!B2048,技能效果!B:B,0)))</f>
        <v/>
      </c>
      <c r="O2048" s="100"/>
      <c r="P2048" s="100"/>
      <c r="Q2048" s="100"/>
      <c r="R2048" s="31" t="str">
        <f>IF(INDEX(技能效果!J:J,MATCH(技能效果等级!B2048,技能效果!B:B,0))="","",INDEX(技能效果!J:J,MATCH(技能效果等级!B2048,技能效果!B:B,0)))</f>
        <v/>
      </c>
      <c r="S2048" s="100"/>
      <c r="T2048" s="100"/>
      <c r="U2048" s="100"/>
      <c r="V2048" s="30" t="s">
        <v>1329</v>
      </c>
      <c r="W2048" s="31">
        <f t="shared" si="31"/>
        <v>205</v>
      </c>
    </row>
    <row r="2049" spans="1:23" ht="16.5" x14ac:dyDescent="0.2">
      <c r="A2049" s="31">
        <v>2046</v>
      </c>
      <c r="B2049" s="31">
        <f>INDEX(技能效果!B:B,MATCH(技能效果等级!W2049,技能效果!Y:Y,0))</f>
        <v>130302102</v>
      </c>
      <c r="C2049" s="31" t="str">
        <f>INDEX(技能效果!C:C,MATCH(技能效果等级!B2049,技能效果!B:B,0))</f>
        <v>烈风螳螂技能加攻击</v>
      </c>
      <c r="D2049" s="30" t="s">
        <v>1013</v>
      </c>
      <c r="E2049" s="31">
        <v>6</v>
      </c>
      <c r="F2049" s="31">
        <f>INDEX(技能效果!H:H,MATCH(技能效果等级!B2049,技能效果!B:B,0))</f>
        <v>4106</v>
      </c>
      <c r="G2049" s="31">
        <v>1</v>
      </c>
      <c r="H2049" s="100"/>
      <c r="I2049" s="100"/>
      <c r="J2049" s="100"/>
      <c r="K2049" s="100"/>
      <c r="L2049" s="100"/>
      <c r="M2049" s="100"/>
      <c r="N2049" s="30" t="str">
        <f>IF(INDEX(技能效果!I:I,MATCH(技能效果等级!B2049,技能效果!B:B,0))="","",INDEX(技能效果!I:I,MATCH(技能效果等级!B2049,技能效果!B:B,0)))</f>
        <v/>
      </c>
      <c r="O2049" s="100"/>
      <c r="P2049" s="100"/>
      <c r="Q2049" s="100"/>
      <c r="R2049" s="31" t="str">
        <f>IF(INDEX(技能效果!J:J,MATCH(技能效果等级!B2049,技能效果!B:B,0))="","",INDEX(技能效果!J:J,MATCH(技能效果等级!B2049,技能效果!B:B,0)))</f>
        <v/>
      </c>
      <c r="S2049" s="100"/>
      <c r="T2049" s="100"/>
      <c r="U2049" s="100"/>
      <c r="V2049" s="30" t="s">
        <v>1329</v>
      </c>
      <c r="W2049" s="31">
        <f t="shared" si="31"/>
        <v>205</v>
      </c>
    </row>
    <row r="2050" spans="1:23" ht="16.5" x14ac:dyDescent="0.2">
      <c r="A2050" s="31">
        <v>2047</v>
      </c>
      <c r="B2050" s="31">
        <f>INDEX(技能效果!B:B,MATCH(技能效果等级!W2050,技能效果!Y:Y,0))</f>
        <v>130302102</v>
      </c>
      <c r="C2050" s="31" t="str">
        <f>INDEX(技能效果!C:C,MATCH(技能效果等级!B2050,技能效果!B:B,0))</f>
        <v>烈风螳螂技能加攻击</v>
      </c>
      <c r="D2050" s="30" t="s">
        <v>1013</v>
      </c>
      <c r="E2050" s="31">
        <v>7</v>
      </c>
      <c r="F2050" s="31">
        <f>INDEX(技能效果!H:H,MATCH(技能效果等级!B2050,技能效果!B:B,0))</f>
        <v>4106</v>
      </c>
      <c r="G2050" s="31">
        <v>1</v>
      </c>
      <c r="H2050" s="100"/>
      <c r="I2050" s="100"/>
      <c r="J2050" s="100"/>
      <c r="K2050" s="100"/>
      <c r="L2050" s="100"/>
      <c r="M2050" s="100"/>
      <c r="N2050" s="30" t="str">
        <f>IF(INDEX(技能效果!I:I,MATCH(技能效果等级!B2050,技能效果!B:B,0))="","",INDEX(技能效果!I:I,MATCH(技能效果等级!B2050,技能效果!B:B,0)))</f>
        <v/>
      </c>
      <c r="O2050" s="100"/>
      <c r="P2050" s="100"/>
      <c r="Q2050" s="100"/>
      <c r="R2050" s="31" t="str">
        <f>IF(INDEX(技能效果!J:J,MATCH(技能效果等级!B2050,技能效果!B:B,0))="","",INDEX(技能效果!J:J,MATCH(技能效果等级!B2050,技能效果!B:B,0)))</f>
        <v/>
      </c>
      <c r="S2050" s="100"/>
      <c r="T2050" s="100"/>
      <c r="U2050" s="100"/>
      <c r="V2050" s="30" t="s">
        <v>1329</v>
      </c>
      <c r="W2050" s="31">
        <f t="shared" si="31"/>
        <v>205</v>
      </c>
    </row>
    <row r="2051" spans="1:23" ht="16.5" x14ac:dyDescent="0.2">
      <c r="A2051" s="31">
        <v>2048</v>
      </c>
      <c r="B2051" s="31">
        <f>INDEX(技能效果!B:B,MATCH(技能效果等级!W2051,技能效果!Y:Y,0))</f>
        <v>130302102</v>
      </c>
      <c r="C2051" s="31" t="str">
        <f>INDEX(技能效果!C:C,MATCH(技能效果等级!B2051,技能效果!B:B,0))</f>
        <v>烈风螳螂技能加攻击</v>
      </c>
      <c r="D2051" s="30" t="s">
        <v>1013</v>
      </c>
      <c r="E2051" s="31">
        <v>8</v>
      </c>
      <c r="F2051" s="31">
        <f>INDEX(技能效果!H:H,MATCH(技能效果等级!B2051,技能效果!B:B,0))</f>
        <v>4106</v>
      </c>
      <c r="G2051" s="31">
        <v>1</v>
      </c>
      <c r="H2051" s="100"/>
      <c r="I2051" s="100"/>
      <c r="J2051" s="100"/>
      <c r="K2051" s="100"/>
      <c r="L2051" s="100"/>
      <c r="M2051" s="100"/>
      <c r="N2051" s="30" t="str">
        <f>IF(INDEX(技能效果!I:I,MATCH(技能效果等级!B2051,技能效果!B:B,0))="","",INDEX(技能效果!I:I,MATCH(技能效果等级!B2051,技能效果!B:B,0)))</f>
        <v/>
      </c>
      <c r="O2051" s="100"/>
      <c r="P2051" s="100"/>
      <c r="Q2051" s="100"/>
      <c r="R2051" s="31" t="str">
        <f>IF(INDEX(技能效果!J:J,MATCH(技能效果等级!B2051,技能效果!B:B,0))="","",INDEX(技能效果!J:J,MATCH(技能效果等级!B2051,技能效果!B:B,0)))</f>
        <v/>
      </c>
      <c r="S2051" s="100"/>
      <c r="T2051" s="100"/>
      <c r="U2051" s="100"/>
      <c r="V2051" s="30" t="s">
        <v>1329</v>
      </c>
      <c r="W2051" s="31">
        <f t="shared" si="31"/>
        <v>205</v>
      </c>
    </row>
    <row r="2052" spans="1:23" ht="16.5" x14ac:dyDescent="0.2">
      <c r="A2052" s="31">
        <v>2049</v>
      </c>
      <c r="B2052" s="31">
        <f>INDEX(技能效果!B:B,MATCH(技能效果等级!W2052,技能效果!Y:Y,0))</f>
        <v>130302102</v>
      </c>
      <c r="C2052" s="31" t="str">
        <f>INDEX(技能效果!C:C,MATCH(技能效果等级!B2052,技能效果!B:B,0))</f>
        <v>烈风螳螂技能加攻击</v>
      </c>
      <c r="D2052" s="30" t="s">
        <v>1013</v>
      </c>
      <c r="E2052" s="31">
        <v>9</v>
      </c>
      <c r="F2052" s="31">
        <f>INDEX(技能效果!H:H,MATCH(技能效果等级!B2052,技能效果!B:B,0))</f>
        <v>4106</v>
      </c>
      <c r="G2052" s="31">
        <v>1</v>
      </c>
      <c r="H2052" s="100"/>
      <c r="I2052" s="100"/>
      <c r="J2052" s="100"/>
      <c r="K2052" s="100"/>
      <c r="L2052" s="100"/>
      <c r="M2052" s="100"/>
      <c r="N2052" s="30" t="str">
        <f>IF(INDEX(技能效果!I:I,MATCH(技能效果等级!B2052,技能效果!B:B,0))="","",INDEX(技能效果!I:I,MATCH(技能效果等级!B2052,技能效果!B:B,0)))</f>
        <v/>
      </c>
      <c r="O2052" s="100"/>
      <c r="P2052" s="100"/>
      <c r="Q2052" s="100"/>
      <c r="R2052" s="31" t="str">
        <f>IF(INDEX(技能效果!J:J,MATCH(技能效果等级!B2052,技能效果!B:B,0))="","",INDEX(技能效果!J:J,MATCH(技能效果等级!B2052,技能效果!B:B,0)))</f>
        <v/>
      </c>
      <c r="S2052" s="100"/>
      <c r="T2052" s="100"/>
      <c r="U2052" s="100"/>
      <c r="V2052" s="30" t="s">
        <v>1329</v>
      </c>
      <c r="W2052" s="31">
        <f t="shared" si="31"/>
        <v>205</v>
      </c>
    </row>
    <row r="2053" spans="1:23" ht="16.5" x14ac:dyDescent="0.2">
      <c r="A2053" s="31">
        <v>2050</v>
      </c>
      <c r="B2053" s="31">
        <f>INDEX(技能效果!B:B,MATCH(技能效果等级!W2053,技能效果!Y:Y,0))</f>
        <v>130302102</v>
      </c>
      <c r="C2053" s="31" t="str">
        <f>INDEX(技能效果!C:C,MATCH(技能效果等级!B2053,技能效果!B:B,0))</f>
        <v>烈风螳螂技能加攻击</v>
      </c>
      <c r="D2053" s="30" t="s">
        <v>1013</v>
      </c>
      <c r="E2053" s="31">
        <v>10</v>
      </c>
      <c r="F2053" s="31">
        <f>INDEX(技能效果!H:H,MATCH(技能效果等级!B2053,技能效果!B:B,0))</f>
        <v>4106</v>
      </c>
      <c r="G2053" s="31">
        <v>1</v>
      </c>
      <c r="H2053" s="100"/>
      <c r="I2053" s="100"/>
      <c r="J2053" s="100"/>
      <c r="K2053" s="100"/>
      <c r="L2053" s="100"/>
      <c r="M2053" s="100"/>
      <c r="N2053" s="30" t="str">
        <f>IF(INDEX(技能效果!I:I,MATCH(技能效果等级!B2053,技能效果!B:B,0))="","",INDEX(技能效果!I:I,MATCH(技能效果等级!B2053,技能效果!B:B,0)))</f>
        <v/>
      </c>
      <c r="O2053" s="100"/>
      <c r="P2053" s="100"/>
      <c r="Q2053" s="100"/>
      <c r="R2053" s="31" t="str">
        <f>IF(INDEX(技能效果!J:J,MATCH(技能效果等级!B2053,技能效果!B:B,0))="","",INDEX(技能效果!J:J,MATCH(技能效果等级!B2053,技能效果!B:B,0)))</f>
        <v/>
      </c>
      <c r="S2053" s="100"/>
      <c r="T2053" s="100"/>
      <c r="U2053" s="100"/>
      <c r="V2053" s="30" t="s">
        <v>1329</v>
      </c>
      <c r="W2053" s="31">
        <f t="shared" si="31"/>
        <v>205</v>
      </c>
    </row>
    <row r="2054" spans="1:23" ht="16.5" x14ac:dyDescent="0.2">
      <c r="A2054" s="31">
        <v>2051</v>
      </c>
      <c r="B2054" s="31">
        <f>INDEX(技能效果!B:B,MATCH(技能效果等级!W2054,技能效果!Y:Y,0))</f>
        <v>130302109</v>
      </c>
      <c r="C2054" s="31" t="str">
        <f>INDEX(技能效果!C:C,MATCH(技能效果等级!B2054,技能效果!B:B,0))</f>
        <v>烈风螳螂专属武器效果</v>
      </c>
      <c r="D2054" s="30" t="s">
        <v>1013</v>
      </c>
      <c r="E2054" s="31">
        <v>1</v>
      </c>
      <c r="F2054" s="31">
        <f>INDEX(技能效果!H:H,MATCH(技能效果等级!B2054,技能效果!B:B,0))</f>
        <v>4018</v>
      </c>
      <c r="G2054" s="31">
        <v>1</v>
      </c>
      <c r="H2054" s="100"/>
      <c r="I2054" s="100"/>
      <c r="J2054" s="100"/>
      <c r="K2054" s="100"/>
      <c r="L2054" s="100"/>
      <c r="M2054" s="100"/>
      <c r="N2054" s="30" t="str">
        <f>IF(INDEX(技能效果!I:I,MATCH(技能效果等级!B2054,技能效果!B:B,0))="","",INDEX(技能效果!I:I,MATCH(技能效果等级!B2054,技能效果!B:B,0)))</f>
        <v/>
      </c>
      <c r="O2054" s="100"/>
      <c r="P2054" s="100"/>
      <c r="Q2054" s="100"/>
      <c r="R2054" s="31" t="str">
        <f>IF(INDEX(技能效果!J:J,MATCH(技能效果等级!B2054,技能效果!B:B,0))="","",INDEX(技能效果!J:J,MATCH(技能效果等级!B2054,技能效果!B:B,0)))</f>
        <v/>
      </c>
      <c r="S2054" s="100"/>
      <c r="T2054" s="100"/>
      <c r="U2054" s="100"/>
      <c r="V2054" s="30" t="s">
        <v>1329</v>
      </c>
      <c r="W2054" s="31">
        <f t="shared" si="31"/>
        <v>206</v>
      </c>
    </row>
    <row r="2055" spans="1:23" ht="16.5" x14ac:dyDescent="0.2">
      <c r="A2055" s="31">
        <v>2052</v>
      </c>
      <c r="B2055" s="31">
        <f>INDEX(技能效果!B:B,MATCH(技能效果等级!W2055,技能效果!Y:Y,0))</f>
        <v>130302109</v>
      </c>
      <c r="C2055" s="31" t="str">
        <f>INDEX(技能效果!C:C,MATCH(技能效果等级!B2055,技能效果!B:B,0))</f>
        <v>烈风螳螂专属武器效果</v>
      </c>
      <c r="D2055" s="30" t="s">
        <v>1013</v>
      </c>
      <c r="E2055" s="31">
        <v>2</v>
      </c>
      <c r="F2055" s="31">
        <f>INDEX(技能效果!H:H,MATCH(技能效果等级!B2055,技能效果!B:B,0))</f>
        <v>4018</v>
      </c>
      <c r="G2055" s="31">
        <v>1</v>
      </c>
      <c r="H2055" s="100"/>
      <c r="I2055" s="100"/>
      <c r="J2055" s="100"/>
      <c r="K2055" s="100"/>
      <c r="L2055" s="100"/>
      <c r="M2055" s="100"/>
      <c r="N2055" s="30" t="str">
        <f>IF(INDEX(技能效果!I:I,MATCH(技能效果等级!B2055,技能效果!B:B,0))="","",INDEX(技能效果!I:I,MATCH(技能效果等级!B2055,技能效果!B:B,0)))</f>
        <v/>
      </c>
      <c r="O2055" s="100"/>
      <c r="P2055" s="100"/>
      <c r="Q2055" s="100"/>
      <c r="R2055" s="31" t="str">
        <f>IF(INDEX(技能效果!J:J,MATCH(技能效果等级!B2055,技能效果!B:B,0))="","",INDEX(技能效果!J:J,MATCH(技能效果等级!B2055,技能效果!B:B,0)))</f>
        <v/>
      </c>
      <c r="S2055" s="100"/>
      <c r="T2055" s="100"/>
      <c r="U2055" s="100"/>
      <c r="V2055" s="30" t="s">
        <v>1329</v>
      </c>
      <c r="W2055" s="31">
        <f t="shared" si="31"/>
        <v>206</v>
      </c>
    </row>
    <row r="2056" spans="1:23" ht="16.5" x14ac:dyDescent="0.2">
      <c r="A2056" s="31">
        <v>2053</v>
      </c>
      <c r="B2056" s="31">
        <f>INDEX(技能效果!B:B,MATCH(技能效果等级!W2056,技能效果!Y:Y,0))</f>
        <v>130302109</v>
      </c>
      <c r="C2056" s="31" t="str">
        <f>INDEX(技能效果!C:C,MATCH(技能效果等级!B2056,技能效果!B:B,0))</f>
        <v>烈风螳螂专属武器效果</v>
      </c>
      <c r="D2056" s="30" t="s">
        <v>1013</v>
      </c>
      <c r="E2056" s="31">
        <v>3</v>
      </c>
      <c r="F2056" s="31">
        <f>INDEX(技能效果!H:H,MATCH(技能效果等级!B2056,技能效果!B:B,0))</f>
        <v>4018</v>
      </c>
      <c r="G2056" s="31">
        <v>1</v>
      </c>
      <c r="H2056" s="100"/>
      <c r="I2056" s="100"/>
      <c r="J2056" s="100"/>
      <c r="K2056" s="100"/>
      <c r="L2056" s="100"/>
      <c r="M2056" s="100"/>
      <c r="N2056" s="30" t="str">
        <f>IF(INDEX(技能效果!I:I,MATCH(技能效果等级!B2056,技能效果!B:B,0))="","",INDEX(技能效果!I:I,MATCH(技能效果等级!B2056,技能效果!B:B,0)))</f>
        <v/>
      </c>
      <c r="O2056" s="100"/>
      <c r="P2056" s="100"/>
      <c r="Q2056" s="100"/>
      <c r="R2056" s="31" t="str">
        <f>IF(INDEX(技能效果!J:J,MATCH(技能效果等级!B2056,技能效果!B:B,0))="","",INDEX(技能效果!J:J,MATCH(技能效果等级!B2056,技能效果!B:B,0)))</f>
        <v/>
      </c>
      <c r="S2056" s="100"/>
      <c r="T2056" s="100"/>
      <c r="U2056" s="100"/>
      <c r="V2056" s="30" t="s">
        <v>1329</v>
      </c>
      <c r="W2056" s="31">
        <f t="shared" si="31"/>
        <v>206</v>
      </c>
    </row>
    <row r="2057" spans="1:23" ht="16.5" x14ac:dyDescent="0.2">
      <c r="A2057" s="31">
        <v>2054</v>
      </c>
      <c r="B2057" s="31">
        <f>INDEX(技能效果!B:B,MATCH(技能效果等级!W2057,技能效果!Y:Y,0))</f>
        <v>130302109</v>
      </c>
      <c r="C2057" s="31" t="str">
        <f>INDEX(技能效果!C:C,MATCH(技能效果等级!B2057,技能效果!B:B,0))</f>
        <v>烈风螳螂专属武器效果</v>
      </c>
      <c r="D2057" s="30" t="s">
        <v>1013</v>
      </c>
      <c r="E2057" s="31">
        <v>4</v>
      </c>
      <c r="F2057" s="31">
        <f>INDEX(技能效果!H:H,MATCH(技能效果等级!B2057,技能效果!B:B,0))</f>
        <v>4018</v>
      </c>
      <c r="G2057" s="31">
        <v>1</v>
      </c>
      <c r="H2057" s="100"/>
      <c r="I2057" s="100"/>
      <c r="J2057" s="100"/>
      <c r="K2057" s="100"/>
      <c r="L2057" s="100"/>
      <c r="M2057" s="100"/>
      <c r="N2057" s="30" t="str">
        <f>IF(INDEX(技能效果!I:I,MATCH(技能效果等级!B2057,技能效果!B:B,0))="","",INDEX(技能效果!I:I,MATCH(技能效果等级!B2057,技能效果!B:B,0)))</f>
        <v/>
      </c>
      <c r="O2057" s="100"/>
      <c r="P2057" s="100"/>
      <c r="Q2057" s="100"/>
      <c r="R2057" s="31" t="str">
        <f>IF(INDEX(技能效果!J:J,MATCH(技能效果等级!B2057,技能效果!B:B,0))="","",INDEX(技能效果!J:J,MATCH(技能效果等级!B2057,技能效果!B:B,0)))</f>
        <v/>
      </c>
      <c r="S2057" s="100"/>
      <c r="T2057" s="100"/>
      <c r="U2057" s="100"/>
      <c r="V2057" s="30" t="s">
        <v>1329</v>
      </c>
      <c r="W2057" s="31">
        <f t="shared" si="31"/>
        <v>206</v>
      </c>
    </row>
    <row r="2058" spans="1:23" ht="16.5" x14ac:dyDescent="0.2">
      <c r="A2058" s="31">
        <v>2055</v>
      </c>
      <c r="B2058" s="31">
        <f>INDEX(技能效果!B:B,MATCH(技能效果等级!W2058,技能效果!Y:Y,0))</f>
        <v>130302109</v>
      </c>
      <c r="C2058" s="31" t="str">
        <f>INDEX(技能效果!C:C,MATCH(技能效果等级!B2058,技能效果!B:B,0))</f>
        <v>烈风螳螂专属武器效果</v>
      </c>
      <c r="D2058" s="30" t="s">
        <v>1013</v>
      </c>
      <c r="E2058" s="31">
        <v>5</v>
      </c>
      <c r="F2058" s="31">
        <f>INDEX(技能效果!H:H,MATCH(技能效果等级!B2058,技能效果!B:B,0))</f>
        <v>4018</v>
      </c>
      <c r="G2058" s="31">
        <v>1</v>
      </c>
      <c r="H2058" s="100"/>
      <c r="I2058" s="100"/>
      <c r="J2058" s="100"/>
      <c r="K2058" s="100"/>
      <c r="L2058" s="100"/>
      <c r="M2058" s="100"/>
      <c r="N2058" s="30" t="str">
        <f>IF(INDEX(技能效果!I:I,MATCH(技能效果等级!B2058,技能效果!B:B,0))="","",INDEX(技能效果!I:I,MATCH(技能效果等级!B2058,技能效果!B:B,0)))</f>
        <v/>
      </c>
      <c r="O2058" s="100"/>
      <c r="P2058" s="100"/>
      <c r="Q2058" s="100"/>
      <c r="R2058" s="31" t="str">
        <f>IF(INDEX(技能效果!J:J,MATCH(技能效果等级!B2058,技能效果!B:B,0))="","",INDEX(技能效果!J:J,MATCH(技能效果等级!B2058,技能效果!B:B,0)))</f>
        <v/>
      </c>
      <c r="S2058" s="100"/>
      <c r="T2058" s="100"/>
      <c r="U2058" s="100"/>
      <c r="V2058" s="30" t="s">
        <v>1329</v>
      </c>
      <c r="W2058" s="31">
        <f t="shared" si="31"/>
        <v>206</v>
      </c>
    </row>
    <row r="2059" spans="1:23" ht="16.5" x14ac:dyDescent="0.2">
      <c r="A2059" s="31">
        <v>2056</v>
      </c>
      <c r="B2059" s="31">
        <f>INDEX(技能效果!B:B,MATCH(技能效果等级!W2059,技能效果!Y:Y,0))</f>
        <v>130302109</v>
      </c>
      <c r="C2059" s="31" t="str">
        <f>INDEX(技能效果!C:C,MATCH(技能效果等级!B2059,技能效果!B:B,0))</f>
        <v>烈风螳螂专属武器效果</v>
      </c>
      <c r="D2059" s="30" t="s">
        <v>1013</v>
      </c>
      <c r="E2059" s="31">
        <v>6</v>
      </c>
      <c r="F2059" s="31">
        <f>INDEX(技能效果!H:H,MATCH(技能效果等级!B2059,技能效果!B:B,0))</f>
        <v>4018</v>
      </c>
      <c r="G2059" s="31">
        <v>1</v>
      </c>
      <c r="H2059" s="100"/>
      <c r="I2059" s="100"/>
      <c r="J2059" s="100"/>
      <c r="K2059" s="100"/>
      <c r="L2059" s="100"/>
      <c r="M2059" s="100"/>
      <c r="N2059" s="30" t="str">
        <f>IF(INDEX(技能效果!I:I,MATCH(技能效果等级!B2059,技能效果!B:B,0))="","",INDEX(技能效果!I:I,MATCH(技能效果等级!B2059,技能效果!B:B,0)))</f>
        <v/>
      </c>
      <c r="O2059" s="100"/>
      <c r="P2059" s="100"/>
      <c r="Q2059" s="100"/>
      <c r="R2059" s="31" t="str">
        <f>IF(INDEX(技能效果!J:J,MATCH(技能效果等级!B2059,技能效果!B:B,0))="","",INDEX(技能效果!J:J,MATCH(技能效果等级!B2059,技能效果!B:B,0)))</f>
        <v/>
      </c>
      <c r="S2059" s="100"/>
      <c r="T2059" s="100"/>
      <c r="U2059" s="100"/>
      <c r="V2059" s="30" t="s">
        <v>1329</v>
      </c>
      <c r="W2059" s="31">
        <f t="shared" si="31"/>
        <v>206</v>
      </c>
    </row>
    <row r="2060" spans="1:23" ht="16.5" x14ac:dyDescent="0.2">
      <c r="A2060" s="31">
        <v>2057</v>
      </c>
      <c r="B2060" s="31">
        <f>INDEX(技能效果!B:B,MATCH(技能效果等级!W2060,技能效果!Y:Y,0))</f>
        <v>130302109</v>
      </c>
      <c r="C2060" s="31" t="str">
        <f>INDEX(技能效果!C:C,MATCH(技能效果等级!B2060,技能效果!B:B,0))</f>
        <v>烈风螳螂专属武器效果</v>
      </c>
      <c r="D2060" s="30" t="s">
        <v>1013</v>
      </c>
      <c r="E2060" s="31">
        <v>7</v>
      </c>
      <c r="F2060" s="31">
        <f>INDEX(技能效果!H:H,MATCH(技能效果等级!B2060,技能效果!B:B,0))</f>
        <v>4018</v>
      </c>
      <c r="G2060" s="31">
        <v>1</v>
      </c>
      <c r="H2060" s="100"/>
      <c r="I2060" s="100"/>
      <c r="J2060" s="100"/>
      <c r="K2060" s="100"/>
      <c r="L2060" s="100"/>
      <c r="M2060" s="100"/>
      <c r="N2060" s="30" t="str">
        <f>IF(INDEX(技能效果!I:I,MATCH(技能效果等级!B2060,技能效果!B:B,0))="","",INDEX(技能效果!I:I,MATCH(技能效果等级!B2060,技能效果!B:B,0)))</f>
        <v/>
      </c>
      <c r="O2060" s="100"/>
      <c r="P2060" s="100"/>
      <c r="Q2060" s="100"/>
      <c r="R2060" s="31" t="str">
        <f>IF(INDEX(技能效果!J:J,MATCH(技能效果等级!B2060,技能效果!B:B,0))="","",INDEX(技能效果!J:J,MATCH(技能效果等级!B2060,技能效果!B:B,0)))</f>
        <v/>
      </c>
      <c r="S2060" s="100"/>
      <c r="T2060" s="100"/>
      <c r="U2060" s="100"/>
      <c r="V2060" s="30" t="s">
        <v>1329</v>
      </c>
      <c r="W2060" s="31">
        <f t="shared" si="31"/>
        <v>206</v>
      </c>
    </row>
    <row r="2061" spans="1:23" ht="16.5" x14ac:dyDescent="0.2">
      <c r="A2061" s="31">
        <v>2058</v>
      </c>
      <c r="B2061" s="31">
        <f>INDEX(技能效果!B:B,MATCH(技能效果等级!W2061,技能效果!Y:Y,0))</f>
        <v>130302109</v>
      </c>
      <c r="C2061" s="31" t="str">
        <f>INDEX(技能效果!C:C,MATCH(技能效果等级!B2061,技能效果!B:B,0))</f>
        <v>烈风螳螂专属武器效果</v>
      </c>
      <c r="D2061" s="30" t="s">
        <v>1013</v>
      </c>
      <c r="E2061" s="31">
        <v>8</v>
      </c>
      <c r="F2061" s="31">
        <f>INDEX(技能效果!H:H,MATCH(技能效果等级!B2061,技能效果!B:B,0))</f>
        <v>4018</v>
      </c>
      <c r="G2061" s="31">
        <v>1</v>
      </c>
      <c r="H2061" s="100"/>
      <c r="I2061" s="100"/>
      <c r="J2061" s="100"/>
      <c r="K2061" s="100"/>
      <c r="L2061" s="100"/>
      <c r="M2061" s="100"/>
      <c r="N2061" s="30" t="str">
        <f>IF(INDEX(技能效果!I:I,MATCH(技能效果等级!B2061,技能效果!B:B,0))="","",INDEX(技能效果!I:I,MATCH(技能效果等级!B2061,技能效果!B:B,0)))</f>
        <v/>
      </c>
      <c r="O2061" s="100"/>
      <c r="P2061" s="100"/>
      <c r="Q2061" s="100"/>
      <c r="R2061" s="31" t="str">
        <f>IF(INDEX(技能效果!J:J,MATCH(技能效果等级!B2061,技能效果!B:B,0))="","",INDEX(技能效果!J:J,MATCH(技能效果等级!B2061,技能效果!B:B,0)))</f>
        <v/>
      </c>
      <c r="S2061" s="100"/>
      <c r="T2061" s="100"/>
      <c r="U2061" s="100"/>
      <c r="V2061" s="30" t="s">
        <v>1329</v>
      </c>
      <c r="W2061" s="31">
        <f t="shared" si="31"/>
        <v>206</v>
      </c>
    </row>
    <row r="2062" spans="1:23" ht="16.5" x14ac:dyDescent="0.2">
      <c r="A2062" s="31">
        <v>2059</v>
      </c>
      <c r="B2062" s="31">
        <f>INDEX(技能效果!B:B,MATCH(技能效果等级!W2062,技能效果!Y:Y,0))</f>
        <v>130302109</v>
      </c>
      <c r="C2062" s="31" t="str">
        <f>INDEX(技能效果!C:C,MATCH(技能效果等级!B2062,技能效果!B:B,0))</f>
        <v>烈风螳螂专属武器效果</v>
      </c>
      <c r="D2062" s="30" t="s">
        <v>1013</v>
      </c>
      <c r="E2062" s="31">
        <v>9</v>
      </c>
      <c r="F2062" s="31">
        <f>INDEX(技能效果!H:H,MATCH(技能效果等级!B2062,技能效果!B:B,0))</f>
        <v>4018</v>
      </c>
      <c r="G2062" s="31">
        <v>1</v>
      </c>
      <c r="H2062" s="100"/>
      <c r="I2062" s="100"/>
      <c r="J2062" s="100"/>
      <c r="K2062" s="100"/>
      <c r="L2062" s="100"/>
      <c r="M2062" s="100"/>
      <c r="N2062" s="30" t="str">
        <f>IF(INDEX(技能效果!I:I,MATCH(技能效果等级!B2062,技能效果!B:B,0))="","",INDEX(技能效果!I:I,MATCH(技能效果等级!B2062,技能效果!B:B,0)))</f>
        <v/>
      </c>
      <c r="O2062" s="100"/>
      <c r="P2062" s="100"/>
      <c r="Q2062" s="100"/>
      <c r="R2062" s="31" t="str">
        <f>IF(INDEX(技能效果!J:J,MATCH(技能效果等级!B2062,技能效果!B:B,0))="","",INDEX(技能效果!J:J,MATCH(技能效果等级!B2062,技能效果!B:B,0)))</f>
        <v/>
      </c>
      <c r="S2062" s="100"/>
      <c r="T2062" s="100"/>
      <c r="U2062" s="100"/>
      <c r="V2062" s="30" t="s">
        <v>1329</v>
      </c>
      <c r="W2062" s="31">
        <f t="shared" si="31"/>
        <v>206</v>
      </c>
    </row>
    <row r="2063" spans="1:23" ht="16.5" x14ac:dyDescent="0.2">
      <c r="A2063" s="31">
        <v>2060</v>
      </c>
      <c r="B2063" s="31">
        <f>INDEX(技能效果!B:B,MATCH(技能效果等级!W2063,技能效果!Y:Y,0))</f>
        <v>130302109</v>
      </c>
      <c r="C2063" s="31" t="str">
        <f>INDEX(技能效果!C:C,MATCH(技能效果等级!B2063,技能效果!B:B,0))</f>
        <v>烈风螳螂专属武器效果</v>
      </c>
      <c r="D2063" s="30" t="s">
        <v>1013</v>
      </c>
      <c r="E2063" s="31">
        <v>10</v>
      </c>
      <c r="F2063" s="31">
        <f>INDEX(技能效果!H:H,MATCH(技能效果等级!B2063,技能效果!B:B,0))</f>
        <v>4018</v>
      </c>
      <c r="G2063" s="31">
        <v>1</v>
      </c>
      <c r="H2063" s="100"/>
      <c r="I2063" s="100"/>
      <c r="J2063" s="100"/>
      <c r="K2063" s="100"/>
      <c r="L2063" s="100"/>
      <c r="M2063" s="100"/>
      <c r="N2063" s="30" t="str">
        <f>IF(INDEX(技能效果!I:I,MATCH(技能效果等级!B2063,技能效果!B:B,0))="","",INDEX(技能效果!I:I,MATCH(技能效果等级!B2063,技能效果!B:B,0)))</f>
        <v/>
      </c>
      <c r="O2063" s="100"/>
      <c r="P2063" s="100"/>
      <c r="Q2063" s="100"/>
      <c r="R2063" s="31" t="str">
        <f>IF(INDEX(技能效果!J:J,MATCH(技能效果等级!B2063,技能效果!B:B,0))="","",INDEX(技能效果!J:J,MATCH(技能效果等级!B2063,技能效果!B:B,0)))</f>
        <v/>
      </c>
      <c r="S2063" s="100"/>
      <c r="T2063" s="100"/>
      <c r="U2063" s="100"/>
      <c r="V2063" s="30" t="s">
        <v>1329</v>
      </c>
      <c r="W2063" s="31">
        <f t="shared" ref="W2063:W2126" si="32">W2053+1</f>
        <v>206</v>
      </c>
    </row>
    <row r="2064" spans="1:23" ht="16.5" x14ac:dyDescent="0.2">
      <c r="A2064" s="31">
        <v>2061</v>
      </c>
      <c r="B2064" s="31">
        <f>INDEX(技能效果!B:B,MATCH(技能效果等级!W2064,技能效果!Y:Y,0))</f>
        <v>130400101</v>
      </c>
      <c r="C2064" s="31" t="str">
        <f>INDEX(技能效果!C:C,MATCH(技能效果等级!B2064,技能效果!B:B,0))</f>
        <v>插槽1主动伤害</v>
      </c>
      <c r="D2064" s="30" t="s">
        <v>1013</v>
      </c>
      <c r="E2064" s="31">
        <v>1</v>
      </c>
      <c r="F2064" s="31">
        <f>INDEX(技能效果!H:H,MATCH(技能效果等级!B2064,技能效果!B:B,0))</f>
        <v>1001</v>
      </c>
      <c r="G2064" s="31">
        <v>1</v>
      </c>
      <c r="H2064" s="100"/>
      <c r="I2064" s="100"/>
      <c r="J2064" s="100"/>
      <c r="K2064" s="100"/>
      <c r="L2064" s="100"/>
      <c r="M2064" s="100"/>
      <c r="N2064" s="30" t="str">
        <f>IF(INDEX(技能效果!I:I,MATCH(技能效果等级!B2064,技能效果!B:B,0))="","",INDEX(技能效果!I:I,MATCH(技能效果等级!B2064,技能效果!B:B,0)))</f>
        <v/>
      </c>
      <c r="O2064" s="100"/>
      <c r="P2064" s="100"/>
      <c r="Q2064" s="100"/>
      <c r="R2064" s="31" t="str">
        <f>IF(INDEX(技能效果!J:J,MATCH(技能效果等级!B2064,技能效果!B:B,0))="","",INDEX(技能效果!J:J,MATCH(技能效果等级!B2064,技能效果!B:B,0)))</f>
        <v/>
      </c>
      <c r="S2064" s="100"/>
      <c r="T2064" s="100"/>
      <c r="U2064" s="100"/>
      <c r="V2064" s="30" t="s">
        <v>1329</v>
      </c>
      <c r="W2064" s="31">
        <f t="shared" si="32"/>
        <v>207</v>
      </c>
    </row>
    <row r="2065" spans="1:23" ht="16.5" x14ac:dyDescent="0.2">
      <c r="A2065" s="31">
        <v>2062</v>
      </c>
      <c r="B2065" s="31">
        <f>INDEX(技能效果!B:B,MATCH(技能效果等级!W2065,技能效果!Y:Y,0))</f>
        <v>130400101</v>
      </c>
      <c r="C2065" s="31" t="str">
        <f>INDEX(技能效果!C:C,MATCH(技能效果等级!B2065,技能效果!B:B,0))</f>
        <v>插槽1主动伤害</v>
      </c>
      <c r="D2065" s="30" t="s">
        <v>1013</v>
      </c>
      <c r="E2065" s="31">
        <v>2</v>
      </c>
      <c r="F2065" s="31">
        <f>INDEX(技能效果!H:H,MATCH(技能效果等级!B2065,技能效果!B:B,0))</f>
        <v>1001</v>
      </c>
      <c r="G2065" s="31">
        <v>1</v>
      </c>
      <c r="H2065" s="100"/>
      <c r="I2065" s="100"/>
      <c r="J2065" s="100"/>
      <c r="K2065" s="100"/>
      <c r="L2065" s="100"/>
      <c r="M2065" s="100"/>
      <c r="N2065" s="30" t="str">
        <f>IF(INDEX(技能效果!I:I,MATCH(技能效果等级!B2065,技能效果!B:B,0))="","",INDEX(技能效果!I:I,MATCH(技能效果等级!B2065,技能效果!B:B,0)))</f>
        <v/>
      </c>
      <c r="O2065" s="100"/>
      <c r="P2065" s="100"/>
      <c r="Q2065" s="100"/>
      <c r="R2065" s="31" t="str">
        <f>IF(INDEX(技能效果!J:J,MATCH(技能效果等级!B2065,技能效果!B:B,0))="","",INDEX(技能效果!J:J,MATCH(技能效果等级!B2065,技能效果!B:B,0)))</f>
        <v/>
      </c>
      <c r="S2065" s="100"/>
      <c r="T2065" s="100"/>
      <c r="U2065" s="100"/>
      <c r="V2065" s="30" t="s">
        <v>1329</v>
      </c>
      <c r="W2065" s="31">
        <f t="shared" si="32"/>
        <v>207</v>
      </c>
    </row>
    <row r="2066" spans="1:23" ht="16.5" x14ac:dyDescent="0.2">
      <c r="A2066" s="31">
        <v>2063</v>
      </c>
      <c r="B2066" s="31">
        <f>INDEX(技能效果!B:B,MATCH(技能效果等级!W2066,技能效果!Y:Y,0))</f>
        <v>130400101</v>
      </c>
      <c r="C2066" s="31" t="str">
        <f>INDEX(技能效果!C:C,MATCH(技能效果等级!B2066,技能效果!B:B,0))</f>
        <v>插槽1主动伤害</v>
      </c>
      <c r="D2066" s="30" t="s">
        <v>1013</v>
      </c>
      <c r="E2066" s="31">
        <v>3</v>
      </c>
      <c r="F2066" s="31">
        <f>INDEX(技能效果!H:H,MATCH(技能效果等级!B2066,技能效果!B:B,0))</f>
        <v>1001</v>
      </c>
      <c r="G2066" s="31">
        <v>1</v>
      </c>
      <c r="H2066" s="100"/>
      <c r="I2066" s="100"/>
      <c r="J2066" s="100"/>
      <c r="K2066" s="100"/>
      <c r="L2066" s="100"/>
      <c r="M2066" s="100"/>
      <c r="N2066" s="30" t="str">
        <f>IF(INDEX(技能效果!I:I,MATCH(技能效果等级!B2066,技能效果!B:B,0))="","",INDEX(技能效果!I:I,MATCH(技能效果等级!B2066,技能效果!B:B,0)))</f>
        <v/>
      </c>
      <c r="O2066" s="100"/>
      <c r="P2066" s="100"/>
      <c r="Q2066" s="100"/>
      <c r="R2066" s="31" t="str">
        <f>IF(INDEX(技能效果!J:J,MATCH(技能效果等级!B2066,技能效果!B:B,0))="","",INDEX(技能效果!J:J,MATCH(技能效果等级!B2066,技能效果!B:B,0)))</f>
        <v/>
      </c>
      <c r="S2066" s="100"/>
      <c r="T2066" s="100"/>
      <c r="U2066" s="100"/>
      <c r="V2066" s="30" t="s">
        <v>1329</v>
      </c>
      <c r="W2066" s="31">
        <f t="shared" si="32"/>
        <v>207</v>
      </c>
    </row>
    <row r="2067" spans="1:23" ht="16.5" x14ac:dyDescent="0.2">
      <c r="A2067" s="31">
        <v>2064</v>
      </c>
      <c r="B2067" s="31">
        <f>INDEX(技能效果!B:B,MATCH(技能效果等级!W2067,技能效果!Y:Y,0))</f>
        <v>130400101</v>
      </c>
      <c r="C2067" s="31" t="str">
        <f>INDEX(技能效果!C:C,MATCH(技能效果等级!B2067,技能效果!B:B,0))</f>
        <v>插槽1主动伤害</v>
      </c>
      <c r="D2067" s="30" t="s">
        <v>1013</v>
      </c>
      <c r="E2067" s="31">
        <v>4</v>
      </c>
      <c r="F2067" s="31">
        <f>INDEX(技能效果!H:H,MATCH(技能效果等级!B2067,技能效果!B:B,0))</f>
        <v>1001</v>
      </c>
      <c r="G2067" s="31">
        <v>1</v>
      </c>
      <c r="H2067" s="100"/>
      <c r="I2067" s="100"/>
      <c r="J2067" s="100"/>
      <c r="K2067" s="100"/>
      <c r="L2067" s="100"/>
      <c r="M2067" s="100"/>
      <c r="N2067" s="30" t="str">
        <f>IF(INDEX(技能效果!I:I,MATCH(技能效果等级!B2067,技能效果!B:B,0))="","",INDEX(技能效果!I:I,MATCH(技能效果等级!B2067,技能效果!B:B,0)))</f>
        <v/>
      </c>
      <c r="O2067" s="100"/>
      <c r="P2067" s="100"/>
      <c r="Q2067" s="100"/>
      <c r="R2067" s="31" t="str">
        <f>IF(INDEX(技能效果!J:J,MATCH(技能效果等级!B2067,技能效果!B:B,0))="","",INDEX(技能效果!J:J,MATCH(技能效果等级!B2067,技能效果!B:B,0)))</f>
        <v/>
      </c>
      <c r="S2067" s="100"/>
      <c r="T2067" s="100"/>
      <c r="U2067" s="100"/>
      <c r="V2067" s="30" t="s">
        <v>1329</v>
      </c>
      <c r="W2067" s="31">
        <f t="shared" si="32"/>
        <v>207</v>
      </c>
    </row>
    <row r="2068" spans="1:23" ht="16.5" x14ac:dyDescent="0.2">
      <c r="A2068" s="31">
        <v>2065</v>
      </c>
      <c r="B2068" s="31">
        <f>INDEX(技能效果!B:B,MATCH(技能效果等级!W2068,技能效果!Y:Y,0))</f>
        <v>130400101</v>
      </c>
      <c r="C2068" s="31" t="str">
        <f>INDEX(技能效果!C:C,MATCH(技能效果等级!B2068,技能效果!B:B,0))</f>
        <v>插槽1主动伤害</v>
      </c>
      <c r="D2068" s="30" t="s">
        <v>1013</v>
      </c>
      <c r="E2068" s="31">
        <v>5</v>
      </c>
      <c r="F2068" s="31">
        <f>INDEX(技能效果!H:H,MATCH(技能效果等级!B2068,技能效果!B:B,0))</f>
        <v>1001</v>
      </c>
      <c r="G2068" s="31">
        <v>1</v>
      </c>
      <c r="H2068" s="100"/>
      <c r="I2068" s="100"/>
      <c r="J2068" s="100"/>
      <c r="K2068" s="100"/>
      <c r="L2068" s="100"/>
      <c r="M2068" s="100"/>
      <c r="N2068" s="30" t="str">
        <f>IF(INDEX(技能效果!I:I,MATCH(技能效果等级!B2068,技能效果!B:B,0))="","",INDEX(技能效果!I:I,MATCH(技能效果等级!B2068,技能效果!B:B,0)))</f>
        <v/>
      </c>
      <c r="O2068" s="100"/>
      <c r="P2068" s="100"/>
      <c r="Q2068" s="100"/>
      <c r="R2068" s="31" t="str">
        <f>IF(INDEX(技能效果!J:J,MATCH(技能效果等级!B2068,技能效果!B:B,0))="","",INDEX(技能效果!J:J,MATCH(技能效果等级!B2068,技能效果!B:B,0)))</f>
        <v/>
      </c>
      <c r="S2068" s="100"/>
      <c r="T2068" s="100"/>
      <c r="U2068" s="100"/>
      <c r="V2068" s="30" t="s">
        <v>1329</v>
      </c>
      <c r="W2068" s="31">
        <f t="shared" si="32"/>
        <v>207</v>
      </c>
    </row>
    <row r="2069" spans="1:23" ht="16.5" x14ac:dyDescent="0.2">
      <c r="A2069" s="31">
        <v>2066</v>
      </c>
      <c r="B2069" s="31">
        <f>INDEX(技能效果!B:B,MATCH(技能效果等级!W2069,技能效果!Y:Y,0))</f>
        <v>130400101</v>
      </c>
      <c r="C2069" s="31" t="str">
        <f>INDEX(技能效果!C:C,MATCH(技能效果等级!B2069,技能效果!B:B,0))</f>
        <v>插槽1主动伤害</v>
      </c>
      <c r="D2069" s="30" t="s">
        <v>1013</v>
      </c>
      <c r="E2069" s="31">
        <v>6</v>
      </c>
      <c r="F2069" s="31">
        <f>INDEX(技能效果!H:H,MATCH(技能效果等级!B2069,技能效果!B:B,0))</f>
        <v>1001</v>
      </c>
      <c r="G2069" s="31">
        <v>1</v>
      </c>
      <c r="H2069" s="100"/>
      <c r="I2069" s="100"/>
      <c r="J2069" s="100"/>
      <c r="K2069" s="100"/>
      <c r="L2069" s="100"/>
      <c r="M2069" s="100"/>
      <c r="N2069" s="30" t="str">
        <f>IF(INDEX(技能效果!I:I,MATCH(技能效果等级!B2069,技能效果!B:B,0))="","",INDEX(技能效果!I:I,MATCH(技能效果等级!B2069,技能效果!B:B,0)))</f>
        <v/>
      </c>
      <c r="O2069" s="100"/>
      <c r="P2069" s="100"/>
      <c r="Q2069" s="100"/>
      <c r="R2069" s="31" t="str">
        <f>IF(INDEX(技能效果!J:J,MATCH(技能效果等级!B2069,技能效果!B:B,0))="","",INDEX(技能效果!J:J,MATCH(技能效果等级!B2069,技能效果!B:B,0)))</f>
        <v/>
      </c>
      <c r="S2069" s="100"/>
      <c r="T2069" s="100"/>
      <c r="U2069" s="100"/>
      <c r="V2069" s="30" t="s">
        <v>1329</v>
      </c>
      <c r="W2069" s="31">
        <f t="shared" si="32"/>
        <v>207</v>
      </c>
    </row>
    <row r="2070" spans="1:23" ht="16.5" x14ac:dyDescent="0.2">
      <c r="A2070" s="31">
        <v>2067</v>
      </c>
      <c r="B2070" s="31">
        <f>INDEX(技能效果!B:B,MATCH(技能效果等级!W2070,技能效果!Y:Y,0))</f>
        <v>130400101</v>
      </c>
      <c r="C2070" s="31" t="str">
        <f>INDEX(技能效果!C:C,MATCH(技能效果等级!B2070,技能效果!B:B,0))</f>
        <v>插槽1主动伤害</v>
      </c>
      <c r="D2070" s="30" t="s">
        <v>1013</v>
      </c>
      <c r="E2070" s="31">
        <v>7</v>
      </c>
      <c r="F2070" s="31">
        <f>INDEX(技能效果!H:H,MATCH(技能效果等级!B2070,技能效果!B:B,0))</f>
        <v>1001</v>
      </c>
      <c r="G2070" s="31">
        <v>1</v>
      </c>
      <c r="H2070" s="100"/>
      <c r="I2070" s="100"/>
      <c r="J2070" s="100"/>
      <c r="K2070" s="100"/>
      <c r="L2070" s="100"/>
      <c r="M2070" s="100"/>
      <c r="N2070" s="30" t="str">
        <f>IF(INDEX(技能效果!I:I,MATCH(技能效果等级!B2070,技能效果!B:B,0))="","",INDEX(技能效果!I:I,MATCH(技能效果等级!B2070,技能效果!B:B,0)))</f>
        <v/>
      </c>
      <c r="O2070" s="100"/>
      <c r="P2070" s="100"/>
      <c r="Q2070" s="100"/>
      <c r="R2070" s="31" t="str">
        <f>IF(INDEX(技能效果!J:J,MATCH(技能效果等级!B2070,技能效果!B:B,0))="","",INDEX(技能效果!J:J,MATCH(技能效果等级!B2070,技能效果!B:B,0)))</f>
        <v/>
      </c>
      <c r="S2070" s="100"/>
      <c r="T2070" s="100"/>
      <c r="U2070" s="100"/>
      <c r="V2070" s="30" t="s">
        <v>1329</v>
      </c>
      <c r="W2070" s="31">
        <f t="shared" si="32"/>
        <v>207</v>
      </c>
    </row>
    <row r="2071" spans="1:23" ht="16.5" x14ac:dyDescent="0.2">
      <c r="A2071" s="31">
        <v>2068</v>
      </c>
      <c r="B2071" s="31">
        <f>INDEX(技能效果!B:B,MATCH(技能效果等级!W2071,技能效果!Y:Y,0))</f>
        <v>130400101</v>
      </c>
      <c r="C2071" s="31" t="str">
        <f>INDEX(技能效果!C:C,MATCH(技能效果等级!B2071,技能效果!B:B,0))</f>
        <v>插槽1主动伤害</v>
      </c>
      <c r="D2071" s="30" t="s">
        <v>1013</v>
      </c>
      <c r="E2071" s="31">
        <v>8</v>
      </c>
      <c r="F2071" s="31">
        <f>INDEX(技能效果!H:H,MATCH(技能效果等级!B2071,技能效果!B:B,0))</f>
        <v>1001</v>
      </c>
      <c r="G2071" s="31">
        <v>1</v>
      </c>
      <c r="H2071" s="100"/>
      <c r="I2071" s="100"/>
      <c r="J2071" s="100"/>
      <c r="K2071" s="100"/>
      <c r="L2071" s="100"/>
      <c r="M2071" s="100"/>
      <c r="N2071" s="30" t="str">
        <f>IF(INDEX(技能效果!I:I,MATCH(技能效果等级!B2071,技能效果!B:B,0))="","",INDEX(技能效果!I:I,MATCH(技能效果等级!B2071,技能效果!B:B,0)))</f>
        <v/>
      </c>
      <c r="O2071" s="100"/>
      <c r="P2071" s="100"/>
      <c r="Q2071" s="100"/>
      <c r="R2071" s="31" t="str">
        <f>IF(INDEX(技能效果!J:J,MATCH(技能效果等级!B2071,技能效果!B:B,0))="","",INDEX(技能效果!J:J,MATCH(技能效果等级!B2071,技能效果!B:B,0)))</f>
        <v/>
      </c>
      <c r="S2071" s="100"/>
      <c r="T2071" s="100"/>
      <c r="U2071" s="100"/>
      <c r="V2071" s="30" t="s">
        <v>1329</v>
      </c>
      <c r="W2071" s="31">
        <f t="shared" si="32"/>
        <v>207</v>
      </c>
    </row>
    <row r="2072" spans="1:23" ht="16.5" x14ac:dyDescent="0.2">
      <c r="A2072" s="31">
        <v>2069</v>
      </c>
      <c r="B2072" s="31">
        <f>INDEX(技能效果!B:B,MATCH(技能效果等级!W2072,技能效果!Y:Y,0))</f>
        <v>130400101</v>
      </c>
      <c r="C2072" s="31" t="str">
        <f>INDEX(技能效果!C:C,MATCH(技能效果等级!B2072,技能效果!B:B,0))</f>
        <v>插槽1主动伤害</v>
      </c>
      <c r="D2072" s="30" t="s">
        <v>1013</v>
      </c>
      <c r="E2072" s="31">
        <v>9</v>
      </c>
      <c r="F2072" s="31">
        <f>INDEX(技能效果!H:H,MATCH(技能效果等级!B2072,技能效果!B:B,0))</f>
        <v>1001</v>
      </c>
      <c r="G2072" s="31">
        <v>1</v>
      </c>
      <c r="H2072" s="100"/>
      <c r="I2072" s="100"/>
      <c r="J2072" s="100"/>
      <c r="K2072" s="100"/>
      <c r="L2072" s="100"/>
      <c r="M2072" s="100"/>
      <c r="N2072" s="30" t="str">
        <f>IF(INDEX(技能效果!I:I,MATCH(技能效果等级!B2072,技能效果!B:B,0))="","",INDEX(技能效果!I:I,MATCH(技能效果等级!B2072,技能效果!B:B,0)))</f>
        <v/>
      </c>
      <c r="O2072" s="100"/>
      <c r="P2072" s="100"/>
      <c r="Q2072" s="100"/>
      <c r="R2072" s="31" t="str">
        <f>IF(INDEX(技能效果!J:J,MATCH(技能效果等级!B2072,技能效果!B:B,0))="","",INDEX(技能效果!J:J,MATCH(技能效果等级!B2072,技能效果!B:B,0)))</f>
        <v/>
      </c>
      <c r="S2072" s="100"/>
      <c r="T2072" s="100"/>
      <c r="U2072" s="100"/>
      <c r="V2072" s="30" t="s">
        <v>1329</v>
      </c>
      <c r="W2072" s="31">
        <f t="shared" si="32"/>
        <v>207</v>
      </c>
    </row>
    <row r="2073" spans="1:23" ht="16.5" x14ac:dyDescent="0.2">
      <c r="A2073" s="31">
        <v>2070</v>
      </c>
      <c r="B2073" s="31">
        <f>INDEX(技能效果!B:B,MATCH(技能效果等级!W2073,技能效果!Y:Y,0))</f>
        <v>130400101</v>
      </c>
      <c r="C2073" s="31" t="str">
        <f>INDEX(技能效果!C:C,MATCH(技能效果等级!B2073,技能效果!B:B,0))</f>
        <v>插槽1主动伤害</v>
      </c>
      <c r="D2073" s="30" t="s">
        <v>1013</v>
      </c>
      <c r="E2073" s="31">
        <v>10</v>
      </c>
      <c r="F2073" s="31">
        <f>INDEX(技能效果!H:H,MATCH(技能效果等级!B2073,技能效果!B:B,0))</f>
        <v>1001</v>
      </c>
      <c r="G2073" s="31">
        <v>1</v>
      </c>
      <c r="H2073" s="100"/>
      <c r="I2073" s="100"/>
      <c r="J2073" s="100"/>
      <c r="K2073" s="100"/>
      <c r="L2073" s="100"/>
      <c r="M2073" s="100"/>
      <c r="N2073" s="30" t="str">
        <f>IF(INDEX(技能效果!I:I,MATCH(技能效果等级!B2073,技能效果!B:B,0))="","",INDEX(技能效果!I:I,MATCH(技能效果等级!B2073,技能效果!B:B,0)))</f>
        <v/>
      </c>
      <c r="O2073" s="100"/>
      <c r="P2073" s="100"/>
      <c r="Q2073" s="100"/>
      <c r="R2073" s="31" t="str">
        <f>IF(INDEX(技能效果!J:J,MATCH(技能效果等级!B2073,技能效果!B:B,0))="","",INDEX(技能效果!J:J,MATCH(技能效果等级!B2073,技能效果!B:B,0)))</f>
        <v/>
      </c>
      <c r="S2073" s="100"/>
      <c r="T2073" s="100"/>
      <c r="U2073" s="100"/>
      <c r="V2073" s="30" t="s">
        <v>1329</v>
      </c>
      <c r="W2073" s="31">
        <f t="shared" si="32"/>
        <v>207</v>
      </c>
    </row>
    <row r="2074" spans="1:23" ht="16.5" x14ac:dyDescent="0.2">
      <c r="A2074" s="31">
        <v>2071</v>
      </c>
      <c r="B2074" s="31">
        <f>INDEX(技能效果!B:B,MATCH(技能效果等级!W2074,技能效果!Y:Y,0))</f>
        <v>130400102</v>
      </c>
      <c r="C2074" s="31" t="str">
        <f>INDEX(技能效果!C:C,MATCH(技能效果等级!B2074,技能效果!B:B,0))</f>
        <v>插槽1追击伤害</v>
      </c>
      <c r="D2074" s="30" t="s">
        <v>1013</v>
      </c>
      <c r="E2074" s="31">
        <v>1</v>
      </c>
      <c r="F2074" s="31">
        <f>INDEX(技能效果!H:H,MATCH(技能效果等级!B2074,技能效果!B:B,0))</f>
        <v>1001</v>
      </c>
      <c r="G2074" s="31">
        <v>1</v>
      </c>
      <c r="H2074" s="100"/>
      <c r="I2074" s="100"/>
      <c r="J2074" s="100"/>
      <c r="K2074" s="100"/>
      <c r="L2074" s="100"/>
      <c r="M2074" s="100"/>
      <c r="N2074" s="30" t="str">
        <f>IF(INDEX(技能效果!I:I,MATCH(技能效果等级!B2074,技能效果!B:B,0))="","",INDEX(技能效果!I:I,MATCH(技能效果等级!B2074,技能效果!B:B,0)))</f>
        <v/>
      </c>
      <c r="O2074" s="100"/>
      <c r="P2074" s="100"/>
      <c r="Q2074" s="100"/>
      <c r="R2074" s="31" t="str">
        <f>IF(INDEX(技能效果!J:J,MATCH(技能效果等级!B2074,技能效果!B:B,0))="","",INDEX(技能效果!J:J,MATCH(技能效果等级!B2074,技能效果!B:B,0)))</f>
        <v/>
      </c>
      <c r="S2074" s="100"/>
      <c r="T2074" s="100"/>
      <c r="U2074" s="100"/>
      <c r="V2074" s="30" t="s">
        <v>1329</v>
      </c>
      <c r="W2074" s="31">
        <f t="shared" si="32"/>
        <v>208</v>
      </c>
    </row>
    <row r="2075" spans="1:23" ht="16.5" x14ac:dyDescent="0.2">
      <c r="A2075" s="31">
        <v>2072</v>
      </c>
      <c r="B2075" s="31">
        <f>INDEX(技能效果!B:B,MATCH(技能效果等级!W2075,技能效果!Y:Y,0))</f>
        <v>130400102</v>
      </c>
      <c r="C2075" s="31" t="str">
        <f>INDEX(技能效果!C:C,MATCH(技能效果等级!B2075,技能效果!B:B,0))</f>
        <v>插槽1追击伤害</v>
      </c>
      <c r="D2075" s="30" t="s">
        <v>1013</v>
      </c>
      <c r="E2075" s="31">
        <v>2</v>
      </c>
      <c r="F2075" s="31">
        <f>INDEX(技能效果!H:H,MATCH(技能效果等级!B2075,技能效果!B:B,0))</f>
        <v>1001</v>
      </c>
      <c r="G2075" s="31">
        <v>1</v>
      </c>
      <c r="H2075" s="100"/>
      <c r="I2075" s="100"/>
      <c r="J2075" s="100"/>
      <c r="K2075" s="100"/>
      <c r="L2075" s="100"/>
      <c r="M2075" s="100"/>
      <c r="N2075" s="30" t="str">
        <f>IF(INDEX(技能效果!I:I,MATCH(技能效果等级!B2075,技能效果!B:B,0))="","",INDEX(技能效果!I:I,MATCH(技能效果等级!B2075,技能效果!B:B,0)))</f>
        <v/>
      </c>
      <c r="O2075" s="100"/>
      <c r="P2075" s="100"/>
      <c r="Q2075" s="100"/>
      <c r="R2075" s="31" t="str">
        <f>IF(INDEX(技能效果!J:J,MATCH(技能效果等级!B2075,技能效果!B:B,0))="","",INDEX(技能效果!J:J,MATCH(技能效果等级!B2075,技能效果!B:B,0)))</f>
        <v/>
      </c>
      <c r="S2075" s="100"/>
      <c r="T2075" s="100"/>
      <c r="U2075" s="100"/>
      <c r="V2075" s="30" t="s">
        <v>1329</v>
      </c>
      <c r="W2075" s="31">
        <f t="shared" si="32"/>
        <v>208</v>
      </c>
    </row>
    <row r="2076" spans="1:23" ht="16.5" x14ac:dyDescent="0.2">
      <c r="A2076" s="31">
        <v>2073</v>
      </c>
      <c r="B2076" s="31">
        <f>INDEX(技能效果!B:B,MATCH(技能效果等级!W2076,技能效果!Y:Y,0))</f>
        <v>130400102</v>
      </c>
      <c r="C2076" s="31" t="str">
        <f>INDEX(技能效果!C:C,MATCH(技能效果等级!B2076,技能效果!B:B,0))</f>
        <v>插槽1追击伤害</v>
      </c>
      <c r="D2076" s="30" t="s">
        <v>1013</v>
      </c>
      <c r="E2076" s="31">
        <v>3</v>
      </c>
      <c r="F2076" s="31">
        <f>INDEX(技能效果!H:H,MATCH(技能效果等级!B2076,技能效果!B:B,0))</f>
        <v>1001</v>
      </c>
      <c r="G2076" s="31">
        <v>1</v>
      </c>
      <c r="H2076" s="100"/>
      <c r="I2076" s="100"/>
      <c r="J2076" s="100"/>
      <c r="K2076" s="100"/>
      <c r="L2076" s="100"/>
      <c r="M2076" s="100"/>
      <c r="N2076" s="30" t="str">
        <f>IF(INDEX(技能效果!I:I,MATCH(技能效果等级!B2076,技能效果!B:B,0))="","",INDEX(技能效果!I:I,MATCH(技能效果等级!B2076,技能效果!B:B,0)))</f>
        <v/>
      </c>
      <c r="O2076" s="100"/>
      <c r="P2076" s="100"/>
      <c r="Q2076" s="100"/>
      <c r="R2076" s="31" t="str">
        <f>IF(INDEX(技能效果!J:J,MATCH(技能效果等级!B2076,技能效果!B:B,0))="","",INDEX(技能效果!J:J,MATCH(技能效果等级!B2076,技能效果!B:B,0)))</f>
        <v/>
      </c>
      <c r="S2076" s="100"/>
      <c r="T2076" s="100"/>
      <c r="U2076" s="100"/>
      <c r="V2076" s="30" t="s">
        <v>1329</v>
      </c>
      <c r="W2076" s="31">
        <f t="shared" si="32"/>
        <v>208</v>
      </c>
    </row>
    <row r="2077" spans="1:23" ht="16.5" x14ac:dyDescent="0.2">
      <c r="A2077" s="31">
        <v>2074</v>
      </c>
      <c r="B2077" s="31">
        <f>INDEX(技能效果!B:B,MATCH(技能效果等级!W2077,技能效果!Y:Y,0))</f>
        <v>130400102</v>
      </c>
      <c r="C2077" s="31" t="str">
        <f>INDEX(技能效果!C:C,MATCH(技能效果等级!B2077,技能效果!B:B,0))</f>
        <v>插槽1追击伤害</v>
      </c>
      <c r="D2077" s="30" t="s">
        <v>1013</v>
      </c>
      <c r="E2077" s="31">
        <v>4</v>
      </c>
      <c r="F2077" s="31">
        <f>INDEX(技能效果!H:H,MATCH(技能效果等级!B2077,技能效果!B:B,0))</f>
        <v>1001</v>
      </c>
      <c r="G2077" s="31">
        <v>1</v>
      </c>
      <c r="H2077" s="100"/>
      <c r="I2077" s="100"/>
      <c r="J2077" s="100"/>
      <c r="K2077" s="100"/>
      <c r="L2077" s="100"/>
      <c r="M2077" s="100"/>
      <c r="N2077" s="30" t="str">
        <f>IF(INDEX(技能效果!I:I,MATCH(技能效果等级!B2077,技能效果!B:B,0))="","",INDEX(技能效果!I:I,MATCH(技能效果等级!B2077,技能效果!B:B,0)))</f>
        <v/>
      </c>
      <c r="O2077" s="100"/>
      <c r="P2077" s="100"/>
      <c r="Q2077" s="100"/>
      <c r="R2077" s="31" t="str">
        <f>IF(INDEX(技能效果!J:J,MATCH(技能效果等级!B2077,技能效果!B:B,0))="","",INDEX(技能效果!J:J,MATCH(技能效果等级!B2077,技能效果!B:B,0)))</f>
        <v/>
      </c>
      <c r="S2077" s="100"/>
      <c r="T2077" s="100"/>
      <c r="U2077" s="100"/>
      <c r="V2077" s="30" t="s">
        <v>1329</v>
      </c>
      <c r="W2077" s="31">
        <f t="shared" si="32"/>
        <v>208</v>
      </c>
    </row>
    <row r="2078" spans="1:23" ht="16.5" x14ac:dyDescent="0.2">
      <c r="A2078" s="31">
        <v>2075</v>
      </c>
      <c r="B2078" s="31">
        <f>INDEX(技能效果!B:B,MATCH(技能效果等级!W2078,技能效果!Y:Y,0))</f>
        <v>130400102</v>
      </c>
      <c r="C2078" s="31" t="str">
        <f>INDEX(技能效果!C:C,MATCH(技能效果等级!B2078,技能效果!B:B,0))</f>
        <v>插槽1追击伤害</v>
      </c>
      <c r="D2078" s="30" t="s">
        <v>1013</v>
      </c>
      <c r="E2078" s="31">
        <v>5</v>
      </c>
      <c r="F2078" s="31">
        <f>INDEX(技能效果!H:H,MATCH(技能效果等级!B2078,技能效果!B:B,0))</f>
        <v>1001</v>
      </c>
      <c r="G2078" s="31">
        <v>1</v>
      </c>
      <c r="H2078" s="100"/>
      <c r="I2078" s="100"/>
      <c r="J2078" s="100"/>
      <c r="K2078" s="100"/>
      <c r="L2078" s="100"/>
      <c r="M2078" s="100"/>
      <c r="N2078" s="30" t="str">
        <f>IF(INDEX(技能效果!I:I,MATCH(技能效果等级!B2078,技能效果!B:B,0))="","",INDEX(技能效果!I:I,MATCH(技能效果等级!B2078,技能效果!B:B,0)))</f>
        <v/>
      </c>
      <c r="O2078" s="100"/>
      <c r="P2078" s="100"/>
      <c r="Q2078" s="100"/>
      <c r="R2078" s="31" t="str">
        <f>IF(INDEX(技能效果!J:J,MATCH(技能效果等级!B2078,技能效果!B:B,0))="","",INDEX(技能效果!J:J,MATCH(技能效果等级!B2078,技能效果!B:B,0)))</f>
        <v/>
      </c>
      <c r="S2078" s="100"/>
      <c r="T2078" s="100"/>
      <c r="U2078" s="100"/>
      <c r="V2078" s="30" t="s">
        <v>1329</v>
      </c>
      <c r="W2078" s="31">
        <f t="shared" si="32"/>
        <v>208</v>
      </c>
    </row>
    <row r="2079" spans="1:23" ht="16.5" x14ac:dyDescent="0.2">
      <c r="A2079" s="31">
        <v>2076</v>
      </c>
      <c r="B2079" s="31">
        <f>INDEX(技能效果!B:B,MATCH(技能效果等级!W2079,技能效果!Y:Y,0))</f>
        <v>130400102</v>
      </c>
      <c r="C2079" s="31" t="str">
        <f>INDEX(技能效果!C:C,MATCH(技能效果等级!B2079,技能效果!B:B,0))</f>
        <v>插槽1追击伤害</v>
      </c>
      <c r="D2079" s="30" t="s">
        <v>1013</v>
      </c>
      <c r="E2079" s="31">
        <v>6</v>
      </c>
      <c r="F2079" s="31">
        <f>INDEX(技能效果!H:H,MATCH(技能效果等级!B2079,技能效果!B:B,0))</f>
        <v>1001</v>
      </c>
      <c r="G2079" s="31">
        <v>1</v>
      </c>
      <c r="H2079" s="100"/>
      <c r="I2079" s="100"/>
      <c r="J2079" s="100"/>
      <c r="K2079" s="100"/>
      <c r="L2079" s="100"/>
      <c r="M2079" s="100"/>
      <c r="N2079" s="30" t="str">
        <f>IF(INDEX(技能效果!I:I,MATCH(技能效果等级!B2079,技能效果!B:B,0))="","",INDEX(技能效果!I:I,MATCH(技能效果等级!B2079,技能效果!B:B,0)))</f>
        <v/>
      </c>
      <c r="O2079" s="100"/>
      <c r="P2079" s="100"/>
      <c r="Q2079" s="100"/>
      <c r="R2079" s="31" t="str">
        <f>IF(INDEX(技能效果!J:J,MATCH(技能效果等级!B2079,技能效果!B:B,0))="","",INDEX(技能效果!J:J,MATCH(技能效果等级!B2079,技能效果!B:B,0)))</f>
        <v/>
      </c>
      <c r="S2079" s="100"/>
      <c r="T2079" s="100"/>
      <c r="U2079" s="100"/>
      <c r="V2079" s="30" t="s">
        <v>1329</v>
      </c>
      <c r="W2079" s="31">
        <f t="shared" si="32"/>
        <v>208</v>
      </c>
    </row>
    <row r="2080" spans="1:23" ht="16.5" x14ac:dyDescent="0.2">
      <c r="A2080" s="31">
        <v>2077</v>
      </c>
      <c r="B2080" s="31">
        <f>INDEX(技能效果!B:B,MATCH(技能效果等级!W2080,技能效果!Y:Y,0))</f>
        <v>130400102</v>
      </c>
      <c r="C2080" s="31" t="str">
        <f>INDEX(技能效果!C:C,MATCH(技能效果等级!B2080,技能效果!B:B,0))</f>
        <v>插槽1追击伤害</v>
      </c>
      <c r="D2080" s="30" t="s">
        <v>1013</v>
      </c>
      <c r="E2080" s="31">
        <v>7</v>
      </c>
      <c r="F2080" s="31">
        <f>INDEX(技能效果!H:H,MATCH(技能效果等级!B2080,技能效果!B:B,0))</f>
        <v>1001</v>
      </c>
      <c r="G2080" s="31">
        <v>1</v>
      </c>
      <c r="H2080" s="100"/>
      <c r="I2080" s="100"/>
      <c r="J2080" s="100"/>
      <c r="K2080" s="100"/>
      <c r="L2080" s="100"/>
      <c r="M2080" s="100"/>
      <c r="N2080" s="30" t="str">
        <f>IF(INDEX(技能效果!I:I,MATCH(技能效果等级!B2080,技能效果!B:B,0))="","",INDEX(技能效果!I:I,MATCH(技能效果等级!B2080,技能效果!B:B,0)))</f>
        <v/>
      </c>
      <c r="O2080" s="100"/>
      <c r="P2080" s="100"/>
      <c r="Q2080" s="100"/>
      <c r="R2080" s="31" t="str">
        <f>IF(INDEX(技能效果!J:J,MATCH(技能效果等级!B2080,技能效果!B:B,0))="","",INDEX(技能效果!J:J,MATCH(技能效果等级!B2080,技能效果!B:B,0)))</f>
        <v/>
      </c>
      <c r="S2080" s="100"/>
      <c r="T2080" s="100"/>
      <c r="U2080" s="100"/>
      <c r="V2080" s="30" t="s">
        <v>1329</v>
      </c>
      <c r="W2080" s="31">
        <f t="shared" si="32"/>
        <v>208</v>
      </c>
    </row>
    <row r="2081" spans="1:23" ht="16.5" x14ac:dyDescent="0.2">
      <c r="A2081" s="31">
        <v>2078</v>
      </c>
      <c r="B2081" s="31">
        <f>INDEX(技能效果!B:B,MATCH(技能效果等级!W2081,技能效果!Y:Y,0))</f>
        <v>130400102</v>
      </c>
      <c r="C2081" s="31" t="str">
        <f>INDEX(技能效果!C:C,MATCH(技能效果等级!B2081,技能效果!B:B,0))</f>
        <v>插槽1追击伤害</v>
      </c>
      <c r="D2081" s="30" t="s">
        <v>1013</v>
      </c>
      <c r="E2081" s="31">
        <v>8</v>
      </c>
      <c r="F2081" s="31">
        <f>INDEX(技能效果!H:H,MATCH(技能效果等级!B2081,技能效果!B:B,0))</f>
        <v>1001</v>
      </c>
      <c r="G2081" s="31">
        <v>1</v>
      </c>
      <c r="H2081" s="100"/>
      <c r="I2081" s="100"/>
      <c r="J2081" s="100"/>
      <c r="K2081" s="100"/>
      <c r="L2081" s="100"/>
      <c r="M2081" s="100"/>
      <c r="N2081" s="30" t="str">
        <f>IF(INDEX(技能效果!I:I,MATCH(技能效果等级!B2081,技能效果!B:B,0))="","",INDEX(技能效果!I:I,MATCH(技能效果等级!B2081,技能效果!B:B,0)))</f>
        <v/>
      </c>
      <c r="O2081" s="100"/>
      <c r="P2081" s="100"/>
      <c r="Q2081" s="100"/>
      <c r="R2081" s="31" t="str">
        <f>IF(INDEX(技能效果!J:J,MATCH(技能效果等级!B2081,技能效果!B:B,0))="","",INDEX(技能效果!J:J,MATCH(技能效果等级!B2081,技能效果!B:B,0)))</f>
        <v/>
      </c>
      <c r="S2081" s="100"/>
      <c r="T2081" s="100"/>
      <c r="U2081" s="100"/>
      <c r="V2081" s="30" t="s">
        <v>1329</v>
      </c>
      <c r="W2081" s="31">
        <f t="shared" si="32"/>
        <v>208</v>
      </c>
    </row>
    <row r="2082" spans="1:23" ht="16.5" x14ac:dyDescent="0.2">
      <c r="A2082" s="31">
        <v>2079</v>
      </c>
      <c r="B2082" s="31">
        <f>INDEX(技能效果!B:B,MATCH(技能效果等级!W2082,技能效果!Y:Y,0))</f>
        <v>130400102</v>
      </c>
      <c r="C2082" s="31" t="str">
        <f>INDEX(技能效果!C:C,MATCH(技能效果等级!B2082,技能效果!B:B,0))</f>
        <v>插槽1追击伤害</v>
      </c>
      <c r="D2082" s="30" t="s">
        <v>1013</v>
      </c>
      <c r="E2082" s="31">
        <v>9</v>
      </c>
      <c r="F2082" s="31">
        <f>INDEX(技能效果!H:H,MATCH(技能效果等级!B2082,技能效果!B:B,0))</f>
        <v>1001</v>
      </c>
      <c r="G2082" s="31">
        <v>1</v>
      </c>
      <c r="H2082" s="100"/>
      <c r="I2082" s="100"/>
      <c r="J2082" s="100"/>
      <c r="K2082" s="100"/>
      <c r="L2082" s="100"/>
      <c r="M2082" s="100"/>
      <c r="N2082" s="30" t="str">
        <f>IF(INDEX(技能效果!I:I,MATCH(技能效果等级!B2082,技能效果!B:B,0))="","",INDEX(技能效果!I:I,MATCH(技能效果等级!B2082,技能效果!B:B,0)))</f>
        <v/>
      </c>
      <c r="O2082" s="100"/>
      <c r="P2082" s="100"/>
      <c r="Q2082" s="100"/>
      <c r="R2082" s="31" t="str">
        <f>IF(INDEX(技能效果!J:J,MATCH(技能效果等级!B2082,技能效果!B:B,0))="","",INDEX(技能效果!J:J,MATCH(技能效果等级!B2082,技能效果!B:B,0)))</f>
        <v/>
      </c>
      <c r="S2082" s="100"/>
      <c r="T2082" s="100"/>
      <c r="U2082" s="100"/>
      <c r="V2082" s="30" t="s">
        <v>1329</v>
      </c>
      <c r="W2082" s="31">
        <f t="shared" si="32"/>
        <v>208</v>
      </c>
    </row>
    <row r="2083" spans="1:23" ht="16.5" x14ac:dyDescent="0.2">
      <c r="A2083" s="31">
        <v>2080</v>
      </c>
      <c r="B2083" s="31">
        <f>INDEX(技能效果!B:B,MATCH(技能效果等级!W2083,技能效果!Y:Y,0))</f>
        <v>130400102</v>
      </c>
      <c r="C2083" s="31" t="str">
        <f>INDEX(技能效果!C:C,MATCH(技能效果等级!B2083,技能效果!B:B,0))</f>
        <v>插槽1追击伤害</v>
      </c>
      <c r="D2083" s="30" t="s">
        <v>1013</v>
      </c>
      <c r="E2083" s="31">
        <v>10</v>
      </c>
      <c r="F2083" s="31">
        <f>INDEX(技能效果!H:H,MATCH(技能效果等级!B2083,技能效果!B:B,0))</f>
        <v>1001</v>
      </c>
      <c r="G2083" s="31">
        <v>1</v>
      </c>
      <c r="H2083" s="100"/>
      <c r="I2083" s="100"/>
      <c r="J2083" s="100"/>
      <c r="K2083" s="100"/>
      <c r="L2083" s="100"/>
      <c r="M2083" s="100"/>
      <c r="N2083" s="30" t="str">
        <f>IF(INDEX(技能效果!I:I,MATCH(技能效果等级!B2083,技能效果!B:B,0))="","",INDEX(技能效果!I:I,MATCH(技能效果等级!B2083,技能效果!B:B,0)))</f>
        <v/>
      </c>
      <c r="O2083" s="100"/>
      <c r="P2083" s="100"/>
      <c r="Q2083" s="100"/>
      <c r="R2083" s="31" t="str">
        <f>IF(INDEX(技能效果!J:J,MATCH(技能效果等级!B2083,技能效果!B:B,0))="","",INDEX(技能效果!J:J,MATCH(技能效果等级!B2083,技能效果!B:B,0)))</f>
        <v/>
      </c>
      <c r="S2083" s="100"/>
      <c r="T2083" s="100"/>
      <c r="U2083" s="100"/>
      <c r="V2083" s="30" t="s">
        <v>1329</v>
      </c>
      <c r="W2083" s="31">
        <f t="shared" si="32"/>
        <v>208</v>
      </c>
    </row>
    <row r="2084" spans="1:23" ht="16.5" x14ac:dyDescent="0.2">
      <c r="A2084" s="31">
        <v>2081</v>
      </c>
      <c r="B2084" s="31">
        <f>INDEX(技能效果!B:B,MATCH(技能效果等级!W2084,技能效果!Y:Y,0))</f>
        <v>130400201</v>
      </c>
      <c r="C2084" s="31" t="str">
        <f>INDEX(技能效果!C:C,MATCH(技能效果等级!B2084,技能效果!B:B,0))</f>
        <v>插槽2主动伤害</v>
      </c>
      <c r="D2084" s="30" t="s">
        <v>1013</v>
      </c>
      <c r="E2084" s="31">
        <v>1</v>
      </c>
      <c r="F2084" s="31">
        <f>INDEX(技能效果!H:H,MATCH(技能效果等级!B2084,技能效果!B:B,0))</f>
        <v>1001</v>
      </c>
      <c r="G2084" s="31">
        <v>1</v>
      </c>
      <c r="H2084" s="100"/>
      <c r="I2084" s="100"/>
      <c r="J2084" s="100"/>
      <c r="K2084" s="100"/>
      <c r="L2084" s="100"/>
      <c r="M2084" s="100"/>
      <c r="N2084" s="30" t="str">
        <f>IF(INDEX(技能效果!I:I,MATCH(技能效果等级!B2084,技能效果!B:B,0))="","",INDEX(技能效果!I:I,MATCH(技能效果等级!B2084,技能效果!B:B,0)))</f>
        <v/>
      </c>
      <c r="O2084" s="100"/>
      <c r="P2084" s="100"/>
      <c r="Q2084" s="100"/>
      <c r="R2084" s="31" t="str">
        <f>IF(INDEX(技能效果!J:J,MATCH(技能效果等级!B2084,技能效果!B:B,0))="","",INDEX(技能效果!J:J,MATCH(技能效果等级!B2084,技能效果!B:B,0)))</f>
        <v/>
      </c>
      <c r="S2084" s="100"/>
      <c r="T2084" s="100"/>
      <c r="U2084" s="100"/>
      <c r="V2084" s="30" t="s">
        <v>1329</v>
      </c>
      <c r="W2084" s="31">
        <f t="shared" si="32"/>
        <v>209</v>
      </c>
    </row>
    <row r="2085" spans="1:23" ht="16.5" x14ac:dyDescent="0.2">
      <c r="A2085" s="31">
        <v>2082</v>
      </c>
      <c r="B2085" s="31">
        <f>INDEX(技能效果!B:B,MATCH(技能效果等级!W2085,技能效果!Y:Y,0))</f>
        <v>130400201</v>
      </c>
      <c r="C2085" s="31" t="str">
        <f>INDEX(技能效果!C:C,MATCH(技能效果等级!B2085,技能效果!B:B,0))</f>
        <v>插槽2主动伤害</v>
      </c>
      <c r="D2085" s="30" t="s">
        <v>1013</v>
      </c>
      <c r="E2085" s="31">
        <v>2</v>
      </c>
      <c r="F2085" s="31">
        <f>INDEX(技能效果!H:H,MATCH(技能效果等级!B2085,技能效果!B:B,0))</f>
        <v>1001</v>
      </c>
      <c r="G2085" s="31">
        <v>1</v>
      </c>
      <c r="H2085" s="100"/>
      <c r="I2085" s="100"/>
      <c r="J2085" s="100"/>
      <c r="K2085" s="100"/>
      <c r="L2085" s="100"/>
      <c r="M2085" s="100"/>
      <c r="N2085" s="30" t="str">
        <f>IF(INDEX(技能效果!I:I,MATCH(技能效果等级!B2085,技能效果!B:B,0))="","",INDEX(技能效果!I:I,MATCH(技能效果等级!B2085,技能效果!B:B,0)))</f>
        <v/>
      </c>
      <c r="O2085" s="100"/>
      <c r="P2085" s="100"/>
      <c r="Q2085" s="100"/>
      <c r="R2085" s="31" t="str">
        <f>IF(INDEX(技能效果!J:J,MATCH(技能效果等级!B2085,技能效果!B:B,0))="","",INDEX(技能效果!J:J,MATCH(技能效果等级!B2085,技能效果!B:B,0)))</f>
        <v/>
      </c>
      <c r="S2085" s="100"/>
      <c r="T2085" s="100"/>
      <c r="U2085" s="100"/>
      <c r="V2085" s="30" t="s">
        <v>1329</v>
      </c>
      <c r="W2085" s="31">
        <f t="shared" si="32"/>
        <v>209</v>
      </c>
    </row>
    <row r="2086" spans="1:23" ht="16.5" x14ac:dyDescent="0.2">
      <c r="A2086" s="31">
        <v>2083</v>
      </c>
      <c r="B2086" s="31">
        <f>INDEX(技能效果!B:B,MATCH(技能效果等级!W2086,技能效果!Y:Y,0))</f>
        <v>130400201</v>
      </c>
      <c r="C2086" s="31" t="str">
        <f>INDEX(技能效果!C:C,MATCH(技能效果等级!B2086,技能效果!B:B,0))</f>
        <v>插槽2主动伤害</v>
      </c>
      <c r="D2086" s="30" t="s">
        <v>1013</v>
      </c>
      <c r="E2086" s="31">
        <v>3</v>
      </c>
      <c r="F2086" s="31">
        <f>INDEX(技能效果!H:H,MATCH(技能效果等级!B2086,技能效果!B:B,0))</f>
        <v>1001</v>
      </c>
      <c r="G2086" s="31">
        <v>1</v>
      </c>
      <c r="H2086" s="100"/>
      <c r="I2086" s="100"/>
      <c r="J2086" s="100"/>
      <c r="K2086" s="100"/>
      <c r="L2086" s="100"/>
      <c r="M2086" s="100"/>
      <c r="N2086" s="30" t="str">
        <f>IF(INDEX(技能效果!I:I,MATCH(技能效果等级!B2086,技能效果!B:B,0))="","",INDEX(技能效果!I:I,MATCH(技能效果等级!B2086,技能效果!B:B,0)))</f>
        <v/>
      </c>
      <c r="O2086" s="100"/>
      <c r="P2086" s="100"/>
      <c r="Q2086" s="100"/>
      <c r="R2086" s="31" t="str">
        <f>IF(INDEX(技能效果!J:J,MATCH(技能效果等级!B2086,技能效果!B:B,0))="","",INDEX(技能效果!J:J,MATCH(技能效果等级!B2086,技能效果!B:B,0)))</f>
        <v/>
      </c>
      <c r="S2086" s="100"/>
      <c r="T2086" s="100"/>
      <c r="U2086" s="100"/>
      <c r="V2086" s="30" t="s">
        <v>1329</v>
      </c>
      <c r="W2086" s="31">
        <f t="shared" si="32"/>
        <v>209</v>
      </c>
    </row>
    <row r="2087" spans="1:23" ht="16.5" x14ac:dyDescent="0.2">
      <c r="A2087" s="31">
        <v>2084</v>
      </c>
      <c r="B2087" s="31">
        <f>INDEX(技能效果!B:B,MATCH(技能效果等级!W2087,技能效果!Y:Y,0))</f>
        <v>130400201</v>
      </c>
      <c r="C2087" s="31" t="str">
        <f>INDEX(技能效果!C:C,MATCH(技能效果等级!B2087,技能效果!B:B,0))</f>
        <v>插槽2主动伤害</v>
      </c>
      <c r="D2087" s="30" t="s">
        <v>1013</v>
      </c>
      <c r="E2087" s="31">
        <v>4</v>
      </c>
      <c r="F2087" s="31">
        <f>INDEX(技能效果!H:H,MATCH(技能效果等级!B2087,技能效果!B:B,0))</f>
        <v>1001</v>
      </c>
      <c r="G2087" s="31">
        <v>1</v>
      </c>
      <c r="H2087" s="100"/>
      <c r="I2087" s="100"/>
      <c r="J2087" s="100"/>
      <c r="K2087" s="100"/>
      <c r="L2087" s="100"/>
      <c r="M2087" s="100"/>
      <c r="N2087" s="30" t="str">
        <f>IF(INDEX(技能效果!I:I,MATCH(技能效果等级!B2087,技能效果!B:B,0))="","",INDEX(技能效果!I:I,MATCH(技能效果等级!B2087,技能效果!B:B,0)))</f>
        <v/>
      </c>
      <c r="O2087" s="100"/>
      <c r="P2087" s="100"/>
      <c r="Q2087" s="100"/>
      <c r="R2087" s="31" t="str">
        <f>IF(INDEX(技能效果!J:J,MATCH(技能效果等级!B2087,技能效果!B:B,0))="","",INDEX(技能效果!J:J,MATCH(技能效果等级!B2087,技能效果!B:B,0)))</f>
        <v/>
      </c>
      <c r="S2087" s="100"/>
      <c r="T2087" s="100"/>
      <c r="U2087" s="100"/>
      <c r="V2087" s="30" t="s">
        <v>1329</v>
      </c>
      <c r="W2087" s="31">
        <f t="shared" si="32"/>
        <v>209</v>
      </c>
    </row>
    <row r="2088" spans="1:23" ht="16.5" x14ac:dyDescent="0.2">
      <c r="A2088" s="31">
        <v>2085</v>
      </c>
      <c r="B2088" s="31">
        <f>INDEX(技能效果!B:B,MATCH(技能效果等级!W2088,技能效果!Y:Y,0))</f>
        <v>130400201</v>
      </c>
      <c r="C2088" s="31" t="str">
        <f>INDEX(技能效果!C:C,MATCH(技能效果等级!B2088,技能效果!B:B,0))</f>
        <v>插槽2主动伤害</v>
      </c>
      <c r="D2088" s="30" t="s">
        <v>1013</v>
      </c>
      <c r="E2088" s="31">
        <v>5</v>
      </c>
      <c r="F2088" s="31">
        <f>INDEX(技能效果!H:H,MATCH(技能效果等级!B2088,技能效果!B:B,0))</f>
        <v>1001</v>
      </c>
      <c r="G2088" s="31">
        <v>1</v>
      </c>
      <c r="H2088" s="100"/>
      <c r="I2088" s="100"/>
      <c r="J2088" s="100"/>
      <c r="K2088" s="100"/>
      <c r="L2088" s="100"/>
      <c r="M2088" s="100"/>
      <c r="N2088" s="30" t="str">
        <f>IF(INDEX(技能效果!I:I,MATCH(技能效果等级!B2088,技能效果!B:B,0))="","",INDEX(技能效果!I:I,MATCH(技能效果等级!B2088,技能效果!B:B,0)))</f>
        <v/>
      </c>
      <c r="O2088" s="100"/>
      <c r="P2088" s="100"/>
      <c r="Q2088" s="100"/>
      <c r="R2088" s="31" t="str">
        <f>IF(INDEX(技能效果!J:J,MATCH(技能效果等级!B2088,技能效果!B:B,0))="","",INDEX(技能效果!J:J,MATCH(技能效果等级!B2088,技能效果!B:B,0)))</f>
        <v/>
      </c>
      <c r="S2088" s="100"/>
      <c r="T2088" s="100"/>
      <c r="U2088" s="100"/>
      <c r="V2088" s="30" t="s">
        <v>1329</v>
      </c>
      <c r="W2088" s="31">
        <f t="shared" si="32"/>
        <v>209</v>
      </c>
    </row>
    <row r="2089" spans="1:23" ht="16.5" x14ac:dyDescent="0.2">
      <c r="A2089" s="31">
        <v>2086</v>
      </c>
      <c r="B2089" s="31">
        <f>INDEX(技能效果!B:B,MATCH(技能效果等级!W2089,技能效果!Y:Y,0))</f>
        <v>130400201</v>
      </c>
      <c r="C2089" s="31" t="str">
        <f>INDEX(技能效果!C:C,MATCH(技能效果等级!B2089,技能效果!B:B,0))</f>
        <v>插槽2主动伤害</v>
      </c>
      <c r="D2089" s="30" t="s">
        <v>1013</v>
      </c>
      <c r="E2089" s="31">
        <v>6</v>
      </c>
      <c r="F2089" s="31">
        <f>INDEX(技能效果!H:H,MATCH(技能效果等级!B2089,技能效果!B:B,0))</f>
        <v>1001</v>
      </c>
      <c r="G2089" s="31">
        <v>1</v>
      </c>
      <c r="H2089" s="100"/>
      <c r="I2089" s="100"/>
      <c r="J2089" s="100"/>
      <c r="K2089" s="100"/>
      <c r="L2089" s="100"/>
      <c r="M2089" s="100"/>
      <c r="N2089" s="30" t="str">
        <f>IF(INDEX(技能效果!I:I,MATCH(技能效果等级!B2089,技能效果!B:B,0))="","",INDEX(技能效果!I:I,MATCH(技能效果等级!B2089,技能效果!B:B,0)))</f>
        <v/>
      </c>
      <c r="O2089" s="100"/>
      <c r="P2089" s="100"/>
      <c r="Q2089" s="100"/>
      <c r="R2089" s="31" t="str">
        <f>IF(INDEX(技能效果!J:J,MATCH(技能效果等级!B2089,技能效果!B:B,0))="","",INDEX(技能效果!J:J,MATCH(技能效果等级!B2089,技能效果!B:B,0)))</f>
        <v/>
      </c>
      <c r="S2089" s="100"/>
      <c r="T2089" s="100"/>
      <c r="U2089" s="100"/>
      <c r="V2089" s="30" t="s">
        <v>1329</v>
      </c>
      <c r="W2089" s="31">
        <f t="shared" si="32"/>
        <v>209</v>
      </c>
    </row>
    <row r="2090" spans="1:23" ht="16.5" x14ac:dyDescent="0.2">
      <c r="A2090" s="31">
        <v>2087</v>
      </c>
      <c r="B2090" s="31">
        <f>INDEX(技能效果!B:B,MATCH(技能效果等级!W2090,技能效果!Y:Y,0))</f>
        <v>130400201</v>
      </c>
      <c r="C2090" s="31" t="str">
        <f>INDEX(技能效果!C:C,MATCH(技能效果等级!B2090,技能效果!B:B,0))</f>
        <v>插槽2主动伤害</v>
      </c>
      <c r="D2090" s="30" t="s">
        <v>1013</v>
      </c>
      <c r="E2090" s="31">
        <v>7</v>
      </c>
      <c r="F2090" s="31">
        <f>INDEX(技能效果!H:H,MATCH(技能效果等级!B2090,技能效果!B:B,0))</f>
        <v>1001</v>
      </c>
      <c r="G2090" s="31">
        <v>1</v>
      </c>
      <c r="H2090" s="100"/>
      <c r="I2090" s="100"/>
      <c r="J2090" s="100"/>
      <c r="K2090" s="100"/>
      <c r="L2090" s="100"/>
      <c r="M2090" s="100"/>
      <c r="N2090" s="30" t="str">
        <f>IF(INDEX(技能效果!I:I,MATCH(技能效果等级!B2090,技能效果!B:B,0))="","",INDEX(技能效果!I:I,MATCH(技能效果等级!B2090,技能效果!B:B,0)))</f>
        <v/>
      </c>
      <c r="O2090" s="100"/>
      <c r="P2090" s="100"/>
      <c r="Q2090" s="100"/>
      <c r="R2090" s="31" t="str">
        <f>IF(INDEX(技能效果!J:J,MATCH(技能效果等级!B2090,技能效果!B:B,0))="","",INDEX(技能效果!J:J,MATCH(技能效果等级!B2090,技能效果!B:B,0)))</f>
        <v/>
      </c>
      <c r="S2090" s="100"/>
      <c r="T2090" s="100"/>
      <c r="U2090" s="100"/>
      <c r="V2090" s="30" t="s">
        <v>1329</v>
      </c>
      <c r="W2090" s="31">
        <f t="shared" si="32"/>
        <v>209</v>
      </c>
    </row>
    <row r="2091" spans="1:23" ht="16.5" x14ac:dyDescent="0.2">
      <c r="A2091" s="31">
        <v>2088</v>
      </c>
      <c r="B2091" s="31">
        <f>INDEX(技能效果!B:B,MATCH(技能效果等级!W2091,技能效果!Y:Y,0))</f>
        <v>130400201</v>
      </c>
      <c r="C2091" s="31" t="str">
        <f>INDEX(技能效果!C:C,MATCH(技能效果等级!B2091,技能效果!B:B,0))</f>
        <v>插槽2主动伤害</v>
      </c>
      <c r="D2091" s="30" t="s">
        <v>1013</v>
      </c>
      <c r="E2091" s="31">
        <v>8</v>
      </c>
      <c r="F2091" s="31">
        <f>INDEX(技能效果!H:H,MATCH(技能效果等级!B2091,技能效果!B:B,0))</f>
        <v>1001</v>
      </c>
      <c r="G2091" s="31">
        <v>1</v>
      </c>
      <c r="H2091" s="100"/>
      <c r="I2091" s="100"/>
      <c r="J2091" s="100"/>
      <c r="K2091" s="100"/>
      <c r="L2091" s="100"/>
      <c r="M2091" s="100"/>
      <c r="N2091" s="30" t="str">
        <f>IF(INDEX(技能效果!I:I,MATCH(技能效果等级!B2091,技能效果!B:B,0))="","",INDEX(技能效果!I:I,MATCH(技能效果等级!B2091,技能效果!B:B,0)))</f>
        <v/>
      </c>
      <c r="O2091" s="100"/>
      <c r="P2091" s="100"/>
      <c r="Q2091" s="100"/>
      <c r="R2091" s="31" t="str">
        <f>IF(INDEX(技能效果!J:J,MATCH(技能效果等级!B2091,技能效果!B:B,0))="","",INDEX(技能效果!J:J,MATCH(技能效果等级!B2091,技能效果!B:B,0)))</f>
        <v/>
      </c>
      <c r="S2091" s="100"/>
      <c r="T2091" s="100"/>
      <c r="U2091" s="100"/>
      <c r="V2091" s="30" t="s">
        <v>1329</v>
      </c>
      <c r="W2091" s="31">
        <f t="shared" si="32"/>
        <v>209</v>
      </c>
    </row>
    <row r="2092" spans="1:23" ht="16.5" x14ac:dyDescent="0.2">
      <c r="A2092" s="31">
        <v>2089</v>
      </c>
      <c r="B2092" s="31">
        <f>INDEX(技能效果!B:B,MATCH(技能效果等级!W2092,技能效果!Y:Y,0))</f>
        <v>130400201</v>
      </c>
      <c r="C2092" s="31" t="str">
        <f>INDEX(技能效果!C:C,MATCH(技能效果等级!B2092,技能效果!B:B,0))</f>
        <v>插槽2主动伤害</v>
      </c>
      <c r="D2092" s="30" t="s">
        <v>1013</v>
      </c>
      <c r="E2092" s="31">
        <v>9</v>
      </c>
      <c r="F2092" s="31">
        <f>INDEX(技能效果!H:H,MATCH(技能效果等级!B2092,技能效果!B:B,0))</f>
        <v>1001</v>
      </c>
      <c r="G2092" s="31">
        <v>1</v>
      </c>
      <c r="H2092" s="100"/>
      <c r="I2092" s="100"/>
      <c r="J2092" s="100"/>
      <c r="K2092" s="100"/>
      <c r="L2092" s="100"/>
      <c r="M2092" s="100"/>
      <c r="N2092" s="30" t="str">
        <f>IF(INDEX(技能效果!I:I,MATCH(技能效果等级!B2092,技能效果!B:B,0))="","",INDEX(技能效果!I:I,MATCH(技能效果等级!B2092,技能效果!B:B,0)))</f>
        <v/>
      </c>
      <c r="O2092" s="100"/>
      <c r="P2092" s="100"/>
      <c r="Q2092" s="100"/>
      <c r="R2092" s="31" t="str">
        <f>IF(INDEX(技能效果!J:J,MATCH(技能效果等级!B2092,技能效果!B:B,0))="","",INDEX(技能效果!J:J,MATCH(技能效果等级!B2092,技能效果!B:B,0)))</f>
        <v/>
      </c>
      <c r="S2092" s="100"/>
      <c r="T2092" s="100"/>
      <c r="U2092" s="100"/>
      <c r="V2092" s="30" t="s">
        <v>1329</v>
      </c>
      <c r="W2092" s="31">
        <f t="shared" si="32"/>
        <v>209</v>
      </c>
    </row>
    <row r="2093" spans="1:23" ht="16.5" x14ac:dyDescent="0.2">
      <c r="A2093" s="31">
        <v>2090</v>
      </c>
      <c r="B2093" s="31">
        <f>INDEX(技能效果!B:B,MATCH(技能效果等级!W2093,技能效果!Y:Y,0))</f>
        <v>130400201</v>
      </c>
      <c r="C2093" s="31" t="str">
        <f>INDEX(技能效果!C:C,MATCH(技能效果等级!B2093,技能效果!B:B,0))</f>
        <v>插槽2主动伤害</v>
      </c>
      <c r="D2093" s="30" t="s">
        <v>1013</v>
      </c>
      <c r="E2093" s="31">
        <v>10</v>
      </c>
      <c r="F2093" s="31">
        <f>INDEX(技能效果!H:H,MATCH(技能效果等级!B2093,技能效果!B:B,0))</f>
        <v>1001</v>
      </c>
      <c r="G2093" s="31">
        <v>1</v>
      </c>
      <c r="H2093" s="100"/>
      <c r="I2093" s="100"/>
      <c r="J2093" s="100"/>
      <c r="K2093" s="100"/>
      <c r="L2093" s="100"/>
      <c r="M2093" s="100"/>
      <c r="N2093" s="30" t="str">
        <f>IF(INDEX(技能效果!I:I,MATCH(技能效果等级!B2093,技能效果!B:B,0))="","",INDEX(技能效果!I:I,MATCH(技能效果等级!B2093,技能效果!B:B,0)))</f>
        <v/>
      </c>
      <c r="O2093" s="100"/>
      <c r="P2093" s="100"/>
      <c r="Q2093" s="100"/>
      <c r="R2093" s="31" t="str">
        <f>IF(INDEX(技能效果!J:J,MATCH(技能效果等级!B2093,技能效果!B:B,0))="","",INDEX(技能效果!J:J,MATCH(技能效果等级!B2093,技能效果!B:B,0)))</f>
        <v/>
      </c>
      <c r="S2093" s="100"/>
      <c r="T2093" s="100"/>
      <c r="U2093" s="100"/>
      <c r="V2093" s="30" t="s">
        <v>1329</v>
      </c>
      <c r="W2093" s="31">
        <f t="shared" si="32"/>
        <v>209</v>
      </c>
    </row>
    <row r="2094" spans="1:23" ht="16.5" x14ac:dyDescent="0.2">
      <c r="A2094" s="31">
        <v>2091</v>
      </c>
      <c r="B2094" s="31">
        <f>INDEX(技能效果!B:B,MATCH(技能效果等级!W2094,技能效果!Y:Y,0))</f>
        <v>130400202</v>
      </c>
      <c r="C2094" s="31" t="str">
        <f>INDEX(技能效果!C:C,MATCH(技能效果等级!B2094,技能效果!B:B,0))</f>
        <v>插槽2追击伤害</v>
      </c>
      <c r="D2094" s="30" t="s">
        <v>1013</v>
      </c>
      <c r="E2094" s="31">
        <v>1</v>
      </c>
      <c r="F2094" s="31">
        <f>INDEX(技能效果!H:H,MATCH(技能效果等级!B2094,技能效果!B:B,0))</f>
        <v>1001</v>
      </c>
      <c r="G2094" s="31">
        <v>1</v>
      </c>
      <c r="H2094" s="100"/>
      <c r="I2094" s="100"/>
      <c r="J2094" s="100"/>
      <c r="K2094" s="100"/>
      <c r="L2094" s="100"/>
      <c r="M2094" s="100"/>
      <c r="N2094" s="30" t="str">
        <f>IF(INDEX(技能效果!I:I,MATCH(技能效果等级!B2094,技能效果!B:B,0))="","",INDEX(技能效果!I:I,MATCH(技能效果等级!B2094,技能效果!B:B,0)))</f>
        <v/>
      </c>
      <c r="O2094" s="100"/>
      <c r="P2094" s="100"/>
      <c r="Q2094" s="100"/>
      <c r="R2094" s="31" t="str">
        <f>IF(INDEX(技能效果!J:J,MATCH(技能效果等级!B2094,技能效果!B:B,0))="","",INDEX(技能效果!J:J,MATCH(技能效果等级!B2094,技能效果!B:B,0)))</f>
        <v/>
      </c>
      <c r="S2094" s="100"/>
      <c r="T2094" s="100"/>
      <c r="U2094" s="100"/>
      <c r="V2094" s="30" t="s">
        <v>1329</v>
      </c>
      <c r="W2094" s="31">
        <f t="shared" si="32"/>
        <v>210</v>
      </c>
    </row>
    <row r="2095" spans="1:23" ht="16.5" x14ac:dyDescent="0.2">
      <c r="A2095" s="31">
        <v>2092</v>
      </c>
      <c r="B2095" s="31">
        <f>INDEX(技能效果!B:B,MATCH(技能效果等级!W2095,技能效果!Y:Y,0))</f>
        <v>130400202</v>
      </c>
      <c r="C2095" s="31" t="str">
        <f>INDEX(技能效果!C:C,MATCH(技能效果等级!B2095,技能效果!B:B,0))</f>
        <v>插槽2追击伤害</v>
      </c>
      <c r="D2095" s="30" t="s">
        <v>1013</v>
      </c>
      <c r="E2095" s="31">
        <v>2</v>
      </c>
      <c r="F2095" s="31">
        <f>INDEX(技能效果!H:H,MATCH(技能效果等级!B2095,技能效果!B:B,0))</f>
        <v>1001</v>
      </c>
      <c r="G2095" s="31">
        <v>1</v>
      </c>
      <c r="H2095" s="100"/>
      <c r="I2095" s="100"/>
      <c r="J2095" s="100"/>
      <c r="K2095" s="100"/>
      <c r="L2095" s="100"/>
      <c r="M2095" s="100"/>
      <c r="N2095" s="30" t="str">
        <f>IF(INDEX(技能效果!I:I,MATCH(技能效果等级!B2095,技能效果!B:B,0))="","",INDEX(技能效果!I:I,MATCH(技能效果等级!B2095,技能效果!B:B,0)))</f>
        <v/>
      </c>
      <c r="O2095" s="100"/>
      <c r="P2095" s="100"/>
      <c r="Q2095" s="100"/>
      <c r="R2095" s="31" t="str">
        <f>IF(INDEX(技能效果!J:J,MATCH(技能效果等级!B2095,技能效果!B:B,0))="","",INDEX(技能效果!J:J,MATCH(技能效果等级!B2095,技能效果!B:B,0)))</f>
        <v/>
      </c>
      <c r="S2095" s="100"/>
      <c r="T2095" s="100"/>
      <c r="U2095" s="100"/>
      <c r="V2095" s="30" t="s">
        <v>1329</v>
      </c>
      <c r="W2095" s="31">
        <f t="shared" si="32"/>
        <v>210</v>
      </c>
    </row>
    <row r="2096" spans="1:23" ht="16.5" x14ac:dyDescent="0.2">
      <c r="A2096" s="31">
        <v>2093</v>
      </c>
      <c r="B2096" s="31">
        <f>INDEX(技能效果!B:B,MATCH(技能效果等级!W2096,技能效果!Y:Y,0))</f>
        <v>130400202</v>
      </c>
      <c r="C2096" s="31" t="str">
        <f>INDEX(技能效果!C:C,MATCH(技能效果等级!B2096,技能效果!B:B,0))</f>
        <v>插槽2追击伤害</v>
      </c>
      <c r="D2096" s="30" t="s">
        <v>1013</v>
      </c>
      <c r="E2096" s="31">
        <v>3</v>
      </c>
      <c r="F2096" s="31">
        <f>INDEX(技能效果!H:H,MATCH(技能效果等级!B2096,技能效果!B:B,0))</f>
        <v>1001</v>
      </c>
      <c r="G2096" s="31">
        <v>1</v>
      </c>
      <c r="H2096" s="100"/>
      <c r="I2096" s="100"/>
      <c r="J2096" s="100"/>
      <c r="K2096" s="100"/>
      <c r="L2096" s="100"/>
      <c r="M2096" s="100"/>
      <c r="N2096" s="30" t="str">
        <f>IF(INDEX(技能效果!I:I,MATCH(技能效果等级!B2096,技能效果!B:B,0))="","",INDEX(技能效果!I:I,MATCH(技能效果等级!B2096,技能效果!B:B,0)))</f>
        <v/>
      </c>
      <c r="O2096" s="100"/>
      <c r="P2096" s="100"/>
      <c r="Q2096" s="100"/>
      <c r="R2096" s="31" t="str">
        <f>IF(INDEX(技能效果!J:J,MATCH(技能效果等级!B2096,技能效果!B:B,0))="","",INDEX(技能效果!J:J,MATCH(技能效果等级!B2096,技能效果!B:B,0)))</f>
        <v/>
      </c>
      <c r="S2096" s="100"/>
      <c r="T2096" s="100"/>
      <c r="U2096" s="100"/>
      <c r="V2096" s="30" t="s">
        <v>1329</v>
      </c>
      <c r="W2096" s="31">
        <f t="shared" si="32"/>
        <v>210</v>
      </c>
    </row>
    <row r="2097" spans="1:23" ht="16.5" x14ac:dyDescent="0.2">
      <c r="A2097" s="31">
        <v>2094</v>
      </c>
      <c r="B2097" s="31">
        <f>INDEX(技能效果!B:B,MATCH(技能效果等级!W2097,技能效果!Y:Y,0))</f>
        <v>130400202</v>
      </c>
      <c r="C2097" s="31" t="str">
        <f>INDEX(技能效果!C:C,MATCH(技能效果等级!B2097,技能效果!B:B,0))</f>
        <v>插槽2追击伤害</v>
      </c>
      <c r="D2097" s="30" t="s">
        <v>1013</v>
      </c>
      <c r="E2097" s="31">
        <v>4</v>
      </c>
      <c r="F2097" s="31">
        <f>INDEX(技能效果!H:H,MATCH(技能效果等级!B2097,技能效果!B:B,0))</f>
        <v>1001</v>
      </c>
      <c r="G2097" s="31">
        <v>1</v>
      </c>
      <c r="H2097" s="100"/>
      <c r="I2097" s="100"/>
      <c r="J2097" s="100"/>
      <c r="K2097" s="100"/>
      <c r="L2097" s="100"/>
      <c r="M2097" s="100"/>
      <c r="N2097" s="30" t="str">
        <f>IF(INDEX(技能效果!I:I,MATCH(技能效果等级!B2097,技能效果!B:B,0))="","",INDEX(技能效果!I:I,MATCH(技能效果等级!B2097,技能效果!B:B,0)))</f>
        <v/>
      </c>
      <c r="O2097" s="100"/>
      <c r="P2097" s="100"/>
      <c r="Q2097" s="100"/>
      <c r="R2097" s="31" t="str">
        <f>IF(INDEX(技能效果!J:J,MATCH(技能效果等级!B2097,技能效果!B:B,0))="","",INDEX(技能效果!J:J,MATCH(技能效果等级!B2097,技能效果!B:B,0)))</f>
        <v/>
      </c>
      <c r="S2097" s="100"/>
      <c r="T2097" s="100"/>
      <c r="U2097" s="100"/>
      <c r="V2097" s="30" t="s">
        <v>1329</v>
      </c>
      <c r="W2097" s="31">
        <f t="shared" si="32"/>
        <v>210</v>
      </c>
    </row>
    <row r="2098" spans="1:23" ht="16.5" x14ac:dyDescent="0.2">
      <c r="A2098" s="31">
        <v>2095</v>
      </c>
      <c r="B2098" s="31">
        <f>INDEX(技能效果!B:B,MATCH(技能效果等级!W2098,技能效果!Y:Y,0))</f>
        <v>130400202</v>
      </c>
      <c r="C2098" s="31" t="str">
        <f>INDEX(技能效果!C:C,MATCH(技能效果等级!B2098,技能效果!B:B,0))</f>
        <v>插槽2追击伤害</v>
      </c>
      <c r="D2098" s="30" t="s">
        <v>1013</v>
      </c>
      <c r="E2098" s="31">
        <v>5</v>
      </c>
      <c r="F2098" s="31">
        <f>INDEX(技能效果!H:H,MATCH(技能效果等级!B2098,技能效果!B:B,0))</f>
        <v>1001</v>
      </c>
      <c r="G2098" s="31">
        <v>1</v>
      </c>
      <c r="H2098" s="100"/>
      <c r="I2098" s="100"/>
      <c r="J2098" s="100"/>
      <c r="K2098" s="100"/>
      <c r="L2098" s="100"/>
      <c r="M2098" s="100"/>
      <c r="N2098" s="30" t="str">
        <f>IF(INDEX(技能效果!I:I,MATCH(技能效果等级!B2098,技能效果!B:B,0))="","",INDEX(技能效果!I:I,MATCH(技能效果等级!B2098,技能效果!B:B,0)))</f>
        <v/>
      </c>
      <c r="O2098" s="100"/>
      <c r="P2098" s="100"/>
      <c r="Q2098" s="100"/>
      <c r="R2098" s="31" t="str">
        <f>IF(INDEX(技能效果!J:J,MATCH(技能效果等级!B2098,技能效果!B:B,0))="","",INDEX(技能效果!J:J,MATCH(技能效果等级!B2098,技能效果!B:B,0)))</f>
        <v/>
      </c>
      <c r="S2098" s="100"/>
      <c r="T2098" s="100"/>
      <c r="U2098" s="100"/>
      <c r="V2098" s="30" t="s">
        <v>1329</v>
      </c>
      <c r="W2098" s="31">
        <f t="shared" si="32"/>
        <v>210</v>
      </c>
    </row>
    <row r="2099" spans="1:23" ht="16.5" x14ac:dyDescent="0.2">
      <c r="A2099" s="31">
        <v>2096</v>
      </c>
      <c r="B2099" s="31">
        <f>INDEX(技能效果!B:B,MATCH(技能效果等级!W2099,技能效果!Y:Y,0))</f>
        <v>130400202</v>
      </c>
      <c r="C2099" s="31" t="str">
        <f>INDEX(技能效果!C:C,MATCH(技能效果等级!B2099,技能效果!B:B,0))</f>
        <v>插槽2追击伤害</v>
      </c>
      <c r="D2099" s="30" t="s">
        <v>1013</v>
      </c>
      <c r="E2099" s="31">
        <v>6</v>
      </c>
      <c r="F2099" s="31">
        <f>INDEX(技能效果!H:H,MATCH(技能效果等级!B2099,技能效果!B:B,0))</f>
        <v>1001</v>
      </c>
      <c r="G2099" s="31">
        <v>1</v>
      </c>
      <c r="H2099" s="100"/>
      <c r="I2099" s="100"/>
      <c r="J2099" s="100"/>
      <c r="K2099" s="100"/>
      <c r="L2099" s="100"/>
      <c r="M2099" s="100"/>
      <c r="N2099" s="30" t="str">
        <f>IF(INDEX(技能效果!I:I,MATCH(技能效果等级!B2099,技能效果!B:B,0))="","",INDEX(技能效果!I:I,MATCH(技能效果等级!B2099,技能效果!B:B,0)))</f>
        <v/>
      </c>
      <c r="O2099" s="100"/>
      <c r="P2099" s="100"/>
      <c r="Q2099" s="100"/>
      <c r="R2099" s="31" t="str">
        <f>IF(INDEX(技能效果!J:J,MATCH(技能效果等级!B2099,技能效果!B:B,0))="","",INDEX(技能效果!J:J,MATCH(技能效果等级!B2099,技能效果!B:B,0)))</f>
        <v/>
      </c>
      <c r="S2099" s="100"/>
      <c r="T2099" s="100"/>
      <c r="U2099" s="100"/>
      <c r="V2099" s="30" t="s">
        <v>1329</v>
      </c>
      <c r="W2099" s="31">
        <f t="shared" si="32"/>
        <v>210</v>
      </c>
    </row>
    <row r="2100" spans="1:23" ht="16.5" x14ac:dyDescent="0.2">
      <c r="A2100" s="31">
        <v>2097</v>
      </c>
      <c r="B2100" s="31">
        <f>INDEX(技能效果!B:B,MATCH(技能效果等级!W2100,技能效果!Y:Y,0))</f>
        <v>130400202</v>
      </c>
      <c r="C2100" s="31" t="str">
        <f>INDEX(技能效果!C:C,MATCH(技能效果等级!B2100,技能效果!B:B,0))</f>
        <v>插槽2追击伤害</v>
      </c>
      <c r="D2100" s="30" t="s">
        <v>1013</v>
      </c>
      <c r="E2100" s="31">
        <v>7</v>
      </c>
      <c r="F2100" s="31">
        <f>INDEX(技能效果!H:H,MATCH(技能效果等级!B2100,技能效果!B:B,0))</f>
        <v>1001</v>
      </c>
      <c r="G2100" s="31">
        <v>1</v>
      </c>
      <c r="H2100" s="100"/>
      <c r="I2100" s="100"/>
      <c r="J2100" s="100"/>
      <c r="K2100" s="100"/>
      <c r="L2100" s="100"/>
      <c r="M2100" s="100"/>
      <c r="N2100" s="30" t="str">
        <f>IF(INDEX(技能效果!I:I,MATCH(技能效果等级!B2100,技能效果!B:B,0))="","",INDEX(技能效果!I:I,MATCH(技能效果等级!B2100,技能效果!B:B,0)))</f>
        <v/>
      </c>
      <c r="O2100" s="100"/>
      <c r="P2100" s="100"/>
      <c r="Q2100" s="100"/>
      <c r="R2100" s="31" t="str">
        <f>IF(INDEX(技能效果!J:J,MATCH(技能效果等级!B2100,技能效果!B:B,0))="","",INDEX(技能效果!J:J,MATCH(技能效果等级!B2100,技能效果!B:B,0)))</f>
        <v/>
      </c>
      <c r="S2100" s="100"/>
      <c r="T2100" s="100"/>
      <c r="U2100" s="100"/>
      <c r="V2100" s="30" t="s">
        <v>1329</v>
      </c>
      <c r="W2100" s="31">
        <f t="shared" si="32"/>
        <v>210</v>
      </c>
    </row>
    <row r="2101" spans="1:23" ht="16.5" x14ac:dyDescent="0.2">
      <c r="A2101" s="31">
        <v>2098</v>
      </c>
      <c r="B2101" s="31">
        <f>INDEX(技能效果!B:B,MATCH(技能效果等级!W2101,技能效果!Y:Y,0))</f>
        <v>130400202</v>
      </c>
      <c r="C2101" s="31" t="str">
        <f>INDEX(技能效果!C:C,MATCH(技能效果等级!B2101,技能效果!B:B,0))</f>
        <v>插槽2追击伤害</v>
      </c>
      <c r="D2101" s="30" t="s">
        <v>1013</v>
      </c>
      <c r="E2101" s="31">
        <v>8</v>
      </c>
      <c r="F2101" s="31">
        <f>INDEX(技能效果!H:H,MATCH(技能效果等级!B2101,技能效果!B:B,0))</f>
        <v>1001</v>
      </c>
      <c r="G2101" s="31">
        <v>1</v>
      </c>
      <c r="H2101" s="100"/>
      <c r="I2101" s="100"/>
      <c r="J2101" s="100"/>
      <c r="K2101" s="100"/>
      <c r="L2101" s="100"/>
      <c r="M2101" s="100"/>
      <c r="N2101" s="30" t="str">
        <f>IF(INDEX(技能效果!I:I,MATCH(技能效果等级!B2101,技能效果!B:B,0))="","",INDEX(技能效果!I:I,MATCH(技能效果等级!B2101,技能效果!B:B,0)))</f>
        <v/>
      </c>
      <c r="O2101" s="100"/>
      <c r="P2101" s="100"/>
      <c r="Q2101" s="100"/>
      <c r="R2101" s="31" t="str">
        <f>IF(INDEX(技能效果!J:J,MATCH(技能效果等级!B2101,技能效果!B:B,0))="","",INDEX(技能效果!J:J,MATCH(技能效果等级!B2101,技能效果!B:B,0)))</f>
        <v/>
      </c>
      <c r="S2101" s="100"/>
      <c r="T2101" s="100"/>
      <c r="U2101" s="100"/>
      <c r="V2101" s="30" t="s">
        <v>1329</v>
      </c>
      <c r="W2101" s="31">
        <f t="shared" si="32"/>
        <v>210</v>
      </c>
    </row>
    <row r="2102" spans="1:23" ht="16.5" x14ac:dyDescent="0.2">
      <c r="A2102" s="31">
        <v>2099</v>
      </c>
      <c r="B2102" s="31">
        <f>INDEX(技能效果!B:B,MATCH(技能效果等级!W2102,技能效果!Y:Y,0))</f>
        <v>130400202</v>
      </c>
      <c r="C2102" s="31" t="str">
        <f>INDEX(技能效果!C:C,MATCH(技能效果等级!B2102,技能效果!B:B,0))</f>
        <v>插槽2追击伤害</v>
      </c>
      <c r="D2102" s="30" t="s">
        <v>1013</v>
      </c>
      <c r="E2102" s="31">
        <v>9</v>
      </c>
      <c r="F2102" s="31">
        <f>INDEX(技能效果!H:H,MATCH(技能效果等级!B2102,技能效果!B:B,0))</f>
        <v>1001</v>
      </c>
      <c r="G2102" s="31">
        <v>1</v>
      </c>
      <c r="H2102" s="100"/>
      <c r="I2102" s="100"/>
      <c r="J2102" s="100"/>
      <c r="K2102" s="100"/>
      <c r="L2102" s="100"/>
      <c r="M2102" s="100"/>
      <c r="N2102" s="30" t="str">
        <f>IF(INDEX(技能效果!I:I,MATCH(技能效果等级!B2102,技能效果!B:B,0))="","",INDEX(技能效果!I:I,MATCH(技能效果等级!B2102,技能效果!B:B,0)))</f>
        <v/>
      </c>
      <c r="O2102" s="100"/>
      <c r="P2102" s="100"/>
      <c r="Q2102" s="100"/>
      <c r="R2102" s="31" t="str">
        <f>IF(INDEX(技能效果!J:J,MATCH(技能效果等级!B2102,技能效果!B:B,0))="","",INDEX(技能效果!J:J,MATCH(技能效果等级!B2102,技能效果!B:B,0)))</f>
        <v/>
      </c>
      <c r="S2102" s="100"/>
      <c r="T2102" s="100"/>
      <c r="U2102" s="100"/>
      <c r="V2102" s="30" t="s">
        <v>1329</v>
      </c>
      <c r="W2102" s="31">
        <f t="shared" si="32"/>
        <v>210</v>
      </c>
    </row>
    <row r="2103" spans="1:23" ht="16.5" x14ac:dyDescent="0.2">
      <c r="A2103" s="31">
        <v>2100</v>
      </c>
      <c r="B2103" s="31">
        <f>INDEX(技能效果!B:B,MATCH(技能效果等级!W2103,技能效果!Y:Y,0))</f>
        <v>130400202</v>
      </c>
      <c r="C2103" s="31" t="str">
        <f>INDEX(技能效果!C:C,MATCH(技能效果等级!B2103,技能效果!B:B,0))</f>
        <v>插槽2追击伤害</v>
      </c>
      <c r="D2103" s="30" t="s">
        <v>1013</v>
      </c>
      <c r="E2103" s="31">
        <v>10</v>
      </c>
      <c r="F2103" s="31">
        <f>INDEX(技能效果!H:H,MATCH(技能效果等级!B2103,技能效果!B:B,0))</f>
        <v>1001</v>
      </c>
      <c r="G2103" s="31">
        <v>1</v>
      </c>
      <c r="H2103" s="100"/>
      <c r="I2103" s="100"/>
      <c r="J2103" s="100"/>
      <c r="K2103" s="100"/>
      <c r="L2103" s="100"/>
      <c r="M2103" s="100"/>
      <c r="N2103" s="30" t="str">
        <f>IF(INDEX(技能效果!I:I,MATCH(技能效果等级!B2103,技能效果!B:B,0))="","",INDEX(技能效果!I:I,MATCH(技能效果等级!B2103,技能效果!B:B,0)))</f>
        <v/>
      </c>
      <c r="O2103" s="100"/>
      <c r="P2103" s="100"/>
      <c r="Q2103" s="100"/>
      <c r="R2103" s="31" t="str">
        <f>IF(INDEX(技能效果!J:J,MATCH(技能效果等级!B2103,技能效果!B:B,0))="","",INDEX(技能效果!J:J,MATCH(技能效果等级!B2103,技能效果!B:B,0)))</f>
        <v/>
      </c>
      <c r="S2103" s="100"/>
      <c r="T2103" s="100"/>
      <c r="U2103" s="100"/>
      <c r="V2103" s="30" t="s">
        <v>1329</v>
      </c>
      <c r="W2103" s="31">
        <f t="shared" si="32"/>
        <v>210</v>
      </c>
    </row>
    <row r="2104" spans="1:23" ht="16.5" x14ac:dyDescent="0.2">
      <c r="A2104" s="31">
        <v>2101</v>
      </c>
      <c r="B2104" s="31">
        <f>INDEX(技能效果!B:B,MATCH(技能效果等级!W2104,技能效果!Y:Y,0))</f>
        <v>130400203</v>
      </c>
      <c r="C2104" s="31" t="str">
        <f>INDEX(技能效果!C:C,MATCH(技能效果等级!B2104,技能效果!B:B,0))</f>
        <v>插槽2追击禁锢额外伤害</v>
      </c>
      <c r="D2104" s="30" t="s">
        <v>1013</v>
      </c>
      <c r="E2104" s="31">
        <v>1</v>
      </c>
      <c r="F2104" s="31">
        <f>INDEX(技能效果!H:H,MATCH(技能效果等级!B2104,技能效果!B:B,0))</f>
        <v>1001</v>
      </c>
      <c r="G2104" s="31">
        <v>1</v>
      </c>
      <c r="H2104" s="100"/>
      <c r="I2104" s="100"/>
      <c r="J2104" s="100"/>
      <c r="K2104" s="100"/>
      <c r="L2104" s="100"/>
      <c r="M2104" s="100"/>
      <c r="N2104" s="30" t="str">
        <f>IF(INDEX(技能效果!I:I,MATCH(技能效果等级!B2104,技能效果!B:B,0))="","",INDEX(技能效果!I:I,MATCH(技能效果等级!B2104,技能效果!B:B,0)))</f>
        <v/>
      </c>
      <c r="O2104" s="100"/>
      <c r="P2104" s="100"/>
      <c r="Q2104" s="100"/>
      <c r="R2104" s="31" t="str">
        <f>IF(INDEX(技能效果!J:J,MATCH(技能效果等级!B2104,技能效果!B:B,0))="","",INDEX(技能效果!J:J,MATCH(技能效果等级!B2104,技能效果!B:B,0)))</f>
        <v/>
      </c>
      <c r="S2104" s="100"/>
      <c r="T2104" s="100"/>
      <c r="U2104" s="100"/>
      <c r="V2104" s="30" t="s">
        <v>1329</v>
      </c>
      <c r="W2104" s="31">
        <f t="shared" si="32"/>
        <v>211</v>
      </c>
    </row>
    <row r="2105" spans="1:23" ht="16.5" x14ac:dyDescent="0.2">
      <c r="A2105" s="31">
        <v>2102</v>
      </c>
      <c r="B2105" s="31">
        <f>INDEX(技能效果!B:B,MATCH(技能效果等级!W2105,技能效果!Y:Y,0))</f>
        <v>130400203</v>
      </c>
      <c r="C2105" s="31" t="str">
        <f>INDEX(技能效果!C:C,MATCH(技能效果等级!B2105,技能效果!B:B,0))</f>
        <v>插槽2追击禁锢额外伤害</v>
      </c>
      <c r="D2105" s="30" t="s">
        <v>1013</v>
      </c>
      <c r="E2105" s="31">
        <v>2</v>
      </c>
      <c r="F2105" s="31">
        <f>INDEX(技能效果!H:H,MATCH(技能效果等级!B2105,技能效果!B:B,0))</f>
        <v>1001</v>
      </c>
      <c r="G2105" s="31">
        <v>1</v>
      </c>
      <c r="H2105" s="100"/>
      <c r="I2105" s="100"/>
      <c r="J2105" s="100"/>
      <c r="K2105" s="100"/>
      <c r="L2105" s="100"/>
      <c r="M2105" s="100"/>
      <c r="N2105" s="30" t="str">
        <f>IF(INDEX(技能效果!I:I,MATCH(技能效果等级!B2105,技能效果!B:B,0))="","",INDEX(技能效果!I:I,MATCH(技能效果等级!B2105,技能效果!B:B,0)))</f>
        <v/>
      </c>
      <c r="O2105" s="100"/>
      <c r="P2105" s="100"/>
      <c r="Q2105" s="100"/>
      <c r="R2105" s="31" t="str">
        <f>IF(INDEX(技能效果!J:J,MATCH(技能效果等级!B2105,技能效果!B:B,0))="","",INDEX(技能效果!J:J,MATCH(技能效果等级!B2105,技能效果!B:B,0)))</f>
        <v/>
      </c>
      <c r="S2105" s="100"/>
      <c r="T2105" s="100"/>
      <c r="U2105" s="100"/>
      <c r="V2105" s="30" t="s">
        <v>1329</v>
      </c>
      <c r="W2105" s="31">
        <f t="shared" si="32"/>
        <v>211</v>
      </c>
    </row>
    <row r="2106" spans="1:23" ht="16.5" x14ac:dyDescent="0.2">
      <c r="A2106" s="31">
        <v>2103</v>
      </c>
      <c r="B2106" s="31">
        <f>INDEX(技能效果!B:B,MATCH(技能效果等级!W2106,技能效果!Y:Y,0))</f>
        <v>130400203</v>
      </c>
      <c r="C2106" s="31" t="str">
        <f>INDEX(技能效果!C:C,MATCH(技能效果等级!B2106,技能效果!B:B,0))</f>
        <v>插槽2追击禁锢额外伤害</v>
      </c>
      <c r="D2106" s="30" t="s">
        <v>1013</v>
      </c>
      <c r="E2106" s="31">
        <v>3</v>
      </c>
      <c r="F2106" s="31">
        <f>INDEX(技能效果!H:H,MATCH(技能效果等级!B2106,技能效果!B:B,0))</f>
        <v>1001</v>
      </c>
      <c r="G2106" s="31">
        <v>1</v>
      </c>
      <c r="H2106" s="100"/>
      <c r="I2106" s="100"/>
      <c r="J2106" s="100"/>
      <c r="K2106" s="100"/>
      <c r="L2106" s="100"/>
      <c r="M2106" s="100"/>
      <c r="N2106" s="30" t="str">
        <f>IF(INDEX(技能效果!I:I,MATCH(技能效果等级!B2106,技能效果!B:B,0))="","",INDEX(技能效果!I:I,MATCH(技能效果等级!B2106,技能效果!B:B,0)))</f>
        <v/>
      </c>
      <c r="O2106" s="100"/>
      <c r="P2106" s="100"/>
      <c r="Q2106" s="100"/>
      <c r="R2106" s="31" t="str">
        <f>IF(INDEX(技能效果!J:J,MATCH(技能效果等级!B2106,技能效果!B:B,0))="","",INDEX(技能效果!J:J,MATCH(技能效果等级!B2106,技能效果!B:B,0)))</f>
        <v/>
      </c>
      <c r="S2106" s="100"/>
      <c r="T2106" s="100"/>
      <c r="U2106" s="100"/>
      <c r="V2106" s="30" t="s">
        <v>1329</v>
      </c>
      <c r="W2106" s="31">
        <f t="shared" si="32"/>
        <v>211</v>
      </c>
    </row>
    <row r="2107" spans="1:23" ht="16.5" x14ac:dyDescent="0.2">
      <c r="A2107" s="31">
        <v>2104</v>
      </c>
      <c r="B2107" s="31">
        <f>INDEX(技能效果!B:B,MATCH(技能效果等级!W2107,技能效果!Y:Y,0))</f>
        <v>130400203</v>
      </c>
      <c r="C2107" s="31" t="str">
        <f>INDEX(技能效果!C:C,MATCH(技能效果等级!B2107,技能效果!B:B,0))</f>
        <v>插槽2追击禁锢额外伤害</v>
      </c>
      <c r="D2107" s="30" t="s">
        <v>1013</v>
      </c>
      <c r="E2107" s="31">
        <v>4</v>
      </c>
      <c r="F2107" s="31">
        <f>INDEX(技能效果!H:H,MATCH(技能效果等级!B2107,技能效果!B:B,0))</f>
        <v>1001</v>
      </c>
      <c r="G2107" s="31">
        <v>1</v>
      </c>
      <c r="H2107" s="100"/>
      <c r="I2107" s="100"/>
      <c r="J2107" s="100"/>
      <c r="K2107" s="100"/>
      <c r="L2107" s="100"/>
      <c r="M2107" s="100"/>
      <c r="N2107" s="30" t="str">
        <f>IF(INDEX(技能效果!I:I,MATCH(技能效果等级!B2107,技能效果!B:B,0))="","",INDEX(技能效果!I:I,MATCH(技能效果等级!B2107,技能效果!B:B,0)))</f>
        <v/>
      </c>
      <c r="O2107" s="100"/>
      <c r="P2107" s="100"/>
      <c r="Q2107" s="100"/>
      <c r="R2107" s="31" t="str">
        <f>IF(INDEX(技能效果!J:J,MATCH(技能效果等级!B2107,技能效果!B:B,0))="","",INDEX(技能效果!J:J,MATCH(技能效果等级!B2107,技能效果!B:B,0)))</f>
        <v/>
      </c>
      <c r="S2107" s="100"/>
      <c r="T2107" s="100"/>
      <c r="U2107" s="100"/>
      <c r="V2107" s="30" t="s">
        <v>1329</v>
      </c>
      <c r="W2107" s="31">
        <f t="shared" si="32"/>
        <v>211</v>
      </c>
    </row>
    <row r="2108" spans="1:23" ht="16.5" x14ac:dyDescent="0.2">
      <c r="A2108" s="31">
        <v>2105</v>
      </c>
      <c r="B2108" s="31">
        <f>INDEX(技能效果!B:B,MATCH(技能效果等级!W2108,技能效果!Y:Y,0))</f>
        <v>130400203</v>
      </c>
      <c r="C2108" s="31" t="str">
        <f>INDEX(技能效果!C:C,MATCH(技能效果等级!B2108,技能效果!B:B,0))</f>
        <v>插槽2追击禁锢额外伤害</v>
      </c>
      <c r="D2108" s="30" t="s">
        <v>1013</v>
      </c>
      <c r="E2108" s="31">
        <v>5</v>
      </c>
      <c r="F2108" s="31">
        <f>INDEX(技能效果!H:H,MATCH(技能效果等级!B2108,技能效果!B:B,0))</f>
        <v>1001</v>
      </c>
      <c r="G2108" s="31">
        <v>1</v>
      </c>
      <c r="H2108" s="100"/>
      <c r="I2108" s="100"/>
      <c r="J2108" s="100"/>
      <c r="K2108" s="100"/>
      <c r="L2108" s="100"/>
      <c r="M2108" s="100"/>
      <c r="N2108" s="30" t="str">
        <f>IF(INDEX(技能效果!I:I,MATCH(技能效果等级!B2108,技能效果!B:B,0))="","",INDEX(技能效果!I:I,MATCH(技能效果等级!B2108,技能效果!B:B,0)))</f>
        <v/>
      </c>
      <c r="O2108" s="100"/>
      <c r="P2108" s="100"/>
      <c r="Q2108" s="100"/>
      <c r="R2108" s="31" t="str">
        <f>IF(INDEX(技能效果!J:J,MATCH(技能效果等级!B2108,技能效果!B:B,0))="","",INDEX(技能效果!J:J,MATCH(技能效果等级!B2108,技能效果!B:B,0)))</f>
        <v/>
      </c>
      <c r="S2108" s="100"/>
      <c r="T2108" s="100"/>
      <c r="U2108" s="100"/>
      <c r="V2108" s="30" t="s">
        <v>1329</v>
      </c>
      <c r="W2108" s="31">
        <f t="shared" si="32"/>
        <v>211</v>
      </c>
    </row>
    <row r="2109" spans="1:23" ht="16.5" x14ac:dyDescent="0.2">
      <c r="A2109" s="31">
        <v>2106</v>
      </c>
      <c r="B2109" s="31">
        <f>INDEX(技能效果!B:B,MATCH(技能效果等级!W2109,技能效果!Y:Y,0))</f>
        <v>130400203</v>
      </c>
      <c r="C2109" s="31" t="str">
        <f>INDEX(技能效果!C:C,MATCH(技能效果等级!B2109,技能效果!B:B,0))</f>
        <v>插槽2追击禁锢额外伤害</v>
      </c>
      <c r="D2109" s="30" t="s">
        <v>1013</v>
      </c>
      <c r="E2109" s="31">
        <v>6</v>
      </c>
      <c r="F2109" s="31">
        <f>INDEX(技能效果!H:H,MATCH(技能效果等级!B2109,技能效果!B:B,0))</f>
        <v>1001</v>
      </c>
      <c r="G2109" s="31">
        <v>1</v>
      </c>
      <c r="H2109" s="100"/>
      <c r="I2109" s="100"/>
      <c r="J2109" s="100"/>
      <c r="K2109" s="100"/>
      <c r="L2109" s="100"/>
      <c r="M2109" s="100"/>
      <c r="N2109" s="30" t="str">
        <f>IF(INDEX(技能效果!I:I,MATCH(技能效果等级!B2109,技能效果!B:B,0))="","",INDEX(技能效果!I:I,MATCH(技能效果等级!B2109,技能效果!B:B,0)))</f>
        <v/>
      </c>
      <c r="O2109" s="100"/>
      <c r="P2109" s="100"/>
      <c r="Q2109" s="100"/>
      <c r="R2109" s="31" t="str">
        <f>IF(INDEX(技能效果!J:J,MATCH(技能效果等级!B2109,技能效果!B:B,0))="","",INDEX(技能效果!J:J,MATCH(技能效果等级!B2109,技能效果!B:B,0)))</f>
        <v/>
      </c>
      <c r="S2109" s="100"/>
      <c r="T2109" s="100"/>
      <c r="U2109" s="100"/>
      <c r="V2109" s="30" t="s">
        <v>1329</v>
      </c>
      <c r="W2109" s="31">
        <f t="shared" si="32"/>
        <v>211</v>
      </c>
    </row>
    <row r="2110" spans="1:23" ht="16.5" x14ac:dyDescent="0.2">
      <c r="A2110" s="31">
        <v>2107</v>
      </c>
      <c r="B2110" s="31">
        <f>INDEX(技能效果!B:B,MATCH(技能效果等级!W2110,技能效果!Y:Y,0))</f>
        <v>130400203</v>
      </c>
      <c r="C2110" s="31" t="str">
        <f>INDEX(技能效果!C:C,MATCH(技能效果等级!B2110,技能效果!B:B,0))</f>
        <v>插槽2追击禁锢额外伤害</v>
      </c>
      <c r="D2110" s="30" t="s">
        <v>1013</v>
      </c>
      <c r="E2110" s="31">
        <v>7</v>
      </c>
      <c r="F2110" s="31">
        <f>INDEX(技能效果!H:H,MATCH(技能效果等级!B2110,技能效果!B:B,0))</f>
        <v>1001</v>
      </c>
      <c r="G2110" s="31">
        <v>1</v>
      </c>
      <c r="H2110" s="100"/>
      <c r="I2110" s="100"/>
      <c r="J2110" s="100"/>
      <c r="K2110" s="100"/>
      <c r="L2110" s="100"/>
      <c r="M2110" s="100"/>
      <c r="N2110" s="30" t="str">
        <f>IF(INDEX(技能效果!I:I,MATCH(技能效果等级!B2110,技能效果!B:B,0))="","",INDEX(技能效果!I:I,MATCH(技能效果等级!B2110,技能效果!B:B,0)))</f>
        <v/>
      </c>
      <c r="O2110" s="100"/>
      <c r="P2110" s="100"/>
      <c r="Q2110" s="100"/>
      <c r="R2110" s="31" t="str">
        <f>IF(INDEX(技能效果!J:J,MATCH(技能效果等级!B2110,技能效果!B:B,0))="","",INDEX(技能效果!J:J,MATCH(技能效果等级!B2110,技能效果!B:B,0)))</f>
        <v/>
      </c>
      <c r="S2110" s="100"/>
      <c r="T2110" s="100"/>
      <c r="U2110" s="100"/>
      <c r="V2110" s="30" t="s">
        <v>1329</v>
      </c>
      <c r="W2110" s="31">
        <f t="shared" si="32"/>
        <v>211</v>
      </c>
    </row>
    <row r="2111" spans="1:23" ht="16.5" x14ac:dyDescent="0.2">
      <c r="A2111" s="31">
        <v>2108</v>
      </c>
      <c r="B2111" s="31">
        <f>INDEX(技能效果!B:B,MATCH(技能效果等级!W2111,技能效果!Y:Y,0))</f>
        <v>130400203</v>
      </c>
      <c r="C2111" s="31" t="str">
        <f>INDEX(技能效果!C:C,MATCH(技能效果等级!B2111,技能效果!B:B,0))</f>
        <v>插槽2追击禁锢额外伤害</v>
      </c>
      <c r="D2111" s="30" t="s">
        <v>1013</v>
      </c>
      <c r="E2111" s="31">
        <v>8</v>
      </c>
      <c r="F2111" s="31">
        <f>INDEX(技能效果!H:H,MATCH(技能效果等级!B2111,技能效果!B:B,0))</f>
        <v>1001</v>
      </c>
      <c r="G2111" s="31">
        <v>1</v>
      </c>
      <c r="H2111" s="100"/>
      <c r="I2111" s="100"/>
      <c r="J2111" s="100"/>
      <c r="K2111" s="100"/>
      <c r="L2111" s="100"/>
      <c r="M2111" s="100"/>
      <c r="N2111" s="30" t="str">
        <f>IF(INDEX(技能效果!I:I,MATCH(技能效果等级!B2111,技能效果!B:B,0))="","",INDEX(技能效果!I:I,MATCH(技能效果等级!B2111,技能效果!B:B,0)))</f>
        <v/>
      </c>
      <c r="O2111" s="100"/>
      <c r="P2111" s="100"/>
      <c r="Q2111" s="100"/>
      <c r="R2111" s="31" t="str">
        <f>IF(INDEX(技能效果!J:J,MATCH(技能效果等级!B2111,技能效果!B:B,0))="","",INDEX(技能效果!J:J,MATCH(技能效果等级!B2111,技能效果!B:B,0)))</f>
        <v/>
      </c>
      <c r="S2111" s="100"/>
      <c r="T2111" s="100"/>
      <c r="U2111" s="100"/>
      <c r="V2111" s="30" t="s">
        <v>1329</v>
      </c>
      <c r="W2111" s="31">
        <f t="shared" si="32"/>
        <v>211</v>
      </c>
    </row>
    <row r="2112" spans="1:23" ht="16.5" x14ac:dyDescent="0.2">
      <c r="A2112" s="31">
        <v>2109</v>
      </c>
      <c r="B2112" s="31">
        <f>INDEX(技能效果!B:B,MATCH(技能效果等级!W2112,技能效果!Y:Y,0))</f>
        <v>130400203</v>
      </c>
      <c r="C2112" s="31" t="str">
        <f>INDEX(技能效果!C:C,MATCH(技能效果等级!B2112,技能效果!B:B,0))</f>
        <v>插槽2追击禁锢额外伤害</v>
      </c>
      <c r="D2112" s="30" t="s">
        <v>1013</v>
      </c>
      <c r="E2112" s="31">
        <v>9</v>
      </c>
      <c r="F2112" s="31">
        <f>INDEX(技能效果!H:H,MATCH(技能效果等级!B2112,技能效果!B:B,0))</f>
        <v>1001</v>
      </c>
      <c r="G2112" s="31">
        <v>1</v>
      </c>
      <c r="H2112" s="100"/>
      <c r="I2112" s="100"/>
      <c r="J2112" s="100"/>
      <c r="K2112" s="100"/>
      <c r="L2112" s="100"/>
      <c r="M2112" s="100"/>
      <c r="N2112" s="30" t="str">
        <f>IF(INDEX(技能效果!I:I,MATCH(技能效果等级!B2112,技能效果!B:B,0))="","",INDEX(技能效果!I:I,MATCH(技能效果等级!B2112,技能效果!B:B,0)))</f>
        <v/>
      </c>
      <c r="O2112" s="100"/>
      <c r="P2112" s="100"/>
      <c r="Q2112" s="100"/>
      <c r="R2112" s="31" t="str">
        <f>IF(INDEX(技能效果!J:J,MATCH(技能效果等级!B2112,技能效果!B:B,0))="","",INDEX(技能效果!J:J,MATCH(技能效果等级!B2112,技能效果!B:B,0)))</f>
        <v/>
      </c>
      <c r="S2112" s="100"/>
      <c r="T2112" s="100"/>
      <c r="U2112" s="100"/>
      <c r="V2112" s="30" t="s">
        <v>1329</v>
      </c>
      <c r="W2112" s="31">
        <f t="shared" si="32"/>
        <v>211</v>
      </c>
    </row>
    <row r="2113" spans="1:23" ht="16.5" x14ac:dyDescent="0.2">
      <c r="A2113" s="31">
        <v>2110</v>
      </c>
      <c r="B2113" s="31">
        <f>INDEX(技能效果!B:B,MATCH(技能效果等级!W2113,技能效果!Y:Y,0))</f>
        <v>130400203</v>
      </c>
      <c r="C2113" s="31" t="str">
        <f>INDEX(技能效果!C:C,MATCH(技能效果等级!B2113,技能效果!B:B,0))</f>
        <v>插槽2追击禁锢额外伤害</v>
      </c>
      <c r="D2113" s="30" t="s">
        <v>1013</v>
      </c>
      <c r="E2113" s="31">
        <v>10</v>
      </c>
      <c r="F2113" s="31">
        <f>INDEX(技能效果!H:H,MATCH(技能效果等级!B2113,技能效果!B:B,0))</f>
        <v>1001</v>
      </c>
      <c r="G2113" s="31">
        <v>1</v>
      </c>
      <c r="H2113" s="100"/>
      <c r="I2113" s="100"/>
      <c r="J2113" s="100"/>
      <c r="K2113" s="100"/>
      <c r="L2113" s="100"/>
      <c r="M2113" s="100"/>
      <c r="N2113" s="30" t="str">
        <f>IF(INDEX(技能效果!I:I,MATCH(技能效果等级!B2113,技能效果!B:B,0))="","",INDEX(技能效果!I:I,MATCH(技能效果等级!B2113,技能效果!B:B,0)))</f>
        <v/>
      </c>
      <c r="O2113" s="100"/>
      <c r="P2113" s="100"/>
      <c r="Q2113" s="100"/>
      <c r="R2113" s="31" t="str">
        <f>IF(INDEX(技能效果!J:J,MATCH(技能效果等级!B2113,技能效果!B:B,0))="","",INDEX(技能效果!J:J,MATCH(技能效果等级!B2113,技能效果!B:B,0)))</f>
        <v/>
      </c>
      <c r="S2113" s="100"/>
      <c r="T2113" s="100"/>
      <c r="U2113" s="100"/>
      <c r="V2113" s="30" t="s">
        <v>1329</v>
      </c>
      <c r="W2113" s="31">
        <f t="shared" si="32"/>
        <v>211</v>
      </c>
    </row>
    <row r="2114" spans="1:23" ht="16.5" x14ac:dyDescent="0.2">
      <c r="A2114" s="31">
        <v>2111</v>
      </c>
      <c r="B2114" s="31">
        <f>INDEX(技能效果!B:B,MATCH(技能效果等级!W2114,技能效果!Y:Y,0))</f>
        <v>130400301</v>
      </c>
      <c r="C2114" s="31" t="str">
        <f>INDEX(技能效果!C:C,MATCH(技能效果等级!B2114,技能效果!B:B,0))</f>
        <v>插槽3主动伤害</v>
      </c>
      <c r="D2114" s="30" t="s">
        <v>1013</v>
      </c>
      <c r="E2114" s="31">
        <v>1</v>
      </c>
      <c r="F2114" s="31">
        <f>INDEX(技能效果!H:H,MATCH(技能效果等级!B2114,技能效果!B:B,0))</f>
        <v>1001</v>
      </c>
      <c r="G2114" s="31">
        <v>1</v>
      </c>
      <c r="H2114" s="100"/>
      <c r="I2114" s="100"/>
      <c r="J2114" s="100"/>
      <c r="K2114" s="100"/>
      <c r="L2114" s="100"/>
      <c r="M2114" s="100"/>
      <c r="N2114" s="30" t="str">
        <f>IF(INDEX(技能效果!I:I,MATCH(技能效果等级!B2114,技能效果!B:B,0))="","",INDEX(技能效果!I:I,MATCH(技能效果等级!B2114,技能效果!B:B,0)))</f>
        <v/>
      </c>
      <c r="O2114" s="100"/>
      <c r="P2114" s="100"/>
      <c r="Q2114" s="100"/>
      <c r="R2114" s="31" t="str">
        <f>IF(INDEX(技能效果!J:J,MATCH(技能效果等级!B2114,技能效果!B:B,0))="","",INDEX(技能效果!J:J,MATCH(技能效果等级!B2114,技能效果!B:B,0)))</f>
        <v/>
      </c>
      <c r="S2114" s="100"/>
      <c r="T2114" s="100"/>
      <c r="U2114" s="100"/>
      <c r="V2114" s="30" t="s">
        <v>1329</v>
      </c>
      <c r="W2114" s="31">
        <f t="shared" si="32"/>
        <v>212</v>
      </c>
    </row>
    <row r="2115" spans="1:23" ht="16.5" x14ac:dyDescent="0.2">
      <c r="A2115" s="31">
        <v>2112</v>
      </c>
      <c r="B2115" s="31">
        <f>INDEX(技能效果!B:B,MATCH(技能效果等级!W2115,技能效果!Y:Y,0))</f>
        <v>130400301</v>
      </c>
      <c r="C2115" s="31" t="str">
        <f>INDEX(技能效果!C:C,MATCH(技能效果等级!B2115,技能效果!B:B,0))</f>
        <v>插槽3主动伤害</v>
      </c>
      <c r="D2115" s="30" t="s">
        <v>1013</v>
      </c>
      <c r="E2115" s="31">
        <v>2</v>
      </c>
      <c r="F2115" s="31">
        <f>INDEX(技能效果!H:H,MATCH(技能效果等级!B2115,技能效果!B:B,0))</f>
        <v>1001</v>
      </c>
      <c r="G2115" s="31">
        <v>1</v>
      </c>
      <c r="H2115" s="100"/>
      <c r="I2115" s="100"/>
      <c r="J2115" s="100"/>
      <c r="K2115" s="100"/>
      <c r="L2115" s="100"/>
      <c r="M2115" s="100"/>
      <c r="N2115" s="30" t="str">
        <f>IF(INDEX(技能效果!I:I,MATCH(技能效果等级!B2115,技能效果!B:B,0))="","",INDEX(技能效果!I:I,MATCH(技能效果等级!B2115,技能效果!B:B,0)))</f>
        <v/>
      </c>
      <c r="O2115" s="100"/>
      <c r="P2115" s="100"/>
      <c r="Q2115" s="100"/>
      <c r="R2115" s="31" t="str">
        <f>IF(INDEX(技能效果!J:J,MATCH(技能效果等级!B2115,技能效果!B:B,0))="","",INDEX(技能效果!J:J,MATCH(技能效果等级!B2115,技能效果!B:B,0)))</f>
        <v/>
      </c>
      <c r="S2115" s="100"/>
      <c r="T2115" s="100"/>
      <c r="U2115" s="100"/>
      <c r="V2115" s="30" t="s">
        <v>1329</v>
      </c>
      <c r="W2115" s="31">
        <f t="shared" si="32"/>
        <v>212</v>
      </c>
    </row>
    <row r="2116" spans="1:23" ht="16.5" x14ac:dyDescent="0.2">
      <c r="A2116" s="31">
        <v>2113</v>
      </c>
      <c r="B2116" s="31">
        <f>INDEX(技能效果!B:B,MATCH(技能效果等级!W2116,技能效果!Y:Y,0))</f>
        <v>130400301</v>
      </c>
      <c r="C2116" s="31" t="str">
        <f>INDEX(技能效果!C:C,MATCH(技能效果等级!B2116,技能效果!B:B,0))</f>
        <v>插槽3主动伤害</v>
      </c>
      <c r="D2116" s="30" t="s">
        <v>1013</v>
      </c>
      <c r="E2116" s="31">
        <v>3</v>
      </c>
      <c r="F2116" s="31">
        <f>INDEX(技能效果!H:H,MATCH(技能效果等级!B2116,技能效果!B:B,0))</f>
        <v>1001</v>
      </c>
      <c r="G2116" s="31">
        <v>1</v>
      </c>
      <c r="H2116" s="100"/>
      <c r="I2116" s="100"/>
      <c r="J2116" s="100"/>
      <c r="K2116" s="100"/>
      <c r="L2116" s="100"/>
      <c r="M2116" s="100"/>
      <c r="N2116" s="30" t="str">
        <f>IF(INDEX(技能效果!I:I,MATCH(技能效果等级!B2116,技能效果!B:B,0))="","",INDEX(技能效果!I:I,MATCH(技能效果等级!B2116,技能效果!B:B,0)))</f>
        <v/>
      </c>
      <c r="O2116" s="100"/>
      <c r="P2116" s="100"/>
      <c r="Q2116" s="100"/>
      <c r="R2116" s="31" t="str">
        <f>IF(INDEX(技能效果!J:J,MATCH(技能效果等级!B2116,技能效果!B:B,0))="","",INDEX(技能效果!J:J,MATCH(技能效果等级!B2116,技能效果!B:B,0)))</f>
        <v/>
      </c>
      <c r="S2116" s="100"/>
      <c r="T2116" s="100"/>
      <c r="U2116" s="100"/>
      <c r="V2116" s="30" t="s">
        <v>1329</v>
      </c>
      <c r="W2116" s="31">
        <f t="shared" si="32"/>
        <v>212</v>
      </c>
    </row>
    <row r="2117" spans="1:23" ht="16.5" x14ac:dyDescent="0.2">
      <c r="A2117" s="31">
        <v>2114</v>
      </c>
      <c r="B2117" s="31">
        <f>INDEX(技能效果!B:B,MATCH(技能效果等级!W2117,技能效果!Y:Y,0))</f>
        <v>130400301</v>
      </c>
      <c r="C2117" s="31" t="str">
        <f>INDEX(技能效果!C:C,MATCH(技能效果等级!B2117,技能效果!B:B,0))</f>
        <v>插槽3主动伤害</v>
      </c>
      <c r="D2117" s="30" t="s">
        <v>1013</v>
      </c>
      <c r="E2117" s="31">
        <v>4</v>
      </c>
      <c r="F2117" s="31">
        <f>INDEX(技能效果!H:H,MATCH(技能效果等级!B2117,技能效果!B:B,0))</f>
        <v>1001</v>
      </c>
      <c r="G2117" s="31">
        <v>1</v>
      </c>
      <c r="H2117" s="100"/>
      <c r="I2117" s="100"/>
      <c r="J2117" s="100"/>
      <c r="K2117" s="100"/>
      <c r="L2117" s="100"/>
      <c r="M2117" s="100"/>
      <c r="N2117" s="30" t="str">
        <f>IF(INDEX(技能效果!I:I,MATCH(技能效果等级!B2117,技能效果!B:B,0))="","",INDEX(技能效果!I:I,MATCH(技能效果等级!B2117,技能效果!B:B,0)))</f>
        <v/>
      </c>
      <c r="O2117" s="100"/>
      <c r="P2117" s="100"/>
      <c r="Q2117" s="100"/>
      <c r="R2117" s="31" t="str">
        <f>IF(INDEX(技能效果!J:J,MATCH(技能效果等级!B2117,技能效果!B:B,0))="","",INDEX(技能效果!J:J,MATCH(技能效果等级!B2117,技能效果!B:B,0)))</f>
        <v/>
      </c>
      <c r="S2117" s="100"/>
      <c r="T2117" s="100"/>
      <c r="U2117" s="100"/>
      <c r="V2117" s="30" t="s">
        <v>1329</v>
      </c>
      <c r="W2117" s="31">
        <f t="shared" si="32"/>
        <v>212</v>
      </c>
    </row>
    <row r="2118" spans="1:23" ht="16.5" x14ac:dyDescent="0.2">
      <c r="A2118" s="31">
        <v>2115</v>
      </c>
      <c r="B2118" s="31">
        <f>INDEX(技能效果!B:B,MATCH(技能效果等级!W2118,技能效果!Y:Y,0))</f>
        <v>130400301</v>
      </c>
      <c r="C2118" s="31" t="str">
        <f>INDEX(技能效果!C:C,MATCH(技能效果等级!B2118,技能效果!B:B,0))</f>
        <v>插槽3主动伤害</v>
      </c>
      <c r="D2118" s="30" t="s">
        <v>1013</v>
      </c>
      <c r="E2118" s="31">
        <v>5</v>
      </c>
      <c r="F2118" s="31">
        <f>INDEX(技能效果!H:H,MATCH(技能效果等级!B2118,技能效果!B:B,0))</f>
        <v>1001</v>
      </c>
      <c r="G2118" s="31">
        <v>1</v>
      </c>
      <c r="H2118" s="100"/>
      <c r="I2118" s="100"/>
      <c r="J2118" s="100"/>
      <c r="K2118" s="100"/>
      <c r="L2118" s="100"/>
      <c r="M2118" s="100"/>
      <c r="N2118" s="30" t="str">
        <f>IF(INDEX(技能效果!I:I,MATCH(技能效果等级!B2118,技能效果!B:B,0))="","",INDEX(技能效果!I:I,MATCH(技能效果等级!B2118,技能效果!B:B,0)))</f>
        <v/>
      </c>
      <c r="O2118" s="100"/>
      <c r="P2118" s="100"/>
      <c r="Q2118" s="100"/>
      <c r="R2118" s="31" t="str">
        <f>IF(INDEX(技能效果!J:J,MATCH(技能效果等级!B2118,技能效果!B:B,0))="","",INDEX(技能效果!J:J,MATCH(技能效果等级!B2118,技能效果!B:B,0)))</f>
        <v/>
      </c>
      <c r="S2118" s="100"/>
      <c r="T2118" s="100"/>
      <c r="U2118" s="100"/>
      <c r="V2118" s="30" t="s">
        <v>1329</v>
      </c>
      <c r="W2118" s="31">
        <f t="shared" si="32"/>
        <v>212</v>
      </c>
    </row>
    <row r="2119" spans="1:23" ht="16.5" x14ac:dyDescent="0.2">
      <c r="A2119" s="31">
        <v>2116</v>
      </c>
      <c r="B2119" s="31">
        <f>INDEX(技能效果!B:B,MATCH(技能效果等级!W2119,技能效果!Y:Y,0))</f>
        <v>130400301</v>
      </c>
      <c r="C2119" s="31" t="str">
        <f>INDEX(技能效果!C:C,MATCH(技能效果等级!B2119,技能效果!B:B,0))</f>
        <v>插槽3主动伤害</v>
      </c>
      <c r="D2119" s="30" t="s">
        <v>1013</v>
      </c>
      <c r="E2119" s="31">
        <v>6</v>
      </c>
      <c r="F2119" s="31">
        <f>INDEX(技能效果!H:H,MATCH(技能效果等级!B2119,技能效果!B:B,0))</f>
        <v>1001</v>
      </c>
      <c r="G2119" s="31">
        <v>1</v>
      </c>
      <c r="H2119" s="100"/>
      <c r="I2119" s="100"/>
      <c r="J2119" s="100"/>
      <c r="K2119" s="100"/>
      <c r="L2119" s="100"/>
      <c r="M2119" s="100"/>
      <c r="N2119" s="30" t="str">
        <f>IF(INDEX(技能效果!I:I,MATCH(技能效果等级!B2119,技能效果!B:B,0))="","",INDEX(技能效果!I:I,MATCH(技能效果等级!B2119,技能效果!B:B,0)))</f>
        <v/>
      </c>
      <c r="O2119" s="100"/>
      <c r="P2119" s="100"/>
      <c r="Q2119" s="100"/>
      <c r="R2119" s="31" t="str">
        <f>IF(INDEX(技能效果!J:J,MATCH(技能效果等级!B2119,技能效果!B:B,0))="","",INDEX(技能效果!J:J,MATCH(技能效果等级!B2119,技能效果!B:B,0)))</f>
        <v/>
      </c>
      <c r="S2119" s="100"/>
      <c r="T2119" s="100"/>
      <c r="U2119" s="100"/>
      <c r="V2119" s="30" t="s">
        <v>1329</v>
      </c>
      <c r="W2119" s="31">
        <f t="shared" si="32"/>
        <v>212</v>
      </c>
    </row>
    <row r="2120" spans="1:23" ht="16.5" x14ac:dyDescent="0.2">
      <c r="A2120" s="31">
        <v>2117</v>
      </c>
      <c r="B2120" s="31">
        <f>INDEX(技能效果!B:B,MATCH(技能效果等级!W2120,技能效果!Y:Y,0))</f>
        <v>130400301</v>
      </c>
      <c r="C2120" s="31" t="str">
        <f>INDEX(技能效果!C:C,MATCH(技能效果等级!B2120,技能效果!B:B,0))</f>
        <v>插槽3主动伤害</v>
      </c>
      <c r="D2120" s="30" t="s">
        <v>1013</v>
      </c>
      <c r="E2120" s="31">
        <v>7</v>
      </c>
      <c r="F2120" s="31">
        <f>INDEX(技能效果!H:H,MATCH(技能效果等级!B2120,技能效果!B:B,0))</f>
        <v>1001</v>
      </c>
      <c r="G2120" s="31">
        <v>1</v>
      </c>
      <c r="H2120" s="100"/>
      <c r="I2120" s="100"/>
      <c r="J2120" s="100"/>
      <c r="K2120" s="100"/>
      <c r="L2120" s="100"/>
      <c r="M2120" s="100"/>
      <c r="N2120" s="30" t="str">
        <f>IF(INDEX(技能效果!I:I,MATCH(技能效果等级!B2120,技能效果!B:B,0))="","",INDEX(技能效果!I:I,MATCH(技能效果等级!B2120,技能效果!B:B,0)))</f>
        <v/>
      </c>
      <c r="O2120" s="100"/>
      <c r="P2120" s="100"/>
      <c r="Q2120" s="100"/>
      <c r="R2120" s="31" t="str">
        <f>IF(INDEX(技能效果!J:J,MATCH(技能效果等级!B2120,技能效果!B:B,0))="","",INDEX(技能效果!J:J,MATCH(技能效果等级!B2120,技能效果!B:B,0)))</f>
        <v/>
      </c>
      <c r="S2120" s="100"/>
      <c r="T2120" s="100"/>
      <c r="U2120" s="100"/>
      <c r="V2120" s="30" t="s">
        <v>1329</v>
      </c>
      <c r="W2120" s="31">
        <f t="shared" si="32"/>
        <v>212</v>
      </c>
    </row>
    <row r="2121" spans="1:23" ht="16.5" x14ac:dyDescent="0.2">
      <c r="A2121" s="31">
        <v>2118</v>
      </c>
      <c r="B2121" s="31">
        <f>INDEX(技能效果!B:B,MATCH(技能效果等级!W2121,技能效果!Y:Y,0))</f>
        <v>130400301</v>
      </c>
      <c r="C2121" s="31" t="str">
        <f>INDEX(技能效果!C:C,MATCH(技能效果等级!B2121,技能效果!B:B,0))</f>
        <v>插槽3主动伤害</v>
      </c>
      <c r="D2121" s="30" t="s">
        <v>1013</v>
      </c>
      <c r="E2121" s="31">
        <v>8</v>
      </c>
      <c r="F2121" s="31">
        <f>INDEX(技能效果!H:H,MATCH(技能效果等级!B2121,技能效果!B:B,0))</f>
        <v>1001</v>
      </c>
      <c r="G2121" s="31">
        <v>1</v>
      </c>
      <c r="H2121" s="100"/>
      <c r="I2121" s="100"/>
      <c r="J2121" s="100"/>
      <c r="K2121" s="100"/>
      <c r="L2121" s="100"/>
      <c r="M2121" s="100"/>
      <c r="N2121" s="30" t="str">
        <f>IF(INDEX(技能效果!I:I,MATCH(技能效果等级!B2121,技能效果!B:B,0))="","",INDEX(技能效果!I:I,MATCH(技能效果等级!B2121,技能效果!B:B,0)))</f>
        <v/>
      </c>
      <c r="O2121" s="100"/>
      <c r="P2121" s="100"/>
      <c r="Q2121" s="100"/>
      <c r="R2121" s="31" t="str">
        <f>IF(INDEX(技能效果!J:J,MATCH(技能效果等级!B2121,技能效果!B:B,0))="","",INDEX(技能效果!J:J,MATCH(技能效果等级!B2121,技能效果!B:B,0)))</f>
        <v/>
      </c>
      <c r="S2121" s="100"/>
      <c r="T2121" s="100"/>
      <c r="U2121" s="100"/>
      <c r="V2121" s="30" t="s">
        <v>1329</v>
      </c>
      <c r="W2121" s="31">
        <f t="shared" si="32"/>
        <v>212</v>
      </c>
    </row>
    <row r="2122" spans="1:23" ht="16.5" x14ac:dyDescent="0.2">
      <c r="A2122" s="31">
        <v>2119</v>
      </c>
      <c r="B2122" s="31">
        <f>INDEX(技能效果!B:B,MATCH(技能效果等级!W2122,技能效果!Y:Y,0))</f>
        <v>130400301</v>
      </c>
      <c r="C2122" s="31" t="str">
        <f>INDEX(技能效果!C:C,MATCH(技能效果等级!B2122,技能效果!B:B,0))</f>
        <v>插槽3主动伤害</v>
      </c>
      <c r="D2122" s="30" t="s">
        <v>1013</v>
      </c>
      <c r="E2122" s="31">
        <v>9</v>
      </c>
      <c r="F2122" s="31">
        <f>INDEX(技能效果!H:H,MATCH(技能效果等级!B2122,技能效果!B:B,0))</f>
        <v>1001</v>
      </c>
      <c r="G2122" s="31">
        <v>1</v>
      </c>
      <c r="H2122" s="100"/>
      <c r="I2122" s="100"/>
      <c r="J2122" s="100"/>
      <c r="K2122" s="100"/>
      <c r="L2122" s="100"/>
      <c r="M2122" s="100"/>
      <c r="N2122" s="30" t="str">
        <f>IF(INDEX(技能效果!I:I,MATCH(技能效果等级!B2122,技能效果!B:B,0))="","",INDEX(技能效果!I:I,MATCH(技能效果等级!B2122,技能效果!B:B,0)))</f>
        <v/>
      </c>
      <c r="O2122" s="100"/>
      <c r="P2122" s="100"/>
      <c r="Q2122" s="100"/>
      <c r="R2122" s="31" t="str">
        <f>IF(INDEX(技能效果!J:J,MATCH(技能效果等级!B2122,技能效果!B:B,0))="","",INDEX(技能效果!J:J,MATCH(技能效果等级!B2122,技能效果!B:B,0)))</f>
        <v/>
      </c>
      <c r="S2122" s="100"/>
      <c r="T2122" s="100"/>
      <c r="U2122" s="100"/>
      <c r="V2122" s="30" t="s">
        <v>1329</v>
      </c>
      <c r="W2122" s="31">
        <f t="shared" si="32"/>
        <v>212</v>
      </c>
    </row>
    <row r="2123" spans="1:23" ht="16.5" x14ac:dyDescent="0.2">
      <c r="A2123" s="31">
        <v>2120</v>
      </c>
      <c r="B2123" s="31">
        <f>INDEX(技能效果!B:B,MATCH(技能效果等级!W2123,技能效果!Y:Y,0))</f>
        <v>130400301</v>
      </c>
      <c r="C2123" s="31" t="str">
        <f>INDEX(技能效果!C:C,MATCH(技能效果等级!B2123,技能效果!B:B,0))</f>
        <v>插槽3主动伤害</v>
      </c>
      <c r="D2123" s="30" t="s">
        <v>1013</v>
      </c>
      <c r="E2123" s="31">
        <v>10</v>
      </c>
      <c r="F2123" s="31">
        <f>INDEX(技能效果!H:H,MATCH(技能效果等级!B2123,技能效果!B:B,0))</f>
        <v>1001</v>
      </c>
      <c r="G2123" s="31">
        <v>1</v>
      </c>
      <c r="H2123" s="100"/>
      <c r="I2123" s="100"/>
      <c r="J2123" s="100"/>
      <c r="K2123" s="100"/>
      <c r="L2123" s="100"/>
      <c r="M2123" s="100"/>
      <c r="N2123" s="30" t="str">
        <f>IF(INDEX(技能效果!I:I,MATCH(技能效果等级!B2123,技能效果!B:B,0))="","",INDEX(技能效果!I:I,MATCH(技能效果等级!B2123,技能效果!B:B,0)))</f>
        <v/>
      </c>
      <c r="O2123" s="100"/>
      <c r="P2123" s="100"/>
      <c r="Q2123" s="100"/>
      <c r="R2123" s="31" t="str">
        <f>IF(INDEX(技能效果!J:J,MATCH(技能效果等级!B2123,技能效果!B:B,0))="","",INDEX(技能效果!J:J,MATCH(技能效果等级!B2123,技能效果!B:B,0)))</f>
        <v/>
      </c>
      <c r="S2123" s="100"/>
      <c r="T2123" s="100"/>
      <c r="U2123" s="100"/>
      <c r="V2123" s="30" t="s">
        <v>1329</v>
      </c>
      <c r="W2123" s="31">
        <f t="shared" si="32"/>
        <v>212</v>
      </c>
    </row>
    <row r="2124" spans="1:23" ht="16.5" x14ac:dyDescent="0.2">
      <c r="A2124" s="31">
        <v>2121</v>
      </c>
      <c r="B2124" s="31">
        <f>INDEX(技能效果!B:B,MATCH(技能效果等级!W2124,技能效果!Y:Y,0))</f>
        <v>130400302</v>
      </c>
      <c r="C2124" s="31" t="str">
        <f>INDEX(技能效果!C:C,MATCH(技能效果等级!B2124,技能效果!B:B,0))</f>
        <v>插槽3追击伤害</v>
      </c>
      <c r="D2124" s="30" t="s">
        <v>1013</v>
      </c>
      <c r="E2124" s="31">
        <v>1</v>
      </c>
      <c r="F2124" s="31">
        <f>INDEX(技能效果!H:H,MATCH(技能效果等级!B2124,技能效果!B:B,0))</f>
        <v>1001</v>
      </c>
      <c r="G2124" s="31">
        <v>1</v>
      </c>
      <c r="H2124" s="100"/>
      <c r="I2124" s="100"/>
      <c r="J2124" s="100"/>
      <c r="K2124" s="100"/>
      <c r="L2124" s="100"/>
      <c r="M2124" s="100"/>
      <c r="N2124" s="30" t="str">
        <f>IF(INDEX(技能效果!I:I,MATCH(技能效果等级!B2124,技能效果!B:B,0))="","",INDEX(技能效果!I:I,MATCH(技能效果等级!B2124,技能效果!B:B,0)))</f>
        <v/>
      </c>
      <c r="O2124" s="100"/>
      <c r="P2124" s="100"/>
      <c r="Q2124" s="100"/>
      <c r="R2124" s="31" t="str">
        <f>IF(INDEX(技能效果!J:J,MATCH(技能效果等级!B2124,技能效果!B:B,0))="","",INDEX(技能效果!J:J,MATCH(技能效果等级!B2124,技能效果!B:B,0)))</f>
        <v/>
      </c>
      <c r="S2124" s="100"/>
      <c r="T2124" s="100"/>
      <c r="U2124" s="100"/>
      <c r="V2124" s="30" t="s">
        <v>1329</v>
      </c>
      <c r="W2124" s="31">
        <f t="shared" si="32"/>
        <v>213</v>
      </c>
    </row>
    <row r="2125" spans="1:23" ht="16.5" x14ac:dyDescent="0.2">
      <c r="A2125" s="31">
        <v>2122</v>
      </c>
      <c r="B2125" s="31">
        <f>INDEX(技能效果!B:B,MATCH(技能效果等级!W2125,技能效果!Y:Y,0))</f>
        <v>130400302</v>
      </c>
      <c r="C2125" s="31" t="str">
        <f>INDEX(技能效果!C:C,MATCH(技能效果等级!B2125,技能效果!B:B,0))</f>
        <v>插槽3追击伤害</v>
      </c>
      <c r="D2125" s="30" t="s">
        <v>1013</v>
      </c>
      <c r="E2125" s="31">
        <v>2</v>
      </c>
      <c r="F2125" s="31">
        <f>INDEX(技能效果!H:H,MATCH(技能效果等级!B2125,技能效果!B:B,0))</f>
        <v>1001</v>
      </c>
      <c r="G2125" s="31">
        <v>1</v>
      </c>
      <c r="H2125" s="100"/>
      <c r="I2125" s="100"/>
      <c r="J2125" s="100"/>
      <c r="K2125" s="100"/>
      <c r="L2125" s="100"/>
      <c r="M2125" s="100"/>
      <c r="N2125" s="30" t="str">
        <f>IF(INDEX(技能效果!I:I,MATCH(技能效果等级!B2125,技能效果!B:B,0))="","",INDEX(技能效果!I:I,MATCH(技能效果等级!B2125,技能效果!B:B,0)))</f>
        <v/>
      </c>
      <c r="O2125" s="100"/>
      <c r="P2125" s="100"/>
      <c r="Q2125" s="100"/>
      <c r="R2125" s="31" t="str">
        <f>IF(INDEX(技能效果!J:J,MATCH(技能效果等级!B2125,技能效果!B:B,0))="","",INDEX(技能效果!J:J,MATCH(技能效果等级!B2125,技能效果!B:B,0)))</f>
        <v/>
      </c>
      <c r="S2125" s="100"/>
      <c r="T2125" s="100"/>
      <c r="U2125" s="100"/>
      <c r="V2125" s="30" t="s">
        <v>1329</v>
      </c>
      <c r="W2125" s="31">
        <f t="shared" si="32"/>
        <v>213</v>
      </c>
    </row>
    <row r="2126" spans="1:23" ht="16.5" x14ac:dyDescent="0.2">
      <c r="A2126" s="31">
        <v>2123</v>
      </c>
      <c r="B2126" s="31">
        <f>INDEX(技能效果!B:B,MATCH(技能效果等级!W2126,技能效果!Y:Y,0))</f>
        <v>130400302</v>
      </c>
      <c r="C2126" s="31" t="str">
        <f>INDEX(技能效果!C:C,MATCH(技能效果等级!B2126,技能效果!B:B,0))</f>
        <v>插槽3追击伤害</v>
      </c>
      <c r="D2126" s="30" t="s">
        <v>1013</v>
      </c>
      <c r="E2126" s="31">
        <v>3</v>
      </c>
      <c r="F2126" s="31">
        <f>INDEX(技能效果!H:H,MATCH(技能效果等级!B2126,技能效果!B:B,0))</f>
        <v>1001</v>
      </c>
      <c r="G2126" s="31">
        <v>1</v>
      </c>
      <c r="H2126" s="100"/>
      <c r="I2126" s="100"/>
      <c r="J2126" s="100"/>
      <c r="K2126" s="100"/>
      <c r="L2126" s="100"/>
      <c r="M2126" s="100"/>
      <c r="N2126" s="30" t="str">
        <f>IF(INDEX(技能效果!I:I,MATCH(技能效果等级!B2126,技能效果!B:B,0))="","",INDEX(技能效果!I:I,MATCH(技能效果等级!B2126,技能效果!B:B,0)))</f>
        <v/>
      </c>
      <c r="O2126" s="100"/>
      <c r="P2126" s="100"/>
      <c r="Q2126" s="100"/>
      <c r="R2126" s="31" t="str">
        <f>IF(INDEX(技能效果!J:J,MATCH(技能效果等级!B2126,技能效果!B:B,0))="","",INDEX(技能效果!J:J,MATCH(技能效果等级!B2126,技能效果!B:B,0)))</f>
        <v/>
      </c>
      <c r="S2126" s="100"/>
      <c r="T2126" s="100"/>
      <c r="U2126" s="100"/>
      <c r="V2126" s="30" t="s">
        <v>1329</v>
      </c>
      <c r="W2126" s="31">
        <f t="shared" si="32"/>
        <v>213</v>
      </c>
    </row>
    <row r="2127" spans="1:23" ht="16.5" x14ac:dyDescent="0.2">
      <c r="A2127" s="31">
        <v>2124</v>
      </c>
      <c r="B2127" s="31">
        <f>INDEX(技能效果!B:B,MATCH(技能效果等级!W2127,技能效果!Y:Y,0))</f>
        <v>130400302</v>
      </c>
      <c r="C2127" s="31" t="str">
        <f>INDEX(技能效果!C:C,MATCH(技能效果等级!B2127,技能效果!B:B,0))</f>
        <v>插槽3追击伤害</v>
      </c>
      <c r="D2127" s="30" t="s">
        <v>1013</v>
      </c>
      <c r="E2127" s="31">
        <v>4</v>
      </c>
      <c r="F2127" s="31">
        <f>INDEX(技能效果!H:H,MATCH(技能效果等级!B2127,技能效果!B:B,0))</f>
        <v>1001</v>
      </c>
      <c r="G2127" s="31">
        <v>1</v>
      </c>
      <c r="H2127" s="100"/>
      <c r="I2127" s="100"/>
      <c r="J2127" s="100"/>
      <c r="K2127" s="100"/>
      <c r="L2127" s="100"/>
      <c r="M2127" s="100"/>
      <c r="N2127" s="30" t="str">
        <f>IF(INDEX(技能效果!I:I,MATCH(技能效果等级!B2127,技能效果!B:B,0))="","",INDEX(技能效果!I:I,MATCH(技能效果等级!B2127,技能效果!B:B,0)))</f>
        <v/>
      </c>
      <c r="O2127" s="100"/>
      <c r="P2127" s="100"/>
      <c r="Q2127" s="100"/>
      <c r="R2127" s="31" t="str">
        <f>IF(INDEX(技能效果!J:J,MATCH(技能效果等级!B2127,技能效果!B:B,0))="","",INDEX(技能效果!J:J,MATCH(技能效果等级!B2127,技能效果!B:B,0)))</f>
        <v/>
      </c>
      <c r="S2127" s="100"/>
      <c r="T2127" s="100"/>
      <c r="U2127" s="100"/>
      <c r="V2127" s="30" t="s">
        <v>1329</v>
      </c>
      <c r="W2127" s="31">
        <f t="shared" ref="W2127:W2190" si="33">W2117+1</f>
        <v>213</v>
      </c>
    </row>
    <row r="2128" spans="1:23" ht="16.5" x14ac:dyDescent="0.2">
      <c r="A2128" s="31">
        <v>2125</v>
      </c>
      <c r="B2128" s="31">
        <f>INDEX(技能效果!B:B,MATCH(技能效果等级!W2128,技能效果!Y:Y,0))</f>
        <v>130400302</v>
      </c>
      <c r="C2128" s="31" t="str">
        <f>INDEX(技能效果!C:C,MATCH(技能效果等级!B2128,技能效果!B:B,0))</f>
        <v>插槽3追击伤害</v>
      </c>
      <c r="D2128" s="30" t="s">
        <v>1013</v>
      </c>
      <c r="E2128" s="31">
        <v>5</v>
      </c>
      <c r="F2128" s="31">
        <f>INDEX(技能效果!H:H,MATCH(技能效果等级!B2128,技能效果!B:B,0))</f>
        <v>1001</v>
      </c>
      <c r="G2128" s="31">
        <v>1</v>
      </c>
      <c r="H2128" s="100"/>
      <c r="I2128" s="100"/>
      <c r="J2128" s="100"/>
      <c r="K2128" s="100"/>
      <c r="L2128" s="100"/>
      <c r="M2128" s="100"/>
      <c r="N2128" s="30" t="str">
        <f>IF(INDEX(技能效果!I:I,MATCH(技能效果等级!B2128,技能效果!B:B,0))="","",INDEX(技能效果!I:I,MATCH(技能效果等级!B2128,技能效果!B:B,0)))</f>
        <v/>
      </c>
      <c r="O2128" s="100"/>
      <c r="P2128" s="100"/>
      <c r="Q2128" s="100"/>
      <c r="R2128" s="31" t="str">
        <f>IF(INDEX(技能效果!J:J,MATCH(技能效果等级!B2128,技能效果!B:B,0))="","",INDEX(技能效果!J:J,MATCH(技能效果等级!B2128,技能效果!B:B,0)))</f>
        <v/>
      </c>
      <c r="S2128" s="100"/>
      <c r="T2128" s="100"/>
      <c r="U2128" s="100"/>
      <c r="V2128" s="30" t="s">
        <v>1329</v>
      </c>
      <c r="W2128" s="31">
        <f t="shared" si="33"/>
        <v>213</v>
      </c>
    </row>
    <row r="2129" spans="1:23" ht="16.5" x14ac:dyDescent="0.2">
      <c r="A2129" s="31">
        <v>2126</v>
      </c>
      <c r="B2129" s="31">
        <f>INDEX(技能效果!B:B,MATCH(技能效果等级!W2129,技能效果!Y:Y,0))</f>
        <v>130400302</v>
      </c>
      <c r="C2129" s="31" t="str">
        <f>INDEX(技能效果!C:C,MATCH(技能效果等级!B2129,技能效果!B:B,0))</f>
        <v>插槽3追击伤害</v>
      </c>
      <c r="D2129" s="30" t="s">
        <v>1013</v>
      </c>
      <c r="E2129" s="31">
        <v>6</v>
      </c>
      <c r="F2129" s="31">
        <f>INDEX(技能效果!H:H,MATCH(技能效果等级!B2129,技能效果!B:B,0))</f>
        <v>1001</v>
      </c>
      <c r="G2129" s="31">
        <v>1</v>
      </c>
      <c r="H2129" s="100"/>
      <c r="I2129" s="100"/>
      <c r="J2129" s="100"/>
      <c r="K2129" s="100"/>
      <c r="L2129" s="100"/>
      <c r="M2129" s="100"/>
      <c r="N2129" s="30" t="str">
        <f>IF(INDEX(技能效果!I:I,MATCH(技能效果等级!B2129,技能效果!B:B,0))="","",INDEX(技能效果!I:I,MATCH(技能效果等级!B2129,技能效果!B:B,0)))</f>
        <v/>
      </c>
      <c r="O2129" s="100"/>
      <c r="P2129" s="100"/>
      <c r="Q2129" s="100"/>
      <c r="R2129" s="31" t="str">
        <f>IF(INDEX(技能效果!J:J,MATCH(技能效果等级!B2129,技能效果!B:B,0))="","",INDEX(技能效果!J:J,MATCH(技能效果等级!B2129,技能效果!B:B,0)))</f>
        <v/>
      </c>
      <c r="S2129" s="100"/>
      <c r="T2129" s="100"/>
      <c r="U2129" s="100"/>
      <c r="V2129" s="30" t="s">
        <v>1329</v>
      </c>
      <c r="W2129" s="31">
        <f t="shared" si="33"/>
        <v>213</v>
      </c>
    </row>
    <row r="2130" spans="1:23" ht="16.5" x14ac:dyDescent="0.2">
      <c r="A2130" s="31">
        <v>2127</v>
      </c>
      <c r="B2130" s="31">
        <f>INDEX(技能效果!B:B,MATCH(技能效果等级!W2130,技能效果!Y:Y,0))</f>
        <v>130400302</v>
      </c>
      <c r="C2130" s="31" t="str">
        <f>INDEX(技能效果!C:C,MATCH(技能效果等级!B2130,技能效果!B:B,0))</f>
        <v>插槽3追击伤害</v>
      </c>
      <c r="D2130" s="30" t="s">
        <v>1013</v>
      </c>
      <c r="E2130" s="31">
        <v>7</v>
      </c>
      <c r="F2130" s="31">
        <f>INDEX(技能效果!H:H,MATCH(技能效果等级!B2130,技能效果!B:B,0))</f>
        <v>1001</v>
      </c>
      <c r="G2130" s="31">
        <v>1</v>
      </c>
      <c r="H2130" s="100"/>
      <c r="I2130" s="100"/>
      <c r="J2130" s="100"/>
      <c r="K2130" s="100"/>
      <c r="L2130" s="100"/>
      <c r="M2130" s="100"/>
      <c r="N2130" s="30" t="str">
        <f>IF(INDEX(技能效果!I:I,MATCH(技能效果等级!B2130,技能效果!B:B,0))="","",INDEX(技能效果!I:I,MATCH(技能效果等级!B2130,技能效果!B:B,0)))</f>
        <v/>
      </c>
      <c r="O2130" s="100"/>
      <c r="P2130" s="100"/>
      <c r="Q2130" s="100"/>
      <c r="R2130" s="31" t="str">
        <f>IF(INDEX(技能效果!J:J,MATCH(技能效果等级!B2130,技能效果!B:B,0))="","",INDEX(技能效果!J:J,MATCH(技能效果等级!B2130,技能效果!B:B,0)))</f>
        <v/>
      </c>
      <c r="S2130" s="100"/>
      <c r="T2130" s="100"/>
      <c r="U2130" s="100"/>
      <c r="V2130" s="30" t="s">
        <v>1329</v>
      </c>
      <c r="W2130" s="31">
        <f t="shared" si="33"/>
        <v>213</v>
      </c>
    </row>
    <row r="2131" spans="1:23" ht="16.5" x14ac:dyDescent="0.2">
      <c r="A2131" s="31">
        <v>2128</v>
      </c>
      <c r="B2131" s="31">
        <f>INDEX(技能效果!B:B,MATCH(技能效果等级!W2131,技能效果!Y:Y,0))</f>
        <v>130400302</v>
      </c>
      <c r="C2131" s="31" t="str">
        <f>INDEX(技能效果!C:C,MATCH(技能效果等级!B2131,技能效果!B:B,0))</f>
        <v>插槽3追击伤害</v>
      </c>
      <c r="D2131" s="30" t="s">
        <v>1013</v>
      </c>
      <c r="E2131" s="31">
        <v>8</v>
      </c>
      <c r="F2131" s="31">
        <f>INDEX(技能效果!H:H,MATCH(技能效果等级!B2131,技能效果!B:B,0))</f>
        <v>1001</v>
      </c>
      <c r="G2131" s="31">
        <v>1</v>
      </c>
      <c r="H2131" s="100"/>
      <c r="I2131" s="100"/>
      <c r="J2131" s="100"/>
      <c r="K2131" s="100"/>
      <c r="L2131" s="100"/>
      <c r="M2131" s="100"/>
      <c r="N2131" s="30" t="str">
        <f>IF(INDEX(技能效果!I:I,MATCH(技能效果等级!B2131,技能效果!B:B,0))="","",INDEX(技能效果!I:I,MATCH(技能效果等级!B2131,技能效果!B:B,0)))</f>
        <v/>
      </c>
      <c r="O2131" s="100"/>
      <c r="P2131" s="100"/>
      <c r="Q2131" s="100"/>
      <c r="R2131" s="31" t="str">
        <f>IF(INDEX(技能效果!J:J,MATCH(技能效果等级!B2131,技能效果!B:B,0))="","",INDEX(技能效果!J:J,MATCH(技能效果等级!B2131,技能效果!B:B,0)))</f>
        <v/>
      </c>
      <c r="S2131" s="100"/>
      <c r="T2131" s="100"/>
      <c r="U2131" s="100"/>
      <c r="V2131" s="30" t="s">
        <v>1329</v>
      </c>
      <c r="W2131" s="31">
        <f t="shared" si="33"/>
        <v>213</v>
      </c>
    </row>
    <row r="2132" spans="1:23" ht="16.5" x14ac:dyDescent="0.2">
      <c r="A2132" s="31">
        <v>2129</v>
      </c>
      <c r="B2132" s="31">
        <f>INDEX(技能效果!B:B,MATCH(技能效果等级!W2132,技能效果!Y:Y,0))</f>
        <v>130400302</v>
      </c>
      <c r="C2132" s="31" t="str">
        <f>INDEX(技能效果!C:C,MATCH(技能效果等级!B2132,技能效果!B:B,0))</f>
        <v>插槽3追击伤害</v>
      </c>
      <c r="D2132" s="30" t="s">
        <v>1013</v>
      </c>
      <c r="E2132" s="31">
        <v>9</v>
      </c>
      <c r="F2132" s="31">
        <f>INDEX(技能效果!H:H,MATCH(技能效果等级!B2132,技能效果!B:B,0))</f>
        <v>1001</v>
      </c>
      <c r="G2132" s="31">
        <v>1</v>
      </c>
      <c r="H2132" s="100"/>
      <c r="I2132" s="100"/>
      <c r="J2132" s="100"/>
      <c r="K2132" s="100"/>
      <c r="L2132" s="100"/>
      <c r="M2132" s="100"/>
      <c r="N2132" s="30" t="str">
        <f>IF(INDEX(技能效果!I:I,MATCH(技能效果等级!B2132,技能效果!B:B,0))="","",INDEX(技能效果!I:I,MATCH(技能效果等级!B2132,技能效果!B:B,0)))</f>
        <v/>
      </c>
      <c r="O2132" s="100"/>
      <c r="P2132" s="100"/>
      <c r="Q2132" s="100"/>
      <c r="R2132" s="31" t="str">
        <f>IF(INDEX(技能效果!J:J,MATCH(技能效果等级!B2132,技能效果!B:B,0))="","",INDEX(技能效果!J:J,MATCH(技能效果等级!B2132,技能效果!B:B,0)))</f>
        <v/>
      </c>
      <c r="S2132" s="100"/>
      <c r="T2132" s="100"/>
      <c r="U2132" s="100"/>
      <c r="V2132" s="30" t="s">
        <v>1329</v>
      </c>
      <c r="W2132" s="31">
        <f t="shared" si="33"/>
        <v>213</v>
      </c>
    </row>
    <row r="2133" spans="1:23" ht="16.5" x14ac:dyDescent="0.2">
      <c r="A2133" s="31">
        <v>2130</v>
      </c>
      <c r="B2133" s="31">
        <f>INDEX(技能效果!B:B,MATCH(技能效果等级!W2133,技能效果!Y:Y,0))</f>
        <v>130400302</v>
      </c>
      <c r="C2133" s="31" t="str">
        <f>INDEX(技能效果!C:C,MATCH(技能效果等级!B2133,技能效果!B:B,0))</f>
        <v>插槽3追击伤害</v>
      </c>
      <c r="D2133" s="30" t="s">
        <v>1013</v>
      </c>
      <c r="E2133" s="31">
        <v>10</v>
      </c>
      <c r="F2133" s="31">
        <f>INDEX(技能效果!H:H,MATCH(技能效果等级!B2133,技能效果!B:B,0))</f>
        <v>1001</v>
      </c>
      <c r="G2133" s="31">
        <v>1</v>
      </c>
      <c r="H2133" s="100"/>
      <c r="I2133" s="100"/>
      <c r="J2133" s="100"/>
      <c r="K2133" s="100"/>
      <c r="L2133" s="100"/>
      <c r="M2133" s="100"/>
      <c r="N2133" s="30" t="str">
        <f>IF(INDEX(技能效果!I:I,MATCH(技能效果等级!B2133,技能效果!B:B,0))="","",INDEX(技能效果!I:I,MATCH(技能效果等级!B2133,技能效果!B:B,0)))</f>
        <v/>
      </c>
      <c r="O2133" s="100"/>
      <c r="P2133" s="100"/>
      <c r="Q2133" s="100"/>
      <c r="R2133" s="31" t="str">
        <f>IF(INDEX(技能效果!J:J,MATCH(技能效果等级!B2133,技能效果!B:B,0))="","",INDEX(技能效果!J:J,MATCH(技能效果等级!B2133,技能效果!B:B,0)))</f>
        <v/>
      </c>
      <c r="S2133" s="100"/>
      <c r="T2133" s="100"/>
      <c r="U2133" s="100"/>
      <c r="V2133" s="30" t="s">
        <v>1329</v>
      </c>
      <c r="W2133" s="31">
        <f t="shared" si="33"/>
        <v>213</v>
      </c>
    </row>
    <row r="2134" spans="1:23" ht="16.5" x14ac:dyDescent="0.2">
      <c r="A2134" s="31">
        <v>2131</v>
      </c>
      <c r="B2134" s="31">
        <f>INDEX(技能效果!B:B,MATCH(技能效果等级!W2134,技能效果!Y:Y,0))</f>
        <v>130400303</v>
      </c>
      <c r="C2134" s="31" t="str">
        <f>INDEX(技能效果!C:C,MATCH(技能效果等级!B2134,技能效果!B:B,0))</f>
        <v>插槽3减少红水晶</v>
      </c>
      <c r="D2134" s="30" t="s">
        <v>1013</v>
      </c>
      <c r="E2134" s="31">
        <v>1</v>
      </c>
      <c r="F2134" s="31">
        <f>INDEX(技能效果!H:H,MATCH(技能效果等级!B2134,技能效果!B:B,0))</f>
        <v>3002</v>
      </c>
      <c r="G2134" s="31">
        <v>1</v>
      </c>
      <c r="H2134" s="100"/>
      <c r="I2134" s="100"/>
      <c r="J2134" s="100"/>
      <c r="K2134" s="100"/>
      <c r="L2134" s="100"/>
      <c r="M2134" s="100"/>
      <c r="N2134" s="30" t="str">
        <f>IF(INDEX(技能效果!I:I,MATCH(技能效果等级!B2134,技能效果!B:B,0))="","",INDEX(技能效果!I:I,MATCH(技能效果等级!B2134,技能效果!B:B,0)))</f>
        <v/>
      </c>
      <c r="O2134" s="100"/>
      <c r="P2134" s="100"/>
      <c r="Q2134" s="100"/>
      <c r="R2134" s="31" t="str">
        <f>IF(INDEX(技能效果!J:J,MATCH(技能效果等级!B2134,技能效果!B:B,0))="","",INDEX(技能效果!J:J,MATCH(技能效果等级!B2134,技能效果!B:B,0)))</f>
        <v/>
      </c>
      <c r="S2134" s="100"/>
      <c r="T2134" s="100"/>
      <c r="U2134" s="100"/>
      <c r="V2134" s="30" t="s">
        <v>1329</v>
      </c>
      <c r="W2134" s="31">
        <f t="shared" si="33"/>
        <v>214</v>
      </c>
    </row>
    <row r="2135" spans="1:23" ht="16.5" x14ac:dyDescent="0.2">
      <c r="A2135" s="31">
        <v>2132</v>
      </c>
      <c r="B2135" s="31">
        <f>INDEX(技能效果!B:B,MATCH(技能效果等级!W2135,技能效果!Y:Y,0))</f>
        <v>130400303</v>
      </c>
      <c r="C2135" s="31" t="str">
        <f>INDEX(技能效果!C:C,MATCH(技能效果等级!B2135,技能效果!B:B,0))</f>
        <v>插槽3减少红水晶</v>
      </c>
      <c r="D2135" s="30" t="s">
        <v>1013</v>
      </c>
      <c r="E2135" s="31">
        <v>2</v>
      </c>
      <c r="F2135" s="31">
        <f>INDEX(技能效果!H:H,MATCH(技能效果等级!B2135,技能效果!B:B,0))</f>
        <v>3002</v>
      </c>
      <c r="G2135" s="31">
        <v>1</v>
      </c>
      <c r="H2135" s="100"/>
      <c r="I2135" s="100"/>
      <c r="J2135" s="100"/>
      <c r="K2135" s="100"/>
      <c r="L2135" s="100"/>
      <c r="M2135" s="100"/>
      <c r="N2135" s="30" t="str">
        <f>IF(INDEX(技能效果!I:I,MATCH(技能效果等级!B2135,技能效果!B:B,0))="","",INDEX(技能效果!I:I,MATCH(技能效果等级!B2135,技能效果!B:B,0)))</f>
        <v/>
      </c>
      <c r="O2135" s="100"/>
      <c r="P2135" s="100"/>
      <c r="Q2135" s="100"/>
      <c r="R2135" s="31" t="str">
        <f>IF(INDEX(技能效果!J:J,MATCH(技能效果等级!B2135,技能效果!B:B,0))="","",INDEX(技能效果!J:J,MATCH(技能效果等级!B2135,技能效果!B:B,0)))</f>
        <v/>
      </c>
      <c r="S2135" s="100"/>
      <c r="T2135" s="100"/>
      <c r="U2135" s="100"/>
      <c r="V2135" s="30" t="s">
        <v>1329</v>
      </c>
      <c r="W2135" s="31">
        <f t="shared" si="33"/>
        <v>214</v>
      </c>
    </row>
    <row r="2136" spans="1:23" ht="16.5" x14ac:dyDescent="0.2">
      <c r="A2136" s="31">
        <v>2133</v>
      </c>
      <c r="B2136" s="31">
        <f>INDEX(技能效果!B:B,MATCH(技能效果等级!W2136,技能效果!Y:Y,0))</f>
        <v>130400303</v>
      </c>
      <c r="C2136" s="31" t="str">
        <f>INDEX(技能效果!C:C,MATCH(技能效果等级!B2136,技能效果!B:B,0))</f>
        <v>插槽3减少红水晶</v>
      </c>
      <c r="D2136" s="30" t="s">
        <v>1013</v>
      </c>
      <c r="E2136" s="31">
        <v>3</v>
      </c>
      <c r="F2136" s="31">
        <f>INDEX(技能效果!H:H,MATCH(技能效果等级!B2136,技能效果!B:B,0))</f>
        <v>3002</v>
      </c>
      <c r="G2136" s="31">
        <v>1</v>
      </c>
      <c r="H2136" s="100"/>
      <c r="I2136" s="100"/>
      <c r="J2136" s="100"/>
      <c r="K2136" s="100"/>
      <c r="L2136" s="100"/>
      <c r="M2136" s="100"/>
      <c r="N2136" s="30" t="str">
        <f>IF(INDEX(技能效果!I:I,MATCH(技能效果等级!B2136,技能效果!B:B,0))="","",INDEX(技能效果!I:I,MATCH(技能效果等级!B2136,技能效果!B:B,0)))</f>
        <v/>
      </c>
      <c r="O2136" s="100"/>
      <c r="P2136" s="100"/>
      <c r="Q2136" s="100"/>
      <c r="R2136" s="31" t="str">
        <f>IF(INDEX(技能效果!J:J,MATCH(技能效果等级!B2136,技能效果!B:B,0))="","",INDEX(技能效果!J:J,MATCH(技能效果等级!B2136,技能效果!B:B,0)))</f>
        <v/>
      </c>
      <c r="S2136" s="100"/>
      <c r="T2136" s="100"/>
      <c r="U2136" s="100"/>
      <c r="V2136" s="30" t="s">
        <v>1329</v>
      </c>
      <c r="W2136" s="31">
        <f t="shared" si="33"/>
        <v>214</v>
      </c>
    </row>
    <row r="2137" spans="1:23" ht="16.5" x14ac:dyDescent="0.2">
      <c r="A2137" s="31">
        <v>2134</v>
      </c>
      <c r="B2137" s="31">
        <f>INDEX(技能效果!B:B,MATCH(技能效果等级!W2137,技能效果!Y:Y,0))</f>
        <v>130400303</v>
      </c>
      <c r="C2137" s="31" t="str">
        <f>INDEX(技能效果!C:C,MATCH(技能效果等级!B2137,技能效果!B:B,0))</f>
        <v>插槽3减少红水晶</v>
      </c>
      <c r="D2137" s="30" t="s">
        <v>1013</v>
      </c>
      <c r="E2137" s="31">
        <v>4</v>
      </c>
      <c r="F2137" s="31">
        <f>INDEX(技能效果!H:H,MATCH(技能效果等级!B2137,技能效果!B:B,0))</f>
        <v>3002</v>
      </c>
      <c r="G2137" s="31">
        <v>1</v>
      </c>
      <c r="H2137" s="100"/>
      <c r="I2137" s="100"/>
      <c r="J2137" s="100"/>
      <c r="K2137" s="100"/>
      <c r="L2137" s="100"/>
      <c r="M2137" s="100"/>
      <c r="N2137" s="30" t="str">
        <f>IF(INDEX(技能效果!I:I,MATCH(技能效果等级!B2137,技能效果!B:B,0))="","",INDEX(技能效果!I:I,MATCH(技能效果等级!B2137,技能效果!B:B,0)))</f>
        <v/>
      </c>
      <c r="O2137" s="100"/>
      <c r="P2137" s="100"/>
      <c r="Q2137" s="100"/>
      <c r="R2137" s="31" t="str">
        <f>IF(INDEX(技能效果!J:J,MATCH(技能效果等级!B2137,技能效果!B:B,0))="","",INDEX(技能效果!J:J,MATCH(技能效果等级!B2137,技能效果!B:B,0)))</f>
        <v/>
      </c>
      <c r="S2137" s="100"/>
      <c r="T2137" s="100"/>
      <c r="U2137" s="100"/>
      <c r="V2137" s="30" t="s">
        <v>1329</v>
      </c>
      <c r="W2137" s="31">
        <f t="shared" si="33"/>
        <v>214</v>
      </c>
    </row>
    <row r="2138" spans="1:23" ht="16.5" x14ac:dyDescent="0.2">
      <c r="A2138" s="31">
        <v>2135</v>
      </c>
      <c r="B2138" s="31">
        <f>INDEX(技能效果!B:B,MATCH(技能效果等级!W2138,技能效果!Y:Y,0))</f>
        <v>130400303</v>
      </c>
      <c r="C2138" s="31" t="str">
        <f>INDEX(技能效果!C:C,MATCH(技能效果等级!B2138,技能效果!B:B,0))</f>
        <v>插槽3减少红水晶</v>
      </c>
      <c r="D2138" s="30" t="s">
        <v>1013</v>
      </c>
      <c r="E2138" s="31">
        <v>5</v>
      </c>
      <c r="F2138" s="31">
        <f>INDEX(技能效果!H:H,MATCH(技能效果等级!B2138,技能效果!B:B,0))</f>
        <v>3002</v>
      </c>
      <c r="G2138" s="31">
        <v>1</v>
      </c>
      <c r="H2138" s="100"/>
      <c r="I2138" s="100"/>
      <c r="J2138" s="100"/>
      <c r="K2138" s="100"/>
      <c r="L2138" s="100"/>
      <c r="M2138" s="100"/>
      <c r="N2138" s="30" t="str">
        <f>IF(INDEX(技能效果!I:I,MATCH(技能效果等级!B2138,技能效果!B:B,0))="","",INDEX(技能效果!I:I,MATCH(技能效果等级!B2138,技能效果!B:B,0)))</f>
        <v/>
      </c>
      <c r="O2138" s="100"/>
      <c r="P2138" s="100"/>
      <c r="Q2138" s="100"/>
      <c r="R2138" s="31" t="str">
        <f>IF(INDEX(技能效果!J:J,MATCH(技能效果等级!B2138,技能效果!B:B,0))="","",INDEX(技能效果!J:J,MATCH(技能效果等级!B2138,技能效果!B:B,0)))</f>
        <v/>
      </c>
      <c r="S2138" s="100"/>
      <c r="T2138" s="100"/>
      <c r="U2138" s="100"/>
      <c r="V2138" s="30" t="s">
        <v>1329</v>
      </c>
      <c r="W2138" s="31">
        <f t="shared" si="33"/>
        <v>214</v>
      </c>
    </row>
    <row r="2139" spans="1:23" ht="16.5" x14ac:dyDescent="0.2">
      <c r="A2139" s="31">
        <v>2136</v>
      </c>
      <c r="B2139" s="31">
        <f>INDEX(技能效果!B:B,MATCH(技能效果等级!W2139,技能效果!Y:Y,0))</f>
        <v>130400303</v>
      </c>
      <c r="C2139" s="31" t="str">
        <f>INDEX(技能效果!C:C,MATCH(技能效果等级!B2139,技能效果!B:B,0))</f>
        <v>插槽3减少红水晶</v>
      </c>
      <c r="D2139" s="30" t="s">
        <v>1013</v>
      </c>
      <c r="E2139" s="31">
        <v>6</v>
      </c>
      <c r="F2139" s="31">
        <f>INDEX(技能效果!H:H,MATCH(技能效果等级!B2139,技能效果!B:B,0))</f>
        <v>3002</v>
      </c>
      <c r="G2139" s="31">
        <v>1</v>
      </c>
      <c r="H2139" s="100"/>
      <c r="I2139" s="100"/>
      <c r="J2139" s="100"/>
      <c r="K2139" s="100"/>
      <c r="L2139" s="100"/>
      <c r="M2139" s="100"/>
      <c r="N2139" s="30" t="str">
        <f>IF(INDEX(技能效果!I:I,MATCH(技能效果等级!B2139,技能效果!B:B,0))="","",INDEX(技能效果!I:I,MATCH(技能效果等级!B2139,技能效果!B:B,0)))</f>
        <v/>
      </c>
      <c r="O2139" s="100"/>
      <c r="P2139" s="100"/>
      <c r="Q2139" s="100"/>
      <c r="R2139" s="31" t="str">
        <f>IF(INDEX(技能效果!J:J,MATCH(技能效果等级!B2139,技能效果!B:B,0))="","",INDEX(技能效果!J:J,MATCH(技能效果等级!B2139,技能效果!B:B,0)))</f>
        <v/>
      </c>
      <c r="S2139" s="100"/>
      <c r="T2139" s="100"/>
      <c r="U2139" s="100"/>
      <c r="V2139" s="30" t="s">
        <v>1329</v>
      </c>
      <c r="W2139" s="31">
        <f t="shared" si="33"/>
        <v>214</v>
      </c>
    </row>
    <row r="2140" spans="1:23" ht="16.5" x14ac:dyDescent="0.2">
      <c r="A2140" s="31">
        <v>2137</v>
      </c>
      <c r="B2140" s="31">
        <f>INDEX(技能效果!B:B,MATCH(技能效果等级!W2140,技能效果!Y:Y,0))</f>
        <v>130400303</v>
      </c>
      <c r="C2140" s="31" t="str">
        <f>INDEX(技能效果!C:C,MATCH(技能效果等级!B2140,技能效果!B:B,0))</f>
        <v>插槽3减少红水晶</v>
      </c>
      <c r="D2140" s="30" t="s">
        <v>1013</v>
      </c>
      <c r="E2140" s="31">
        <v>7</v>
      </c>
      <c r="F2140" s="31">
        <f>INDEX(技能效果!H:H,MATCH(技能效果等级!B2140,技能效果!B:B,0))</f>
        <v>3002</v>
      </c>
      <c r="G2140" s="31">
        <v>1</v>
      </c>
      <c r="H2140" s="100"/>
      <c r="I2140" s="100"/>
      <c r="J2140" s="100"/>
      <c r="K2140" s="100"/>
      <c r="L2140" s="100"/>
      <c r="M2140" s="100"/>
      <c r="N2140" s="30" t="str">
        <f>IF(INDEX(技能效果!I:I,MATCH(技能效果等级!B2140,技能效果!B:B,0))="","",INDEX(技能效果!I:I,MATCH(技能效果等级!B2140,技能效果!B:B,0)))</f>
        <v/>
      </c>
      <c r="O2140" s="100"/>
      <c r="P2140" s="100"/>
      <c r="Q2140" s="100"/>
      <c r="R2140" s="31" t="str">
        <f>IF(INDEX(技能效果!J:J,MATCH(技能效果等级!B2140,技能效果!B:B,0))="","",INDEX(技能效果!J:J,MATCH(技能效果等级!B2140,技能效果!B:B,0)))</f>
        <v/>
      </c>
      <c r="S2140" s="100"/>
      <c r="T2140" s="100"/>
      <c r="U2140" s="100"/>
      <c r="V2140" s="30" t="s">
        <v>1329</v>
      </c>
      <c r="W2140" s="31">
        <f t="shared" si="33"/>
        <v>214</v>
      </c>
    </row>
    <row r="2141" spans="1:23" ht="16.5" x14ac:dyDescent="0.2">
      <c r="A2141" s="31">
        <v>2138</v>
      </c>
      <c r="B2141" s="31">
        <f>INDEX(技能效果!B:B,MATCH(技能效果等级!W2141,技能效果!Y:Y,0))</f>
        <v>130400303</v>
      </c>
      <c r="C2141" s="31" t="str">
        <f>INDEX(技能效果!C:C,MATCH(技能效果等级!B2141,技能效果!B:B,0))</f>
        <v>插槽3减少红水晶</v>
      </c>
      <c r="D2141" s="30" t="s">
        <v>1013</v>
      </c>
      <c r="E2141" s="31">
        <v>8</v>
      </c>
      <c r="F2141" s="31">
        <f>INDEX(技能效果!H:H,MATCH(技能效果等级!B2141,技能效果!B:B,0))</f>
        <v>3002</v>
      </c>
      <c r="G2141" s="31">
        <v>1</v>
      </c>
      <c r="H2141" s="100"/>
      <c r="I2141" s="100"/>
      <c r="J2141" s="100"/>
      <c r="K2141" s="100"/>
      <c r="L2141" s="100"/>
      <c r="M2141" s="100"/>
      <c r="N2141" s="30" t="str">
        <f>IF(INDEX(技能效果!I:I,MATCH(技能效果等级!B2141,技能效果!B:B,0))="","",INDEX(技能效果!I:I,MATCH(技能效果等级!B2141,技能效果!B:B,0)))</f>
        <v/>
      </c>
      <c r="O2141" s="100"/>
      <c r="P2141" s="100"/>
      <c r="Q2141" s="100"/>
      <c r="R2141" s="31" t="str">
        <f>IF(INDEX(技能效果!J:J,MATCH(技能效果等级!B2141,技能效果!B:B,0))="","",INDEX(技能效果!J:J,MATCH(技能效果等级!B2141,技能效果!B:B,0)))</f>
        <v/>
      </c>
      <c r="S2141" s="100"/>
      <c r="T2141" s="100"/>
      <c r="U2141" s="100"/>
      <c r="V2141" s="30" t="s">
        <v>1329</v>
      </c>
      <c r="W2141" s="31">
        <f t="shared" si="33"/>
        <v>214</v>
      </c>
    </row>
    <row r="2142" spans="1:23" ht="16.5" x14ac:dyDescent="0.2">
      <c r="A2142" s="31">
        <v>2139</v>
      </c>
      <c r="B2142" s="31">
        <f>INDEX(技能效果!B:B,MATCH(技能效果等级!W2142,技能效果!Y:Y,0))</f>
        <v>130400303</v>
      </c>
      <c r="C2142" s="31" t="str">
        <f>INDEX(技能效果!C:C,MATCH(技能效果等级!B2142,技能效果!B:B,0))</f>
        <v>插槽3减少红水晶</v>
      </c>
      <c r="D2142" s="30" t="s">
        <v>1013</v>
      </c>
      <c r="E2142" s="31">
        <v>9</v>
      </c>
      <c r="F2142" s="31">
        <f>INDEX(技能效果!H:H,MATCH(技能效果等级!B2142,技能效果!B:B,0))</f>
        <v>3002</v>
      </c>
      <c r="G2142" s="31">
        <v>1</v>
      </c>
      <c r="H2142" s="100"/>
      <c r="I2142" s="100"/>
      <c r="J2142" s="100"/>
      <c r="K2142" s="100"/>
      <c r="L2142" s="100"/>
      <c r="M2142" s="100"/>
      <c r="N2142" s="30" t="str">
        <f>IF(INDEX(技能效果!I:I,MATCH(技能效果等级!B2142,技能效果!B:B,0))="","",INDEX(技能效果!I:I,MATCH(技能效果等级!B2142,技能效果!B:B,0)))</f>
        <v/>
      </c>
      <c r="O2142" s="100"/>
      <c r="P2142" s="100"/>
      <c r="Q2142" s="100"/>
      <c r="R2142" s="31" t="str">
        <f>IF(INDEX(技能效果!J:J,MATCH(技能效果等级!B2142,技能效果!B:B,0))="","",INDEX(技能效果!J:J,MATCH(技能效果等级!B2142,技能效果!B:B,0)))</f>
        <v/>
      </c>
      <c r="S2142" s="100"/>
      <c r="T2142" s="100"/>
      <c r="U2142" s="100"/>
      <c r="V2142" s="30" t="s">
        <v>1329</v>
      </c>
      <c r="W2142" s="31">
        <f t="shared" si="33"/>
        <v>214</v>
      </c>
    </row>
    <row r="2143" spans="1:23" ht="16.5" x14ac:dyDescent="0.2">
      <c r="A2143" s="31">
        <v>2140</v>
      </c>
      <c r="B2143" s="31">
        <f>INDEX(技能效果!B:B,MATCH(技能效果等级!W2143,技能效果!Y:Y,0))</f>
        <v>130400303</v>
      </c>
      <c r="C2143" s="31" t="str">
        <f>INDEX(技能效果!C:C,MATCH(技能效果等级!B2143,技能效果!B:B,0))</f>
        <v>插槽3减少红水晶</v>
      </c>
      <c r="D2143" s="30" t="s">
        <v>1013</v>
      </c>
      <c r="E2143" s="31">
        <v>10</v>
      </c>
      <c r="F2143" s="31">
        <f>INDEX(技能效果!H:H,MATCH(技能效果等级!B2143,技能效果!B:B,0))</f>
        <v>3002</v>
      </c>
      <c r="G2143" s="31">
        <v>1</v>
      </c>
      <c r="H2143" s="100"/>
      <c r="I2143" s="100"/>
      <c r="J2143" s="100"/>
      <c r="K2143" s="100"/>
      <c r="L2143" s="100"/>
      <c r="M2143" s="100"/>
      <c r="N2143" s="30" t="str">
        <f>IF(INDEX(技能效果!I:I,MATCH(技能效果等级!B2143,技能效果!B:B,0))="","",INDEX(技能效果!I:I,MATCH(技能效果等级!B2143,技能效果!B:B,0)))</f>
        <v/>
      </c>
      <c r="O2143" s="100"/>
      <c r="P2143" s="100"/>
      <c r="Q2143" s="100"/>
      <c r="R2143" s="31" t="str">
        <f>IF(INDEX(技能效果!J:J,MATCH(技能效果等级!B2143,技能效果!B:B,0))="","",INDEX(技能效果!J:J,MATCH(技能效果等级!B2143,技能效果!B:B,0)))</f>
        <v/>
      </c>
      <c r="S2143" s="100"/>
      <c r="T2143" s="100"/>
      <c r="U2143" s="100"/>
      <c r="V2143" s="30" t="s">
        <v>1329</v>
      </c>
      <c r="W2143" s="31">
        <f t="shared" si="33"/>
        <v>214</v>
      </c>
    </row>
    <row r="2144" spans="1:23" ht="16.5" x14ac:dyDescent="0.2">
      <c r="A2144" s="31">
        <v>2141</v>
      </c>
      <c r="B2144" s="31">
        <f>INDEX(技能效果!B:B,MATCH(技能效果等级!W2144,技能效果!Y:Y,0))</f>
        <v>130400304</v>
      </c>
      <c r="C2144" s="31" t="str">
        <f>INDEX(技能效果!C:C,MATCH(技能效果等级!B2144,技能效果!B:B,0))</f>
        <v>插槽3减少黄水晶</v>
      </c>
      <c r="D2144" s="30" t="s">
        <v>1013</v>
      </c>
      <c r="E2144" s="31">
        <v>1</v>
      </c>
      <c r="F2144" s="31">
        <f>INDEX(技能效果!H:H,MATCH(技能效果等级!B2144,技能效果!B:B,0))</f>
        <v>3002</v>
      </c>
      <c r="G2144" s="31">
        <v>1</v>
      </c>
      <c r="H2144" s="100"/>
      <c r="I2144" s="100"/>
      <c r="J2144" s="100"/>
      <c r="K2144" s="100"/>
      <c r="L2144" s="100"/>
      <c r="M2144" s="100"/>
      <c r="N2144" s="30" t="str">
        <f>IF(INDEX(技能效果!I:I,MATCH(技能效果等级!B2144,技能效果!B:B,0))="","",INDEX(技能效果!I:I,MATCH(技能效果等级!B2144,技能效果!B:B,0)))</f>
        <v/>
      </c>
      <c r="O2144" s="100"/>
      <c r="P2144" s="100"/>
      <c r="Q2144" s="100"/>
      <c r="R2144" s="31" t="str">
        <f>IF(INDEX(技能效果!J:J,MATCH(技能效果等级!B2144,技能效果!B:B,0))="","",INDEX(技能效果!J:J,MATCH(技能效果等级!B2144,技能效果!B:B,0)))</f>
        <v/>
      </c>
      <c r="S2144" s="100"/>
      <c r="T2144" s="100"/>
      <c r="U2144" s="100"/>
      <c r="V2144" s="30" t="s">
        <v>1329</v>
      </c>
      <c r="W2144" s="31">
        <f t="shared" si="33"/>
        <v>215</v>
      </c>
    </row>
    <row r="2145" spans="1:23" ht="16.5" x14ac:dyDescent="0.2">
      <c r="A2145" s="31">
        <v>2142</v>
      </c>
      <c r="B2145" s="31">
        <f>INDEX(技能效果!B:B,MATCH(技能效果等级!W2145,技能效果!Y:Y,0))</f>
        <v>130400304</v>
      </c>
      <c r="C2145" s="31" t="str">
        <f>INDEX(技能效果!C:C,MATCH(技能效果等级!B2145,技能效果!B:B,0))</f>
        <v>插槽3减少黄水晶</v>
      </c>
      <c r="D2145" s="30" t="s">
        <v>1013</v>
      </c>
      <c r="E2145" s="31">
        <v>2</v>
      </c>
      <c r="F2145" s="31">
        <f>INDEX(技能效果!H:H,MATCH(技能效果等级!B2145,技能效果!B:B,0))</f>
        <v>3002</v>
      </c>
      <c r="G2145" s="31">
        <v>1</v>
      </c>
      <c r="H2145" s="100"/>
      <c r="I2145" s="100"/>
      <c r="J2145" s="100"/>
      <c r="K2145" s="100"/>
      <c r="L2145" s="100"/>
      <c r="M2145" s="100"/>
      <c r="N2145" s="30" t="str">
        <f>IF(INDEX(技能效果!I:I,MATCH(技能效果等级!B2145,技能效果!B:B,0))="","",INDEX(技能效果!I:I,MATCH(技能效果等级!B2145,技能效果!B:B,0)))</f>
        <v/>
      </c>
      <c r="O2145" s="100"/>
      <c r="P2145" s="100"/>
      <c r="Q2145" s="100"/>
      <c r="R2145" s="31" t="str">
        <f>IF(INDEX(技能效果!J:J,MATCH(技能效果等级!B2145,技能效果!B:B,0))="","",INDEX(技能效果!J:J,MATCH(技能效果等级!B2145,技能效果!B:B,0)))</f>
        <v/>
      </c>
      <c r="S2145" s="100"/>
      <c r="T2145" s="100"/>
      <c r="U2145" s="100"/>
      <c r="V2145" s="30" t="s">
        <v>1329</v>
      </c>
      <c r="W2145" s="31">
        <f t="shared" si="33"/>
        <v>215</v>
      </c>
    </row>
    <row r="2146" spans="1:23" ht="16.5" x14ac:dyDescent="0.2">
      <c r="A2146" s="31">
        <v>2143</v>
      </c>
      <c r="B2146" s="31">
        <f>INDEX(技能效果!B:B,MATCH(技能效果等级!W2146,技能效果!Y:Y,0))</f>
        <v>130400304</v>
      </c>
      <c r="C2146" s="31" t="str">
        <f>INDEX(技能效果!C:C,MATCH(技能效果等级!B2146,技能效果!B:B,0))</f>
        <v>插槽3减少黄水晶</v>
      </c>
      <c r="D2146" s="30" t="s">
        <v>1013</v>
      </c>
      <c r="E2146" s="31">
        <v>3</v>
      </c>
      <c r="F2146" s="31">
        <f>INDEX(技能效果!H:H,MATCH(技能效果等级!B2146,技能效果!B:B,0))</f>
        <v>3002</v>
      </c>
      <c r="G2146" s="31">
        <v>1</v>
      </c>
      <c r="H2146" s="100"/>
      <c r="I2146" s="100"/>
      <c r="J2146" s="100"/>
      <c r="K2146" s="100"/>
      <c r="L2146" s="100"/>
      <c r="M2146" s="100"/>
      <c r="N2146" s="30" t="str">
        <f>IF(INDEX(技能效果!I:I,MATCH(技能效果等级!B2146,技能效果!B:B,0))="","",INDEX(技能效果!I:I,MATCH(技能效果等级!B2146,技能效果!B:B,0)))</f>
        <v/>
      </c>
      <c r="O2146" s="100"/>
      <c r="P2146" s="100"/>
      <c r="Q2146" s="100"/>
      <c r="R2146" s="31" t="str">
        <f>IF(INDEX(技能效果!J:J,MATCH(技能效果等级!B2146,技能效果!B:B,0))="","",INDEX(技能效果!J:J,MATCH(技能效果等级!B2146,技能效果!B:B,0)))</f>
        <v/>
      </c>
      <c r="S2146" s="100"/>
      <c r="T2146" s="100"/>
      <c r="U2146" s="100"/>
      <c r="V2146" s="30" t="s">
        <v>1329</v>
      </c>
      <c r="W2146" s="31">
        <f t="shared" si="33"/>
        <v>215</v>
      </c>
    </row>
    <row r="2147" spans="1:23" ht="16.5" x14ac:dyDescent="0.2">
      <c r="A2147" s="31">
        <v>2144</v>
      </c>
      <c r="B2147" s="31">
        <f>INDEX(技能效果!B:B,MATCH(技能效果等级!W2147,技能效果!Y:Y,0))</f>
        <v>130400304</v>
      </c>
      <c r="C2147" s="31" t="str">
        <f>INDEX(技能效果!C:C,MATCH(技能效果等级!B2147,技能效果!B:B,0))</f>
        <v>插槽3减少黄水晶</v>
      </c>
      <c r="D2147" s="30" t="s">
        <v>1013</v>
      </c>
      <c r="E2147" s="31">
        <v>4</v>
      </c>
      <c r="F2147" s="31">
        <f>INDEX(技能效果!H:H,MATCH(技能效果等级!B2147,技能效果!B:B,0))</f>
        <v>3002</v>
      </c>
      <c r="G2147" s="31">
        <v>1</v>
      </c>
      <c r="H2147" s="100"/>
      <c r="I2147" s="100"/>
      <c r="J2147" s="100"/>
      <c r="K2147" s="100"/>
      <c r="L2147" s="100"/>
      <c r="M2147" s="100"/>
      <c r="N2147" s="30" t="str">
        <f>IF(INDEX(技能效果!I:I,MATCH(技能效果等级!B2147,技能效果!B:B,0))="","",INDEX(技能效果!I:I,MATCH(技能效果等级!B2147,技能效果!B:B,0)))</f>
        <v/>
      </c>
      <c r="O2147" s="100"/>
      <c r="P2147" s="100"/>
      <c r="Q2147" s="100"/>
      <c r="R2147" s="31" t="str">
        <f>IF(INDEX(技能效果!J:J,MATCH(技能效果等级!B2147,技能效果!B:B,0))="","",INDEX(技能效果!J:J,MATCH(技能效果等级!B2147,技能效果!B:B,0)))</f>
        <v/>
      </c>
      <c r="S2147" s="100"/>
      <c r="T2147" s="100"/>
      <c r="U2147" s="100"/>
      <c r="V2147" s="30" t="s">
        <v>1329</v>
      </c>
      <c r="W2147" s="31">
        <f t="shared" si="33"/>
        <v>215</v>
      </c>
    </row>
    <row r="2148" spans="1:23" ht="16.5" x14ac:dyDescent="0.2">
      <c r="A2148" s="31">
        <v>2145</v>
      </c>
      <c r="B2148" s="31">
        <f>INDEX(技能效果!B:B,MATCH(技能效果等级!W2148,技能效果!Y:Y,0))</f>
        <v>130400304</v>
      </c>
      <c r="C2148" s="31" t="str">
        <f>INDEX(技能效果!C:C,MATCH(技能效果等级!B2148,技能效果!B:B,0))</f>
        <v>插槽3减少黄水晶</v>
      </c>
      <c r="D2148" s="30" t="s">
        <v>1013</v>
      </c>
      <c r="E2148" s="31">
        <v>5</v>
      </c>
      <c r="F2148" s="31">
        <f>INDEX(技能效果!H:H,MATCH(技能效果等级!B2148,技能效果!B:B,0))</f>
        <v>3002</v>
      </c>
      <c r="G2148" s="31">
        <v>1</v>
      </c>
      <c r="H2148" s="100"/>
      <c r="I2148" s="100"/>
      <c r="J2148" s="100"/>
      <c r="K2148" s="100"/>
      <c r="L2148" s="100"/>
      <c r="M2148" s="100"/>
      <c r="N2148" s="30" t="str">
        <f>IF(INDEX(技能效果!I:I,MATCH(技能效果等级!B2148,技能效果!B:B,0))="","",INDEX(技能效果!I:I,MATCH(技能效果等级!B2148,技能效果!B:B,0)))</f>
        <v/>
      </c>
      <c r="O2148" s="100"/>
      <c r="P2148" s="100"/>
      <c r="Q2148" s="100"/>
      <c r="R2148" s="31" t="str">
        <f>IF(INDEX(技能效果!J:J,MATCH(技能效果等级!B2148,技能效果!B:B,0))="","",INDEX(技能效果!J:J,MATCH(技能效果等级!B2148,技能效果!B:B,0)))</f>
        <v/>
      </c>
      <c r="S2148" s="100"/>
      <c r="T2148" s="100"/>
      <c r="U2148" s="100"/>
      <c r="V2148" s="30" t="s">
        <v>1329</v>
      </c>
      <c r="W2148" s="31">
        <f t="shared" si="33"/>
        <v>215</v>
      </c>
    </row>
    <row r="2149" spans="1:23" ht="16.5" x14ac:dyDescent="0.2">
      <c r="A2149" s="31">
        <v>2146</v>
      </c>
      <c r="B2149" s="31">
        <f>INDEX(技能效果!B:B,MATCH(技能效果等级!W2149,技能效果!Y:Y,0))</f>
        <v>130400304</v>
      </c>
      <c r="C2149" s="31" t="str">
        <f>INDEX(技能效果!C:C,MATCH(技能效果等级!B2149,技能效果!B:B,0))</f>
        <v>插槽3减少黄水晶</v>
      </c>
      <c r="D2149" s="30" t="s">
        <v>1013</v>
      </c>
      <c r="E2149" s="31">
        <v>6</v>
      </c>
      <c r="F2149" s="31">
        <f>INDEX(技能效果!H:H,MATCH(技能效果等级!B2149,技能效果!B:B,0))</f>
        <v>3002</v>
      </c>
      <c r="G2149" s="31">
        <v>1</v>
      </c>
      <c r="H2149" s="100"/>
      <c r="I2149" s="100"/>
      <c r="J2149" s="100"/>
      <c r="K2149" s="100"/>
      <c r="L2149" s="100"/>
      <c r="M2149" s="100"/>
      <c r="N2149" s="30" t="str">
        <f>IF(INDEX(技能效果!I:I,MATCH(技能效果等级!B2149,技能效果!B:B,0))="","",INDEX(技能效果!I:I,MATCH(技能效果等级!B2149,技能效果!B:B,0)))</f>
        <v/>
      </c>
      <c r="O2149" s="100"/>
      <c r="P2149" s="100"/>
      <c r="Q2149" s="100"/>
      <c r="R2149" s="31" t="str">
        <f>IF(INDEX(技能效果!J:J,MATCH(技能效果等级!B2149,技能效果!B:B,0))="","",INDEX(技能效果!J:J,MATCH(技能效果等级!B2149,技能效果!B:B,0)))</f>
        <v/>
      </c>
      <c r="S2149" s="100"/>
      <c r="T2149" s="100"/>
      <c r="U2149" s="100"/>
      <c r="V2149" s="30" t="s">
        <v>1329</v>
      </c>
      <c r="W2149" s="31">
        <f t="shared" si="33"/>
        <v>215</v>
      </c>
    </row>
    <row r="2150" spans="1:23" ht="16.5" x14ac:dyDescent="0.2">
      <c r="A2150" s="31">
        <v>2147</v>
      </c>
      <c r="B2150" s="31">
        <f>INDEX(技能效果!B:B,MATCH(技能效果等级!W2150,技能效果!Y:Y,0))</f>
        <v>130400304</v>
      </c>
      <c r="C2150" s="31" t="str">
        <f>INDEX(技能效果!C:C,MATCH(技能效果等级!B2150,技能效果!B:B,0))</f>
        <v>插槽3减少黄水晶</v>
      </c>
      <c r="D2150" s="30" t="s">
        <v>1013</v>
      </c>
      <c r="E2150" s="31">
        <v>7</v>
      </c>
      <c r="F2150" s="31">
        <f>INDEX(技能效果!H:H,MATCH(技能效果等级!B2150,技能效果!B:B,0))</f>
        <v>3002</v>
      </c>
      <c r="G2150" s="31">
        <v>1</v>
      </c>
      <c r="H2150" s="100"/>
      <c r="I2150" s="100"/>
      <c r="J2150" s="100"/>
      <c r="K2150" s="100"/>
      <c r="L2150" s="100"/>
      <c r="M2150" s="100"/>
      <c r="N2150" s="30" t="str">
        <f>IF(INDEX(技能效果!I:I,MATCH(技能效果等级!B2150,技能效果!B:B,0))="","",INDEX(技能效果!I:I,MATCH(技能效果等级!B2150,技能效果!B:B,0)))</f>
        <v/>
      </c>
      <c r="O2150" s="100"/>
      <c r="P2150" s="100"/>
      <c r="Q2150" s="100"/>
      <c r="R2150" s="31" t="str">
        <f>IF(INDEX(技能效果!J:J,MATCH(技能效果等级!B2150,技能效果!B:B,0))="","",INDEX(技能效果!J:J,MATCH(技能效果等级!B2150,技能效果!B:B,0)))</f>
        <v/>
      </c>
      <c r="S2150" s="100"/>
      <c r="T2150" s="100"/>
      <c r="U2150" s="100"/>
      <c r="V2150" s="30" t="s">
        <v>1329</v>
      </c>
      <c r="W2150" s="31">
        <f t="shared" si="33"/>
        <v>215</v>
      </c>
    </row>
    <row r="2151" spans="1:23" ht="16.5" x14ac:dyDescent="0.2">
      <c r="A2151" s="31">
        <v>2148</v>
      </c>
      <c r="B2151" s="31">
        <f>INDEX(技能效果!B:B,MATCH(技能效果等级!W2151,技能效果!Y:Y,0))</f>
        <v>130400304</v>
      </c>
      <c r="C2151" s="31" t="str">
        <f>INDEX(技能效果!C:C,MATCH(技能效果等级!B2151,技能效果!B:B,0))</f>
        <v>插槽3减少黄水晶</v>
      </c>
      <c r="D2151" s="30" t="s">
        <v>1013</v>
      </c>
      <c r="E2151" s="31">
        <v>8</v>
      </c>
      <c r="F2151" s="31">
        <f>INDEX(技能效果!H:H,MATCH(技能效果等级!B2151,技能效果!B:B,0))</f>
        <v>3002</v>
      </c>
      <c r="G2151" s="31">
        <v>1</v>
      </c>
      <c r="H2151" s="100"/>
      <c r="I2151" s="100"/>
      <c r="J2151" s="100"/>
      <c r="K2151" s="100"/>
      <c r="L2151" s="100"/>
      <c r="M2151" s="100"/>
      <c r="N2151" s="30" t="str">
        <f>IF(INDEX(技能效果!I:I,MATCH(技能效果等级!B2151,技能效果!B:B,0))="","",INDEX(技能效果!I:I,MATCH(技能效果等级!B2151,技能效果!B:B,0)))</f>
        <v/>
      </c>
      <c r="O2151" s="100"/>
      <c r="P2151" s="100"/>
      <c r="Q2151" s="100"/>
      <c r="R2151" s="31" t="str">
        <f>IF(INDEX(技能效果!J:J,MATCH(技能效果等级!B2151,技能效果!B:B,0))="","",INDEX(技能效果!J:J,MATCH(技能效果等级!B2151,技能效果!B:B,0)))</f>
        <v/>
      </c>
      <c r="S2151" s="100"/>
      <c r="T2151" s="100"/>
      <c r="U2151" s="100"/>
      <c r="V2151" s="30" t="s">
        <v>1329</v>
      </c>
      <c r="W2151" s="31">
        <f t="shared" si="33"/>
        <v>215</v>
      </c>
    </row>
    <row r="2152" spans="1:23" ht="16.5" x14ac:dyDescent="0.2">
      <c r="A2152" s="31">
        <v>2149</v>
      </c>
      <c r="B2152" s="31">
        <f>INDEX(技能效果!B:B,MATCH(技能效果等级!W2152,技能效果!Y:Y,0))</f>
        <v>130400304</v>
      </c>
      <c r="C2152" s="31" t="str">
        <f>INDEX(技能效果!C:C,MATCH(技能效果等级!B2152,技能效果!B:B,0))</f>
        <v>插槽3减少黄水晶</v>
      </c>
      <c r="D2152" s="30" t="s">
        <v>1013</v>
      </c>
      <c r="E2152" s="31">
        <v>9</v>
      </c>
      <c r="F2152" s="31">
        <f>INDEX(技能效果!H:H,MATCH(技能效果等级!B2152,技能效果!B:B,0))</f>
        <v>3002</v>
      </c>
      <c r="G2152" s="31">
        <v>1</v>
      </c>
      <c r="H2152" s="100"/>
      <c r="I2152" s="100"/>
      <c r="J2152" s="100"/>
      <c r="K2152" s="100"/>
      <c r="L2152" s="100"/>
      <c r="M2152" s="100"/>
      <c r="N2152" s="30" t="str">
        <f>IF(INDEX(技能效果!I:I,MATCH(技能效果等级!B2152,技能效果!B:B,0))="","",INDEX(技能效果!I:I,MATCH(技能效果等级!B2152,技能效果!B:B,0)))</f>
        <v/>
      </c>
      <c r="O2152" s="100"/>
      <c r="P2152" s="100"/>
      <c r="Q2152" s="100"/>
      <c r="R2152" s="31" t="str">
        <f>IF(INDEX(技能效果!J:J,MATCH(技能效果等级!B2152,技能效果!B:B,0))="","",INDEX(技能效果!J:J,MATCH(技能效果等级!B2152,技能效果!B:B,0)))</f>
        <v/>
      </c>
      <c r="S2152" s="100"/>
      <c r="T2152" s="100"/>
      <c r="U2152" s="100"/>
      <c r="V2152" s="30" t="s">
        <v>1329</v>
      </c>
      <c r="W2152" s="31">
        <f t="shared" si="33"/>
        <v>215</v>
      </c>
    </row>
    <row r="2153" spans="1:23" ht="16.5" x14ac:dyDescent="0.2">
      <c r="A2153" s="31">
        <v>2150</v>
      </c>
      <c r="B2153" s="31">
        <f>INDEX(技能效果!B:B,MATCH(技能效果等级!W2153,技能效果!Y:Y,0))</f>
        <v>130400304</v>
      </c>
      <c r="C2153" s="31" t="str">
        <f>INDEX(技能效果!C:C,MATCH(技能效果等级!B2153,技能效果!B:B,0))</f>
        <v>插槽3减少黄水晶</v>
      </c>
      <c r="D2153" s="30" t="s">
        <v>1013</v>
      </c>
      <c r="E2153" s="31">
        <v>10</v>
      </c>
      <c r="F2153" s="31">
        <f>INDEX(技能效果!H:H,MATCH(技能效果等级!B2153,技能效果!B:B,0))</f>
        <v>3002</v>
      </c>
      <c r="G2153" s="31">
        <v>1</v>
      </c>
      <c r="H2153" s="100"/>
      <c r="I2153" s="100"/>
      <c r="J2153" s="100"/>
      <c r="K2153" s="100"/>
      <c r="L2153" s="100"/>
      <c r="M2153" s="100"/>
      <c r="N2153" s="30" t="str">
        <f>IF(INDEX(技能效果!I:I,MATCH(技能效果等级!B2153,技能效果!B:B,0))="","",INDEX(技能效果!I:I,MATCH(技能效果等级!B2153,技能效果!B:B,0)))</f>
        <v/>
      </c>
      <c r="O2153" s="100"/>
      <c r="P2153" s="100"/>
      <c r="Q2153" s="100"/>
      <c r="R2153" s="31" t="str">
        <f>IF(INDEX(技能效果!J:J,MATCH(技能效果等级!B2153,技能效果!B:B,0))="","",INDEX(技能效果!J:J,MATCH(技能效果等级!B2153,技能效果!B:B,0)))</f>
        <v/>
      </c>
      <c r="S2153" s="100"/>
      <c r="T2153" s="100"/>
      <c r="U2153" s="100"/>
      <c r="V2153" s="30" t="s">
        <v>1329</v>
      </c>
      <c r="W2153" s="31">
        <f t="shared" si="33"/>
        <v>215</v>
      </c>
    </row>
    <row r="2154" spans="1:23" ht="16.5" x14ac:dyDescent="0.2">
      <c r="A2154" s="31">
        <v>2151</v>
      </c>
      <c r="B2154" s="31">
        <f>INDEX(技能效果!B:B,MATCH(技能效果等级!W2154,技能效果!Y:Y,0))</f>
        <v>130400305</v>
      </c>
      <c r="C2154" s="31" t="str">
        <f>INDEX(技能效果!C:C,MATCH(技能效果等级!B2154,技能效果!B:B,0))</f>
        <v>插槽3减少蓝水晶</v>
      </c>
      <c r="D2154" s="30" t="s">
        <v>1013</v>
      </c>
      <c r="E2154" s="31">
        <v>1</v>
      </c>
      <c r="F2154" s="31">
        <f>INDEX(技能效果!H:H,MATCH(技能效果等级!B2154,技能效果!B:B,0))</f>
        <v>3002</v>
      </c>
      <c r="G2154" s="31">
        <v>1</v>
      </c>
      <c r="H2154" s="100"/>
      <c r="I2154" s="100"/>
      <c r="J2154" s="100"/>
      <c r="K2154" s="100"/>
      <c r="L2154" s="100"/>
      <c r="M2154" s="100"/>
      <c r="N2154" s="30" t="str">
        <f>IF(INDEX(技能效果!I:I,MATCH(技能效果等级!B2154,技能效果!B:B,0))="","",INDEX(技能效果!I:I,MATCH(技能效果等级!B2154,技能效果!B:B,0)))</f>
        <v/>
      </c>
      <c r="O2154" s="100"/>
      <c r="P2154" s="100"/>
      <c r="Q2154" s="100"/>
      <c r="R2154" s="31" t="str">
        <f>IF(INDEX(技能效果!J:J,MATCH(技能效果等级!B2154,技能效果!B:B,0))="","",INDEX(技能效果!J:J,MATCH(技能效果等级!B2154,技能效果!B:B,0)))</f>
        <v/>
      </c>
      <c r="S2154" s="100"/>
      <c r="T2154" s="100"/>
      <c r="U2154" s="100"/>
      <c r="V2154" s="30" t="s">
        <v>1329</v>
      </c>
      <c r="W2154" s="31">
        <f t="shared" si="33"/>
        <v>216</v>
      </c>
    </row>
    <row r="2155" spans="1:23" ht="16.5" x14ac:dyDescent="0.2">
      <c r="A2155" s="31">
        <v>2152</v>
      </c>
      <c r="B2155" s="31">
        <f>INDEX(技能效果!B:B,MATCH(技能效果等级!W2155,技能效果!Y:Y,0))</f>
        <v>130400305</v>
      </c>
      <c r="C2155" s="31" t="str">
        <f>INDEX(技能效果!C:C,MATCH(技能效果等级!B2155,技能效果!B:B,0))</f>
        <v>插槽3减少蓝水晶</v>
      </c>
      <c r="D2155" s="30" t="s">
        <v>1013</v>
      </c>
      <c r="E2155" s="31">
        <v>2</v>
      </c>
      <c r="F2155" s="31">
        <f>INDEX(技能效果!H:H,MATCH(技能效果等级!B2155,技能效果!B:B,0))</f>
        <v>3002</v>
      </c>
      <c r="G2155" s="31">
        <v>1</v>
      </c>
      <c r="H2155" s="100"/>
      <c r="I2155" s="100"/>
      <c r="J2155" s="100"/>
      <c r="K2155" s="100"/>
      <c r="L2155" s="100"/>
      <c r="M2155" s="100"/>
      <c r="N2155" s="30" t="str">
        <f>IF(INDEX(技能效果!I:I,MATCH(技能效果等级!B2155,技能效果!B:B,0))="","",INDEX(技能效果!I:I,MATCH(技能效果等级!B2155,技能效果!B:B,0)))</f>
        <v/>
      </c>
      <c r="O2155" s="100"/>
      <c r="P2155" s="100"/>
      <c r="Q2155" s="100"/>
      <c r="R2155" s="31" t="str">
        <f>IF(INDEX(技能效果!J:J,MATCH(技能效果等级!B2155,技能效果!B:B,0))="","",INDEX(技能效果!J:J,MATCH(技能效果等级!B2155,技能效果!B:B,0)))</f>
        <v/>
      </c>
      <c r="S2155" s="100"/>
      <c r="T2155" s="100"/>
      <c r="U2155" s="100"/>
      <c r="V2155" s="30" t="s">
        <v>1329</v>
      </c>
      <c r="W2155" s="31">
        <f t="shared" si="33"/>
        <v>216</v>
      </c>
    </row>
    <row r="2156" spans="1:23" ht="16.5" x14ac:dyDescent="0.2">
      <c r="A2156" s="31">
        <v>2153</v>
      </c>
      <c r="B2156" s="31">
        <f>INDEX(技能效果!B:B,MATCH(技能效果等级!W2156,技能效果!Y:Y,0))</f>
        <v>130400305</v>
      </c>
      <c r="C2156" s="31" t="str">
        <f>INDEX(技能效果!C:C,MATCH(技能效果等级!B2156,技能效果!B:B,0))</f>
        <v>插槽3减少蓝水晶</v>
      </c>
      <c r="D2156" s="30" t="s">
        <v>1013</v>
      </c>
      <c r="E2156" s="31">
        <v>3</v>
      </c>
      <c r="F2156" s="31">
        <f>INDEX(技能效果!H:H,MATCH(技能效果等级!B2156,技能效果!B:B,0))</f>
        <v>3002</v>
      </c>
      <c r="G2156" s="31">
        <v>1</v>
      </c>
      <c r="H2156" s="100"/>
      <c r="I2156" s="100"/>
      <c r="J2156" s="100"/>
      <c r="K2156" s="100"/>
      <c r="L2156" s="100"/>
      <c r="M2156" s="100"/>
      <c r="N2156" s="30" t="str">
        <f>IF(INDEX(技能效果!I:I,MATCH(技能效果等级!B2156,技能效果!B:B,0))="","",INDEX(技能效果!I:I,MATCH(技能效果等级!B2156,技能效果!B:B,0)))</f>
        <v/>
      </c>
      <c r="O2156" s="100"/>
      <c r="P2156" s="100"/>
      <c r="Q2156" s="100"/>
      <c r="R2156" s="31" t="str">
        <f>IF(INDEX(技能效果!J:J,MATCH(技能效果等级!B2156,技能效果!B:B,0))="","",INDEX(技能效果!J:J,MATCH(技能效果等级!B2156,技能效果!B:B,0)))</f>
        <v/>
      </c>
      <c r="S2156" s="100"/>
      <c r="T2156" s="100"/>
      <c r="U2156" s="100"/>
      <c r="V2156" s="30" t="s">
        <v>1329</v>
      </c>
      <c r="W2156" s="31">
        <f t="shared" si="33"/>
        <v>216</v>
      </c>
    </row>
    <row r="2157" spans="1:23" ht="16.5" x14ac:dyDescent="0.2">
      <c r="A2157" s="31">
        <v>2154</v>
      </c>
      <c r="B2157" s="31">
        <f>INDEX(技能效果!B:B,MATCH(技能效果等级!W2157,技能效果!Y:Y,0))</f>
        <v>130400305</v>
      </c>
      <c r="C2157" s="31" t="str">
        <f>INDEX(技能效果!C:C,MATCH(技能效果等级!B2157,技能效果!B:B,0))</f>
        <v>插槽3减少蓝水晶</v>
      </c>
      <c r="D2157" s="30" t="s">
        <v>1013</v>
      </c>
      <c r="E2157" s="31">
        <v>4</v>
      </c>
      <c r="F2157" s="31">
        <f>INDEX(技能效果!H:H,MATCH(技能效果等级!B2157,技能效果!B:B,0))</f>
        <v>3002</v>
      </c>
      <c r="G2157" s="31">
        <v>1</v>
      </c>
      <c r="H2157" s="100"/>
      <c r="I2157" s="100"/>
      <c r="J2157" s="100"/>
      <c r="K2157" s="100"/>
      <c r="L2157" s="100"/>
      <c r="M2157" s="100"/>
      <c r="N2157" s="30" t="str">
        <f>IF(INDEX(技能效果!I:I,MATCH(技能效果等级!B2157,技能效果!B:B,0))="","",INDEX(技能效果!I:I,MATCH(技能效果等级!B2157,技能效果!B:B,0)))</f>
        <v/>
      </c>
      <c r="O2157" s="100"/>
      <c r="P2157" s="100"/>
      <c r="Q2157" s="100"/>
      <c r="R2157" s="31" t="str">
        <f>IF(INDEX(技能效果!J:J,MATCH(技能效果等级!B2157,技能效果!B:B,0))="","",INDEX(技能效果!J:J,MATCH(技能效果等级!B2157,技能效果!B:B,0)))</f>
        <v/>
      </c>
      <c r="S2157" s="100"/>
      <c r="T2157" s="100"/>
      <c r="U2157" s="100"/>
      <c r="V2157" s="30" t="s">
        <v>1329</v>
      </c>
      <c r="W2157" s="31">
        <f t="shared" si="33"/>
        <v>216</v>
      </c>
    </row>
    <row r="2158" spans="1:23" ht="16.5" x14ac:dyDescent="0.2">
      <c r="A2158" s="31">
        <v>2155</v>
      </c>
      <c r="B2158" s="31">
        <f>INDEX(技能效果!B:B,MATCH(技能效果等级!W2158,技能效果!Y:Y,0))</f>
        <v>130400305</v>
      </c>
      <c r="C2158" s="31" t="str">
        <f>INDEX(技能效果!C:C,MATCH(技能效果等级!B2158,技能效果!B:B,0))</f>
        <v>插槽3减少蓝水晶</v>
      </c>
      <c r="D2158" s="30" t="s">
        <v>1013</v>
      </c>
      <c r="E2158" s="31">
        <v>5</v>
      </c>
      <c r="F2158" s="31">
        <f>INDEX(技能效果!H:H,MATCH(技能效果等级!B2158,技能效果!B:B,0))</f>
        <v>3002</v>
      </c>
      <c r="G2158" s="31">
        <v>1</v>
      </c>
      <c r="H2158" s="100"/>
      <c r="I2158" s="100"/>
      <c r="J2158" s="100"/>
      <c r="K2158" s="100"/>
      <c r="L2158" s="100"/>
      <c r="M2158" s="100"/>
      <c r="N2158" s="30" t="str">
        <f>IF(INDEX(技能效果!I:I,MATCH(技能效果等级!B2158,技能效果!B:B,0))="","",INDEX(技能效果!I:I,MATCH(技能效果等级!B2158,技能效果!B:B,0)))</f>
        <v/>
      </c>
      <c r="O2158" s="100"/>
      <c r="P2158" s="100"/>
      <c r="Q2158" s="100"/>
      <c r="R2158" s="31" t="str">
        <f>IF(INDEX(技能效果!J:J,MATCH(技能效果等级!B2158,技能效果!B:B,0))="","",INDEX(技能效果!J:J,MATCH(技能效果等级!B2158,技能效果!B:B,0)))</f>
        <v/>
      </c>
      <c r="S2158" s="100"/>
      <c r="T2158" s="100"/>
      <c r="U2158" s="100"/>
      <c r="V2158" s="30" t="s">
        <v>1329</v>
      </c>
      <c r="W2158" s="31">
        <f t="shared" si="33"/>
        <v>216</v>
      </c>
    </row>
    <row r="2159" spans="1:23" ht="16.5" x14ac:dyDescent="0.2">
      <c r="A2159" s="31">
        <v>2156</v>
      </c>
      <c r="B2159" s="31">
        <f>INDEX(技能效果!B:B,MATCH(技能效果等级!W2159,技能效果!Y:Y,0))</f>
        <v>130400305</v>
      </c>
      <c r="C2159" s="31" t="str">
        <f>INDEX(技能效果!C:C,MATCH(技能效果等级!B2159,技能效果!B:B,0))</f>
        <v>插槽3减少蓝水晶</v>
      </c>
      <c r="D2159" s="30" t="s">
        <v>1013</v>
      </c>
      <c r="E2159" s="31">
        <v>6</v>
      </c>
      <c r="F2159" s="31">
        <f>INDEX(技能效果!H:H,MATCH(技能效果等级!B2159,技能效果!B:B,0))</f>
        <v>3002</v>
      </c>
      <c r="G2159" s="31">
        <v>1</v>
      </c>
      <c r="H2159" s="100"/>
      <c r="I2159" s="100"/>
      <c r="J2159" s="100"/>
      <c r="K2159" s="100"/>
      <c r="L2159" s="100"/>
      <c r="M2159" s="100"/>
      <c r="N2159" s="30" t="str">
        <f>IF(INDEX(技能效果!I:I,MATCH(技能效果等级!B2159,技能效果!B:B,0))="","",INDEX(技能效果!I:I,MATCH(技能效果等级!B2159,技能效果!B:B,0)))</f>
        <v/>
      </c>
      <c r="O2159" s="100"/>
      <c r="P2159" s="100"/>
      <c r="Q2159" s="100"/>
      <c r="R2159" s="31" t="str">
        <f>IF(INDEX(技能效果!J:J,MATCH(技能效果等级!B2159,技能效果!B:B,0))="","",INDEX(技能效果!J:J,MATCH(技能效果等级!B2159,技能效果!B:B,0)))</f>
        <v/>
      </c>
      <c r="S2159" s="100"/>
      <c r="T2159" s="100"/>
      <c r="U2159" s="100"/>
      <c r="V2159" s="30" t="s">
        <v>1329</v>
      </c>
      <c r="W2159" s="31">
        <f t="shared" si="33"/>
        <v>216</v>
      </c>
    </row>
    <row r="2160" spans="1:23" ht="16.5" x14ac:dyDescent="0.2">
      <c r="A2160" s="31">
        <v>2157</v>
      </c>
      <c r="B2160" s="31">
        <f>INDEX(技能效果!B:B,MATCH(技能效果等级!W2160,技能效果!Y:Y,0))</f>
        <v>130400305</v>
      </c>
      <c r="C2160" s="31" t="str">
        <f>INDEX(技能效果!C:C,MATCH(技能效果等级!B2160,技能效果!B:B,0))</f>
        <v>插槽3减少蓝水晶</v>
      </c>
      <c r="D2160" s="30" t="s">
        <v>1013</v>
      </c>
      <c r="E2160" s="31">
        <v>7</v>
      </c>
      <c r="F2160" s="31">
        <f>INDEX(技能效果!H:H,MATCH(技能效果等级!B2160,技能效果!B:B,0))</f>
        <v>3002</v>
      </c>
      <c r="G2160" s="31">
        <v>1</v>
      </c>
      <c r="H2160" s="100"/>
      <c r="I2160" s="100"/>
      <c r="J2160" s="100"/>
      <c r="K2160" s="100"/>
      <c r="L2160" s="100"/>
      <c r="M2160" s="100"/>
      <c r="N2160" s="30" t="str">
        <f>IF(INDEX(技能效果!I:I,MATCH(技能效果等级!B2160,技能效果!B:B,0))="","",INDEX(技能效果!I:I,MATCH(技能效果等级!B2160,技能效果!B:B,0)))</f>
        <v/>
      </c>
      <c r="O2160" s="100"/>
      <c r="P2160" s="100"/>
      <c r="Q2160" s="100"/>
      <c r="R2160" s="31" t="str">
        <f>IF(INDEX(技能效果!J:J,MATCH(技能效果等级!B2160,技能效果!B:B,0))="","",INDEX(技能效果!J:J,MATCH(技能效果等级!B2160,技能效果!B:B,0)))</f>
        <v/>
      </c>
      <c r="S2160" s="100"/>
      <c r="T2160" s="100"/>
      <c r="U2160" s="100"/>
      <c r="V2160" s="30" t="s">
        <v>1329</v>
      </c>
      <c r="W2160" s="31">
        <f t="shared" si="33"/>
        <v>216</v>
      </c>
    </row>
    <row r="2161" spans="1:23" ht="16.5" x14ac:dyDescent="0.2">
      <c r="A2161" s="31">
        <v>2158</v>
      </c>
      <c r="B2161" s="31">
        <f>INDEX(技能效果!B:B,MATCH(技能效果等级!W2161,技能效果!Y:Y,0))</f>
        <v>130400305</v>
      </c>
      <c r="C2161" s="31" t="str">
        <f>INDEX(技能效果!C:C,MATCH(技能效果等级!B2161,技能效果!B:B,0))</f>
        <v>插槽3减少蓝水晶</v>
      </c>
      <c r="D2161" s="30" t="s">
        <v>1013</v>
      </c>
      <c r="E2161" s="31">
        <v>8</v>
      </c>
      <c r="F2161" s="31">
        <f>INDEX(技能效果!H:H,MATCH(技能效果等级!B2161,技能效果!B:B,0))</f>
        <v>3002</v>
      </c>
      <c r="G2161" s="31">
        <v>1</v>
      </c>
      <c r="H2161" s="100"/>
      <c r="I2161" s="100"/>
      <c r="J2161" s="100"/>
      <c r="K2161" s="100"/>
      <c r="L2161" s="100"/>
      <c r="M2161" s="100"/>
      <c r="N2161" s="30" t="str">
        <f>IF(INDEX(技能效果!I:I,MATCH(技能效果等级!B2161,技能效果!B:B,0))="","",INDEX(技能效果!I:I,MATCH(技能效果等级!B2161,技能效果!B:B,0)))</f>
        <v/>
      </c>
      <c r="O2161" s="100"/>
      <c r="P2161" s="100"/>
      <c r="Q2161" s="100"/>
      <c r="R2161" s="31" t="str">
        <f>IF(INDEX(技能效果!J:J,MATCH(技能效果等级!B2161,技能效果!B:B,0))="","",INDEX(技能效果!J:J,MATCH(技能效果等级!B2161,技能效果!B:B,0)))</f>
        <v/>
      </c>
      <c r="S2161" s="100"/>
      <c r="T2161" s="100"/>
      <c r="U2161" s="100"/>
      <c r="V2161" s="30" t="s">
        <v>1329</v>
      </c>
      <c r="W2161" s="31">
        <f t="shared" si="33"/>
        <v>216</v>
      </c>
    </row>
    <row r="2162" spans="1:23" ht="16.5" x14ac:dyDescent="0.2">
      <c r="A2162" s="31">
        <v>2159</v>
      </c>
      <c r="B2162" s="31">
        <f>INDEX(技能效果!B:B,MATCH(技能效果等级!W2162,技能效果!Y:Y,0))</f>
        <v>130400305</v>
      </c>
      <c r="C2162" s="31" t="str">
        <f>INDEX(技能效果!C:C,MATCH(技能效果等级!B2162,技能效果!B:B,0))</f>
        <v>插槽3减少蓝水晶</v>
      </c>
      <c r="D2162" s="30" t="s">
        <v>1013</v>
      </c>
      <c r="E2162" s="31">
        <v>9</v>
      </c>
      <c r="F2162" s="31">
        <f>INDEX(技能效果!H:H,MATCH(技能效果等级!B2162,技能效果!B:B,0))</f>
        <v>3002</v>
      </c>
      <c r="G2162" s="31">
        <v>1</v>
      </c>
      <c r="H2162" s="100"/>
      <c r="I2162" s="100"/>
      <c r="J2162" s="100"/>
      <c r="K2162" s="100"/>
      <c r="L2162" s="100"/>
      <c r="M2162" s="100"/>
      <c r="N2162" s="30" t="str">
        <f>IF(INDEX(技能效果!I:I,MATCH(技能效果等级!B2162,技能效果!B:B,0))="","",INDEX(技能效果!I:I,MATCH(技能效果等级!B2162,技能效果!B:B,0)))</f>
        <v/>
      </c>
      <c r="O2162" s="100"/>
      <c r="P2162" s="100"/>
      <c r="Q2162" s="100"/>
      <c r="R2162" s="31" t="str">
        <f>IF(INDEX(技能效果!J:J,MATCH(技能效果等级!B2162,技能效果!B:B,0))="","",INDEX(技能效果!J:J,MATCH(技能效果等级!B2162,技能效果!B:B,0)))</f>
        <v/>
      </c>
      <c r="S2162" s="100"/>
      <c r="T2162" s="100"/>
      <c r="U2162" s="100"/>
      <c r="V2162" s="30" t="s">
        <v>1329</v>
      </c>
      <c r="W2162" s="31">
        <f t="shared" si="33"/>
        <v>216</v>
      </c>
    </row>
    <row r="2163" spans="1:23" ht="16.5" x14ac:dyDescent="0.2">
      <c r="A2163" s="31">
        <v>2160</v>
      </c>
      <c r="B2163" s="31">
        <f>INDEX(技能效果!B:B,MATCH(技能效果等级!W2163,技能效果!Y:Y,0))</f>
        <v>130400305</v>
      </c>
      <c r="C2163" s="31" t="str">
        <f>INDEX(技能效果!C:C,MATCH(技能效果等级!B2163,技能效果!B:B,0))</f>
        <v>插槽3减少蓝水晶</v>
      </c>
      <c r="D2163" s="30" t="s">
        <v>1013</v>
      </c>
      <c r="E2163" s="31">
        <v>10</v>
      </c>
      <c r="F2163" s="31">
        <f>INDEX(技能效果!H:H,MATCH(技能效果等级!B2163,技能效果!B:B,0))</f>
        <v>3002</v>
      </c>
      <c r="G2163" s="31">
        <v>1</v>
      </c>
      <c r="H2163" s="100"/>
      <c r="I2163" s="100"/>
      <c r="J2163" s="100"/>
      <c r="K2163" s="100"/>
      <c r="L2163" s="100"/>
      <c r="M2163" s="100"/>
      <c r="N2163" s="30" t="str">
        <f>IF(INDEX(技能效果!I:I,MATCH(技能效果等级!B2163,技能效果!B:B,0))="","",INDEX(技能效果!I:I,MATCH(技能效果等级!B2163,技能效果!B:B,0)))</f>
        <v/>
      </c>
      <c r="O2163" s="100"/>
      <c r="P2163" s="100"/>
      <c r="Q2163" s="100"/>
      <c r="R2163" s="31" t="str">
        <f>IF(INDEX(技能效果!J:J,MATCH(技能效果等级!B2163,技能效果!B:B,0))="","",INDEX(技能效果!J:J,MATCH(技能效果等级!B2163,技能效果!B:B,0)))</f>
        <v/>
      </c>
      <c r="S2163" s="100"/>
      <c r="T2163" s="100"/>
      <c r="U2163" s="100"/>
      <c r="V2163" s="30" t="s">
        <v>1329</v>
      </c>
      <c r="W2163" s="31">
        <f t="shared" si="33"/>
        <v>216</v>
      </c>
    </row>
    <row r="2164" spans="1:23" ht="16.5" x14ac:dyDescent="0.2">
      <c r="A2164" s="31">
        <v>2161</v>
      </c>
      <c r="B2164" s="31">
        <f>INDEX(技能效果!B:B,MATCH(技能效果等级!W2164,技能效果!Y:Y,0))</f>
        <v>130400401</v>
      </c>
      <c r="C2164" s="31" t="str">
        <f>INDEX(技能效果!C:C,MATCH(技能效果等级!B2164,技能效果!B:B,0))</f>
        <v>插槽4主动伤害</v>
      </c>
      <c r="D2164" s="30" t="s">
        <v>1013</v>
      </c>
      <c r="E2164" s="31">
        <v>1</v>
      </c>
      <c r="F2164" s="31">
        <f>INDEX(技能效果!H:H,MATCH(技能效果等级!B2164,技能效果!B:B,0))</f>
        <v>1012</v>
      </c>
      <c r="G2164" s="31">
        <v>1</v>
      </c>
      <c r="H2164" s="100"/>
      <c r="I2164" s="100"/>
      <c r="J2164" s="100"/>
      <c r="K2164" s="100"/>
      <c r="L2164" s="100"/>
      <c r="M2164" s="100"/>
      <c r="N2164" s="30" t="str">
        <f>IF(INDEX(技能效果!I:I,MATCH(技能效果等级!B2164,技能效果!B:B,0))="","",INDEX(技能效果!I:I,MATCH(技能效果等级!B2164,技能效果!B:B,0)))</f>
        <v/>
      </c>
      <c r="O2164" s="100"/>
      <c r="P2164" s="100"/>
      <c r="Q2164" s="100"/>
      <c r="R2164" s="31" t="str">
        <f>IF(INDEX(技能效果!J:J,MATCH(技能效果等级!B2164,技能效果!B:B,0))="","",INDEX(技能效果!J:J,MATCH(技能效果等级!B2164,技能效果!B:B,0)))</f>
        <v/>
      </c>
      <c r="S2164" s="100"/>
      <c r="T2164" s="100"/>
      <c r="U2164" s="100"/>
      <c r="V2164" s="30" t="s">
        <v>1329</v>
      </c>
      <c r="W2164" s="31">
        <f t="shared" si="33"/>
        <v>217</v>
      </c>
    </row>
    <row r="2165" spans="1:23" ht="16.5" x14ac:dyDescent="0.2">
      <c r="A2165" s="31">
        <v>2162</v>
      </c>
      <c r="B2165" s="31">
        <f>INDEX(技能效果!B:B,MATCH(技能效果等级!W2165,技能效果!Y:Y,0))</f>
        <v>130400401</v>
      </c>
      <c r="C2165" s="31" t="str">
        <f>INDEX(技能效果!C:C,MATCH(技能效果等级!B2165,技能效果!B:B,0))</f>
        <v>插槽4主动伤害</v>
      </c>
      <c r="D2165" s="30" t="s">
        <v>1013</v>
      </c>
      <c r="E2165" s="31">
        <v>2</v>
      </c>
      <c r="F2165" s="31">
        <f>INDEX(技能效果!H:H,MATCH(技能效果等级!B2165,技能效果!B:B,0))</f>
        <v>1012</v>
      </c>
      <c r="G2165" s="31">
        <v>1</v>
      </c>
      <c r="H2165" s="100"/>
      <c r="I2165" s="100"/>
      <c r="J2165" s="100"/>
      <c r="K2165" s="100"/>
      <c r="L2165" s="100"/>
      <c r="M2165" s="100"/>
      <c r="N2165" s="30" t="str">
        <f>IF(INDEX(技能效果!I:I,MATCH(技能效果等级!B2165,技能效果!B:B,0))="","",INDEX(技能效果!I:I,MATCH(技能效果等级!B2165,技能效果!B:B,0)))</f>
        <v/>
      </c>
      <c r="O2165" s="100"/>
      <c r="P2165" s="100"/>
      <c r="Q2165" s="100"/>
      <c r="R2165" s="31" t="str">
        <f>IF(INDEX(技能效果!J:J,MATCH(技能效果等级!B2165,技能效果!B:B,0))="","",INDEX(技能效果!J:J,MATCH(技能效果等级!B2165,技能效果!B:B,0)))</f>
        <v/>
      </c>
      <c r="S2165" s="100"/>
      <c r="T2165" s="100"/>
      <c r="U2165" s="100"/>
      <c r="V2165" s="30" t="s">
        <v>1329</v>
      </c>
      <c r="W2165" s="31">
        <f t="shared" si="33"/>
        <v>217</v>
      </c>
    </row>
    <row r="2166" spans="1:23" ht="16.5" x14ac:dyDescent="0.2">
      <c r="A2166" s="31">
        <v>2163</v>
      </c>
      <c r="B2166" s="31">
        <f>INDEX(技能效果!B:B,MATCH(技能效果等级!W2166,技能效果!Y:Y,0))</f>
        <v>130400401</v>
      </c>
      <c r="C2166" s="31" t="str">
        <f>INDEX(技能效果!C:C,MATCH(技能效果等级!B2166,技能效果!B:B,0))</f>
        <v>插槽4主动伤害</v>
      </c>
      <c r="D2166" s="30" t="s">
        <v>1013</v>
      </c>
      <c r="E2166" s="31">
        <v>3</v>
      </c>
      <c r="F2166" s="31">
        <f>INDEX(技能效果!H:H,MATCH(技能效果等级!B2166,技能效果!B:B,0))</f>
        <v>1012</v>
      </c>
      <c r="G2166" s="31">
        <v>1</v>
      </c>
      <c r="H2166" s="100"/>
      <c r="I2166" s="100"/>
      <c r="J2166" s="100"/>
      <c r="K2166" s="100"/>
      <c r="L2166" s="100"/>
      <c r="M2166" s="100"/>
      <c r="N2166" s="30" t="str">
        <f>IF(INDEX(技能效果!I:I,MATCH(技能效果等级!B2166,技能效果!B:B,0))="","",INDEX(技能效果!I:I,MATCH(技能效果等级!B2166,技能效果!B:B,0)))</f>
        <v/>
      </c>
      <c r="O2166" s="100"/>
      <c r="P2166" s="100"/>
      <c r="Q2166" s="100"/>
      <c r="R2166" s="31" t="str">
        <f>IF(INDEX(技能效果!J:J,MATCH(技能效果等级!B2166,技能效果!B:B,0))="","",INDEX(技能效果!J:J,MATCH(技能效果等级!B2166,技能效果!B:B,0)))</f>
        <v/>
      </c>
      <c r="S2166" s="100"/>
      <c r="T2166" s="100"/>
      <c r="U2166" s="100"/>
      <c r="V2166" s="30" t="s">
        <v>1329</v>
      </c>
      <c r="W2166" s="31">
        <f t="shared" si="33"/>
        <v>217</v>
      </c>
    </row>
    <row r="2167" spans="1:23" ht="16.5" x14ac:dyDescent="0.2">
      <c r="A2167" s="31">
        <v>2164</v>
      </c>
      <c r="B2167" s="31">
        <f>INDEX(技能效果!B:B,MATCH(技能效果等级!W2167,技能效果!Y:Y,0))</f>
        <v>130400401</v>
      </c>
      <c r="C2167" s="31" t="str">
        <f>INDEX(技能效果!C:C,MATCH(技能效果等级!B2167,技能效果!B:B,0))</f>
        <v>插槽4主动伤害</v>
      </c>
      <c r="D2167" s="30" t="s">
        <v>1013</v>
      </c>
      <c r="E2167" s="31">
        <v>4</v>
      </c>
      <c r="F2167" s="31">
        <f>INDEX(技能效果!H:H,MATCH(技能效果等级!B2167,技能效果!B:B,0))</f>
        <v>1012</v>
      </c>
      <c r="G2167" s="31">
        <v>1</v>
      </c>
      <c r="H2167" s="100"/>
      <c r="I2167" s="100"/>
      <c r="J2167" s="100"/>
      <c r="K2167" s="100"/>
      <c r="L2167" s="100"/>
      <c r="M2167" s="100"/>
      <c r="N2167" s="30" t="str">
        <f>IF(INDEX(技能效果!I:I,MATCH(技能效果等级!B2167,技能效果!B:B,0))="","",INDEX(技能效果!I:I,MATCH(技能效果等级!B2167,技能效果!B:B,0)))</f>
        <v/>
      </c>
      <c r="O2167" s="100"/>
      <c r="P2167" s="100"/>
      <c r="Q2167" s="100"/>
      <c r="R2167" s="31" t="str">
        <f>IF(INDEX(技能效果!J:J,MATCH(技能效果等级!B2167,技能效果!B:B,0))="","",INDEX(技能效果!J:J,MATCH(技能效果等级!B2167,技能效果!B:B,0)))</f>
        <v/>
      </c>
      <c r="S2167" s="100"/>
      <c r="T2167" s="100"/>
      <c r="U2167" s="100"/>
      <c r="V2167" s="30" t="s">
        <v>1329</v>
      </c>
      <c r="W2167" s="31">
        <f t="shared" si="33"/>
        <v>217</v>
      </c>
    </row>
    <row r="2168" spans="1:23" ht="16.5" x14ac:dyDescent="0.2">
      <c r="A2168" s="31">
        <v>2165</v>
      </c>
      <c r="B2168" s="31">
        <f>INDEX(技能效果!B:B,MATCH(技能效果等级!W2168,技能效果!Y:Y,0))</f>
        <v>130400401</v>
      </c>
      <c r="C2168" s="31" t="str">
        <f>INDEX(技能效果!C:C,MATCH(技能效果等级!B2168,技能效果!B:B,0))</f>
        <v>插槽4主动伤害</v>
      </c>
      <c r="D2168" s="30" t="s">
        <v>1013</v>
      </c>
      <c r="E2168" s="31">
        <v>5</v>
      </c>
      <c r="F2168" s="31">
        <f>INDEX(技能效果!H:H,MATCH(技能效果等级!B2168,技能效果!B:B,0))</f>
        <v>1012</v>
      </c>
      <c r="G2168" s="31">
        <v>1</v>
      </c>
      <c r="H2168" s="100"/>
      <c r="I2168" s="100"/>
      <c r="J2168" s="100"/>
      <c r="K2168" s="100"/>
      <c r="L2168" s="100"/>
      <c r="M2168" s="100"/>
      <c r="N2168" s="30" t="str">
        <f>IF(INDEX(技能效果!I:I,MATCH(技能效果等级!B2168,技能效果!B:B,0))="","",INDEX(技能效果!I:I,MATCH(技能效果等级!B2168,技能效果!B:B,0)))</f>
        <v/>
      </c>
      <c r="O2168" s="100"/>
      <c r="P2168" s="100"/>
      <c r="Q2168" s="100"/>
      <c r="R2168" s="31" t="str">
        <f>IF(INDEX(技能效果!J:J,MATCH(技能效果等级!B2168,技能效果!B:B,0))="","",INDEX(技能效果!J:J,MATCH(技能效果等级!B2168,技能效果!B:B,0)))</f>
        <v/>
      </c>
      <c r="S2168" s="100"/>
      <c r="T2168" s="100"/>
      <c r="U2168" s="100"/>
      <c r="V2168" s="30" t="s">
        <v>1329</v>
      </c>
      <c r="W2168" s="31">
        <f t="shared" si="33"/>
        <v>217</v>
      </c>
    </row>
    <row r="2169" spans="1:23" ht="16.5" x14ac:dyDescent="0.2">
      <c r="A2169" s="31">
        <v>2166</v>
      </c>
      <c r="B2169" s="31">
        <f>INDEX(技能效果!B:B,MATCH(技能效果等级!W2169,技能效果!Y:Y,0))</f>
        <v>130400401</v>
      </c>
      <c r="C2169" s="31" t="str">
        <f>INDEX(技能效果!C:C,MATCH(技能效果等级!B2169,技能效果!B:B,0))</f>
        <v>插槽4主动伤害</v>
      </c>
      <c r="D2169" s="30" t="s">
        <v>1013</v>
      </c>
      <c r="E2169" s="31">
        <v>6</v>
      </c>
      <c r="F2169" s="31">
        <f>INDEX(技能效果!H:H,MATCH(技能效果等级!B2169,技能效果!B:B,0))</f>
        <v>1012</v>
      </c>
      <c r="G2169" s="31">
        <v>1</v>
      </c>
      <c r="H2169" s="100"/>
      <c r="I2169" s="100"/>
      <c r="J2169" s="100"/>
      <c r="K2169" s="100"/>
      <c r="L2169" s="100"/>
      <c r="M2169" s="100"/>
      <c r="N2169" s="30" t="str">
        <f>IF(INDEX(技能效果!I:I,MATCH(技能效果等级!B2169,技能效果!B:B,0))="","",INDEX(技能效果!I:I,MATCH(技能效果等级!B2169,技能效果!B:B,0)))</f>
        <v/>
      </c>
      <c r="O2169" s="100"/>
      <c r="P2169" s="100"/>
      <c r="Q2169" s="100"/>
      <c r="R2169" s="31" t="str">
        <f>IF(INDEX(技能效果!J:J,MATCH(技能效果等级!B2169,技能效果!B:B,0))="","",INDEX(技能效果!J:J,MATCH(技能效果等级!B2169,技能效果!B:B,0)))</f>
        <v/>
      </c>
      <c r="S2169" s="100"/>
      <c r="T2169" s="100"/>
      <c r="U2169" s="100"/>
      <c r="V2169" s="30" t="s">
        <v>1329</v>
      </c>
      <c r="W2169" s="31">
        <f t="shared" si="33"/>
        <v>217</v>
      </c>
    </row>
    <row r="2170" spans="1:23" ht="16.5" x14ac:dyDescent="0.2">
      <c r="A2170" s="31">
        <v>2167</v>
      </c>
      <c r="B2170" s="31">
        <f>INDEX(技能效果!B:B,MATCH(技能效果等级!W2170,技能效果!Y:Y,0))</f>
        <v>130400401</v>
      </c>
      <c r="C2170" s="31" t="str">
        <f>INDEX(技能效果!C:C,MATCH(技能效果等级!B2170,技能效果!B:B,0))</f>
        <v>插槽4主动伤害</v>
      </c>
      <c r="D2170" s="30" t="s">
        <v>1013</v>
      </c>
      <c r="E2170" s="31">
        <v>7</v>
      </c>
      <c r="F2170" s="31">
        <f>INDEX(技能效果!H:H,MATCH(技能效果等级!B2170,技能效果!B:B,0))</f>
        <v>1012</v>
      </c>
      <c r="G2170" s="31">
        <v>1</v>
      </c>
      <c r="H2170" s="100"/>
      <c r="I2170" s="100"/>
      <c r="J2170" s="100"/>
      <c r="K2170" s="100"/>
      <c r="L2170" s="100"/>
      <c r="M2170" s="100"/>
      <c r="N2170" s="30" t="str">
        <f>IF(INDEX(技能效果!I:I,MATCH(技能效果等级!B2170,技能效果!B:B,0))="","",INDEX(技能效果!I:I,MATCH(技能效果等级!B2170,技能效果!B:B,0)))</f>
        <v/>
      </c>
      <c r="O2170" s="100"/>
      <c r="P2170" s="100"/>
      <c r="Q2170" s="100"/>
      <c r="R2170" s="31" t="str">
        <f>IF(INDEX(技能效果!J:J,MATCH(技能效果等级!B2170,技能效果!B:B,0))="","",INDEX(技能效果!J:J,MATCH(技能效果等级!B2170,技能效果!B:B,0)))</f>
        <v/>
      </c>
      <c r="S2170" s="100"/>
      <c r="T2170" s="100"/>
      <c r="U2170" s="100"/>
      <c r="V2170" s="30" t="s">
        <v>1329</v>
      </c>
      <c r="W2170" s="31">
        <f t="shared" si="33"/>
        <v>217</v>
      </c>
    </row>
    <row r="2171" spans="1:23" ht="16.5" x14ac:dyDescent="0.2">
      <c r="A2171" s="31">
        <v>2168</v>
      </c>
      <c r="B2171" s="31">
        <f>INDEX(技能效果!B:B,MATCH(技能效果等级!W2171,技能效果!Y:Y,0))</f>
        <v>130400401</v>
      </c>
      <c r="C2171" s="31" t="str">
        <f>INDEX(技能效果!C:C,MATCH(技能效果等级!B2171,技能效果!B:B,0))</f>
        <v>插槽4主动伤害</v>
      </c>
      <c r="D2171" s="30" t="s">
        <v>1013</v>
      </c>
      <c r="E2171" s="31">
        <v>8</v>
      </c>
      <c r="F2171" s="31">
        <f>INDEX(技能效果!H:H,MATCH(技能效果等级!B2171,技能效果!B:B,0))</f>
        <v>1012</v>
      </c>
      <c r="G2171" s="31">
        <v>1</v>
      </c>
      <c r="H2171" s="100"/>
      <c r="I2171" s="100"/>
      <c r="J2171" s="100"/>
      <c r="K2171" s="100"/>
      <c r="L2171" s="100"/>
      <c r="M2171" s="100"/>
      <c r="N2171" s="30" t="str">
        <f>IF(INDEX(技能效果!I:I,MATCH(技能效果等级!B2171,技能效果!B:B,0))="","",INDEX(技能效果!I:I,MATCH(技能效果等级!B2171,技能效果!B:B,0)))</f>
        <v/>
      </c>
      <c r="O2171" s="100"/>
      <c r="P2171" s="100"/>
      <c r="Q2171" s="100"/>
      <c r="R2171" s="31" t="str">
        <f>IF(INDEX(技能效果!J:J,MATCH(技能效果等级!B2171,技能效果!B:B,0))="","",INDEX(技能效果!J:J,MATCH(技能效果等级!B2171,技能效果!B:B,0)))</f>
        <v/>
      </c>
      <c r="S2171" s="100"/>
      <c r="T2171" s="100"/>
      <c r="U2171" s="100"/>
      <c r="V2171" s="30" t="s">
        <v>1329</v>
      </c>
      <c r="W2171" s="31">
        <f t="shared" si="33"/>
        <v>217</v>
      </c>
    </row>
    <row r="2172" spans="1:23" ht="16.5" x14ac:dyDescent="0.2">
      <c r="A2172" s="31">
        <v>2169</v>
      </c>
      <c r="B2172" s="31">
        <f>INDEX(技能效果!B:B,MATCH(技能效果等级!W2172,技能效果!Y:Y,0))</f>
        <v>130400401</v>
      </c>
      <c r="C2172" s="31" t="str">
        <f>INDEX(技能效果!C:C,MATCH(技能效果等级!B2172,技能效果!B:B,0))</f>
        <v>插槽4主动伤害</v>
      </c>
      <c r="D2172" s="30" t="s">
        <v>1013</v>
      </c>
      <c r="E2172" s="31">
        <v>9</v>
      </c>
      <c r="F2172" s="31">
        <f>INDEX(技能效果!H:H,MATCH(技能效果等级!B2172,技能效果!B:B,0))</f>
        <v>1012</v>
      </c>
      <c r="G2172" s="31">
        <v>1</v>
      </c>
      <c r="H2172" s="100"/>
      <c r="I2172" s="100"/>
      <c r="J2172" s="100"/>
      <c r="K2172" s="100"/>
      <c r="L2172" s="100"/>
      <c r="M2172" s="100"/>
      <c r="N2172" s="30" t="str">
        <f>IF(INDEX(技能效果!I:I,MATCH(技能效果等级!B2172,技能效果!B:B,0))="","",INDEX(技能效果!I:I,MATCH(技能效果等级!B2172,技能效果!B:B,0)))</f>
        <v/>
      </c>
      <c r="O2172" s="100"/>
      <c r="P2172" s="100"/>
      <c r="Q2172" s="100"/>
      <c r="R2172" s="31" t="str">
        <f>IF(INDEX(技能效果!J:J,MATCH(技能效果等级!B2172,技能效果!B:B,0))="","",INDEX(技能效果!J:J,MATCH(技能效果等级!B2172,技能效果!B:B,0)))</f>
        <v/>
      </c>
      <c r="S2172" s="100"/>
      <c r="T2172" s="100"/>
      <c r="U2172" s="100"/>
      <c r="V2172" s="30" t="s">
        <v>1329</v>
      </c>
      <c r="W2172" s="31">
        <f t="shared" si="33"/>
        <v>217</v>
      </c>
    </row>
    <row r="2173" spans="1:23" ht="16.5" x14ac:dyDescent="0.2">
      <c r="A2173" s="31">
        <v>2170</v>
      </c>
      <c r="B2173" s="31">
        <f>INDEX(技能效果!B:B,MATCH(技能效果等级!W2173,技能效果!Y:Y,0))</f>
        <v>130400401</v>
      </c>
      <c r="C2173" s="31" t="str">
        <f>INDEX(技能效果!C:C,MATCH(技能效果等级!B2173,技能效果!B:B,0))</f>
        <v>插槽4主动伤害</v>
      </c>
      <c r="D2173" s="30" t="s">
        <v>1013</v>
      </c>
      <c r="E2173" s="31">
        <v>10</v>
      </c>
      <c r="F2173" s="31">
        <f>INDEX(技能效果!H:H,MATCH(技能效果等级!B2173,技能效果!B:B,0))</f>
        <v>1012</v>
      </c>
      <c r="G2173" s="31">
        <v>1</v>
      </c>
      <c r="H2173" s="100"/>
      <c r="I2173" s="100"/>
      <c r="J2173" s="100"/>
      <c r="K2173" s="100"/>
      <c r="L2173" s="100"/>
      <c r="M2173" s="100"/>
      <c r="N2173" s="30" t="str">
        <f>IF(INDEX(技能效果!I:I,MATCH(技能效果等级!B2173,技能效果!B:B,0))="","",INDEX(技能效果!I:I,MATCH(技能效果等级!B2173,技能效果!B:B,0)))</f>
        <v/>
      </c>
      <c r="O2173" s="100"/>
      <c r="P2173" s="100"/>
      <c r="Q2173" s="100"/>
      <c r="R2173" s="31" t="str">
        <f>IF(INDEX(技能效果!J:J,MATCH(技能效果等级!B2173,技能效果!B:B,0))="","",INDEX(技能效果!J:J,MATCH(技能效果等级!B2173,技能效果!B:B,0)))</f>
        <v/>
      </c>
      <c r="S2173" s="100"/>
      <c r="T2173" s="100"/>
      <c r="U2173" s="100"/>
      <c r="V2173" s="30" t="s">
        <v>1329</v>
      </c>
      <c r="W2173" s="31">
        <f t="shared" si="33"/>
        <v>217</v>
      </c>
    </row>
    <row r="2174" spans="1:23" ht="16.5" x14ac:dyDescent="0.2">
      <c r="A2174" s="31">
        <v>2171</v>
      </c>
      <c r="B2174" s="31">
        <f>INDEX(技能效果!B:B,MATCH(技能效果等级!W2174,技能效果!Y:Y,0))</f>
        <v>130400402</v>
      </c>
      <c r="C2174" s="31" t="str">
        <f>INDEX(技能效果!C:C,MATCH(技能效果等级!B2174,技能效果!B:B,0))</f>
        <v>插槽4追击伤害</v>
      </c>
      <c r="D2174" s="30" t="s">
        <v>1013</v>
      </c>
      <c r="E2174" s="31">
        <v>1</v>
      </c>
      <c r="F2174" s="31">
        <f>INDEX(技能效果!H:H,MATCH(技能效果等级!B2174,技能效果!B:B,0))</f>
        <v>1012</v>
      </c>
      <c r="G2174" s="31">
        <v>1</v>
      </c>
      <c r="H2174" s="100"/>
      <c r="I2174" s="100"/>
      <c r="J2174" s="100"/>
      <c r="K2174" s="100"/>
      <c r="L2174" s="100"/>
      <c r="M2174" s="100"/>
      <c r="N2174" s="30" t="str">
        <f>IF(INDEX(技能效果!I:I,MATCH(技能效果等级!B2174,技能效果!B:B,0))="","",INDEX(技能效果!I:I,MATCH(技能效果等级!B2174,技能效果!B:B,0)))</f>
        <v/>
      </c>
      <c r="O2174" s="100"/>
      <c r="P2174" s="100"/>
      <c r="Q2174" s="100"/>
      <c r="R2174" s="31" t="str">
        <f>IF(INDEX(技能效果!J:J,MATCH(技能效果等级!B2174,技能效果!B:B,0))="","",INDEX(技能效果!J:J,MATCH(技能效果等级!B2174,技能效果!B:B,0)))</f>
        <v/>
      </c>
      <c r="S2174" s="100"/>
      <c r="T2174" s="100"/>
      <c r="U2174" s="100"/>
      <c r="V2174" s="30" t="s">
        <v>1329</v>
      </c>
      <c r="W2174" s="31">
        <f t="shared" si="33"/>
        <v>218</v>
      </c>
    </row>
    <row r="2175" spans="1:23" ht="16.5" x14ac:dyDescent="0.2">
      <c r="A2175" s="31">
        <v>2172</v>
      </c>
      <c r="B2175" s="31">
        <f>INDEX(技能效果!B:B,MATCH(技能效果等级!W2175,技能效果!Y:Y,0))</f>
        <v>130400402</v>
      </c>
      <c r="C2175" s="31" t="str">
        <f>INDEX(技能效果!C:C,MATCH(技能效果等级!B2175,技能效果!B:B,0))</f>
        <v>插槽4追击伤害</v>
      </c>
      <c r="D2175" s="30" t="s">
        <v>1013</v>
      </c>
      <c r="E2175" s="31">
        <v>2</v>
      </c>
      <c r="F2175" s="31">
        <f>INDEX(技能效果!H:H,MATCH(技能效果等级!B2175,技能效果!B:B,0))</f>
        <v>1012</v>
      </c>
      <c r="G2175" s="31">
        <v>1</v>
      </c>
      <c r="H2175" s="100"/>
      <c r="I2175" s="100"/>
      <c r="J2175" s="100"/>
      <c r="K2175" s="100"/>
      <c r="L2175" s="100"/>
      <c r="M2175" s="100"/>
      <c r="N2175" s="30" t="str">
        <f>IF(INDEX(技能效果!I:I,MATCH(技能效果等级!B2175,技能效果!B:B,0))="","",INDEX(技能效果!I:I,MATCH(技能效果等级!B2175,技能效果!B:B,0)))</f>
        <v/>
      </c>
      <c r="O2175" s="100"/>
      <c r="P2175" s="100"/>
      <c r="Q2175" s="100"/>
      <c r="R2175" s="31" t="str">
        <f>IF(INDEX(技能效果!J:J,MATCH(技能效果等级!B2175,技能效果!B:B,0))="","",INDEX(技能效果!J:J,MATCH(技能效果等级!B2175,技能效果!B:B,0)))</f>
        <v/>
      </c>
      <c r="S2175" s="100"/>
      <c r="T2175" s="100"/>
      <c r="U2175" s="100"/>
      <c r="V2175" s="30" t="s">
        <v>1329</v>
      </c>
      <c r="W2175" s="31">
        <f t="shared" si="33"/>
        <v>218</v>
      </c>
    </row>
    <row r="2176" spans="1:23" ht="16.5" x14ac:dyDescent="0.2">
      <c r="A2176" s="31">
        <v>2173</v>
      </c>
      <c r="B2176" s="31">
        <f>INDEX(技能效果!B:B,MATCH(技能效果等级!W2176,技能效果!Y:Y,0))</f>
        <v>130400402</v>
      </c>
      <c r="C2176" s="31" t="str">
        <f>INDEX(技能效果!C:C,MATCH(技能效果等级!B2176,技能效果!B:B,0))</f>
        <v>插槽4追击伤害</v>
      </c>
      <c r="D2176" s="30" t="s">
        <v>1013</v>
      </c>
      <c r="E2176" s="31">
        <v>3</v>
      </c>
      <c r="F2176" s="31">
        <f>INDEX(技能效果!H:H,MATCH(技能效果等级!B2176,技能效果!B:B,0))</f>
        <v>1012</v>
      </c>
      <c r="G2176" s="31">
        <v>1</v>
      </c>
      <c r="H2176" s="100"/>
      <c r="I2176" s="100"/>
      <c r="J2176" s="100"/>
      <c r="K2176" s="100"/>
      <c r="L2176" s="100"/>
      <c r="M2176" s="100"/>
      <c r="N2176" s="30" t="str">
        <f>IF(INDEX(技能效果!I:I,MATCH(技能效果等级!B2176,技能效果!B:B,0))="","",INDEX(技能效果!I:I,MATCH(技能效果等级!B2176,技能效果!B:B,0)))</f>
        <v/>
      </c>
      <c r="O2176" s="100"/>
      <c r="P2176" s="100"/>
      <c r="Q2176" s="100"/>
      <c r="R2176" s="31" t="str">
        <f>IF(INDEX(技能效果!J:J,MATCH(技能效果等级!B2176,技能效果!B:B,0))="","",INDEX(技能效果!J:J,MATCH(技能效果等级!B2176,技能效果!B:B,0)))</f>
        <v/>
      </c>
      <c r="S2176" s="100"/>
      <c r="T2176" s="100"/>
      <c r="U2176" s="100"/>
      <c r="V2176" s="30" t="s">
        <v>1329</v>
      </c>
      <c r="W2176" s="31">
        <f t="shared" si="33"/>
        <v>218</v>
      </c>
    </row>
    <row r="2177" spans="1:23" ht="16.5" x14ac:dyDescent="0.2">
      <c r="A2177" s="31">
        <v>2174</v>
      </c>
      <c r="B2177" s="31">
        <f>INDEX(技能效果!B:B,MATCH(技能效果等级!W2177,技能效果!Y:Y,0))</f>
        <v>130400402</v>
      </c>
      <c r="C2177" s="31" t="str">
        <f>INDEX(技能效果!C:C,MATCH(技能效果等级!B2177,技能效果!B:B,0))</f>
        <v>插槽4追击伤害</v>
      </c>
      <c r="D2177" s="30" t="s">
        <v>1013</v>
      </c>
      <c r="E2177" s="31">
        <v>4</v>
      </c>
      <c r="F2177" s="31">
        <f>INDEX(技能效果!H:H,MATCH(技能效果等级!B2177,技能效果!B:B,0))</f>
        <v>1012</v>
      </c>
      <c r="G2177" s="31">
        <v>1</v>
      </c>
      <c r="H2177" s="100"/>
      <c r="I2177" s="100"/>
      <c r="J2177" s="100"/>
      <c r="K2177" s="100"/>
      <c r="L2177" s="100"/>
      <c r="M2177" s="100"/>
      <c r="N2177" s="30" t="str">
        <f>IF(INDEX(技能效果!I:I,MATCH(技能效果等级!B2177,技能效果!B:B,0))="","",INDEX(技能效果!I:I,MATCH(技能效果等级!B2177,技能效果!B:B,0)))</f>
        <v/>
      </c>
      <c r="O2177" s="100"/>
      <c r="P2177" s="100"/>
      <c r="Q2177" s="100"/>
      <c r="R2177" s="31" t="str">
        <f>IF(INDEX(技能效果!J:J,MATCH(技能效果等级!B2177,技能效果!B:B,0))="","",INDEX(技能效果!J:J,MATCH(技能效果等级!B2177,技能效果!B:B,0)))</f>
        <v/>
      </c>
      <c r="S2177" s="100"/>
      <c r="T2177" s="100"/>
      <c r="U2177" s="100"/>
      <c r="V2177" s="30" t="s">
        <v>1329</v>
      </c>
      <c r="W2177" s="31">
        <f t="shared" si="33"/>
        <v>218</v>
      </c>
    </row>
    <row r="2178" spans="1:23" ht="16.5" x14ac:dyDescent="0.2">
      <c r="A2178" s="31">
        <v>2175</v>
      </c>
      <c r="B2178" s="31">
        <f>INDEX(技能效果!B:B,MATCH(技能效果等级!W2178,技能效果!Y:Y,0))</f>
        <v>130400402</v>
      </c>
      <c r="C2178" s="31" t="str">
        <f>INDEX(技能效果!C:C,MATCH(技能效果等级!B2178,技能效果!B:B,0))</f>
        <v>插槽4追击伤害</v>
      </c>
      <c r="D2178" s="30" t="s">
        <v>1013</v>
      </c>
      <c r="E2178" s="31">
        <v>5</v>
      </c>
      <c r="F2178" s="31">
        <f>INDEX(技能效果!H:H,MATCH(技能效果等级!B2178,技能效果!B:B,0))</f>
        <v>1012</v>
      </c>
      <c r="G2178" s="31">
        <v>1</v>
      </c>
      <c r="H2178" s="100"/>
      <c r="I2178" s="100"/>
      <c r="J2178" s="100"/>
      <c r="K2178" s="100"/>
      <c r="L2178" s="100"/>
      <c r="M2178" s="100"/>
      <c r="N2178" s="30" t="str">
        <f>IF(INDEX(技能效果!I:I,MATCH(技能效果等级!B2178,技能效果!B:B,0))="","",INDEX(技能效果!I:I,MATCH(技能效果等级!B2178,技能效果!B:B,0)))</f>
        <v/>
      </c>
      <c r="O2178" s="100"/>
      <c r="P2178" s="100"/>
      <c r="Q2178" s="100"/>
      <c r="R2178" s="31" t="str">
        <f>IF(INDEX(技能效果!J:J,MATCH(技能效果等级!B2178,技能效果!B:B,0))="","",INDEX(技能效果!J:J,MATCH(技能效果等级!B2178,技能效果!B:B,0)))</f>
        <v/>
      </c>
      <c r="S2178" s="100"/>
      <c r="T2178" s="100"/>
      <c r="U2178" s="100"/>
      <c r="V2178" s="30" t="s">
        <v>1329</v>
      </c>
      <c r="W2178" s="31">
        <f t="shared" si="33"/>
        <v>218</v>
      </c>
    </row>
    <row r="2179" spans="1:23" ht="16.5" x14ac:dyDescent="0.2">
      <c r="A2179" s="31">
        <v>2176</v>
      </c>
      <c r="B2179" s="31">
        <f>INDEX(技能效果!B:B,MATCH(技能效果等级!W2179,技能效果!Y:Y,0))</f>
        <v>130400402</v>
      </c>
      <c r="C2179" s="31" t="str">
        <f>INDEX(技能效果!C:C,MATCH(技能效果等级!B2179,技能效果!B:B,0))</f>
        <v>插槽4追击伤害</v>
      </c>
      <c r="D2179" s="30" t="s">
        <v>1013</v>
      </c>
      <c r="E2179" s="31">
        <v>6</v>
      </c>
      <c r="F2179" s="31">
        <f>INDEX(技能效果!H:H,MATCH(技能效果等级!B2179,技能效果!B:B,0))</f>
        <v>1012</v>
      </c>
      <c r="G2179" s="31">
        <v>1</v>
      </c>
      <c r="H2179" s="100"/>
      <c r="I2179" s="100"/>
      <c r="J2179" s="100"/>
      <c r="K2179" s="100"/>
      <c r="L2179" s="100"/>
      <c r="M2179" s="100"/>
      <c r="N2179" s="30" t="str">
        <f>IF(INDEX(技能效果!I:I,MATCH(技能效果等级!B2179,技能效果!B:B,0))="","",INDEX(技能效果!I:I,MATCH(技能效果等级!B2179,技能效果!B:B,0)))</f>
        <v/>
      </c>
      <c r="O2179" s="100"/>
      <c r="P2179" s="100"/>
      <c r="Q2179" s="100"/>
      <c r="R2179" s="31" t="str">
        <f>IF(INDEX(技能效果!J:J,MATCH(技能效果等级!B2179,技能效果!B:B,0))="","",INDEX(技能效果!J:J,MATCH(技能效果等级!B2179,技能效果!B:B,0)))</f>
        <v/>
      </c>
      <c r="S2179" s="100"/>
      <c r="T2179" s="100"/>
      <c r="U2179" s="100"/>
      <c r="V2179" s="30" t="s">
        <v>1329</v>
      </c>
      <c r="W2179" s="31">
        <f t="shared" si="33"/>
        <v>218</v>
      </c>
    </row>
    <row r="2180" spans="1:23" ht="16.5" x14ac:dyDescent="0.2">
      <c r="A2180" s="31">
        <v>2177</v>
      </c>
      <c r="B2180" s="31">
        <f>INDEX(技能效果!B:B,MATCH(技能效果等级!W2180,技能效果!Y:Y,0))</f>
        <v>130400402</v>
      </c>
      <c r="C2180" s="31" t="str">
        <f>INDEX(技能效果!C:C,MATCH(技能效果等级!B2180,技能效果!B:B,0))</f>
        <v>插槽4追击伤害</v>
      </c>
      <c r="D2180" s="30" t="s">
        <v>1013</v>
      </c>
      <c r="E2180" s="31">
        <v>7</v>
      </c>
      <c r="F2180" s="31">
        <f>INDEX(技能效果!H:H,MATCH(技能效果等级!B2180,技能效果!B:B,0))</f>
        <v>1012</v>
      </c>
      <c r="G2180" s="31">
        <v>1</v>
      </c>
      <c r="H2180" s="100"/>
      <c r="I2180" s="100"/>
      <c r="J2180" s="100"/>
      <c r="K2180" s="100"/>
      <c r="L2180" s="100"/>
      <c r="M2180" s="100"/>
      <c r="N2180" s="30" t="str">
        <f>IF(INDEX(技能效果!I:I,MATCH(技能效果等级!B2180,技能效果!B:B,0))="","",INDEX(技能效果!I:I,MATCH(技能效果等级!B2180,技能效果!B:B,0)))</f>
        <v/>
      </c>
      <c r="O2180" s="100"/>
      <c r="P2180" s="100"/>
      <c r="Q2180" s="100"/>
      <c r="R2180" s="31" t="str">
        <f>IF(INDEX(技能效果!J:J,MATCH(技能效果等级!B2180,技能效果!B:B,0))="","",INDEX(技能效果!J:J,MATCH(技能效果等级!B2180,技能效果!B:B,0)))</f>
        <v/>
      </c>
      <c r="S2180" s="100"/>
      <c r="T2180" s="100"/>
      <c r="U2180" s="100"/>
      <c r="V2180" s="30" t="s">
        <v>1329</v>
      </c>
      <c r="W2180" s="31">
        <f t="shared" si="33"/>
        <v>218</v>
      </c>
    </row>
    <row r="2181" spans="1:23" ht="16.5" x14ac:dyDescent="0.2">
      <c r="A2181" s="31">
        <v>2178</v>
      </c>
      <c r="B2181" s="31">
        <f>INDEX(技能效果!B:B,MATCH(技能效果等级!W2181,技能效果!Y:Y,0))</f>
        <v>130400402</v>
      </c>
      <c r="C2181" s="31" t="str">
        <f>INDEX(技能效果!C:C,MATCH(技能效果等级!B2181,技能效果!B:B,0))</f>
        <v>插槽4追击伤害</v>
      </c>
      <c r="D2181" s="30" t="s">
        <v>1013</v>
      </c>
      <c r="E2181" s="31">
        <v>8</v>
      </c>
      <c r="F2181" s="31">
        <f>INDEX(技能效果!H:H,MATCH(技能效果等级!B2181,技能效果!B:B,0))</f>
        <v>1012</v>
      </c>
      <c r="G2181" s="31">
        <v>1</v>
      </c>
      <c r="H2181" s="100"/>
      <c r="I2181" s="100"/>
      <c r="J2181" s="100"/>
      <c r="K2181" s="100"/>
      <c r="L2181" s="100"/>
      <c r="M2181" s="100"/>
      <c r="N2181" s="30" t="str">
        <f>IF(INDEX(技能效果!I:I,MATCH(技能效果等级!B2181,技能效果!B:B,0))="","",INDEX(技能效果!I:I,MATCH(技能效果等级!B2181,技能效果!B:B,0)))</f>
        <v/>
      </c>
      <c r="O2181" s="100"/>
      <c r="P2181" s="100"/>
      <c r="Q2181" s="100"/>
      <c r="R2181" s="31" t="str">
        <f>IF(INDEX(技能效果!J:J,MATCH(技能效果等级!B2181,技能效果!B:B,0))="","",INDEX(技能效果!J:J,MATCH(技能效果等级!B2181,技能效果!B:B,0)))</f>
        <v/>
      </c>
      <c r="S2181" s="100"/>
      <c r="T2181" s="100"/>
      <c r="U2181" s="100"/>
      <c r="V2181" s="30" t="s">
        <v>1329</v>
      </c>
      <c r="W2181" s="31">
        <f t="shared" si="33"/>
        <v>218</v>
      </c>
    </row>
    <row r="2182" spans="1:23" ht="16.5" x14ac:dyDescent="0.2">
      <c r="A2182" s="31">
        <v>2179</v>
      </c>
      <c r="B2182" s="31">
        <f>INDEX(技能效果!B:B,MATCH(技能效果等级!W2182,技能效果!Y:Y,0))</f>
        <v>130400402</v>
      </c>
      <c r="C2182" s="31" t="str">
        <f>INDEX(技能效果!C:C,MATCH(技能效果等级!B2182,技能效果!B:B,0))</f>
        <v>插槽4追击伤害</v>
      </c>
      <c r="D2182" s="30" t="s">
        <v>1013</v>
      </c>
      <c r="E2182" s="31">
        <v>9</v>
      </c>
      <c r="F2182" s="31">
        <f>INDEX(技能效果!H:H,MATCH(技能效果等级!B2182,技能效果!B:B,0))</f>
        <v>1012</v>
      </c>
      <c r="G2182" s="31">
        <v>1</v>
      </c>
      <c r="H2182" s="100"/>
      <c r="I2182" s="100"/>
      <c r="J2182" s="100"/>
      <c r="K2182" s="100"/>
      <c r="L2182" s="100"/>
      <c r="M2182" s="100"/>
      <c r="N2182" s="30" t="str">
        <f>IF(INDEX(技能效果!I:I,MATCH(技能效果等级!B2182,技能效果!B:B,0))="","",INDEX(技能效果!I:I,MATCH(技能效果等级!B2182,技能效果!B:B,0)))</f>
        <v/>
      </c>
      <c r="O2182" s="100"/>
      <c r="P2182" s="100"/>
      <c r="Q2182" s="100"/>
      <c r="R2182" s="31" t="str">
        <f>IF(INDEX(技能效果!J:J,MATCH(技能效果等级!B2182,技能效果!B:B,0))="","",INDEX(技能效果!J:J,MATCH(技能效果等级!B2182,技能效果!B:B,0)))</f>
        <v/>
      </c>
      <c r="S2182" s="100"/>
      <c r="T2182" s="100"/>
      <c r="U2182" s="100"/>
      <c r="V2182" s="30" t="s">
        <v>1329</v>
      </c>
      <c r="W2182" s="31">
        <f t="shared" si="33"/>
        <v>218</v>
      </c>
    </row>
    <row r="2183" spans="1:23" ht="16.5" x14ac:dyDescent="0.2">
      <c r="A2183" s="31">
        <v>2180</v>
      </c>
      <c r="B2183" s="31">
        <f>INDEX(技能效果!B:B,MATCH(技能效果等级!W2183,技能效果!Y:Y,0))</f>
        <v>130400402</v>
      </c>
      <c r="C2183" s="31" t="str">
        <f>INDEX(技能效果!C:C,MATCH(技能效果等级!B2183,技能效果!B:B,0))</f>
        <v>插槽4追击伤害</v>
      </c>
      <c r="D2183" s="30" t="s">
        <v>1013</v>
      </c>
      <c r="E2183" s="31">
        <v>10</v>
      </c>
      <c r="F2183" s="31">
        <f>INDEX(技能效果!H:H,MATCH(技能效果等级!B2183,技能效果!B:B,0))</f>
        <v>1012</v>
      </c>
      <c r="G2183" s="31">
        <v>1</v>
      </c>
      <c r="H2183" s="100"/>
      <c r="I2183" s="100"/>
      <c r="J2183" s="100"/>
      <c r="K2183" s="100"/>
      <c r="L2183" s="100"/>
      <c r="M2183" s="100"/>
      <c r="N2183" s="30" t="str">
        <f>IF(INDEX(技能效果!I:I,MATCH(技能效果等级!B2183,技能效果!B:B,0))="","",INDEX(技能效果!I:I,MATCH(技能效果等级!B2183,技能效果!B:B,0)))</f>
        <v/>
      </c>
      <c r="O2183" s="100"/>
      <c r="P2183" s="100"/>
      <c r="Q2183" s="100"/>
      <c r="R2183" s="31" t="str">
        <f>IF(INDEX(技能效果!J:J,MATCH(技能效果等级!B2183,技能效果!B:B,0))="","",INDEX(技能效果!J:J,MATCH(技能效果等级!B2183,技能效果!B:B,0)))</f>
        <v/>
      </c>
      <c r="S2183" s="100"/>
      <c r="T2183" s="100"/>
      <c r="U2183" s="100"/>
      <c r="V2183" s="30" t="s">
        <v>1329</v>
      </c>
      <c r="W2183" s="31">
        <f t="shared" si="33"/>
        <v>218</v>
      </c>
    </row>
    <row r="2184" spans="1:23" ht="16.5" x14ac:dyDescent="0.2">
      <c r="A2184" s="31">
        <v>2181</v>
      </c>
      <c r="B2184" s="31">
        <f>INDEX(技能效果!B:B,MATCH(技能效果等级!W2184,技能效果!Y:Y,0))</f>
        <v>130400501</v>
      </c>
      <c r="C2184" s="31" t="str">
        <f>INDEX(技能效果!C:C,MATCH(技能效果等级!B2184,技能效果!B:B,0))</f>
        <v>插槽5主动伤害</v>
      </c>
      <c r="D2184" s="30" t="s">
        <v>1013</v>
      </c>
      <c r="E2184" s="31">
        <v>1</v>
      </c>
      <c r="F2184" s="31">
        <f>INDEX(技能效果!H:H,MATCH(技能效果等级!B2184,技能效果!B:B,0))</f>
        <v>1001</v>
      </c>
      <c r="G2184" s="31">
        <v>1</v>
      </c>
      <c r="H2184" s="100"/>
      <c r="I2184" s="100"/>
      <c r="J2184" s="100"/>
      <c r="K2184" s="100"/>
      <c r="L2184" s="100"/>
      <c r="M2184" s="100"/>
      <c r="N2184" s="30" t="str">
        <f>IF(INDEX(技能效果!I:I,MATCH(技能效果等级!B2184,技能效果!B:B,0))="","",INDEX(技能效果!I:I,MATCH(技能效果等级!B2184,技能效果!B:B,0)))</f>
        <v/>
      </c>
      <c r="O2184" s="100"/>
      <c r="P2184" s="100"/>
      <c r="Q2184" s="100"/>
      <c r="R2184" s="31" t="str">
        <f>IF(INDEX(技能效果!J:J,MATCH(技能效果等级!B2184,技能效果!B:B,0))="","",INDEX(技能效果!J:J,MATCH(技能效果等级!B2184,技能效果!B:B,0)))</f>
        <v/>
      </c>
      <c r="S2184" s="100"/>
      <c r="T2184" s="100"/>
      <c r="U2184" s="100"/>
      <c r="V2184" s="30" t="s">
        <v>1329</v>
      </c>
      <c r="W2184" s="31">
        <f t="shared" si="33"/>
        <v>219</v>
      </c>
    </row>
    <row r="2185" spans="1:23" ht="16.5" x14ac:dyDescent="0.2">
      <c r="A2185" s="31">
        <v>2182</v>
      </c>
      <c r="B2185" s="31">
        <f>INDEX(技能效果!B:B,MATCH(技能效果等级!W2185,技能效果!Y:Y,0))</f>
        <v>130400501</v>
      </c>
      <c r="C2185" s="31" t="str">
        <f>INDEX(技能效果!C:C,MATCH(技能效果等级!B2185,技能效果!B:B,0))</f>
        <v>插槽5主动伤害</v>
      </c>
      <c r="D2185" s="30" t="s">
        <v>1013</v>
      </c>
      <c r="E2185" s="31">
        <v>2</v>
      </c>
      <c r="F2185" s="31">
        <f>INDEX(技能效果!H:H,MATCH(技能效果等级!B2185,技能效果!B:B,0))</f>
        <v>1001</v>
      </c>
      <c r="G2185" s="31">
        <v>1</v>
      </c>
      <c r="H2185" s="100"/>
      <c r="I2185" s="100"/>
      <c r="J2185" s="100"/>
      <c r="K2185" s="100"/>
      <c r="L2185" s="100"/>
      <c r="M2185" s="100"/>
      <c r="N2185" s="30" t="str">
        <f>IF(INDEX(技能效果!I:I,MATCH(技能效果等级!B2185,技能效果!B:B,0))="","",INDEX(技能效果!I:I,MATCH(技能效果等级!B2185,技能效果!B:B,0)))</f>
        <v/>
      </c>
      <c r="O2185" s="100"/>
      <c r="P2185" s="100"/>
      <c r="Q2185" s="100"/>
      <c r="R2185" s="31" t="str">
        <f>IF(INDEX(技能效果!J:J,MATCH(技能效果等级!B2185,技能效果!B:B,0))="","",INDEX(技能效果!J:J,MATCH(技能效果等级!B2185,技能效果!B:B,0)))</f>
        <v/>
      </c>
      <c r="S2185" s="100"/>
      <c r="T2185" s="100"/>
      <c r="U2185" s="100"/>
      <c r="V2185" s="30" t="s">
        <v>1329</v>
      </c>
      <c r="W2185" s="31">
        <f t="shared" si="33"/>
        <v>219</v>
      </c>
    </row>
    <row r="2186" spans="1:23" ht="16.5" x14ac:dyDescent="0.2">
      <c r="A2186" s="31">
        <v>2183</v>
      </c>
      <c r="B2186" s="31">
        <f>INDEX(技能效果!B:B,MATCH(技能效果等级!W2186,技能效果!Y:Y,0))</f>
        <v>130400501</v>
      </c>
      <c r="C2186" s="31" t="str">
        <f>INDEX(技能效果!C:C,MATCH(技能效果等级!B2186,技能效果!B:B,0))</f>
        <v>插槽5主动伤害</v>
      </c>
      <c r="D2186" s="30" t="s">
        <v>1013</v>
      </c>
      <c r="E2186" s="31">
        <v>3</v>
      </c>
      <c r="F2186" s="31">
        <f>INDEX(技能效果!H:H,MATCH(技能效果等级!B2186,技能效果!B:B,0))</f>
        <v>1001</v>
      </c>
      <c r="G2186" s="31">
        <v>1</v>
      </c>
      <c r="H2186" s="100"/>
      <c r="I2186" s="100"/>
      <c r="J2186" s="100"/>
      <c r="K2186" s="100"/>
      <c r="L2186" s="100"/>
      <c r="M2186" s="100"/>
      <c r="N2186" s="30" t="str">
        <f>IF(INDEX(技能效果!I:I,MATCH(技能效果等级!B2186,技能效果!B:B,0))="","",INDEX(技能效果!I:I,MATCH(技能效果等级!B2186,技能效果!B:B,0)))</f>
        <v/>
      </c>
      <c r="O2186" s="100"/>
      <c r="P2186" s="100"/>
      <c r="Q2186" s="100"/>
      <c r="R2186" s="31" t="str">
        <f>IF(INDEX(技能效果!J:J,MATCH(技能效果等级!B2186,技能效果!B:B,0))="","",INDEX(技能效果!J:J,MATCH(技能效果等级!B2186,技能效果!B:B,0)))</f>
        <v/>
      </c>
      <c r="S2186" s="100"/>
      <c r="T2186" s="100"/>
      <c r="U2186" s="100"/>
      <c r="V2186" s="30" t="s">
        <v>1329</v>
      </c>
      <c r="W2186" s="31">
        <f t="shared" si="33"/>
        <v>219</v>
      </c>
    </row>
    <row r="2187" spans="1:23" ht="16.5" x14ac:dyDescent="0.2">
      <c r="A2187" s="31">
        <v>2184</v>
      </c>
      <c r="B2187" s="31">
        <f>INDEX(技能效果!B:B,MATCH(技能效果等级!W2187,技能效果!Y:Y,0))</f>
        <v>130400501</v>
      </c>
      <c r="C2187" s="31" t="str">
        <f>INDEX(技能效果!C:C,MATCH(技能效果等级!B2187,技能效果!B:B,0))</f>
        <v>插槽5主动伤害</v>
      </c>
      <c r="D2187" s="30" t="s">
        <v>1013</v>
      </c>
      <c r="E2187" s="31">
        <v>4</v>
      </c>
      <c r="F2187" s="31">
        <f>INDEX(技能效果!H:H,MATCH(技能效果等级!B2187,技能效果!B:B,0))</f>
        <v>1001</v>
      </c>
      <c r="G2187" s="31">
        <v>1</v>
      </c>
      <c r="H2187" s="100"/>
      <c r="I2187" s="100"/>
      <c r="J2187" s="100"/>
      <c r="K2187" s="100"/>
      <c r="L2187" s="100"/>
      <c r="M2187" s="100"/>
      <c r="N2187" s="30" t="str">
        <f>IF(INDEX(技能效果!I:I,MATCH(技能效果等级!B2187,技能效果!B:B,0))="","",INDEX(技能效果!I:I,MATCH(技能效果等级!B2187,技能效果!B:B,0)))</f>
        <v/>
      </c>
      <c r="O2187" s="100"/>
      <c r="P2187" s="100"/>
      <c r="Q2187" s="100"/>
      <c r="R2187" s="31" t="str">
        <f>IF(INDEX(技能效果!J:J,MATCH(技能效果等级!B2187,技能效果!B:B,0))="","",INDEX(技能效果!J:J,MATCH(技能效果等级!B2187,技能效果!B:B,0)))</f>
        <v/>
      </c>
      <c r="S2187" s="100"/>
      <c r="T2187" s="100"/>
      <c r="U2187" s="100"/>
      <c r="V2187" s="30" t="s">
        <v>1329</v>
      </c>
      <c r="W2187" s="31">
        <f t="shared" si="33"/>
        <v>219</v>
      </c>
    </row>
    <row r="2188" spans="1:23" ht="16.5" x14ac:dyDescent="0.2">
      <c r="A2188" s="31">
        <v>2185</v>
      </c>
      <c r="B2188" s="31">
        <f>INDEX(技能效果!B:B,MATCH(技能效果等级!W2188,技能效果!Y:Y,0))</f>
        <v>130400501</v>
      </c>
      <c r="C2188" s="31" t="str">
        <f>INDEX(技能效果!C:C,MATCH(技能效果等级!B2188,技能效果!B:B,0))</f>
        <v>插槽5主动伤害</v>
      </c>
      <c r="D2188" s="30" t="s">
        <v>1013</v>
      </c>
      <c r="E2188" s="31">
        <v>5</v>
      </c>
      <c r="F2188" s="31">
        <f>INDEX(技能效果!H:H,MATCH(技能效果等级!B2188,技能效果!B:B,0))</f>
        <v>1001</v>
      </c>
      <c r="G2188" s="31">
        <v>1</v>
      </c>
      <c r="H2188" s="100"/>
      <c r="I2188" s="100"/>
      <c r="J2188" s="100"/>
      <c r="K2188" s="100"/>
      <c r="L2188" s="100"/>
      <c r="M2188" s="100"/>
      <c r="N2188" s="30" t="str">
        <f>IF(INDEX(技能效果!I:I,MATCH(技能效果等级!B2188,技能效果!B:B,0))="","",INDEX(技能效果!I:I,MATCH(技能效果等级!B2188,技能效果!B:B,0)))</f>
        <v/>
      </c>
      <c r="O2188" s="100"/>
      <c r="P2188" s="100"/>
      <c r="Q2188" s="100"/>
      <c r="R2188" s="31" t="str">
        <f>IF(INDEX(技能效果!J:J,MATCH(技能效果等级!B2188,技能效果!B:B,0))="","",INDEX(技能效果!J:J,MATCH(技能效果等级!B2188,技能效果!B:B,0)))</f>
        <v/>
      </c>
      <c r="S2188" s="100"/>
      <c r="T2188" s="100"/>
      <c r="U2188" s="100"/>
      <c r="V2188" s="30" t="s">
        <v>1329</v>
      </c>
      <c r="W2188" s="31">
        <f t="shared" si="33"/>
        <v>219</v>
      </c>
    </row>
    <row r="2189" spans="1:23" ht="16.5" x14ac:dyDescent="0.2">
      <c r="A2189" s="31">
        <v>2186</v>
      </c>
      <c r="B2189" s="31">
        <f>INDEX(技能效果!B:B,MATCH(技能效果等级!W2189,技能效果!Y:Y,0))</f>
        <v>130400501</v>
      </c>
      <c r="C2189" s="31" t="str">
        <f>INDEX(技能效果!C:C,MATCH(技能效果等级!B2189,技能效果!B:B,0))</f>
        <v>插槽5主动伤害</v>
      </c>
      <c r="D2189" s="30" t="s">
        <v>1013</v>
      </c>
      <c r="E2189" s="31">
        <v>6</v>
      </c>
      <c r="F2189" s="31">
        <f>INDEX(技能效果!H:H,MATCH(技能效果等级!B2189,技能效果!B:B,0))</f>
        <v>1001</v>
      </c>
      <c r="G2189" s="31">
        <v>1</v>
      </c>
      <c r="H2189" s="100"/>
      <c r="I2189" s="100"/>
      <c r="J2189" s="100"/>
      <c r="K2189" s="100"/>
      <c r="L2189" s="100"/>
      <c r="M2189" s="100"/>
      <c r="N2189" s="30" t="str">
        <f>IF(INDEX(技能效果!I:I,MATCH(技能效果等级!B2189,技能效果!B:B,0))="","",INDEX(技能效果!I:I,MATCH(技能效果等级!B2189,技能效果!B:B,0)))</f>
        <v/>
      </c>
      <c r="O2189" s="100"/>
      <c r="P2189" s="100"/>
      <c r="Q2189" s="100"/>
      <c r="R2189" s="31" t="str">
        <f>IF(INDEX(技能效果!J:J,MATCH(技能效果等级!B2189,技能效果!B:B,0))="","",INDEX(技能效果!J:J,MATCH(技能效果等级!B2189,技能效果!B:B,0)))</f>
        <v/>
      </c>
      <c r="S2189" s="100"/>
      <c r="T2189" s="100"/>
      <c r="U2189" s="100"/>
      <c r="V2189" s="30" t="s">
        <v>1329</v>
      </c>
      <c r="W2189" s="31">
        <f t="shared" si="33"/>
        <v>219</v>
      </c>
    </row>
    <row r="2190" spans="1:23" ht="16.5" x14ac:dyDescent="0.2">
      <c r="A2190" s="31">
        <v>2187</v>
      </c>
      <c r="B2190" s="31">
        <f>INDEX(技能效果!B:B,MATCH(技能效果等级!W2190,技能效果!Y:Y,0))</f>
        <v>130400501</v>
      </c>
      <c r="C2190" s="31" t="str">
        <f>INDEX(技能效果!C:C,MATCH(技能效果等级!B2190,技能效果!B:B,0))</f>
        <v>插槽5主动伤害</v>
      </c>
      <c r="D2190" s="30" t="s">
        <v>1013</v>
      </c>
      <c r="E2190" s="31">
        <v>7</v>
      </c>
      <c r="F2190" s="31">
        <f>INDEX(技能效果!H:H,MATCH(技能效果等级!B2190,技能效果!B:B,0))</f>
        <v>1001</v>
      </c>
      <c r="G2190" s="31">
        <v>1</v>
      </c>
      <c r="H2190" s="100"/>
      <c r="I2190" s="100"/>
      <c r="J2190" s="100"/>
      <c r="K2190" s="100"/>
      <c r="L2190" s="100"/>
      <c r="M2190" s="100"/>
      <c r="N2190" s="30" t="str">
        <f>IF(INDEX(技能效果!I:I,MATCH(技能效果等级!B2190,技能效果!B:B,0))="","",INDEX(技能效果!I:I,MATCH(技能效果等级!B2190,技能效果!B:B,0)))</f>
        <v/>
      </c>
      <c r="O2190" s="100"/>
      <c r="P2190" s="100"/>
      <c r="Q2190" s="100"/>
      <c r="R2190" s="31" t="str">
        <f>IF(INDEX(技能效果!J:J,MATCH(技能效果等级!B2190,技能效果!B:B,0))="","",INDEX(技能效果!J:J,MATCH(技能效果等级!B2190,技能效果!B:B,0)))</f>
        <v/>
      </c>
      <c r="S2190" s="100"/>
      <c r="T2190" s="100"/>
      <c r="U2190" s="100"/>
      <c r="V2190" s="30" t="s">
        <v>1329</v>
      </c>
      <c r="W2190" s="31">
        <f t="shared" si="33"/>
        <v>219</v>
      </c>
    </row>
    <row r="2191" spans="1:23" ht="16.5" x14ac:dyDescent="0.2">
      <c r="A2191" s="31">
        <v>2188</v>
      </c>
      <c r="B2191" s="31">
        <f>INDEX(技能效果!B:B,MATCH(技能效果等级!W2191,技能效果!Y:Y,0))</f>
        <v>130400501</v>
      </c>
      <c r="C2191" s="31" t="str">
        <f>INDEX(技能效果!C:C,MATCH(技能效果等级!B2191,技能效果!B:B,0))</f>
        <v>插槽5主动伤害</v>
      </c>
      <c r="D2191" s="30" t="s">
        <v>1013</v>
      </c>
      <c r="E2191" s="31">
        <v>8</v>
      </c>
      <c r="F2191" s="31">
        <f>INDEX(技能效果!H:H,MATCH(技能效果等级!B2191,技能效果!B:B,0))</f>
        <v>1001</v>
      </c>
      <c r="G2191" s="31">
        <v>1</v>
      </c>
      <c r="H2191" s="100"/>
      <c r="I2191" s="100"/>
      <c r="J2191" s="100"/>
      <c r="K2191" s="100"/>
      <c r="L2191" s="100"/>
      <c r="M2191" s="100"/>
      <c r="N2191" s="30" t="str">
        <f>IF(INDEX(技能效果!I:I,MATCH(技能效果等级!B2191,技能效果!B:B,0))="","",INDEX(技能效果!I:I,MATCH(技能效果等级!B2191,技能效果!B:B,0)))</f>
        <v/>
      </c>
      <c r="O2191" s="100"/>
      <c r="P2191" s="100"/>
      <c r="Q2191" s="100"/>
      <c r="R2191" s="31" t="str">
        <f>IF(INDEX(技能效果!J:J,MATCH(技能效果等级!B2191,技能效果!B:B,0))="","",INDEX(技能效果!J:J,MATCH(技能效果等级!B2191,技能效果!B:B,0)))</f>
        <v/>
      </c>
      <c r="S2191" s="100"/>
      <c r="T2191" s="100"/>
      <c r="U2191" s="100"/>
      <c r="V2191" s="30" t="s">
        <v>1329</v>
      </c>
      <c r="W2191" s="31">
        <f t="shared" ref="W2191:W2254" si="34">W2181+1</f>
        <v>219</v>
      </c>
    </row>
    <row r="2192" spans="1:23" ht="16.5" x14ac:dyDescent="0.2">
      <c r="A2192" s="31">
        <v>2189</v>
      </c>
      <c r="B2192" s="31">
        <f>INDEX(技能效果!B:B,MATCH(技能效果等级!W2192,技能效果!Y:Y,0))</f>
        <v>130400501</v>
      </c>
      <c r="C2192" s="31" t="str">
        <f>INDEX(技能效果!C:C,MATCH(技能效果等级!B2192,技能效果!B:B,0))</f>
        <v>插槽5主动伤害</v>
      </c>
      <c r="D2192" s="30" t="s">
        <v>1013</v>
      </c>
      <c r="E2192" s="31">
        <v>9</v>
      </c>
      <c r="F2192" s="31">
        <f>INDEX(技能效果!H:H,MATCH(技能效果等级!B2192,技能效果!B:B,0))</f>
        <v>1001</v>
      </c>
      <c r="G2192" s="31">
        <v>1</v>
      </c>
      <c r="H2192" s="100"/>
      <c r="I2192" s="100"/>
      <c r="J2192" s="100"/>
      <c r="K2192" s="100"/>
      <c r="L2192" s="100"/>
      <c r="M2192" s="100"/>
      <c r="N2192" s="30" t="str">
        <f>IF(INDEX(技能效果!I:I,MATCH(技能效果等级!B2192,技能效果!B:B,0))="","",INDEX(技能效果!I:I,MATCH(技能效果等级!B2192,技能效果!B:B,0)))</f>
        <v/>
      </c>
      <c r="O2192" s="100"/>
      <c r="P2192" s="100"/>
      <c r="Q2192" s="100"/>
      <c r="R2192" s="31" t="str">
        <f>IF(INDEX(技能效果!J:J,MATCH(技能效果等级!B2192,技能效果!B:B,0))="","",INDEX(技能效果!J:J,MATCH(技能效果等级!B2192,技能效果!B:B,0)))</f>
        <v/>
      </c>
      <c r="S2192" s="100"/>
      <c r="T2192" s="100"/>
      <c r="U2192" s="100"/>
      <c r="V2192" s="30" t="s">
        <v>1329</v>
      </c>
      <c r="W2192" s="31">
        <f t="shared" si="34"/>
        <v>219</v>
      </c>
    </row>
    <row r="2193" spans="1:23" ht="16.5" x14ac:dyDescent="0.2">
      <c r="A2193" s="31">
        <v>2190</v>
      </c>
      <c r="B2193" s="31">
        <f>INDEX(技能效果!B:B,MATCH(技能效果等级!W2193,技能效果!Y:Y,0))</f>
        <v>130400501</v>
      </c>
      <c r="C2193" s="31" t="str">
        <f>INDEX(技能效果!C:C,MATCH(技能效果等级!B2193,技能效果!B:B,0))</f>
        <v>插槽5主动伤害</v>
      </c>
      <c r="D2193" s="30" t="s">
        <v>1013</v>
      </c>
      <c r="E2193" s="31">
        <v>10</v>
      </c>
      <c r="F2193" s="31">
        <f>INDEX(技能效果!H:H,MATCH(技能效果等级!B2193,技能效果!B:B,0))</f>
        <v>1001</v>
      </c>
      <c r="G2193" s="31">
        <v>1</v>
      </c>
      <c r="H2193" s="100"/>
      <c r="I2193" s="100"/>
      <c r="J2193" s="100"/>
      <c r="K2193" s="100"/>
      <c r="L2193" s="100"/>
      <c r="M2193" s="100"/>
      <c r="N2193" s="30" t="str">
        <f>IF(INDEX(技能效果!I:I,MATCH(技能效果等级!B2193,技能效果!B:B,0))="","",INDEX(技能效果!I:I,MATCH(技能效果等级!B2193,技能效果!B:B,0)))</f>
        <v/>
      </c>
      <c r="O2193" s="100"/>
      <c r="P2193" s="100"/>
      <c r="Q2193" s="100"/>
      <c r="R2193" s="31" t="str">
        <f>IF(INDEX(技能效果!J:J,MATCH(技能效果等级!B2193,技能效果!B:B,0))="","",INDEX(技能效果!J:J,MATCH(技能效果等级!B2193,技能效果!B:B,0)))</f>
        <v/>
      </c>
      <c r="S2193" s="100"/>
      <c r="T2193" s="100"/>
      <c r="U2193" s="100"/>
      <c r="V2193" s="30" t="s">
        <v>1329</v>
      </c>
      <c r="W2193" s="31">
        <f t="shared" si="34"/>
        <v>219</v>
      </c>
    </row>
    <row r="2194" spans="1:23" ht="16.5" x14ac:dyDescent="0.2">
      <c r="A2194" s="31">
        <v>2191</v>
      </c>
      <c r="B2194" s="31">
        <f>INDEX(技能效果!B:B,MATCH(技能效果等级!W2194,技能效果!Y:Y,0))</f>
        <v>130400502</v>
      </c>
      <c r="C2194" s="31" t="str">
        <f>INDEX(技能效果!C:C,MATCH(技能效果等级!B2194,技能效果!B:B,0))</f>
        <v>插槽5追击伤害</v>
      </c>
      <c r="D2194" s="30" t="s">
        <v>1013</v>
      </c>
      <c r="E2194" s="31">
        <v>1</v>
      </c>
      <c r="F2194" s="31">
        <f>INDEX(技能效果!H:H,MATCH(技能效果等级!B2194,技能效果!B:B,0))</f>
        <v>1001</v>
      </c>
      <c r="G2194" s="31">
        <v>1</v>
      </c>
      <c r="H2194" s="100"/>
      <c r="I2194" s="100"/>
      <c r="J2194" s="100"/>
      <c r="K2194" s="100"/>
      <c r="L2194" s="100"/>
      <c r="M2194" s="100"/>
      <c r="N2194" s="30" t="str">
        <f>IF(INDEX(技能效果!I:I,MATCH(技能效果等级!B2194,技能效果!B:B,0))="","",INDEX(技能效果!I:I,MATCH(技能效果等级!B2194,技能效果!B:B,0)))</f>
        <v/>
      </c>
      <c r="O2194" s="100"/>
      <c r="P2194" s="100"/>
      <c r="Q2194" s="100"/>
      <c r="R2194" s="31" t="str">
        <f>IF(INDEX(技能效果!J:J,MATCH(技能效果等级!B2194,技能效果!B:B,0))="","",INDEX(技能效果!J:J,MATCH(技能效果等级!B2194,技能效果!B:B,0)))</f>
        <v/>
      </c>
      <c r="S2194" s="100"/>
      <c r="T2194" s="100"/>
      <c r="U2194" s="100"/>
      <c r="V2194" s="30" t="s">
        <v>1329</v>
      </c>
      <c r="W2194" s="31">
        <f t="shared" si="34"/>
        <v>220</v>
      </c>
    </row>
    <row r="2195" spans="1:23" ht="16.5" x14ac:dyDescent="0.2">
      <c r="A2195" s="31">
        <v>2192</v>
      </c>
      <c r="B2195" s="31">
        <f>INDEX(技能效果!B:B,MATCH(技能效果等级!W2195,技能效果!Y:Y,0))</f>
        <v>130400502</v>
      </c>
      <c r="C2195" s="31" t="str">
        <f>INDEX(技能效果!C:C,MATCH(技能效果等级!B2195,技能效果!B:B,0))</f>
        <v>插槽5追击伤害</v>
      </c>
      <c r="D2195" s="30" t="s">
        <v>1013</v>
      </c>
      <c r="E2195" s="31">
        <v>2</v>
      </c>
      <c r="F2195" s="31">
        <f>INDEX(技能效果!H:H,MATCH(技能效果等级!B2195,技能效果!B:B,0))</f>
        <v>1001</v>
      </c>
      <c r="G2195" s="31">
        <v>1</v>
      </c>
      <c r="H2195" s="100"/>
      <c r="I2195" s="100"/>
      <c r="J2195" s="100"/>
      <c r="K2195" s="100"/>
      <c r="L2195" s="100"/>
      <c r="M2195" s="100"/>
      <c r="N2195" s="30" t="str">
        <f>IF(INDEX(技能效果!I:I,MATCH(技能效果等级!B2195,技能效果!B:B,0))="","",INDEX(技能效果!I:I,MATCH(技能效果等级!B2195,技能效果!B:B,0)))</f>
        <v/>
      </c>
      <c r="O2195" s="100"/>
      <c r="P2195" s="100"/>
      <c r="Q2195" s="100"/>
      <c r="R2195" s="31" t="str">
        <f>IF(INDEX(技能效果!J:J,MATCH(技能效果等级!B2195,技能效果!B:B,0))="","",INDEX(技能效果!J:J,MATCH(技能效果等级!B2195,技能效果!B:B,0)))</f>
        <v/>
      </c>
      <c r="S2195" s="100"/>
      <c r="T2195" s="100"/>
      <c r="U2195" s="100"/>
      <c r="V2195" s="30" t="s">
        <v>1329</v>
      </c>
      <c r="W2195" s="31">
        <f t="shared" si="34"/>
        <v>220</v>
      </c>
    </row>
    <row r="2196" spans="1:23" ht="16.5" x14ac:dyDescent="0.2">
      <c r="A2196" s="31">
        <v>2193</v>
      </c>
      <c r="B2196" s="31">
        <f>INDEX(技能效果!B:B,MATCH(技能效果等级!W2196,技能效果!Y:Y,0))</f>
        <v>130400502</v>
      </c>
      <c r="C2196" s="31" t="str">
        <f>INDEX(技能效果!C:C,MATCH(技能效果等级!B2196,技能效果!B:B,0))</f>
        <v>插槽5追击伤害</v>
      </c>
      <c r="D2196" s="30" t="s">
        <v>1013</v>
      </c>
      <c r="E2196" s="31">
        <v>3</v>
      </c>
      <c r="F2196" s="31">
        <f>INDEX(技能效果!H:H,MATCH(技能效果等级!B2196,技能效果!B:B,0))</f>
        <v>1001</v>
      </c>
      <c r="G2196" s="31">
        <v>1</v>
      </c>
      <c r="H2196" s="100"/>
      <c r="I2196" s="100"/>
      <c r="J2196" s="100"/>
      <c r="K2196" s="100"/>
      <c r="L2196" s="100"/>
      <c r="M2196" s="100"/>
      <c r="N2196" s="30" t="str">
        <f>IF(INDEX(技能效果!I:I,MATCH(技能效果等级!B2196,技能效果!B:B,0))="","",INDEX(技能效果!I:I,MATCH(技能效果等级!B2196,技能效果!B:B,0)))</f>
        <v/>
      </c>
      <c r="O2196" s="100"/>
      <c r="P2196" s="100"/>
      <c r="Q2196" s="100"/>
      <c r="R2196" s="31" t="str">
        <f>IF(INDEX(技能效果!J:J,MATCH(技能效果等级!B2196,技能效果!B:B,0))="","",INDEX(技能效果!J:J,MATCH(技能效果等级!B2196,技能效果!B:B,0)))</f>
        <v/>
      </c>
      <c r="S2196" s="100"/>
      <c r="T2196" s="100"/>
      <c r="U2196" s="100"/>
      <c r="V2196" s="30" t="s">
        <v>1329</v>
      </c>
      <c r="W2196" s="31">
        <f t="shared" si="34"/>
        <v>220</v>
      </c>
    </row>
    <row r="2197" spans="1:23" ht="16.5" x14ac:dyDescent="0.2">
      <c r="A2197" s="31">
        <v>2194</v>
      </c>
      <c r="B2197" s="31">
        <f>INDEX(技能效果!B:B,MATCH(技能效果等级!W2197,技能效果!Y:Y,0))</f>
        <v>130400502</v>
      </c>
      <c r="C2197" s="31" t="str">
        <f>INDEX(技能效果!C:C,MATCH(技能效果等级!B2197,技能效果!B:B,0))</f>
        <v>插槽5追击伤害</v>
      </c>
      <c r="D2197" s="30" t="s">
        <v>1013</v>
      </c>
      <c r="E2197" s="31">
        <v>4</v>
      </c>
      <c r="F2197" s="31">
        <f>INDEX(技能效果!H:H,MATCH(技能效果等级!B2197,技能效果!B:B,0))</f>
        <v>1001</v>
      </c>
      <c r="G2197" s="31">
        <v>1</v>
      </c>
      <c r="H2197" s="100"/>
      <c r="I2197" s="100"/>
      <c r="J2197" s="100"/>
      <c r="K2197" s="100"/>
      <c r="L2197" s="100"/>
      <c r="M2197" s="100"/>
      <c r="N2197" s="30" t="str">
        <f>IF(INDEX(技能效果!I:I,MATCH(技能效果等级!B2197,技能效果!B:B,0))="","",INDEX(技能效果!I:I,MATCH(技能效果等级!B2197,技能效果!B:B,0)))</f>
        <v/>
      </c>
      <c r="O2197" s="100"/>
      <c r="P2197" s="100"/>
      <c r="Q2197" s="100"/>
      <c r="R2197" s="31" t="str">
        <f>IF(INDEX(技能效果!J:J,MATCH(技能效果等级!B2197,技能效果!B:B,0))="","",INDEX(技能效果!J:J,MATCH(技能效果等级!B2197,技能效果!B:B,0)))</f>
        <v/>
      </c>
      <c r="S2197" s="100"/>
      <c r="T2197" s="100"/>
      <c r="U2197" s="100"/>
      <c r="V2197" s="30" t="s">
        <v>1329</v>
      </c>
      <c r="W2197" s="31">
        <f t="shared" si="34"/>
        <v>220</v>
      </c>
    </row>
    <row r="2198" spans="1:23" ht="16.5" x14ac:dyDescent="0.2">
      <c r="A2198" s="31">
        <v>2195</v>
      </c>
      <c r="B2198" s="31">
        <f>INDEX(技能效果!B:B,MATCH(技能效果等级!W2198,技能效果!Y:Y,0))</f>
        <v>130400502</v>
      </c>
      <c r="C2198" s="31" t="str">
        <f>INDEX(技能效果!C:C,MATCH(技能效果等级!B2198,技能效果!B:B,0))</f>
        <v>插槽5追击伤害</v>
      </c>
      <c r="D2198" s="30" t="s">
        <v>1013</v>
      </c>
      <c r="E2198" s="31">
        <v>5</v>
      </c>
      <c r="F2198" s="31">
        <f>INDEX(技能效果!H:H,MATCH(技能效果等级!B2198,技能效果!B:B,0))</f>
        <v>1001</v>
      </c>
      <c r="G2198" s="31">
        <v>1</v>
      </c>
      <c r="H2198" s="100"/>
      <c r="I2198" s="100"/>
      <c r="J2198" s="100"/>
      <c r="K2198" s="100"/>
      <c r="L2198" s="100"/>
      <c r="M2198" s="100"/>
      <c r="N2198" s="30" t="str">
        <f>IF(INDEX(技能效果!I:I,MATCH(技能效果等级!B2198,技能效果!B:B,0))="","",INDEX(技能效果!I:I,MATCH(技能效果等级!B2198,技能效果!B:B,0)))</f>
        <v/>
      </c>
      <c r="O2198" s="100"/>
      <c r="P2198" s="100"/>
      <c r="Q2198" s="100"/>
      <c r="R2198" s="31" t="str">
        <f>IF(INDEX(技能效果!J:J,MATCH(技能效果等级!B2198,技能效果!B:B,0))="","",INDEX(技能效果!J:J,MATCH(技能效果等级!B2198,技能效果!B:B,0)))</f>
        <v/>
      </c>
      <c r="S2198" s="100"/>
      <c r="T2198" s="100"/>
      <c r="U2198" s="100"/>
      <c r="V2198" s="30" t="s">
        <v>1329</v>
      </c>
      <c r="W2198" s="31">
        <f t="shared" si="34"/>
        <v>220</v>
      </c>
    </row>
    <row r="2199" spans="1:23" ht="16.5" x14ac:dyDescent="0.2">
      <c r="A2199" s="31">
        <v>2196</v>
      </c>
      <c r="B2199" s="31">
        <f>INDEX(技能效果!B:B,MATCH(技能效果等级!W2199,技能效果!Y:Y,0))</f>
        <v>130400502</v>
      </c>
      <c r="C2199" s="31" t="str">
        <f>INDEX(技能效果!C:C,MATCH(技能效果等级!B2199,技能效果!B:B,0))</f>
        <v>插槽5追击伤害</v>
      </c>
      <c r="D2199" s="30" t="s">
        <v>1013</v>
      </c>
      <c r="E2199" s="31">
        <v>6</v>
      </c>
      <c r="F2199" s="31">
        <f>INDEX(技能效果!H:H,MATCH(技能效果等级!B2199,技能效果!B:B,0))</f>
        <v>1001</v>
      </c>
      <c r="G2199" s="31">
        <v>1</v>
      </c>
      <c r="H2199" s="100"/>
      <c r="I2199" s="100"/>
      <c r="J2199" s="100"/>
      <c r="K2199" s="100"/>
      <c r="L2199" s="100"/>
      <c r="M2199" s="100"/>
      <c r="N2199" s="30" t="str">
        <f>IF(INDEX(技能效果!I:I,MATCH(技能效果等级!B2199,技能效果!B:B,0))="","",INDEX(技能效果!I:I,MATCH(技能效果等级!B2199,技能效果!B:B,0)))</f>
        <v/>
      </c>
      <c r="O2199" s="100"/>
      <c r="P2199" s="100"/>
      <c r="Q2199" s="100"/>
      <c r="R2199" s="31" t="str">
        <f>IF(INDEX(技能效果!J:J,MATCH(技能效果等级!B2199,技能效果!B:B,0))="","",INDEX(技能效果!J:J,MATCH(技能效果等级!B2199,技能效果!B:B,0)))</f>
        <v/>
      </c>
      <c r="S2199" s="100"/>
      <c r="T2199" s="100"/>
      <c r="U2199" s="100"/>
      <c r="V2199" s="30" t="s">
        <v>1329</v>
      </c>
      <c r="W2199" s="31">
        <f t="shared" si="34"/>
        <v>220</v>
      </c>
    </row>
    <row r="2200" spans="1:23" ht="16.5" x14ac:dyDescent="0.2">
      <c r="A2200" s="31">
        <v>2197</v>
      </c>
      <c r="B2200" s="31">
        <f>INDEX(技能效果!B:B,MATCH(技能效果等级!W2200,技能效果!Y:Y,0))</f>
        <v>130400502</v>
      </c>
      <c r="C2200" s="31" t="str">
        <f>INDEX(技能效果!C:C,MATCH(技能效果等级!B2200,技能效果!B:B,0))</f>
        <v>插槽5追击伤害</v>
      </c>
      <c r="D2200" s="30" t="s">
        <v>1013</v>
      </c>
      <c r="E2200" s="31">
        <v>7</v>
      </c>
      <c r="F2200" s="31">
        <f>INDEX(技能效果!H:H,MATCH(技能效果等级!B2200,技能效果!B:B,0))</f>
        <v>1001</v>
      </c>
      <c r="G2200" s="31">
        <v>1</v>
      </c>
      <c r="H2200" s="100"/>
      <c r="I2200" s="100"/>
      <c r="J2200" s="100"/>
      <c r="K2200" s="100"/>
      <c r="L2200" s="100"/>
      <c r="M2200" s="100"/>
      <c r="N2200" s="30" t="str">
        <f>IF(INDEX(技能效果!I:I,MATCH(技能效果等级!B2200,技能效果!B:B,0))="","",INDEX(技能效果!I:I,MATCH(技能效果等级!B2200,技能效果!B:B,0)))</f>
        <v/>
      </c>
      <c r="O2200" s="100"/>
      <c r="P2200" s="100"/>
      <c r="Q2200" s="100"/>
      <c r="R2200" s="31" t="str">
        <f>IF(INDEX(技能效果!J:J,MATCH(技能效果等级!B2200,技能效果!B:B,0))="","",INDEX(技能效果!J:J,MATCH(技能效果等级!B2200,技能效果!B:B,0)))</f>
        <v/>
      </c>
      <c r="S2200" s="100"/>
      <c r="T2200" s="100"/>
      <c r="U2200" s="100"/>
      <c r="V2200" s="30" t="s">
        <v>1329</v>
      </c>
      <c r="W2200" s="31">
        <f t="shared" si="34"/>
        <v>220</v>
      </c>
    </row>
    <row r="2201" spans="1:23" ht="16.5" x14ac:dyDescent="0.2">
      <c r="A2201" s="31">
        <v>2198</v>
      </c>
      <c r="B2201" s="31">
        <f>INDEX(技能效果!B:B,MATCH(技能效果等级!W2201,技能效果!Y:Y,0))</f>
        <v>130400502</v>
      </c>
      <c r="C2201" s="31" t="str">
        <f>INDEX(技能效果!C:C,MATCH(技能效果等级!B2201,技能效果!B:B,0))</f>
        <v>插槽5追击伤害</v>
      </c>
      <c r="D2201" s="30" t="s">
        <v>1013</v>
      </c>
      <c r="E2201" s="31">
        <v>8</v>
      </c>
      <c r="F2201" s="31">
        <f>INDEX(技能效果!H:H,MATCH(技能效果等级!B2201,技能效果!B:B,0))</f>
        <v>1001</v>
      </c>
      <c r="G2201" s="31">
        <v>1</v>
      </c>
      <c r="H2201" s="100"/>
      <c r="I2201" s="100"/>
      <c r="J2201" s="100"/>
      <c r="K2201" s="100"/>
      <c r="L2201" s="100"/>
      <c r="M2201" s="100"/>
      <c r="N2201" s="30" t="str">
        <f>IF(INDEX(技能效果!I:I,MATCH(技能效果等级!B2201,技能效果!B:B,0))="","",INDEX(技能效果!I:I,MATCH(技能效果等级!B2201,技能效果!B:B,0)))</f>
        <v/>
      </c>
      <c r="O2201" s="100"/>
      <c r="P2201" s="100"/>
      <c r="Q2201" s="100"/>
      <c r="R2201" s="31" t="str">
        <f>IF(INDEX(技能效果!J:J,MATCH(技能效果等级!B2201,技能效果!B:B,0))="","",INDEX(技能效果!J:J,MATCH(技能效果等级!B2201,技能效果!B:B,0)))</f>
        <v/>
      </c>
      <c r="S2201" s="100"/>
      <c r="T2201" s="100"/>
      <c r="U2201" s="100"/>
      <c r="V2201" s="30" t="s">
        <v>1329</v>
      </c>
      <c r="W2201" s="31">
        <f t="shared" si="34"/>
        <v>220</v>
      </c>
    </row>
    <row r="2202" spans="1:23" ht="16.5" x14ac:dyDescent="0.2">
      <c r="A2202" s="31">
        <v>2199</v>
      </c>
      <c r="B2202" s="31">
        <f>INDEX(技能效果!B:B,MATCH(技能效果等级!W2202,技能效果!Y:Y,0))</f>
        <v>130400502</v>
      </c>
      <c r="C2202" s="31" t="str">
        <f>INDEX(技能效果!C:C,MATCH(技能效果等级!B2202,技能效果!B:B,0))</f>
        <v>插槽5追击伤害</v>
      </c>
      <c r="D2202" s="30" t="s">
        <v>1013</v>
      </c>
      <c r="E2202" s="31">
        <v>9</v>
      </c>
      <c r="F2202" s="31">
        <f>INDEX(技能效果!H:H,MATCH(技能效果等级!B2202,技能效果!B:B,0))</f>
        <v>1001</v>
      </c>
      <c r="G2202" s="31">
        <v>1</v>
      </c>
      <c r="H2202" s="100"/>
      <c r="I2202" s="100"/>
      <c r="J2202" s="100"/>
      <c r="K2202" s="100"/>
      <c r="L2202" s="100"/>
      <c r="M2202" s="100"/>
      <c r="N2202" s="30" t="str">
        <f>IF(INDEX(技能效果!I:I,MATCH(技能效果等级!B2202,技能效果!B:B,0))="","",INDEX(技能效果!I:I,MATCH(技能效果等级!B2202,技能效果!B:B,0)))</f>
        <v/>
      </c>
      <c r="O2202" s="100"/>
      <c r="P2202" s="100"/>
      <c r="Q2202" s="100"/>
      <c r="R2202" s="31" t="str">
        <f>IF(INDEX(技能效果!J:J,MATCH(技能效果等级!B2202,技能效果!B:B,0))="","",INDEX(技能效果!J:J,MATCH(技能效果等级!B2202,技能效果!B:B,0)))</f>
        <v/>
      </c>
      <c r="S2202" s="100"/>
      <c r="T2202" s="100"/>
      <c r="U2202" s="100"/>
      <c r="V2202" s="30" t="s">
        <v>1329</v>
      </c>
      <c r="W2202" s="31">
        <f t="shared" si="34"/>
        <v>220</v>
      </c>
    </row>
    <row r="2203" spans="1:23" ht="16.5" x14ac:dyDescent="0.2">
      <c r="A2203" s="31">
        <v>2200</v>
      </c>
      <c r="B2203" s="31">
        <f>INDEX(技能效果!B:B,MATCH(技能效果等级!W2203,技能效果!Y:Y,0))</f>
        <v>130400502</v>
      </c>
      <c r="C2203" s="31" t="str">
        <f>INDEX(技能效果!C:C,MATCH(技能效果等级!B2203,技能效果!B:B,0))</f>
        <v>插槽5追击伤害</v>
      </c>
      <c r="D2203" s="30" t="s">
        <v>1013</v>
      </c>
      <c r="E2203" s="31">
        <v>10</v>
      </c>
      <c r="F2203" s="31">
        <f>INDEX(技能效果!H:H,MATCH(技能效果等级!B2203,技能效果!B:B,0))</f>
        <v>1001</v>
      </c>
      <c r="G2203" s="31">
        <v>1</v>
      </c>
      <c r="H2203" s="100"/>
      <c r="I2203" s="100"/>
      <c r="J2203" s="100"/>
      <c r="K2203" s="100"/>
      <c r="L2203" s="100"/>
      <c r="M2203" s="100"/>
      <c r="N2203" s="30" t="str">
        <f>IF(INDEX(技能效果!I:I,MATCH(技能效果等级!B2203,技能效果!B:B,0))="","",INDEX(技能效果!I:I,MATCH(技能效果等级!B2203,技能效果!B:B,0)))</f>
        <v/>
      </c>
      <c r="O2203" s="100"/>
      <c r="P2203" s="100"/>
      <c r="Q2203" s="100"/>
      <c r="R2203" s="31" t="str">
        <f>IF(INDEX(技能效果!J:J,MATCH(技能效果等级!B2203,技能效果!B:B,0))="","",INDEX(技能效果!J:J,MATCH(技能效果等级!B2203,技能效果!B:B,0)))</f>
        <v/>
      </c>
      <c r="S2203" s="100"/>
      <c r="T2203" s="100"/>
      <c r="U2203" s="100"/>
      <c r="V2203" s="30" t="s">
        <v>1329</v>
      </c>
      <c r="W2203" s="31">
        <f t="shared" si="34"/>
        <v>220</v>
      </c>
    </row>
    <row r="2204" spans="1:23" ht="16.5" x14ac:dyDescent="0.2">
      <c r="A2204" s="31">
        <v>2201</v>
      </c>
      <c r="B2204" s="31">
        <f>INDEX(技能效果!B:B,MATCH(技能效果等级!W2204,技能效果!Y:Y,0))</f>
        <v>130400503</v>
      </c>
      <c r="C2204" s="31" t="str">
        <f>INDEX(技能效果!C:C,MATCH(技能效果等级!B2204,技能效果!B:B,0))</f>
        <v>插槽5暴击额外伤害</v>
      </c>
      <c r="D2204" s="30" t="s">
        <v>1013</v>
      </c>
      <c r="E2204" s="31">
        <v>1</v>
      </c>
      <c r="F2204" s="31">
        <f>INDEX(技能效果!H:H,MATCH(技能效果等级!B2204,技能效果!B:B,0))</f>
        <v>1001</v>
      </c>
      <c r="G2204" s="31">
        <v>1</v>
      </c>
      <c r="H2204" s="100"/>
      <c r="I2204" s="100"/>
      <c r="J2204" s="100"/>
      <c r="K2204" s="100"/>
      <c r="L2204" s="100"/>
      <c r="M2204" s="100"/>
      <c r="N2204" s="30" t="str">
        <f>IF(INDEX(技能效果!I:I,MATCH(技能效果等级!B2204,技能效果!B:B,0))="","",INDEX(技能效果!I:I,MATCH(技能效果等级!B2204,技能效果!B:B,0)))</f>
        <v/>
      </c>
      <c r="O2204" s="100"/>
      <c r="P2204" s="100"/>
      <c r="Q2204" s="100"/>
      <c r="R2204" s="31" t="str">
        <f>IF(INDEX(技能效果!J:J,MATCH(技能效果等级!B2204,技能效果!B:B,0))="","",INDEX(技能效果!J:J,MATCH(技能效果等级!B2204,技能效果!B:B,0)))</f>
        <v/>
      </c>
      <c r="S2204" s="100"/>
      <c r="T2204" s="100"/>
      <c r="U2204" s="100"/>
      <c r="V2204" s="30" t="s">
        <v>1329</v>
      </c>
      <c r="W2204" s="31">
        <f t="shared" si="34"/>
        <v>221</v>
      </c>
    </row>
    <row r="2205" spans="1:23" ht="16.5" x14ac:dyDescent="0.2">
      <c r="A2205" s="31">
        <v>2202</v>
      </c>
      <c r="B2205" s="31">
        <f>INDEX(技能效果!B:B,MATCH(技能效果等级!W2205,技能效果!Y:Y,0))</f>
        <v>130400503</v>
      </c>
      <c r="C2205" s="31" t="str">
        <f>INDEX(技能效果!C:C,MATCH(技能效果等级!B2205,技能效果!B:B,0))</f>
        <v>插槽5暴击额外伤害</v>
      </c>
      <c r="D2205" s="30" t="s">
        <v>1013</v>
      </c>
      <c r="E2205" s="31">
        <v>2</v>
      </c>
      <c r="F2205" s="31">
        <f>INDEX(技能效果!H:H,MATCH(技能效果等级!B2205,技能效果!B:B,0))</f>
        <v>1001</v>
      </c>
      <c r="G2205" s="31">
        <v>1</v>
      </c>
      <c r="H2205" s="100"/>
      <c r="I2205" s="100"/>
      <c r="J2205" s="100"/>
      <c r="K2205" s="100"/>
      <c r="L2205" s="100"/>
      <c r="M2205" s="100"/>
      <c r="N2205" s="30" t="str">
        <f>IF(INDEX(技能效果!I:I,MATCH(技能效果等级!B2205,技能效果!B:B,0))="","",INDEX(技能效果!I:I,MATCH(技能效果等级!B2205,技能效果!B:B,0)))</f>
        <v/>
      </c>
      <c r="O2205" s="100"/>
      <c r="P2205" s="100"/>
      <c r="Q2205" s="100"/>
      <c r="R2205" s="31" t="str">
        <f>IF(INDEX(技能效果!J:J,MATCH(技能效果等级!B2205,技能效果!B:B,0))="","",INDEX(技能效果!J:J,MATCH(技能效果等级!B2205,技能效果!B:B,0)))</f>
        <v/>
      </c>
      <c r="S2205" s="100"/>
      <c r="T2205" s="100"/>
      <c r="U2205" s="100"/>
      <c r="V2205" s="30" t="s">
        <v>1329</v>
      </c>
      <c r="W2205" s="31">
        <f t="shared" si="34"/>
        <v>221</v>
      </c>
    </row>
    <row r="2206" spans="1:23" ht="16.5" x14ac:dyDescent="0.2">
      <c r="A2206" s="31">
        <v>2203</v>
      </c>
      <c r="B2206" s="31">
        <f>INDEX(技能效果!B:B,MATCH(技能效果等级!W2206,技能效果!Y:Y,0))</f>
        <v>130400503</v>
      </c>
      <c r="C2206" s="31" t="str">
        <f>INDEX(技能效果!C:C,MATCH(技能效果等级!B2206,技能效果!B:B,0))</f>
        <v>插槽5暴击额外伤害</v>
      </c>
      <c r="D2206" s="30" t="s">
        <v>1013</v>
      </c>
      <c r="E2206" s="31">
        <v>3</v>
      </c>
      <c r="F2206" s="31">
        <f>INDEX(技能效果!H:H,MATCH(技能效果等级!B2206,技能效果!B:B,0))</f>
        <v>1001</v>
      </c>
      <c r="G2206" s="31">
        <v>1</v>
      </c>
      <c r="H2206" s="100"/>
      <c r="I2206" s="100"/>
      <c r="J2206" s="100"/>
      <c r="K2206" s="100"/>
      <c r="L2206" s="100"/>
      <c r="M2206" s="100"/>
      <c r="N2206" s="30" t="str">
        <f>IF(INDEX(技能效果!I:I,MATCH(技能效果等级!B2206,技能效果!B:B,0))="","",INDEX(技能效果!I:I,MATCH(技能效果等级!B2206,技能效果!B:B,0)))</f>
        <v/>
      </c>
      <c r="O2206" s="100"/>
      <c r="P2206" s="100"/>
      <c r="Q2206" s="100"/>
      <c r="R2206" s="31" t="str">
        <f>IF(INDEX(技能效果!J:J,MATCH(技能效果等级!B2206,技能效果!B:B,0))="","",INDEX(技能效果!J:J,MATCH(技能效果等级!B2206,技能效果!B:B,0)))</f>
        <v/>
      </c>
      <c r="S2206" s="100"/>
      <c r="T2206" s="100"/>
      <c r="U2206" s="100"/>
      <c r="V2206" s="30" t="s">
        <v>1329</v>
      </c>
      <c r="W2206" s="31">
        <f t="shared" si="34"/>
        <v>221</v>
      </c>
    </row>
    <row r="2207" spans="1:23" ht="16.5" x14ac:dyDescent="0.2">
      <c r="A2207" s="31">
        <v>2204</v>
      </c>
      <c r="B2207" s="31">
        <f>INDEX(技能效果!B:B,MATCH(技能效果等级!W2207,技能效果!Y:Y,0))</f>
        <v>130400503</v>
      </c>
      <c r="C2207" s="31" t="str">
        <f>INDEX(技能效果!C:C,MATCH(技能效果等级!B2207,技能效果!B:B,0))</f>
        <v>插槽5暴击额外伤害</v>
      </c>
      <c r="D2207" s="30" t="s">
        <v>1013</v>
      </c>
      <c r="E2207" s="31">
        <v>4</v>
      </c>
      <c r="F2207" s="31">
        <f>INDEX(技能效果!H:H,MATCH(技能效果等级!B2207,技能效果!B:B,0))</f>
        <v>1001</v>
      </c>
      <c r="G2207" s="31">
        <v>1</v>
      </c>
      <c r="H2207" s="100"/>
      <c r="I2207" s="100"/>
      <c r="J2207" s="100"/>
      <c r="K2207" s="100"/>
      <c r="L2207" s="100"/>
      <c r="M2207" s="100"/>
      <c r="N2207" s="30" t="str">
        <f>IF(INDEX(技能效果!I:I,MATCH(技能效果等级!B2207,技能效果!B:B,0))="","",INDEX(技能效果!I:I,MATCH(技能效果等级!B2207,技能效果!B:B,0)))</f>
        <v/>
      </c>
      <c r="O2207" s="100"/>
      <c r="P2207" s="100"/>
      <c r="Q2207" s="100"/>
      <c r="R2207" s="31" t="str">
        <f>IF(INDEX(技能效果!J:J,MATCH(技能效果等级!B2207,技能效果!B:B,0))="","",INDEX(技能效果!J:J,MATCH(技能效果等级!B2207,技能效果!B:B,0)))</f>
        <v/>
      </c>
      <c r="S2207" s="100"/>
      <c r="T2207" s="100"/>
      <c r="U2207" s="100"/>
      <c r="V2207" s="30" t="s">
        <v>1329</v>
      </c>
      <c r="W2207" s="31">
        <f t="shared" si="34"/>
        <v>221</v>
      </c>
    </row>
    <row r="2208" spans="1:23" ht="16.5" x14ac:dyDescent="0.2">
      <c r="A2208" s="31">
        <v>2205</v>
      </c>
      <c r="B2208" s="31">
        <f>INDEX(技能效果!B:B,MATCH(技能效果等级!W2208,技能效果!Y:Y,0))</f>
        <v>130400503</v>
      </c>
      <c r="C2208" s="31" t="str">
        <f>INDEX(技能效果!C:C,MATCH(技能效果等级!B2208,技能效果!B:B,0))</f>
        <v>插槽5暴击额外伤害</v>
      </c>
      <c r="D2208" s="30" t="s">
        <v>1013</v>
      </c>
      <c r="E2208" s="31">
        <v>5</v>
      </c>
      <c r="F2208" s="31">
        <f>INDEX(技能效果!H:H,MATCH(技能效果等级!B2208,技能效果!B:B,0))</f>
        <v>1001</v>
      </c>
      <c r="G2208" s="31">
        <v>1</v>
      </c>
      <c r="H2208" s="100"/>
      <c r="I2208" s="100"/>
      <c r="J2208" s="100"/>
      <c r="K2208" s="100"/>
      <c r="L2208" s="100"/>
      <c r="M2208" s="100"/>
      <c r="N2208" s="30" t="str">
        <f>IF(INDEX(技能效果!I:I,MATCH(技能效果等级!B2208,技能效果!B:B,0))="","",INDEX(技能效果!I:I,MATCH(技能效果等级!B2208,技能效果!B:B,0)))</f>
        <v/>
      </c>
      <c r="O2208" s="100"/>
      <c r="P2208" s="100"/>
      <c r="Q2208" s="100"/>
      <c r="R2208" s="31" t="str">
        <f>IF(INDEX(技能效果!J:J,MATCH(技能效果等级!B2208,技能效果!B:B,0))="","",INDEX(技能效果!J:J,MATCH(技能效果等级!B2208,技能效果!B:B,0)))</f>
        <v/>
      </c>
      <c r="S2208" s="100"/>
      <c r="T2208" s="100"/>
      <c r="U2208" s="100"/>
      <c r="V2208" s="30" t="s">
        <v>1329</v>
      </c>
      <c r="W2208" s="31">
        <f t="shared" si="34"/>
        <v>221</v>
      </c>
    </row>
    <row r="2209" spans="1:23" ht="16.5" x14ac:dyDescent="0.2">
      <c r="A2209" s="31">
        <v>2206</v>
      </c>
      <c r="B2209" s="31">
        <f>INDEX(技能效果!B:B,MATCH(技能效果等级!W2209,技能效果!Y:Y,0))</f>
        <v>130400503</v>
      </c>
      <c r="C2209" s="31" t="str">
        <f>INDEX(技能效果!C:C,MATCH(技能效果等级!B2209,技能效果!B:B,0))</f>
        <v>插槽5暴击额外伤害</v>
      </c>
      <c r="D2209" s="30" t="s">
        <v>1013</v>
      </c>
      <c r="E2209" s="31">
        <v>6</v>
      </c>
      <c r="F2209" s="31">
        <f>INDEX(技能效果!H:H,MATCH(技能效果等级!B2209,技能效果!B:B,0))</f>
        <v>1001</v>
      </c>
      <c r="G2209" s="31">
        <v>1</v>
      </c>
      <c r="H2209" s="100"/>
      <c r="I2209" s="100"/>
      <c r="J2209" s="100"/>
      <c r="K2209" s="100"/>
      <c r="L2209" s="100"/>
      <c r="M2209" s="100"/>
      <c r="N2209" s="30" t="str">
        <f>IF(INDEX(技能效果!I:I,MATCH(技能效果等级!B2209,技能效果!B:B,0))="","",INDEX(技能效果!I:I,MATCH(技能效果等级!B2209,技能效果!B:B,0)))</f>
        <v/>
      </c>
      <c r="O2209" s="100"/>
      <c r="P2209" s="100"/>
      <c r="Q2209" s="100"/>
      <c r="R2209" s="31" t="str">
        <f>IF(INDEX(技能效果!J:J,MATCH(技能效果等级!B2209,技能效果!B:B,0))="","",INDEX(技能效果!J:J,MATCH(技能效果等级!B2209,技能效果!B:B,0)))</f>
        <v/>
      </c>
      <c r="S2209" s="100"/>
      <c r="T2209" s="100"/>
      <c r="U2209" s="100"/>
      <c r="V2209" s="30" t="s">
        <v>1329</v>
      </c>
      <c r="W2209" s="31">
        <f t="shared" si="34"/>
        <v>221</v>
      </c>
    </row>
    <row r="2210" spans="1:23" ht="16.5" x14ac:dyDescent="0.2">
      <c r="A2210" s="31">
        <v>2207</v>
      </c>
      <c r="B2210" s="31">
        <f>INDEX(技能效果!B:B,MATCH(技能效果等级!W2210,技能效果!Y:Y,0))</f>
        <v>130400503</v>
      </c>
      <c r="C2210" s="31" t="str">
        <f>INDEX(技能效果!C:C,MATCH(技能效果等级!B2210,技能效果!B:B,0))</f>
        <v>插槽5暴击额外伤害</v>
      </c>
      <c r="D2210" s="30" t="s">
        <v>1013</v>
      </c>
      <c r="E2210" s="31">
        <v>7</v>
      </c>
      <c r="F2210" s="31">
        <f>INDEX(技能效果!H:H,MATCH(技能效果等级!B2210,技能效果!B:B,0))</f>
        <v>1001</v>
      </c>
      <c r="G2210" s="31">
        <v>1</v>
      </c>
      <c r="H2210" s="100"/>
      <c r="I2210" s="100"/>
      <c r="J2210" s="100"/>
      <c r="K2210" s="100"/>
      <c r="L2210" s="100"/>
      <c r="M2210" s="100"/>
      <c r="N2210" s="30" t="str">
        <f>IF(INDEX(技能效果!I:I,MATCH(技能效果等级!B2210,技能效果!B:B,0))="","",INDEX(技能效果!I:I,MATCH(技能效果等级!B2210,技能效果!B:B,0)))</f>
        <v/>
      </c>
      <c r="O2210" s="100"/>
      <c r="P2210" s="100"/>
      <c r="Q2210" s="100"/>
      <c r="R2210" s="31" t="str">
        <f>IF(INDEX(技能效果!J:J,MATCH(技能效果等级!B2210,技能效果!B:B,0))="","",INDEX(技能效果!J:J,MATCH(技能效果等级!B2210,技能效果!B:B,0)))</f>
        <v/>
      </c>
      <c r="S2210" s="100"/>
      <c r="T2210" s="100"/>
      <c r="U2210" s="100"/>
      <c r="V2210" s="30" t="s">
        <v>1329</v>
      </c>
      <c r="W2210" s="31">
        <f t="shared" si="34"/>
        <v>221</v>
      </c>
    </row>
    <row r="2211" spans="1:23" ht="16.5" x14ac:dyDescent="0.2">
      <c r="A2211" s="31">
        <v>2208</v>
      </c>
      <c r="B2211" s="31">
        <f>INDEX(技能效果!B:B,MATCH(技能效果等级!W2211,技能效果!Y:Y,0))</f>
        <v>130400503</v>
      </c>
      <c r="C2211" s="31" t="str">
        <f>INDEX(技能效果!C:C,MATCH(技能效果等级!B2211,技能效果!B:B,0))</f>
        <v>插槽5暴击额外伤害</v>
      </c>
      <c r="D2211" s="30" t="s">
        <v>1013</v>
      </c>
      <c r="E2211" s="31">
        <v>8</v>
      </c>
      <c r="F2211" s="31">
        <f>INDEX(技能效果!H:H,MATCH(技能效果等级!B2211,技能效果!B:B,0))</f>
        <v>1001</v>
      </c>
      <c r="G2211" s="31">
        <v>1</v>
      </c>
      <c r="H2211" s="100"/>
      <c r="I2211" s="100"/>
      <c r="J2211" s="100"/>
      <c r="K2211" s="100"/>
      <c r="L2211" s="100"/>
      <c r="M2211" s="100"/>
      <c r="N2211" s="30" t="str">
        <f>IF(INDEX(技能效果!I:I,MATCH(技能效果等级!B2211,技能效果!B:B,0))="","",INDEX(技能效果!I:I,MATCH(技能效果等级!B2211,技能效果!B:B,0)))</f>
        <v/>
      </c>
      <c r="O2211" s="100"/>
      <c r="P2211" s="100"/>
      <c r="Q2211" s="100"/>
      <c r="R2211" s="31" t="str">
        <f>IF(INDEX(技能效果!J:J,MATCH(技能效果等级!B2211,技能效果!B:B,0))="","",INDEX(技能效果!J:J,MATCH(技能效果等级!B2211,技能效果!B:B,0)))</f>
        <v/>
      </c>
      <c r="S2211" s="100"/>
      <c r="T2211" s="100"/>
      <c r="U2211" s="100"/>
      <c r="V2211" s="30" t="s">
        <v>1329</v>
      </c>
      <c r="W2211" s="31">
        <f t="shared" si="34"/>
        <v>221</v>
      </c>
    </row>
    <row r="2212" spans="1:23" ht="16.5" x14ac:dyDescent="0.2">
      <c r="A2212" s="31">
        <v>2209</v>
      </c>
      <c r="B2212" s="31">
        <f>INDEX(技能效果!B:B,MATCH(技能效果等级!W2212,技能效果!Y:Y,0))</f>
        <v>130400503</v>
      </c>
      <c r="C2212" s="31" t="str">
        <f>INDEX(技能效果!C:C,MATCH(技能效果等级!B2212,技能效果!B:B,0))</f>
        <v>插槽5暴击额外伤害</v>
      </c>
      <c r="D2212" s="30" t="s">
        <v>1013</v>
      </c>
      <c r="E2212" s="31">
        <v>9</v>
      </c>
      <c r="F2212" s="31">
        <f>INDEX(技能效果!H:H,MATCH(技能效果等级!B2212,技能效果!B:B,0))</f>
        <v>1001</v>
      </c>
      <c r="G2212" s="31">
        <v>1</v>
      </c>
      <c r="H2212" s="100"/>
      <c r="I2212" s="100"/>
      <c r="J2212" s="100"/>
      <c r="K2212" s="100"/>
      <c r="L2212" s="100"/>
      <c r="M2212" s="100"/>
      <c r="N2212" s="30" t="str">
        <f>IF(INDEX(技能效果!I:I,MATCH(技能效果等级!B2212,技能效果!B:B,0))="","",INDEX(技能效果!I:I,MATCH(技能效果等级!B2212,技能效果!B:B,0)))</f>
        <v/>
      </c>
      <c r="O2212" s="100"/>
      <c r="P2212" s="100"/>
      <c r="Q2212" s="100"/>
      <c r="R2212" s="31" t="str">
        <f>IF(INDEX(技能效果!J:J,MATCH(技能效果等级!B2212,技能效果!B:B,0))="","",INDEX(技能效果!J:J,MATCH(技能效果等级!B2212,技能效果!B:B,0)))</f>
        <v/>
      </c>
      <c r="S2212" s="100"/>
      <c r="T2212" s="100"/>
      <c r="U2212" s="100"/>
      <c r="V2212" s="30" t="s">
        <v>1329</v>
      </c>
      <c r="W2212" s="31">
        <f t="shared" si="34"/>
        <v>221</v>
      </c>
    </row>
    <row r="2213" spans="1:23" ht="16.5" x14ac:dyDescent="0.2">
      <c r="A2213" s="31">
        <v>2210</v>
      </c>
      <c r="B2213" s="31">
        <f>INDEX(技能效果!B:B,MATCH(技能效果等级!W2213,技能效果!Y:Y,0))</f>
        <v>130400503</v>
      </c>
      <c r="C2213" s="31" t="str">
        <f>INDEX(技能效果!C:C,MATCH(技能效果等级!B2213,技能效果!B:B,0))</f>
        <v>插槽5暴击额外伤害</v>
      </c>
      <c r="D2213" s="30" t="s">
        <v>1013</v>
      </c>
      <c r="E2213" s="31">
        <v>10</v>
      </c>
      <c r="F2213" s="31">
        <f>INDEX(技能效果!H:H,MATCH(技能效果等级!B2213,技能效果!B:B,0))</f>
        <v>1001</v>
      </c>
      <c r="G2213" s="31">
        <v>1</v>
      </c>
      <c r="H2213" s="100"/>
      <c r="I2213" s="100"/>
      <c r="J2213" s="100"/>
      <c r="K2213" s="100"/>
      <c r="L2213" s="100"/>
      <c r="M2213" s="100"/>
      <c r="N2213" s="30" t="str">
        <f>IF(INDEX(技能效果!I:I,MATCH(技能效果等级!B2213,技能效果!B:B,0))="","",INDEX(技能效果!I:I,MATCH(技能效果等级!B2213,技能效果!B:B,0)))</f>
        <v/>
      </c>
      <c r="O2213" s="100"/>
      <c r="P2213" s="100"/>
      <c r="Q2213" s="100"/>
      <c r="R2213" s="31" t="str">
        <f>IF(INDEX(技能效果!J:J,MATCH(技能效果等级!B2213,技能效果!B:B,0))="","",INDEX(技能效果!J:J,MATCH(技能效果等级!B2213,技能效果!B:B,0)))</f>
        <v/>
      </c>
      <c r="S2213" s="100"/>
      <c r="T2213" s="100"/>
      <c r="U2213" s="100"/>
      <c r="V2213" s="30" t="s">
        <v>1329</v>
      </c>
      <c r="W2213" s="31">
        <f t="shared" si="34"/>
        <v>221</v>
      </c>
    </row>
    <row r="2214" spans="1:23" ht="16.5" x14ac:dyDescent="0.2">
      <c r="A2214" s="31">
        <v>2211</v>
      </c>
      <c r="B2214" s="31">
        <f>INDEX(技能效果!B:B,MATCH(技能效果等级!W2214,技能效果!Y:Y,0))</f>
        <v>130400601</v>
      </c>
      <c r="C2214" s="31" t="str">
        <f>INDEX(技能效果!C:C,MATCH(技能效果等级!B2214,技能效果!B:B,0))</f>
        <v>插槽6主动伤害</v>
      </c>
      <c r="D2214" s="30" t="s">
        <v>1013</v>
      </c>
      <c r="E2214" s="31">
        <v>1</v>
      </c>
      <c r="F2214" s="31">
        <f>INDEX(技能效果!H:H,MATCH(技能效果等级!B2214,技能效果!B:B,0))</f>
        <v>1001</v>
      </c>
      <c r="G2214" s="31">
        <v>1</v>
      </c>
      <c r="H2214" s="100"/>
      <c r="I2214" s="100"/>
      <c r="J2214" s="100"/>
      <c r="K2214" s="100"/>
      <c r="L2214" s="100"/>
      <c r="M2214" s="100"/>
      <c r="N2214" s="30" t="str">
        <f>IF(INDEX(技能效果!I:I,MATCH(技能效果等级!B2214,技能效果!B:B,0))="","",INDEX(技能效果!I:I,MATCH(技能效果等级!B2214,技能效果!B:B,0)))</f>
        <v/>
      </c>
      <c r="O2214" s="100"/>
      <c r="P2214" s="100"/>
      <c r="Q2214" s="100"/>
      <c r="R2214" s="31" t="str">
        <f>IF(INDEX(技能效果!J:J,MATCH(技能效果等级!B2214,技能效果!B:B,0))="","",INDEX(技能效果!J:J,MATCH(技能效果等级!B2214,技能效果!B:B,0)))</f>
        <v/>
      </c>
      <c r="S2214" s="100"/>
      <c r="T2214" s="100"/>
      <c r="U2214" s="100"/>
      <c r="V2214" s="30" t="s">
        <v>1329</v>
      </c>
      <c r="W2214" s="31">
        <f t="shared" si="34"/>
        <v>222</v>
      </c>
    </row>
    <row r="2215" spans="1:23" ht="16.5" x14ac:dyDescent="0.2">
      <c r="A2215" s="31">
        <v>2212</v>
      </c>
      <c r="B2215" s="31">
        <f>INDEX(技能效果!B:B,MATCH(技能效果等级!W2215,技能效果!Y:Y,0))</f>
        <v>130400601</v>
      </c>
      <c r="C2215" s="31" t="str">
        <f>INDEX(技能效果!C:C,MATCH(技能效果等级!B2215,技能效果!B:B,0))</f>
        <v>插槽6主动伤害</v>
      </c>
      <c r="D2215" s="30" t="s">
        <v>1013</v>
      </c>
      <c r="E2215" s="31">
        <v>2</v>
      </c>
      <c r="F2215" s="31">
        <f>INDEX(技能效果!H:H,MATCH(技能效果等级!B2215,技能效果!B:B,0))</f>
        <v>1001</v>
      </c>
      <c r="G2215" s="31">
        <v>1</v>
      </c>
      <c r="H2215" s="100"/>
      <c r="I2215" s="100"/>
      <c r="J2215" s="100"/>
      <c r="K2215" s="100"/>
      <c r="L2215" s="100"/>
      <c r="M2215" s="100"/>
      <c r="N2215" s="30" t="str">
        <f>IF(INDEX(技能效果!I:I,MATCH(技能效果等级!B2215,技能效果!B:B,0))="","",INDEX(技能效果!I:I,MATCH(技能效果等级!B2215,技能效果!B:B,0)))</f>
        <v/>
      </c>
      <c r="O2215" s="100"/>
      <c r="P2215" s="100"/>
      <c r="Q2215" s="100"/>
      <c r="R2215" s="31" t="str">
        <f>IF(INDEX(技能效果!J:J,MATCH(技能效果等级!B2215,技能效果!B:B,0))="","",INDEX(技能效果!J:J,MATCH(技能效果等级!B2215,技能效果!B:B,0)))</f>
        <v/>
      </c>
      <c r="S2215" s="100"/>
      <c r="T2215" s="100"/>
      <c r="U2215" s="100"/>
      <c r="V2215" s="30" t="s">
        <v>1329</v>
      </c>
      <c r="W2215" s="31">
        <f t="shared" si="34"/>
        <v>222</v>
      </c>
    </row>
    <row r="2216" spans="1:23" ht="16.5" x14ac:dyDescent="0.2">
      <c r="A2216" s="31">
        <v>2213</v>
      </c>
      <c r="B2216" s="31">
        <f>INDEX(技能效果!B:B,MATCH(技能效果等级!W2216,技能效果!Y:Y,0))</f>
        <v>130400601</v>
      </c>
      <c r="C2216" s="31" t="str">
        <f>INDEX(技能效果!C:C,MATCH(技能效果等级!B2216,技能效果!B:B,0))</f>
        <v>插槽6主动伤害</v>
      </c>
      <c r="D2216" s="30" t="s">
        <v>1013</v>
      </c>
      <c r="E2216" s="31">
        <v>3</v>
      </c>
      <c r="F2216" s="31">
        <f>INDEX(技能效果!H:H,MATCH(技能效果等级!B2216,技能效果!B:B,0))</f>
        <v>1001</v>
      </c>
      <c r="G2216" s="31">
        <v>1</v>
      </c>
      <c r="H2216" s="100"/>
      <c r="I2216" s="100"/>
      <c r="J2216" s="100"/>
      <c r="K2216" s="100"/>
      <c r="L2216" s="100"/>
      <c r="M2216" s="100"/>
      <c r="N2216" s="30" t="str">
        <f>IF(INDEX(技能效果!I:I,MATCH(技能效果等级!B2216,技能效果!B:B,0))="","",INDEX(技能效果!I:I,MATCH(技能效果等级!B2216,技能效果!B:B,0)))</f>
        <v/>
      </c>
      <c r="O2216" s="100"/>
      <c r="P2216" s="100"/>
      <c r="Q2216" s="100"/>
      <c r="R2216" s="31" t="str">
        <f>IF(INDEX(技能效果!J:J,MATCH(技能效果等级!B2216,技能效果!B:B,0))="","",INDEX(技能效果!J:J,MATCH(技能效果等级!B2216,技能效果!B:B,0)))</f>
        <v/>
      </c>
      <c r="S2216" s="100"/>
      <c r="T2216" s="100"/>
      <c r="U2216" s="100"/>
      <c r="V2216" s="30" t="s">
        <v>1329</v>
      </c>
      <c r="W2216" s="31">
        <f t="shared" si="34"/>
        <v>222</v>
      </c>
    </row>
    <row r="2217" spans="1:23" ht="16.5" x14ac:dyDescent="0.2">
      <c r="A2217" s="31">
        <v>2214</v>
      </c>
      <c r="B2217" s="31">
        <f>INDEX(技能效果!B:B,MATCH(技能效果等级!W2217,技能效果!Y:Y,0))</f>
        <v>130400601</v>
      </c>
      <c r="C2217" s="31" t="str">
        <f>INDEX(技能效果!C:C,MATCH(技能效果等级!B2217,技能效果!B:B,0))</f>
        <v>插槽6主动伤害</v>
      </c>
      <c r="D2217" s="30" t="s">
        <v>1013</v>
      </c>
      <c r="E2217" s="31">
        <v>4</v>
      </c>
      <c r="F2217" s="31">
        <f>INDEX(技能效果!H:H,MATCH(技能效果等级!B2217,技能效果!B:B,0))</f>
        <v>1001</v>
      </c>
      <c r="G2217" s="31">
        <v>1</v>
      </c>
      <c r="H2217" s="100"/>
      <c r="I2217" s="100"/>
      <c r="J2217" s="100"/>
      <c r="K2217" s="100"/>
      <c r="L2217" s="100"/>
      <c r="M2217" s="100"/>
      <c r="N2217" s="30" t="str">
        <f>IF(INDEX(技能效果!I:I,MATCH(技能效果等级!B2217,技能效果!B:B,0))="","",INDEX(技能效果!I:I,MATCH(技能效果等级!B2217,技能效果!B:B,0)))</f>
        <v/>
      </c>
      <c r="O2217" s="100"/>
      <c r="P2217" s="100"/>
      <c r="Q2217" s="100"/>
      <c r="R2217" s="31" t="str">
        <f>IF(INDEX(技能效果!J:J,MATCH(技能效果等级!B2217,技能效果!B:B,0))="","",INDEX(技能效果!J:J,MATCH(技能效果等级!B2217,技能效果!B:B,0)))</f>
        <v/>
      </c>
      <c r="S2217" s="100"/>
      <c r="T2217" s="100"/>
      <c r="U2217" s="100"/>
      <c r="V2217" s="30" t="s">
        <v>1329</v>
      </c>
      <c r="W2217" s="31">
        <f t="shared" si="34"/>
        <v>222</v>
      </c>
    </row>
    <row r="2218" spans="1:23" ht="16.5" x14ac:dyDescent="0.2">
      <c r="A2218" s="31">
        <v>2215</v>
      </c>
      <c r="B2218" s="31">
        <f>INDEX(技能效果!B:B,MATCH(技能效果等级!W2218,技能效果!Y:Y,0))</f>
        <v>130400601</v>
      </c>
      <c r="C2218" s="31" t="str">
        <f>INDEX(技能效果!C:C,MATCH(技能效果等级!B2218,技能效果!B:B,0))</f>
        <v>插槽6主动伤害</v>
      </c>
      <c r="D2218" s="30" t="s">
        <v>1013</v>
      </c>
      <c r="E2218" s="31">
        <v>5</v>
      </c>
      <c r="F2218" s="31">
        <f>INDEX(技能效果!H:H,MATCH(技能效果等级!B2218,技能效果!B:B,0))</f>
        <v>1001</v>
      </c>
      <c r="G2218" s="31">
        <v>1</v>
      </c>
      <c r="H2218" s="100"/>
      <c r="I2218" s="100"/>
      <c r="J2218" s="100"/>
      <c r="K2218" s="100"/>
      <c r="L2218" s="100"/>
      <c r="M2218" s="100"/>
      <c r="N2218" s="30" t="str">
        <f>IF(INDEX(技能效果!I:I,MATCH(技能效果等级!B2218,技能效果!B:B,0))="","",INDEX(技能效果!I:I,MATCH(技能效果等级!B2218,技能效果!B:B,0)))</f>
        <v/>
      </c>
      <c r="O2218" s="100"/>
      <c r="P2218" s="100"/>
      <c r="Q2218" s="100"/>
      <c r="R2218" s="31" t="str">
        <f>IF(INDEX(技能效果!J:J,MATCH(技能效果等级!B2218,技能效果!B:B,0))="","",INDEX(技能效果!J:J,MATCH(技能效果等级!B2218,技能效果!B:B,0)))</f>
        <v/>
      </c>
      <c r="S2218" s="100"/>
      <c r="T2218" s="100"/>
      <c r="U2218" s="100"/>
      <c r="V2218" s="30" t="s">
        <v>1329</v>
      </c>
      <c r="W2218" s="31">
        <f t="shared" si="34"/>
        <v>222</v>
      </c>
    </row>
    <row r="2219" spans="1:23" ht="16.5" x14ac:dyDescent="0.2">
      <c r="A2219" s="31">
        <v>2216</v>
      </c>
      <c r="B2219" s="31">
        <f>INDEX(技能效果!B:B,MATCH(技能效果等级!W2219,技能效果!Y:Y,0))</f>
        <v>130400601</v>
      </c>
      <c r="C2219" s="31" t="str">
        <f>INDEX(技能效果!C:C,MATCH(技能效果等级!B2219,技能效果!B:B,0))</f>
        <v>插槽6主动伤害</v>
      </c>
      <c r="D2219" s="30" t="s">
        <v>1013</v>
      </c>
      <c r="E2219" s="31">
        <v>6</v>
      </c>
      <c r="F2219" s="31">
        <f>INDEX(技能效果!H:H,MATCH(技能效果等级!B2219,技能效果!B:B,0))</f>
        <v>1001</v>
      </c>
      <c r="G2219" s="31">
        <v>1</v>
      </c>
      <c r="H2219" s="100"/>
      <c r="I2219" s="100"/>
      <c r="J2219" s="100"/>
      <c r="K2219" s="100"/>
      <c r="L2219" s="100"/>
      <c r="M2219" s="100"/>
      <c r="N2219" s="30" t="str">
        <f>IF(INDEX(技能效果!I:I,MATCH(技能效果等级!B2219,技能效果!B:B,0))="","",INDEX(技能效果!I:I,MATCH(技能效果等级!B2219,技能效果!B:B,0)))</f>
        <v/>
      </c>
      <c r="O2219" s="100"/>
      <c r="P2219" s="100"/>
      <c r="Q2219" s="100"/>
      <c r="R2219" s="31" t="str">
        <f>IF(INDEX(技能效果!J:J,MATCH(技能效果等级!B2219,技能效果!B:B,0))="","",INDEX(技能效果!J:J,MATCH(技能效果等级!B2219,技能效果!B:B,0)))</f>
        <v/>
      </c>
      <c r="S2219" s="100"/>
      <c r="T2219" s="100"/>
      <c r="U2219" s="100"/>
      <c r="V2219" s="30" t="s">
        <v>1329</v>
      </c>
      <c r="W2219" s="31">
        <f t="shared" si="34"/>
        <v>222</v>
      </c>
    </row>
    <row r="2220" spans="1:23" ht="16.5" x14ac:dyDescent="0.2">
      <c r="A2220" s="31">
        <v>2217</v>
      </c>
      <c r="B2220" s="31">
        <f>INDEX(技能效果!B:B,MATCH(技能效果等级!W2220,技能效果!Y:Y,0))</f>
        <v>130400601</v>
      </c>
      <c r="C2220" s="31" t="str">
        <f>INDEX(技能效果!C:C,MATCH(技能效果等级!B2220,技能效果!B:B,0))</f>
        <v>插槽6主动伤害</v>
      </c>
      <c r="D2220" s="30" t="s">
        <v>1013</v>
      </c>
      <c r="E2220" s="31">
        <v>7</v>
      </c>
      <c r="F2220" s="31">
        <f>INDEX(技能效果!H:H,MATCH(技能效果等级!B2220,技能效果!B:B,0))</f>
        <v>1001</v>
      </c>
      <c r="G2220" s="31">
        <v>1</v>
      </c>
      <c r="H2220" s="100"/>
      <c r="I2220" s="100"/>
      <c r="J2220" s="100"/>
      <c r="K2220" s="100"/>
      <c r="L2220" s="100"/>
      <c r="M2220" s="100"/>
      <c r="N2220" s="30" t="str">
        <f>IF(INDEX(技能效果!I:I,MATCH(技能效果等级!B2220,技能效果!B:B,0))="","",INDEX(技能效果!I:I,MATCH(技能效果等级!B2220,技能效果!B:B,0)))</f>
        <v/>
      </c>
      <c r="O2220" s="100"/>
      <c r="P2220" s="100"/>
      <c r="Q2220" s="100"/>
      <c r="R2220" s="31" t="str">
        <f>IF(INDEX(技能效果!J:J,MATCH(技能效果等级!B2220,技能效果!B:B,0))="","",INDEX(技能效果!J:J,MATCH(技能效果等级!B2220,技能效果!B:B,0)))</f>
        <v/>
      </c>
      <c r="S2220" s="100"/>
      <c r="T2220" s="100"/>
      <c r="U2220" s="100"/>
      <c r="V2220" s="30" t="s">
        <v>1329</v>
      </c>
      <c r="W2220" s="31">
        <f t="shared" si="34"/>
        <v>222</v>
      </c>
    </row>
    <row r="2221" spans="1:23" ht="16.5" x14ac:dyDescent="0.2">
      <c r="A2221" s="31">
        <v>2218</v>
      </c>
      <c r="B2221" s="31">
        <f>INDEX(技能效果!B:B,MATCH(技能效果等级!W2221,技能效果!Y:Y,0))</f>
        <v>130400601</v>
      </c>
      <c r="C2221" s="31" t="str">
        <f>INDEX(技能效果!C:C,MATCH(技能效果等级!B2221,技能效果!B:B,0))</f>
        <v>插槽6主动伤害</v>
      </c>
      <c r="D2221" s="30" t="s">
        <v>1013</v>
      </c>
      <c r="E2221" s="31">
        <v>8</v>
      </c>
      <c r="F2221" s="31">
        <f>INDEX(技能效果!H:H,MATCH(技能效果等级!B2221,技能效果!B:B,0))</f>
        <v>1001</v>
      </c>
      <c r="G2221" s="31">
        <v>1</v>
      </c>
      <c r="H2221" s="100"/>
      <c r="I2221" s="100"/>
      <c r="J2221" s="100"/>
      <c r="K2221" s="100"/>
      <c r="L2221" s="100"/>
      <c r="M2221" s="100"/>
      <c r="N2221" s="30" t="str">
        <f>IF(INDEX(技能效果!I:I,MATCH(技能效果等级!B2221,技能效果!B:B,0))="","",INDEX(技能效果!I:I,MATCH(技能效果等级!B2221,技能效果!B:B,0)))</f>
        <v/>
      </c>
      <c r="O2221" s="100"/>
      <c r="P2221" s="100"/>
      <c r="Q2221" s="100"/>
      <c r="R2221" s="31" t="str">
        <f>IF(INDEX(技能效果!J:J,MATCH(技能效果等级!B2221,技能效果!B:B,0))="","",INDEX(技能效果!J:J,MATCH(技能效果等级!B2221,技能效果!B:B,0)))</f>
        <v/>
      </c>
      <c r="S2221" s="100"/>
      <c r="T2221" s="100"/>
      <c r="U2221" s="100"/>
      <c r="V2221" s="30" t="s">
        <v>1329</v>
      </c>
      <c r="W2221" s="31">
        <f t="shared" si="34"/>
        <v>222</v>
      </c>
    </row>
    <row r="2222" spans="1:23" ht="16.5" x14ac:dyDescent="0.2">
      <c r="A2222" s="31">
        <v>2219</v>
      </c>
      <c r="B2222" s="31">
        <f>INDEX(技能效果!B:B,MATCH(技能效果等级!W2222,技能效果!Y:Y,0))</f>
        <v>130400601</v>
      </c>
      <c r="C2222" s="31" t="str">
        <f>INDEX(技能效果!C:C,MATCH(技能效果等级!B2222,技能效果!B:B,0))</f>
        <v>插槽6主动伤害</v>
      </c>
      <c r="D2222" s="30" t="s">
        <v>1013</v>
      </c>
      <c r="E2222" s="31">
        <v>9</v>
      </c>
      <c r="F2222" s="31">
        <f>INDEX(技能效果!H:H,MATCH(技能效果等级!B2222,技能效果!B:B,0))</f>
        <v>1001</v>
      </c>
      <c r="G2222" s="31">
        <v>1</v>
      </c>
      <c r="H2222" s="100"/>
      <c r="I2222" s="100"/>
      <c r="J2222" s="100"/>
      <c r="K2222" s="100"/>
      <c r="L2222" s="100"/>
      <c r="M2222" s="100"/>
      <c r="N2222" s="30" t="str">
        <f>IF(INDEX(技能效果!I:I,MATCH(技能效果等级!B2222,技能效果!B:B,0))="","",INDEX(技能效果!I:I,MATCH(技能效果等级!B2222,技能效果!B:B,0)))</f>
        <v/>
      </c>
      <c r="O2222" s="100"/>
      <c r="P2222" s="100"/>
      <c r="Q2222" s="100"/>
      <c r="R2222" s="31" t="str">
        <f>IF(INDEX(技能效果!J:J,MATCH(技能效果等级!B2222,技能效果!B:B,0))="","",INDEX(技能效果!J:J,MATCH(技能效果等级!B2222,技能效果!B:B,0)))</f>
        <v/>
      </c>
      <c r="S2222" s="100"/>
      <c r="T2222" s="100"/>
      <c r="U2222" s="100"/>
      <c r="V2222" s="30" t="s">
        <v>1329</v>
      </c>
      <c r="W2222" s="31">
        <f t="shared" si="34"/>
        <v>222</v>
      </c>
    </row>
    <row r="2223" spans="1:23" ht="16.5" x14ac:dyDescent="0.2">
      <c r="A2223" s="31">
        <v>2220</v>
      </c>
      <c r="B2223" s="31">
        <f>INDEX(技能效果!B:B,MATCH(技能效果等级!W2223,技能效果!Y:Y,0))</f>
        <v>130400601</v>
      </c>
      <c r="C2223" s="31" t="str">
        <f>INDEX(技能效果!C:C,MATCH(技能效果等级!B2223,技能效果!B:B,0))</f>
        <v>插槽6主动伤害</v>
      </c>
      <c r="D2223" s="30" t="s">
        <v>1013</v>
      </c>
      <c r="E2223" s="31">
        <v>10</v>
      </c>
      <c r="F2223" s="31">
        <f>INDEX(技能效果!H:H,MATCH(技能效果等级!B2223,技能效果!B:B,0))</f>
        <v>1001</v>
      </c>
      <c r="G2223" s="31">
        <v>1</v>
      </c>
      <c r="H2223" s="100"/>
      <c r="I2223" s="100"/>
      <c r="J2223" s="100"/>
      <c r="K2223" s="100"/>
      <c r="L2223" s="100"/>
      <c r="M2223" s="100"/>
      <c r="N2223" s="30" t="str">
        <f>IF(INDEX(技能效果!I:I,MATCH(技能效果等级!B2223,技能效果!B:B,0))="","",INDEX(技能效果!I:I,MATCH(技能效果等级!B2223,技能效果!B:B,0)))</f>
        <v/>
      </c>
      <c r="O2223" s="100"/>
      <c r="P2223" s="100"/>
      <c r="Q2223" s="100"/>
      <c r="R2223" s="31" t="str">
        <f>IF(INDEX(技能效果!J:J,MATCH(技能效果等级!B2223,技能效果!B:B,0))="","",INDEX(技能效果!J:J,MATCH(技能效果等级!B2223,技能效果!B:B,0)))</f>
        <v/>
      </c>
      <c r="S2223" s="100"/>
      <c r="T2223" s="100"/>
      <c r="U2223" s="100"/>
      <c r="V2223" s="30" t="s">
        <v>1329</v>
      </c>
      <c r="W2223" s="31">
        <f t="shared" si="34"/>
        <v>222</v>
      </c>
    </row>
    <row r="2224" spans="1:23" ht="16.5" x14ac:dyDescent="0.2">
      <c r="A2224" s="31">
        <v>2221</v>
      </c>
      <c r="B2224" s="31">
        <f>INDEX(技能效果!B:B,MATCH(技能效果等级!W2224,技能效果!Y:Y,0))</f>
        <v>130400602</v>
      </c>
      <c r="C2224" s="31" t="str">
        <f>INDEX(技能效果!C:C,MATCH(技能效果等级!B2224,技能效果!B:B,0))</f>
        <v>插槽6获得红水晶</v>
      </c>
      <c r="D2224" s="30" t="s">
        <v>1013</v>
      </c>
      <c r="E2224" s="31">
        <v>1</v>
      </c>
      <c r="F2224" s="31">
        <f>INDEX(技能效果!H:H,MATCH(技能效果等级!B2224,技能效果!B:B,0))</f>
        <v>3001</v>
      </c>
      <c r="G2224" s="31">
        <v>1</v>
      </c>
      <c r="H2224" s="100"/>
      <c r="I2224" s="100"/>
      <c r="J2224" s="100"/>
      <c r="K2224" s="100"/>
      <c r="L2224" s="100"/>
      <c r="M2224" s="100"/>
      <c r="N2224" s="30" t="str">
        <f>IF(INDEX(技能效果!I:I,MATCH(技能效果等级!B2224,技能效果!B:B,0))="","",INDEX(技能效果!I:I,MATCH(技能效果等级!B2224,技能效果!B:B,0)))</f>
        <v/>
      </c>
      <c r="O2224" s="100"/>
      <c r="P2224" s="100"/>
      <c r="Q2224" s="100"/>
      <c r="R2224" s="31" t="str">
        <f>IF(INDEX(技能效果!J:J,MATCH(技能效果等级!B2224,技能效果!B:B,0))="","",INDEX(技能效果!J:J,MATCH(技能效果等级!B2224,技能效果!B:B,0)))</f>
        <v/>
      </c>
      <c r="S2224" s="100"/>
      <c r="T2224" s="100"/>
      <c r="U2224" s="100"/>
      <c r="V2224" s="30" t="s">
        <v>1329</v>
      </c>
      <c r="W2224" s="31">
        <f t="shared" si="34"/>
        <v>223</v>
      </c>
    </row>
    <row r="2225" spans="1:23" ht="16.5" x14ac:dyDescent="0.2">
      <c r="A2225" s="31">
        <v>2222</v>
      </c>
      <c r="B2225" s="31">
        <f>INDEX(技能效果!B:B,MATCH(技能效果等级!W2225,技能效果!Y:Y,0))</f>
        <v>130400602</v>
      </c>
      <c r="C2225" s="31" t="str">
        <f>INDEX(技能效果!C:C,MATCH(技能效果等级!B2225,技能效果!B:B,0))</f>
        <v>插槽6获得红水晶</v>
      </c>
      <c r="D2225" s="30" t="s">
        <v>1013</v>
      </c>
      <c r="E2225" s="31">
        <v>2</v>
      </c>
      <c r="F2225" s="31">
        <f>INDEX(技能效果!H:H,MATCH(技能效果等级!B2225,技能效果!B:B,0))</f>
        <v>3001</v>
      </c>
      <c r="G2225" s="31">
        <v>1</v>
      </c>
      <c r="H2225" s="100"/>
      <c r="I2225" s="100"/>
      <c r="J2225" s="100"/>
      <c r="K2225" s="100"/>
      <c r="L2225" s="100"/>
      <c r="M2225" s="100"/>
      <c r="N2225" s="30" t="str">
        <f>IF(INDEX(技能效果!I:I,MATCH(技能效果等级!B2225,技能效果!B:B,0))="","",INDEX(技能效果!I:I,MATCH(技能效果等级!B2225,技能效果!B:B,0)))</f>
        <v/>
      </c>
      <c r="O2225" s="100"/>
      <c r="P2225" s="100"/>
      <c r="Q2225" s="100"/>
      <c r="R2225" s="31" t="str">
        <f>IF(INDEX(技能效果!J:J,MATCH(技能效果等级!B2225,技能效果!B:B,0))="","",INDEX(技能效果!J:J,MATCH(技能效果等级!B2225,技能效果!B:B,0)))</f>
        <v/>
      </c>
      <c r="S2225" s="100"/>
      <c r="T2225" s="100"/>
      <c r="U2225" s="100"/>
      <c r="V2225" s="30" t="s">
        <v>1329</v>
      </c>
      <c r="W2225" s="31">
        <f t="shared" si="34"/>
        <v>223</v>
      </c>
    </row>
    <row r="2226" spans="1:23" ht="16.5" x14ac:dyDescent="0.2">
      <c r="A2226" s="31">
        <v>2223</v>
      </c>
      <c r="B2226" s="31">
        <f>INDEX(技能效果!B:B,MATCH(技能效果等级!W2226,技能效果!Y:Y,0))</f>
        <v>130400602</v>
      </c>
      <c r="C2226" s="31" t="str">
        <f>INDEX(技能效果!C:C,MATCH(技能效果等级!B2226,技能效果!B:B,0))</f>
        <v>插槽6获得红水晶</v>
      </c>
      <c r="D2226" s="30" t="s">
        <v>1013</v>
      </c>
      <c r="E2226" s="31">
        <v>3</v>
      </c>
      <c r="F2226" s="31">
        <f>INDEX(技能效果!H:H,MATCH(技能效果等级!B2226,技能效果!B:B,0))</f>
        <v>3001</v>
      </c>
      <c r="G2226" s="31">
        <v>1</v>
      </c>
      <c r="H2226" s="100"/>
      <c r="I2226" s="100"/>
      <c r="J2226" s="100"/>
      <c r="K2226" s="100"/>
      <c r="L2226" s="100"/>
      <c r="M2226" s="100"/>
      <c r="N2226" s="30" t="str">
        <f>IF(INDEX(技能效果!I:I,MATCH(技能效果等级!B2226,技能效果!B:B,0))="","",INDEX(技能效果!I:I,MATCH(技能效果等级!B2226,技能效果!B:B,0)))</f>
        <v/>
      </c>
      <c r="O2226" s="100"/>
      <c r="P2226" s="100"/>
      <c r="Q2226" s="100"/>
      <c r="R2226" s="31" t="str">
        <f>IF(INDEX(技能效果!J:J,MATCH(技能效果等级!B2226,技能效果!B:B,0))="","",INDEX(技能效果!J:J,MATCH(技能效果等级!B2226,技能效果!B:B,0)))</f>
        <v/>
      </c>
      <c r="S2226" s="100"/>
      <c r="T2226" s="100"/>
      <c r="U2226" s="100"/>
      <c r="V2226" s="30" t="s">
        <v>1329</v>
      </c>
      <c r="W2226" s="31">
        <f t="shared" si="34"/>
        <v>223</v>
      </c>
    </row>
    <row r="2227" spans="1:23" ht="16.5" x14ac:dyDescent="0.2">
      <c r="A2227" s="31">
        <v>2224</v>
      </c>
      <c r="B2227" s="31">
        <f>INDEX(技能效果!B:B,MATCH(技能效果等级!W2227,技能效果!Y:Y,0))</f>
        <v>130400602</v>
      </c>
      <c r="C2227" s="31" t="str">
        <f>INDEX(技能效果!C:C,MATCH(技能效果等级!B2227,技能效果!B:B,0))</f>
        <v>插槽6获得红水晶</v>
      </c>
      <c r="D2227" s="30" t="s">
        <v>1013</v>
      </c>
      <c r="E2227" s="31">
        <v>4</v>
      </c>
      <c r="F2227" s="31">
        <f>INDEX(技能效果!H:H,MATCH(技能效果等级!B2227,技能效果!B:B,0))</f>
        <v>3001</v>
      </c>
      <c r="G2227" s="31">
        <v>1</v>
      </c>
      <c r="H2227" s="100"/>
      <c r="I2227" s="100"/>
      <c r="J2227" s="100"/>
      <c r="K2227" s="100"/>
      <c r="L2227" s="100"/>
      <c r="M2227" s="100"/>
      <c r="N2227" s="30" t="str">
        <f>IF(INDEX(技能效果!I:I,MATCH(技能效果等级!B2227,技能效果!B:B,0))="","",INDEX(技能效果!I:I,MATCH(技能效果等级!B2227,技能效果!B:B,0)))</f>
        <v/>
      </c>
      <c r="O2227" s="100"/>
      <c r="P2227" s="100"/>
      <c r="Q2227" s="100"/>
      <c r="R2227" s="31" t="str">
        <f>IF(INDEX(技能效果!J:J,MATCH(技能效果等级!B2227,技能效果!B:B,0))="","",INDEX(技能效果!J:J,MATCH(技能效果等级!B2227,技能效果!B:B,0)))</f>
        <v/>
      </c>
      <c r="S2227" s="100"/>
      <c r="T2227" s="100"/>
      <c r="U2227" s="100"/>
      <c r="V2227" s="30" t="s">
        <v>1329</v>
      </c>
      <c r="W2227" s="31">
        <f t="shared" si="34"/>
        <v>223</v>
      </c>
    </row>
    <row r="2228" spans="1:23" ht="16.5" x14ac:dyDescent="0.2">
      <c r="A2228" s="31">
        <v>2225</v>
      </c>
      <c r="B2228" s="31">
        <f>INDEX(技能效果!B:B,MATCH(技能效果等级!W2228,技能效果!Y:Y,0))</f>
        <v>130400602</v>
      </c>
      <c r="C2228" s="31" t="str">
        <f>INDEX(技能效果!C:C,MATCH(技能效果等级!B2228,技能效果!B:B,0))</f>
        <v>插槽6获得红水晶</v>
      </c>
      <c r="D2228" s="30" t="s">
        <v>1013</v>
      </c>
      <c r="E2228" s="31">
        <v>5</v>
      </c>
      <c r="F2228" s="31">
        <f>INDEX(技能效果!H:H,MATCH(技能效果等级!B2228,技能效果!B:B,0))</f>
        <v>3001</v>
      </c>
      <c r="G2228" s="31">
        <v>1</v>
      </c>
      <c r="H2228" s="100"/>
      <c r="I2228" s="100"/>
      <c r="J2228" s="100"/>
      <c r="K2228" s="100"/>
      <c r="L2228" s="100"/>
      <c r="M2228" s="100"/>
      <c r="N2228" s="30" t="str">
        <f>IF(INDEX(技能效果!I:I,MATCH(技能效果等级!B2228,技能效果!B:B,0))="","",INDEX(技能效果!I:I,MATCH(技能效果等级!B2228,技能效果!B:B,0)))</f>
        <v/>
      </c>
      <c r="O2228" s="100"/>
      <c r="P2228" s="100"/>
      <c r="Q2228" s="100"/>
      <c r="R2228" s="31" t="str">
        <f>IF(INDEX(技能效果!J:J,MATCH(技能效果等级!B2228,技能效果!B:B,0))="","",INDEX(技能效果!J:J,MATCH(技能效果等级!B2228,技能效果!B:B,0)))</f>
        <v/>
      </c>
      <c r="S2228" s="100"/>
      <c r="T2228" s="100"/>
      <c r="U2228" s="100"/>
      <c r="V2228" s="30" t="s">
        <v>1329</v>
      </c>
      <c r="W2228" s="31">
        <f t="shared" si="34"/>
        <v>223</v>
      </c>
    </row>
    <row r="2229" spans="1:23" ht="16.5" x14ac:dyDescent="0.2">
      <c r="A2229" s="31">
        <v>2226</v>
      </c>
      <c r="B2229" s="31">
        <f>INDEX(技能效果!B:B,MATCH(技能效果等级!W2229,技能效果!Y:Y,0))</f>
        <v>130400602</v>
      </c>
      <c r="C2229" s="31" t="str">
        <f>INDEX(技能效果!C:C,MATCH(技能效果等级!B2229,技能效果!B:B,0))</f>
        <v>插槽6获得红水晶</v>
      </c>
      <c r="D2229" s="30" t="s">
        <v>1013</v>
      </c>
      <c r="E2229" s="31">
        <v>6</v>
      </c>
      <c r="F2229" s="31">
        <f>INDEX(技能效果!H:H,MATCH(技能效果等级!B2229,技能效果!B:B,0))</f>
        <v>3001</v>
      </c>
      <c r="G2229" s="31">
        <v>1</v>
      </c>
      <c r="H2229" s="100"/>
      <c r="I2229" s="100"/>
      <c r="J2229" s="100"/>
      <c r="K2229" s="100"/>
      <c r="L2229" s="100"/>
      <c r="M2229" s="100"/>
      <c r="N2229" s="30" t="str">
        <f>IF(INDEX(技能效果!I:I,MATCH(技能效果等级!B2229,技能效果!B:B,0))="","",INDEX(技能效果!I:I,MATCH(技能效果等级!B2229,技能效果!B:B,0)))</f>
        <v/>
      </c>
      <c r="O2229" s="100"/>
      <c r="P2229" s="100"/>
      <c r="Q2229" s="100"/>
      <c r="R2229" s="31" t="str">
        <f>IF(INDEX(技能效果!J:J,MATCH(技能效果等级!B2229,技能效果!B:B,0))="","",INDEX(技能效果!J:J,MATCH(技能效果等级!B2229,技能效果!B:B,0)))</f>
        <v/>
      </c>
      <c r="S2229" s="100"/>
      <c r="T2229" s="100"/>
      <c r="U2229" s="100"/>
      <c r="V2229" s="30" t="s">
        <v>1329</v>
      </c>
      <c r="W2229" s="31">
        <f t="shared" si="34"/>
        <v>223</v>
      </c>
    </row>
    <row r="2230" spans="1:23" ht="16.5" x14ac:dyDescent="0.2">
      <c r="A2230" s="31">
        <v>2227</v>
      </c>
      <c r="B2230" s="31">
        <f>INDEX(技能效果!B:B,MATCH(技能效果等级!W2230,技能效果!Y:Y,0))</f>
        <v>130400602</v>
      </c>
      <c r="C2230" s="31" t="str">
        <f>INDEX(技能效果!C:C,MATCH(技能效果等级!B2230,技能效果!B:B,0))</f>
        <v>插槽6获得红水晶</v>
      </c>
      <c r="D2230" s="30" t="s">
        <v>1013</v>
      </c>
      <c r="E2230" s="31">
        <v>7</v>
      </c>
      <c r="F2230" s="31">
        <f>INDEX(技能效果!H:H,MATCH(技能效果等级!B2230,技能效果!B:B,0))</f>
        <v>3001</v>
      </c>
      <c r="G2230" s="31">
        <v>1</v>
      </c>
      <c r="H2230" s="100"/>
      <c r="I2230" s="100"/>
      <c r="J2230" s="100"/>
      <c r="K2230" s="100"/>
      <c r="L2230" s="100"/>
      <c r="M2230" s="100"/>
      <c r="N2230" s="30" t="str">
        <f>IF(INDEX(技能效果!I:I,MATCH(技能效果等级!B2230,技能效果!B:B,0))="","",INDEX(技能效果!I:I,MATCH(技能效果等级!B2230,技能效果!B:B,0)))</f>
        <v/>
      </c>
      <c r="O2230" s="100"/>
      <c r="P2230" s="100"/>
      <c r="Q2230" s="100"/>
      <c r="R2230" s="31" t="str">
        <f>IF(INDEX(技能效果!J:J,MATCH(技能效果等级!B2230,技能效果!B:B,0))="","",INDEX(技能效果!J:J,MATCH(技能效果等级!B2230,技能效果!B:B,0)))</f>
        <v/>
      </c>
      <c r="S2230" s="100"/>
      <c r="T2230" s="100"/>
      <c r="U2230" s="100"/>
      <c r="V2230" s="30" t="s">
        <v>1329</v>
      </c>
      <c r="W2230" s="31">
        <f t="shared" si="34"/>
        <v>223</v>
      </c>
    </row>
    <row r="2231" spans="1:23" ht="16.5" x14ac:dyDescent="0.2">
      <c r="A2231" s="31">
        <v>2228</v>
      </c>
      <c r="B2231" s="31">
        <f>INDEX(技能效果!B:B,MATCH(技能效果等级!W2231,技能效果!Y:Y,0))</f>
        <v>130400602</v>
      </c>
      <c r="C2231" s="31" t="str">
        <f>INDEX(技能效果!C:C,MATCH(技能效果等级!B2231,技能效果!B:B,0))</f>
        <v>插槽6获得红水晶</v>
      </c>
      <c r="D2231" s="30" t="s">
        <v>1013</v>
      </c>
      <c r="E2231" s="31">
        <v>8</v>
      </c>
      <c r="F2231" s="31">
        <f>INDEX(技能效果!H:H,MATCH(技能效果等级!B2231,技能效果!B:B,0))</f>
        <v>3001</v>
      </c>
      <c r="G2231" s="31">
        <v>1</v>
      </c>
      <c r="H2231" s="100"/>
      <c r="I2231" s="100"/>
      <c r="J2231" s="100"/>
      <c r="K2231" s="100"/>
      <c r="L2231" s="100"/>
      <c r="M2231" s="100"/>
      <c r="N2231" s="30" t="str">
        <f>IF(INDEX(技能效果!I:I,MATCH(技能效果等级!B2231,技能效果!B:B,0))="","",INDEX(技能效果!I:I,MATCH(技能效果等级!B2231,技能效果!B:B,0)))</f>
        <v/>
      </c>
      <c r="O2231" s="100"/>
      <c r="P2231" s="100"/>
      <c r="Q2231" s="100"/>
      <c r="R2231" s="31" t="str">
        <f>IF(INDEX(技能效果!J:J,MATCH(技能效果等级!B2231,技能效果!B:B,0))="","",INDEX(技能效果!J:J,MATCH(技能效果等级!B2231,技能效果!B:B,0)))</f>
        <v/>
      </c>
      <c r="S2231" s="100"/>
      <c r="T2231" s="100"/>
      <c r="U2231" s="100"/>
      <c r="V2231" s="30" t="s">
        <v>1329</v>
      </c>
      <c r="W2231" s="31">
        <f t="shared" si="34"/>
        <v>223</v>
      </c>
    </row>
    <row r="2232" spans="1:23" ht="16.5" x14ac:dyDescent="0.2">
      <c r="A2232" s="31">
        <v>2229</v>
      </c>
      <c r="B2232" s="31">
        <f>INDEX(技能效果!B:B,MATCH(技能效果等级!W2232,技能效果!Y:Y,0))</f>
        <v>130400602</v>
      </c>
      <c r="C2232" s="31" t="str">
        <f>INDEX(技能效果!C:C,MATCH(技能效果等级!B2232,技能效果!B:B,0))</f>
        <v>插槽6获得红水晶</v>
      </c>
      <c r="D2232" s="30" t="s">
        <v>1013</v>
      </c>
      <c r="E2232" s="31">
        <v>9</v>
      </c>
      <c r="F2232" s="31">
        <f>INDEX(技能效果!H:H,MATCH(技能效果等级!B2232,技能效果!B:B,0))</f>
        <v>3001</v>
      </c>
      <c r="G2232" s="31">
        <v>1</v>
      </c>
      <c r="H2232" s="100"/>
      <c r="I2232" s="100"/>
      <c r="J2232" s="100"/>
      <c r="K2232" s="100"/>
      <c r="L2232" s="100"/>
      <c r="M2232" s="100"/>
      <c r="N2232" s="30" t="str">
        <f>IF(INDEX(技能效果!I:I,MATCH(技能效果等级!B2232,技能效果!B:B,0))="","",INDEX(技能效果!I:I,MATCH(技能效果等级!B2232,技能效果!B:B,0)))</f>
        <v/>
      </c>
      <c r="O2232" s="100"/>
      <c r="P2232" s="100"/>
      <c r="Q2232" s="100"/>
      <c r="R2232" s="31" t="str">
        <f>IF(INDEX(技能效果!J:J,MATCH(技能效果等级!B2232,技能效果!B:B,0))="","",INDEX(技能效果!J:J,MATCH(技能效果等级!B2232,技能效果!B:B,0)))</f>
        <v/>
      </c>
      <c r="S2232" s="100"/>
      <c r="T2232" s="100"/>
      <c r="U2232" s="100"/>
      <c r="V2232" s="30" t="s">
        <v>1329</v>
      </c>
      <c r="W2232" s="31">
        <f t="shared" si="34"/>
        <v>223</v>
      </c>
    </row>
    <row r="2233" spans="1:23" ht="16.5" x14ac:dyDescent="0.2">
      <c r="A2233" s="31">
        <v>2230</v>
      </c>
      <c r="B2233" s="31">
        <f>INDEX(技能效果!B:B,MATCH(技能效果等级!W2233,技能效果!Y:Y,0))</f>
        <v>130400602</v>
      </c>
      <c r="C2233" s="31" t="str">
        <f>INDEX(技能效果!C:C,MATCH(技能效果等级!B2233,技能效果!B:B,0))</f>
        <v>插槽6获得红水晶</v>
      </c>
      <c r="D2233" s="30" t="s">
        <v>1013</v>
      </c>
      <c r="E2233" s="31">
        <v>10</v>
      </c>
      <c r="F2233" s="31">
        <f>INDEX(技能效果!H:H,MATCH(技能效果等级!B2233,技能效果!B:B,0))</f>
        <v>3001</v>
      </c>
      <c r="G2233" s="31">
        <v>1</v>
      </c>
      <c r="H2233" s="100"/>
      <c r="I2233" s="100"/>
      <c r="J2233" s="100"/>
      <c r="K2233" s="100"/>
      <c r="L2233" s="100"/>
      <c r="M2233" s="100"/>
      <c r="N2233" s="30" t="str">
        <f>IF(INDEX(技能效果!I:I,MATCH(技能效果等级!B2233,技能效果!B:B,0))="","",INDEX(技能效果!I:I,MATCH(技能效果等级!B2233,技能效果!B:B,0)))</f>
        <v/>
      </c>
      <c r="O2233" s="100"/>
      <c r="P2233" s="100"/>
      <c r="Q2233" s="100"/>
      <c r="R2233" s="31" t="str">
        <f>IF(INDEX(技能效果!J:J,MATCH(技能效果等级!B2233,技能效果!B:B,0))="","",INDEX(技能效果!J:J,MATCH(技能效果等级!B2233,技能效果!B:B,0)))</f>
        <v/>
      </c>
      <c r="S2233" s="100"/>
      <c r="T2233" s="100"/>
      <c r="U2233" s="100"/>
      <c r="V2233" s="30" t="s">
        <v>1329</v>
      </c>
      <c r="W2233" s="31">
        <f t="shared" si="34"/>
        <v>223</v>
      </c>
    </row>
    <row r="2234" spans="1:23" ht="16.5" x14ac:dyDescent="0.2">
      <c r="A2234" s="31">
        <v>2231</v>
      </c>
      <c r="B2234" s="31">
        <f>INDEX(技能效果!B:B,MATCH(技能效果等级!W2234,技能效果!Y:Y,0))</f>
        <v>130400701</v>
      </c>
      <c r="C2234" s="31" t="str">
        <f>INDEX(技能效果!C:C,MATCH(技能效果等级!B2234,技能效果!B:B,0))</f>
        <v>插槽7主动伤害</v>
      </c>
      <c r="D2234" s="30" t="s">
        <v>1013</v>
      </c>
      <c r="E2234" s="31">
        <v>1</v>
      </c>
      <c r="F2234" s="31">
        <f>INDEX(技能效果!H:H,MATCH(技能效果等级!B2234,技能效果!B:B,0))</f>
        <v>1001</v>
      </c>
      <c r="G2234" s="31">
        <v>1</v>
      </c>
      <c r="H2234" s="100"/>
      <c r="I2234" s="100"/>
      <c r="J2234" s="100"/>
      <c r="K2234" s="100"/>
      <c r="L2234" s="100"/>
      <c r="M2234" s="100"/>
      <c r="N2234" s="30" t="str">
        <f>IF(INDEX(技能效果!I:I,MATCH(技能效果等级!B2234,技能效果!B:B,0))="","",INDEX(技能效果!I:I,MATCH(技能效果等级!B2234,技能效果!B:B,0)))</f>
        <v/>
      </c>
      <c r="O2234" s="100"/>
      <c r="P2234" s="100"/>
      <c r="Q2234" s="100"/>
      <c r="R2234" s="31" t="str">
        <f>IF(INDEX(技能效果!J:J,MATCH(技能效果等级!B2234,技能效果!B:B,0))="","",INDEX(技能效果!J:J,MATCH(技能效果等级!B2234,技能效果!B:B,0)))</f>
        <v/>
      </c>
      <c r="S2234" s="100"/>
      <c r="T2234" s="100"/>
      <c r="U2234" s="100"/>
      <c r="V2234" s="30" t="s">
        <v>1329</v>
      </c>
      <c r="W2234" s="31">
        <f t="shared" si="34"/>
        <v>224</v>
      </c>
    </row>
    <row r="2235" spans="1:23" ht="16.5" x14ac:dyDescent="0.2">
      <c r="A2235" s="31">
        <v>2232</v>
      </c>
      <c r="B2235" s="31">
        <f>INDEX(技能效果!B:B,MATCH(技能效果等级!W2235,技能效果!Y:Y,0))</f>
        <v>130400701</v>
      </c>
      <c r="C2235" s="31" t="str">
        <f>INDEX(技能效果!C:C,MATCH(技能效果等级!B2235,技能效果!B:B,0))</f>
        <v>插槽7主动伤害</v>
      </c>
      <c r="D2235" s="30" t="s">
        <v>1013</v>
      </c>
      <c r="E2235" s="31">
        <v>2</v>
      </c>
      <c r="F2235" s="31">
        <f>INDEX(技能效果!H:H,MATCH(技能效果等级!B2235,技能效果!B:B,0))</f>
        <v>1001</v>
      </c>
      <c r="G2235" s="31">
        <v>1</v>
      </c>
      <c r="H2235" s="100"/>
      <c r="I2235" s="100"/>
      <c r="J2235" s="100"/>
      <c r="K2235" s="100"/>
      <c r="L2235" s="100"/>
      <c r="M2235" s="100"/>
      <c r="N2235" s="30" t="str">
        <f>IF(INDEX(技能效果!I:I,MATCH(技能效果等级!B2235,技能效果!B:B,0))="","",INDEX(技能效果!I:I,MATCH(技能效果等级!B2235,技能效果!B:B,0)))</f>
        <v/>
      </c>
      <c r="O2235" s="100"/>
      <c r="P2235" s="100"/>
      <c r="Q2235" s="100"/>
      <c r="R2235" s="31" t="str">
        <f>IF(INDEX(技能效果!J:J,MATCH(技能效果等级!B2235,技能效果!B:B,0))="","",INDEX(技能效果!J:J,MATCH(技能效果等级!B2235,技能效果!B:B,0)))</f>
        <v/>
      </c>
      <c r="S2235" s="100"/>
      <c r="T2235" s="100"/>
      <c r="U2235" s="100"/>
      <c r="V2235" s="30" t="s">
        <v>1329</v>
      </c>
      <c r="W2235" s="31">
        <f t="shared" si="34"/>
        <v>224</v>
      </c>
    </row>
    <row r="2236" spans="1:23" ht="16.5" x14ac:dyDescent="0.2">
      <c r="A2236" s="31">
        <v>2233</v>
      </c>
      <c r="B2236" s="31">
        <f>INDEX(技能效果!B:B,MATCH(技能效果等级!W2236,技能效果!Y:Y,0))</f>
        <v>130400701</v>
      </c>
      <c r="C2236" s="31" t="str">
        <f>INDEX(技能效果!C:C,MATCH(技能效果等级!B2236,技能效果!B:B,0))</f>
        <v>插槽7主动伤害</v>
      </c>
      <c r="D2236" s="30" t="s">
        <v>1013</v>
      </c>
      <c r="E2236" s="31">
        <v>3</v>
      </c>
      <c r="F2236" s="31">
        <f>INDEX(技能效果!H:H,MATCH(技能效果等级!B2236,技能效果!B:B,0))</f>
        <v>1001</v>
      </c>
      <c r="G2236" s="31">
        <v>1</v>
      </c>
      <c r="H2236" s="100"/>
      <c r="I2236" s="100"/>
      <c r="J2236" s="100"/>
      <c r="K2236" s="100"/>
      <c r="L2236" s="100"/>
      <c r="M2236" s="100"/>
      <c r="N2236" s="30" t="str">
        <f>IF(INDEX(技能效果!I:I,MATCH(技能效果等级!B2236,技能效果!B:B,0))="","",INDEX(技能效果!I:I,MATCH(技能效果等级!B2236,技能效果!B:B,0)))</f>
        <v/>
      </c>
      <c r="O2236" s="100"/>
      <c r="P2236" s="100"/>
      <c r="Q2236" s="100"/>
      <c r="R2236" s="31" t="str">
        <f>IF(INDEX(技能效果!J:J,MATCH(技能效果等级!B2236,技能效果!B:B,0))="","",INDEX(技能效果!J:J,MATCH(技能效果等级!B2236,技能效果!B:B,0)))</f>
        <v/>
      </c>
      <c r="S2236" s="100"/>
      <c r="T2236" s="100"/>
      <c r="U2236" s="100"/>
      <c r="V2236" s="30" t="s">
        <v>1329</v>
      </c>
      <c r="W2236" s="31">
        <f t="shared" si="34"/>
        <v>224</v>
      </c>
    </row>
    <row r="2237" spans="1:23" ht="16.5" x14ac:dyDescent="0.2">
      <c r="A2237" s="31">
        <v>2234</v>
      </c>
      <c r="B2237" s="31">
        <f>INDEX(技能效果!B:B,MATCH(技能效果等级!W2237,技能效果!Y:Y,0))</f>
        <v>130400701</v>
      </c>
      <c r="C2237" s="31" t="str">
        <f>INDEX(技能效果!C:C,MATCH(技能效果等级!B2237,技能效果!B:B,0))</f>
        <v>插槽7主动伤害</v>
      </c>
      <c r="D2237" s="30" t="s">
        <v>1013</v>
      </c>
      <c r="E2237" s="31">
        <v>4</v>
      </c>
      <c r="F2237" s="31">
        <f>INDEX(技能效果!H:H,MATCH(技能效果等级!B2237,技能效果!B:B,0))</f>
        <v>1001</v>
      </c>
      <c r="G2237" s="31">
        <v>1</v>
      </c>
      <c r="H2237" s="100"/>
      <c r="I2237" s="100"/>
      <c r="J2237" s="100"/>
      <c r="K2237" s="100"/>
      <c r="L2237" s="100"/>
      <c r="M2237" s="100"/>
      <c r="N2237" s="30" t="str">
        <f>IF(INDEX(技能效果!I:I,MATCH(技能效果等级!B2237,技能效果!B:B,0))="","",INDEX(技能效果!I:I,MATCH(技能效果等级!B2237,技能效果!B:B,0)))</f>
        <v/>
      </c>
      <c r="O2237" s="100"/>
      <c r="P2237" s="100"/>
      <c r="Q2237" s="100"/>
      <c r="R2237" s="31" t="str">
        <f>IF(INDEX(技能效果!J:J,MATCH(技能效果等级!B2237,技能效果!B:B,0))="","",INDEX(技能效果!J:J,MATCH(技能效果等级!B2237,技能效果!B:B,0)))</f>
        <v/>
      </c>
      <c r="S2237" s="100"/>
      <c r="T2237" s="100"/>
      <c r="U2237" s="100"/>
      <c r="V2237" s="30" t="s">
        <v>1329</v>
      </c>
      <c r="W2237" s="31">
        <f t="shared" si="34"/>
        <v>224</v>
      </c>
    </row>
    <row r="2238" spans="1:23" ht="16.5" x14ac:dyDescent="0.2">
      <c r="A2238" s="31">
        <v>2235</v>
      </c>
      <c r="B2238" s="31">
        <f>INDEX(技能效果!B:B,MATCH(技能效果等级!W2238,技能效果!Y:Y,0))</f>
        <v>130400701</v>
      </c>
      <c r="C2238" s="31" t="str">
        <f>INDEX(技能效果!C:C,MATCH(技能效果等级!B2238,技能效果!B:B,0))</f>
        <v>插槽7主动伤害</v>
      </c>
      <c r="D2238" s="30" t="s">
        <v>1013</v>
      </c>
      <c r="E2238" s="31">
        <v>5</v>
      </c>
      <c r="F2238" s="31">
        <f>INDEX(技能效果!H:H,MATCH(技能效果等级!B2238,技能效果!B:B,0))</f>
        <v>1001</v>
      </c>
      <c r="G2238" s="31">
        <v>1</v>
      </c>
      <c r="H2238" s="100"/>
      <c r="I2238" s="100"/>
      <c r="J2238" s="100"/>
      <c r="K2238" s="100"/>
      <c r="L2238" s="100"/>
      <c r="M2238" s="100"/>
      <c r="N2238" s="30" t="str">
        <f>IF(INDEX(技能效果!I:I,MATCH(技能效果等级!B2238,技能效果!B:B,0))="","",INDEX(技能效果!I:I,MATCH(技能效果等级!B2238,技能效果!B:B,0)))</f>
        <v/>
      </c>
      <c r="O2238" s="100"/>
      <c r="P2238" s="100"/>
      <c r="Q2238" s="100"/>
      <c r="R2238" s="31" t="str">
        <f>IF(INDEX(技能效果!J:J,MATCH(技能效果等级!B2238,技能效果!B:B,0))="","",INDEX(技能效果!J:J,MATCH(技能效果等级!B2238,技能效果!B:B,0)))</f>
        <v/>
      </c>
      <c r="S2238" s="100"/>
      <c r="T2238" s="100"/>
      <c r="U2238" s="100"/>
      <c r="V2238" s="30" t="s">
        <v>1329</v>
      </c>
      <c r="W2238" s="31">
        <f t="shared" si="34"/>
        <v>224</v>
      </c>
    </row>
    <row r="2239" spans="1:23" ht="16.5" x14ac:dyDescent="0.2">
      <c r="A2239" s="31">
        <v>2236</v>
      </c>
      <c r="B2239" s="31">
        <f>INDEX(技能效果!B:B,MATCH(技能效果等级!W2239,技能效果!Y:Y,0))</f>
        <v>130400701</v>
      </c>
      <c r="C2239" s="31" t="str">
        <f>INDEX(技能效果!C:C,MATCH(技能效果等级!B2239,技能效果!B:B,0))</f>
        <v>插槽7主动伤害</v>
      </c>
      <c r="D2239" s="30" t="s">
        <v>1013</v>
      </c>
      <c r="E2239" s="31">
        <v>6</v>
      </c>
      <c r="F2239" s="31">
        <f>INDEX(技能效果!H:H,MATCH(技能效果等级!B2239,技能效果!B:B,0))</f>
        <v>1001</v>
      </c>
      <c r="G2239" s="31">
        <v>1</v>
      </c>
      <c r="H2239" s="100"/>
      <c r="I2239" s="100"/>
      <c r="J2239" s="100"/>
      <c r="K2239" s="100"/>
      <c r="L2239" s="100"/>
      <c r="M2239" s="100"/>
      <c r="N2239" s="30" t="str">
        <f>IF(INDEX(技能效果!I:I,MATCH(技能效果等级!B2239,技能效果!B:B,0))="","",INDEX(技能效果!I:I,MATCH(技能效果等级!B2239,技能效果!B:B,0)))</f>
        <v/>
      </c>
      <c r="O2239" s="100"/>
      <c r="P2239" s="100"/>
      <c r="Q2239" s="100"/>
      <c r="R2239" s="31" t="str">
        <f>IF(INDEX(技能效果!J:J,MATCH(技能效果等级!B2239,技能效果!B:B,0))="","",INDEX(技能效果!J:J,MATCH(技能效果等级!B2239,技能效果!B:B,0)))</f>
        <v/>
      </c>
      <c r="S2239" s="100"/>
      <c r="T2239" s="100"/>
      <c r="U2239" s="100"/>
      <c r="V2239" s="30" t="s">
        <v>1329</v>
      </c>
      <c r="W2239" s="31">
        <f t="shared" si="34"/>
        <v>224</v>
      </c>
    </row>
    <row r="2240" spans="1:23" ht="16.5" x14ac:dyDescent="0.2">
      <c r="A2240" s="31">
        <v>2237</v>
      </c>
      <c r="B2240" s="31">
        <f>INDEX(技能效果!B:B,MATCH(技能效果等级!W2240,技能效果!Y:Y,0))</f>
        <v>130400701</v>
      </c>
      <c r="C2240" s="31" t="str">
        <f>INDEX(技能效果!C:C,MATCH(技能效果等级!B2240,技能效果!B:B,0))</f>
        <v>插槽7主动伤害</v>
      </c>
      <c r="D2240" s="30" t="s">
        <v>1013</v>
      </c>
      <c r="E2240" s="31">
        <v>7</v>
      </c>
      <c r="F2240" s="31">
        <f>INDEX(技能效果!H:H,MATCH(技能效果等级!B2240,技能效果!B:B,0))</f>
        <v>1001</v>
      </c>
      <c r="G2240" s="31">
        <v>1</v>
      </c>
      <c r="H2240" s="100"/>
      <c r="I2240" s="100"/>
      <c r="J2240" s="100"/>
      <c r="K2240" s="100"/>
      <c r="L2240" s="100"/>
      <c r="M2240" s="100"/>
      <c r="N2240" s="30" t="str">
        <f>IF(INDEX(技能效果!I:I,MATCH(技能效果等级!B2240,技能效果!B:B,0))="","",INDEX(技能效果!I:I,MATCH(技能效果等级!B2240,技能效果!B:B,0)))</f>
        <v/>
      </c>
      <c r="O2240" s="100"/>
      <c r="P2240" s="100"/>
      <c r="Q2240" s="100"/>
      <c r="R2240" s="31" t="str">
        <f>IF(INDEX(技能效果!J:J,MATCH(技能效果等级!B2240,技能效果!B:B,0))="","",INDEX(技能效果!J:J,MATCH(技能效果等级!B2240,技能效果!B:B,0)))</f>
        <v/>
      </c>
      <c r="S2240" s="100"/>
      <c r="T2240" s="100"/>
      <c r="U2240" s="100"/>
      <c r="V2240" s="30" t="s">
        <v>1329</v>
      </c>
      <c r="W2240" s="31">
        <f t="shared" si="34"/>
        <v>224</v>
      </c>
    </row>
    <row r="2241" spans="1:23" ht="16.5" x14ac:dyDescent="0.2">
      <c r="A2241" s="31">
        <v>2238</v>
      </c>
      <c r="B2241" s="31">
        <f>INDEX(技能效果!B:B,MATCH(技能效果等级!W2241,技能效果!Y:Y,0))</f>
        <v>130400701</v>
      </c>
      <c r="C2241" s="31" t="str">
        <f>INDEX(技能效果!C:C,MATCH(技能效果等级!B2241,技能效果!B:B,0))</f>
        <v>插槽7主动伤害</v>
      </c>
      <c r="D2241" s="30" t="s">
        <v>1013</v>
      </c>
      <c r="E2241" s="31">
        <v>8</v>
      </c>
      <c r="F2241" s="31">
        <f>INDEX(技能效果!H:H,MATCH(技能效果等级!B2241,技能效果!B:B,0))</f>
        <v>1001</v>
      </c>
      <c r="G2241" s="31">
        <v>1</v>
      </c>
      <c r="H2241" s="100"/>
      <c r="I2241" s="100"/>
      <c r="J2241" s="100"/>
      <c r="K2241" s="100"/>
      <c r="L2241" s="100"/>
      <c r="M2241" s="100"/>
      <c r="N2241" s="30" t="str">
        <f>IF(INDEX(技能效果!I:I,MATCH(技能效果等级!B2241,技能效果!B:B,0))="","",INDEX(技能效果!I:I,MATCH(技能效果等级!B2241,技能效果!B:B,0)))</f>
        <v/>
      </c>
      <c r="O2241" s="100"/>
      <c r="P2241" s="100"/>
      <c r="Q2241" s="100"/>
      <c r="R2241" s="31" t="str">
        <f>IF(INDEX(技能效果!J:J,MATCH(技能效果等级!B2241,技能效果!B:B,0))="","",INDEX(技能效果!J:J,MATCH(技能效果等级!B2241,技能效果!B:B,0)))</f>
        <v/>
      </c>
      <c r="S2241" s="100"/>
      <c r="T2241" s="100"/>
      <c r="U2241" s="100"/>
      <c r="V2241" s="30" t="s">
        <v>1329</v>
      </c>
      <c r="W2241" s="31">
        <f t="shared" si="34"/>
        <v>224</v>
      </c>
    </row>
    <row r="2242" spans="1:23" ht="16.5" x14ac:dyDescent="0.2">
      <c r="A2242" s="31">
        <v>2239</v>
      </c>
      <c r="B2242" s="31">
        <f>INDEX(技能效果!B:B,MATCH(技能效果等级!W2242,技能效果!Y:Y,0))</f>
        <v>130400701</v>
      </c>
      <c r="C2242" s="31" t="str">
        <f>INDEX(技能效果!C:C,MATCH(技能效果等级!B2242,技能效果!B:B,0))</f>
        <v>插槽7主动伤害</v>
      </c>
      <c r="D2242" s="30" t="s">
        <v>1013</v>
      </c>
      <c r="E2242" s="31">
        <v>9</v>
      </c>
      <c r="F2242" s="31">
        <f>INDEX(技能效果!H:H,MATCH(技能效果等级!B2242,技能效果!B:B,0))</f>
        <v>1001</v>
      </c>
      <c r="G2242" s="31">
        <v>1</v>
      </c>
      <c r="H2242" s="100"/>
      <c r="I2242" s="100"/>
      <c r="J2242" s="100"/>
      <c r="K2242" s="100"/>
      <c r="L2242" s="100"/>
      <c r="M2242" s="100"/>
      <c r="N2242" s="30" t="str">
        <f>IF(INDEX(技能效果!I:I,MATCH(技能效果等级!B2242,技能效果!B:B,0))="","",INDEX(技能效果!I:I,MATCH(技能效果等级!B2242,技能效果!B:B,0)))</f>
        <v/>
      </c>
      <c r="O2242" s="100"/>
      <c r="P2242" s="100"/>
      <c r="Q2242" s="100"/>
      <c r="R2242" s="31" t="str">
        <f>IF(INDEX(技能效果!J:J,MATCH(技能效果等级!B2242,技能效果!B:B,0))="","",INDEX(技能效果!J:J,MATCH(技能效果等级!B2242,技能效果!B:B,0)))</f>
        <v/>
      </c>
      <c r="S2242" s="100"/>
      <c r="T2242" s="100"/>
      <c r="U2242" s="100"/>
      <c r="V2242" s="30" t="s">
        <v>1329</v>
      </c>
      <c r="W2242" s="31">
        <f t="shared" si="34"/>
        <v>224</v>
      </c>
    </row>
    <row r="2243" spans="1:23" ht="16.5" x14ac:dyDescent="0.2">
      <c r="A2243" s="31">
        <v>2240</v>
      </c>
      <c r="B2243" s="31">
        <f>INDEX(技能效果!B:B,MATCH(技能效果等级!W2243,技能效果!Y:Y,0))</f>
        <v>130400701</v>
      </c>
      <c r="C2243" s="31" t="str">
        <f>INDEX(技能效果!C:C,MATCH(技能效果等级!B2243,技能效果!B:B,0))</f>
        <v>插槽7主动伤害</v>
      </c>
      <c r="D2243" s="30" t="s">
        <v>1013</v>
      </c>
      <c r="E2243" s="31">
        <v>10</v>
      </c>
      <c r="F2243" s="31">
        <f>INDEX(技能效果!H:H,MATCH(技能效果等级!B2243,技能效果!B:B,0))</f>
        <v>1001</v>
      </c>
      <c r="G2243" s="31">
        <v>1</v>
      </c>
      <c r="H2243" s="100"/>
      <c r="I2243" s="100"/>
      <c r="J2243" s="100"/>
      <c r="K2243" s="100"/>
      <c r="L2243" s="100"/>
      <c r="M2243" s="100"/>
      <c r="N2243" s="30" t="str">
        <f>IF(INDEX(技能效果!I:I,MATCH(技能效果等级!B2243,技能效果!B:B,0))="","",INDEX(技能效果!I:I,MATCH(技能效果等级!B2243,技能效果!B:B,0)))</f>
        <v/>
      </c>
      <c r="O2243" s="100"/>
      <c r="P2243" s="100"/>
      <c r="Q2243" s="100"/>
      <c r="R2243" s="31" t="str">
        <f>IF(INDEX(技能效果!J:J,MATCH(技能效果等级!B2243,技能效果!B:B,0))="","",INDEX(技能效果!J:J,MATCH(技能效果等级!B2243,技能效果!B:B,0)))</f>
        <v/>
      </c>
      <c r="S2243" s="100"/>
      <c r="T2243" s="100"/>
      <c r="U2243" s="100"/>
      <c r="V2243" s="30" t="s">
        <v>1329</v>
      </c>
      <c r="W2243" s="31">
        <f t="shared" si="34"/>
        <v>224</v>
      </c>
    </row>
    <row r="2244" spans="1:23" ht="16.5" x14ac:dyDescent="0.2">
      <c r="A2244" s="31">
        <v>2241</v>
      </c>
      <c r="B2244" s="31">
        <f>INDEX(技能效果!B:B,MATCH(技能效果等级!W2244,技能效果!Y:Y,0))</f>
        <v>130400702</v>
      </c>
      <c r="C2244" s="31" t="str">
        <f>INDEX(技能效果!C:C,MATCH(技能效果等级!B2244,技能效果!B:B,0))</f>
        <v>插槽7获得黄水晶</v>
      </c>
      <c r="D2244" s="30" t="s">
        <v>1013</v>
      </c>
      <c r="E2244" s="31">
        <v>1</v>
      </c>
      <c r="F2244" s="31">
        <f>INDEX(技能效果!H:H,MATCH(技能效果等级!B2244,技能效果!B:B,0))</f>
        <v>3001</v>
      </c>
      <c r="G2244" s="31">
        <v>1</v>
      </c>
      <c r="H2244" s="100"/>
      <c r="I2244" s="100"/>
      <c r="J2244" s="100"/>
      <c r="K2244" s="100"/>
      <c r="L2244" s="100"/>
      <c r="M2244" s="100"/>
      <c r="N2244" s="30" t="str">
        <f>IF(INDEX(技能效果!I:I,MATCH(技能效果等级!B2244,技能效果!B:B,0))="","",INDEX(技能效果!I:I,MATCH(技能效果等级!B2244,技能效果!B:B,0)))</f>
        <v/>
      </c>
      <c r="O2244" s="100"/>
      <c r="P2244" s="100"/>
      <c r="Q2244" s="100"/>
      <c r="R2244" s="31" t="str">
        <f>IF(INDEX(技能效果!J:J,MATCH(技能效果等级!B2244,技能效果!B:B,0))="","",INDEX(技能效果!J:J,MATCH(技能效果等级!B2244,技能效果!B:B,0)))</f>
        <v/>
      </c>
      <c r="S2244" s="100"/>
      <c r="T2244" s="100"/>
      <c r="U2244" s="100"/>
      <c r="V2244" s="30" t="s">
        <v>1329</v>
      </c>
      <c r="W2244" s="31">
        <f t="shared" si="34"/>
        <v>225</v>
      </c>
    </row>
    <row r="2245" spans="1:23" ht="16.5" x14ac:dyDescent="0.2">
      <c r="A2245" s="31">
        <v>2242</v>
      </c>
      <c r="B2245" s="31">
        <f>INDEX(技能效果!B:B,MATCH(技能效果等级!W2245,技能效果!Y:Y,0))</f>
        <v>130400702</v>
      </c>
      <c r="C2245" s="31" t="str">
        <f>INDEX(技能效果!C:C,MATCH(技能效果等级!B2245,技能效果!B:B,0))</f>
        <v>插槽7获得黄水晶</v>
      </c>
      <c r="D2245" s="30" t="s">
        <v>1013</v>
      </c>
      <c r="E2245" s="31">
        <v>2</v>
      </c>
      <c r="F2245" s="31">
        <f>INDEX(技能效果!H:H,MATCH(技能效果等级!B2245,技能效果!B:B,0))</f>
        <v>3001</v>
      </c>
      <c r="G2245" s="31">
        <v>1</v>
      </c>
      <c r="H2245" s="100"/>
      <c r="I2245" s="100"/>
      <c r="J2245" s="100"/>
      <c r="K2245" s="100"/>
      <c r="L2245" s="100"/>
      <c r="M2245" s="100"/>
      <c r="N2245" s="30" t="str">
        <f>IF(INDEX(技能效果!I:I,MATCH(技能效果等级!B2245,技能效果!B:B,0))="","",INDEX(技能效果!I:I,MATCH(技能效果等级!B2245,技能效果!B:B,0)))</f>
        <v/>
      </c>
      <c r="O2245" s="100"/>
      <c r="P2245" s="100"/>
      <c r="Q2245" s="100"/>
      <c r="R2245" s="31" t="str">
        <f>IF(INDEX(技能效果!J:J,MATCH(技能效果等级!B2245,技能效果!B:B,0))="","",INDEX(技能效果!J:J,MATCH(技能效果等级!B2245,技能效果!B:B,0)))</f>
        <v/>
      </c>
      <c r="S2245" s="100"/>
      <c r="T2245" s="100"/>
      <c r="U2245" s="100"/>
      <c r="V2245" s="30" t="s">
        <v>1329</v>
      </c>
      <c r="W2245" s="31">
        <f t="shared" si="34"/>
        <v>225</v>
      </c>
    </row>
    <row r="2246" spans="1:23" ht="16.5" x14ac:dyDescent="0.2">
      <c r="A2246" s="31">
        <v>2243</v>
      </c>
      <c r="B2246" s="31">
        <f>INDEX(技能效果!B:B,MATCH(技能效果等级!W2246,技能效果!Y:Y,0))</f>
        <v>130400702</v>
      </c>
      <c r="C2246" s="31" t="str">
        <f>INDEX(技能效果!C:C,MATCH(技能效果等级!B2246,技能效果!B:B,0))</f>
        <v>插槽7获得黄水晶</v>
      </c>
      <c r="D2246" s="30" t="s">
        <v>1013</v>
      </c>
      <c r="E2246" s="31">
        <v>3</v>
      </c>
      <c r="F2246" s="31">
        <f>INDEX(技能效果!H:H,MATCH(技能效果等级!B2246,技能效果!B:B,0))</f>
        <v>3001</v>
      </c>
      <c r="G2246" s="31">
        <v>1</v>
      </c>
      <c r="H2246" s="100"/>
      <c r="I2246" s="100"/>
      <c r="J2246" s="100"/>
      <c r="K2246" s="100"/>
      <c r="L2246" s="100"/>
      <c r="M2246" s="100"/>
      <c r="N2246" s="30" t="str">
        <f>IF(INDEX(技能效果!I:I,MATCH(技能效果等级!B2246,技能效果!B:B,0))="","",INDEX(技能效果!I:I,MATCH(技能效果等级!B2246,技能效果!B:B,0)))</f>
        <v/>
      </c>
      <c r="O2246" s="100"/>
      <c r="P2246" s="100"/>
      <c r="Q2246" s="100"/>
      <c r="R2246" s="31" t="str">
        <f>IF(INDEX(技能效果!J:J,MATCH(技能效果等级!B2246,技能效果!B:B,0))="","",INDEX(技能效果!J:J,MATCH(技能效果等级!B2246,技能效果!B:B,0)))</f>
        <v/>
      </c>
      <c r="S2246" s="100"/>
      <c r="T2246" s="100"/>
      <c r="U2246" s="100"/>
      <c r="V2246" s="30" t="s">
        <v>1329</v>
      </c>
      <c r="W2246" s="31">
        <f t="shared" si="34"/>
        <v>225</v>
      </c>
    </row>
    <row r="2247" spans="1:23" ht="16.5" x14ac:dyDescent="0.2">
      <c r="A2247" s="31">
        <v>2244</v>
      </c>
      <c r="B2247" s="31">
        <f>INDEX(技能效果!B:B,MATCH(技能效果等级!W2247,技能效果!Y:Y,0))</f>
        <v>130400702</v>
      </c>
      <c r="C2247" s="31" t="str">
        <f>INDEX(技能效果!C:C,MATCH(技能效果等级!B2247,技能效果!B:B,0))</f>
        <v>插槽7获得黄水晶</v>
      </c>
      <c r="D2247" s="30" t="s">
        <v>1013</v>
      </c>
      <c r="E2247" s="31">
        <v>4</v>
      </c>
      <c r="F2247" s="31">
        <f>INDEX(技能效果!H:H,MATCH(技能效果等级!B2247,技能效果!B:B,0))</f>
        <v>3001</v>
      </c>
      <c r="G2247" s="31">
        <v>1</v>
      </c>
      <c r="H2247" s="100"/>
      <c r="I2247" s="100"/>
      <c r="J2247" s="100"/>
      <c r="K2247" s="100"/>
      <c r="L2247" s="100"/>
      <c r="M2247" s="100"/>
      <c r="N2247" s="30" t="str">
        <f>IF(INDEX(技能效果!I:I,MATCH(技能效果等级!B2247,技能效果!B:B,0))="","",INDEX(技能效果!I:I,MATCH(技能效果等级!B2247,技能效果!B:B,0)))</f>
        <v/>
      </c>
      <c r="O2247" s="100"/>
      <c r="P2247" s="100"/>
      <c r="Q2247" s="100"/>
      <c r="R2247" s="31" t="str">
        <f>IF(INDEX(技能效果!J:J,MATCH(技能效果等级!B2247,技能效果!B:B,0))="","",INDEX(技能效果!J:J,MATCH(技能效果等级!B2247,技能效果!B:B,0)))</f>
        <v/>
      </c>
      <c r="S2247" s="100"/>
      <c r="T2247" s="100"/>
      <c r="U2247" s="100"/>
      <c r="V2247" s="30" t="s">
        <v>1329</v>
      </c>
      <c r="W2247" s="31">
        <f t="shared" si="34"/>
        <v>225</v>
      </c>
    </row>
    <row r="2248" spans="1:23" ht="16.5" x14ac:dyDescent="0.2">
      <c r="A2248" s="31">
        <v>2245</v>
      </c>
      <c r="B2248" s="31">
        <f>INDEX(技能效果!B:B,MATCH(技能效果等级!W2248,技能效果!Y:Y,0))</f>
        <v>130400702</v>
      </c>
      <c r="C2248" s="31" t="str">
        <f>INDEX(技能效果!C:C,MATCH(技能效果等级!B2248,技能效果!B:B,0))</f>
        <v>插槽7获得黄水晶</v>
      </c>
      <c r="D2248" s="30" t="s">
        <v>1013</v>
      </c>
      <c r="E2248" s="31">
        <v>5</v>
      </c>
      <c r="F2248" s="31">
        <f>INDEX(技能效果!H:H,MATCH(技能效果等级!B2248,技能效果!B:B,0))</f>
        <v>3001</v>
      </c>
      <c r="G2248" s="31">
        <v>1</v>
      </c>
      <c r="H2248" s="100"/>
      <c r="I2248" s="100"/>
      <c r="J2248" s="100"/>
      <c r="K2248" s="100"/>
      <c r="L2248" s="100"/>
      <c r="M2248" s="100"/>
      <c r="N2248" s="30" t="str">
        <f>IF(INDEX(技能效果!I:I,MATCH(技能效果等级!B2248,技能效果!B:B,0))="","",INDEX(技能效果!I:I,MATCH(技能效果等级!B2248,技能效果!B:B,0)))</f>
        <v/>
      </c>
      <c r="O2248" s="100"/>
      <c r="P2248" s="100"/>
      <c r="Q2248" s="100"/>
      <c r="R2248" s="31" t="str">
        <f>IF(INDEX(技能效果!J:J,MATCH(技能效果等级!B2248,技能效果!B:B,0))="","",INDEX(技能效果!J:J,MATCH(技能效果等级!B2248,技能效果!B:B,0)))</f>
        <v/>
      </c>
      <c r="S2248" s="100"/>
      <c r="T2248" s="100"/>
      <c r="U2248" s="100"/>
      <c r="V2248" s="30" t="s">
        <v>1329</v>
      </c>
      <c r="W2248" s="31">
        <f t="shared" si="34"/>
        <v>225</v>
      </c>
    </row>
    <row r="2249" spans="1:23" ht="16.5" x14ac:dyDescent="0.2">
      <c r="A2249" s="31">
        <v>2246</v>
      </c>
      <c r="B2249" s="31">
        <f>INDEX(技能效果!B:B,MATCH(技能效果等级!W2249,技能效果!Y:Y,0))</f>
        <v>130400702</v>
      </c>
      <c r="C2249" s="31" t="str">
        <f>INDEX(技能效果!C:C,MATCH(技能效果等级!B2249,技能效果!B:B,0))</f>
        <v>插槽7获得黄水晶</v>
      </c>
      <c r="D2249" s="30" t="s">
        <v>1013</v>
      </c>
      <c r="E2249" s="31">
        <v>6</v>
      </c>
      <c r="F2249" s="31">
        <f>INDEX(技能效果!H:H,MATCH(技能效果等级!B2249,技能效果!B:B,0))</f>
        <v>3001</v>
      </c>
      <c r="G2249" s="31">
        <v>1</v>
      </c>
      <c r="H2249" s="100"/>
      <c r="I2249" s="100"/>
      <c r="J2249" s="100"/>
      <c r="K2249" s="100"/>
      <c r="L2249" s="100"/>
      <c r="M2249" s="100"/>
      <c r="N2249" s="30" t="str">
        <f>IF(INDEX(技能效果!I:I,MATCH(技能效果等级!B2249,技能效果!B:B,0))="","",INDEX(技能效果!I:I,MATCH(技能效果等级!B2249,技能效果!B:B,0)))</f>
        <v/>
      </c>
      <c r="O2249" s="100"/>
      <c r="P2249" s="100"/>
      <c r="Q2249" s="100"/>
      <c r="R2249" s="31" t="str">
        <f>IF(INDEX(技能效果!J:J,MATCH(技能效果等级!B2249,技能效果!B:B,0))="","",INDEX(技能效果!J:J,MATCH(技能效果等级!B2249,技能效果!B:B,0)))</f>
        <v/>
      </c>
      <c r="S2249" s="100"/>
      <c r="T2249" s="100"/>
      <c r="U2249" s="100"/>
      <c r="V2249" s="30" t="s">
        <v>1329</v>
      </c>
      <c r="W2249" s="31">
        <f t="shared" si="34"/>
        <v>225</v>
      </c>
    </row>
    <row r="2250" spans="1:23" ht="16.5" x14ac:dyDescent="0.2">
      <c r="A2250" s="31">
        <v>2247</v>
      </c>
      <c r="B2250" s="31">
        <f>INDEX(技能效果!B:B,MATCH(技能效果等级!W2250,技能效果!Y:Y,0))</f>
        <v>130400702</v>
      </c>
      <c r="C2250" s="31" t="str">
        <f>INDEX(技能效果!C:C,MATCH(技能效果等级!B2250,技能效果!B:B,0))</f>
        <v>插槽7获得黄水晶</v>
      </c>
      <c r="D2250" s="30" t="s">
        <v>1013</v>
      </c>
      <c r="E2250" s="31">
        <v>7</v>
      </c>
      <c r="F2250" s="31">
        <f>INDEX(技能效果!H:H,MATCH(技能效果等级!B2250,技能效果!B:B,0))</f>
        <v>3001</v>
      </c>
      <c r="G2250" s="31">
        <v>1</v>
      </c>
      <c r="H2250" s="100"/>
      <c r="I2250" s="100"/>
      <c r="J2250" s="100"/>
      <c r="K2250" s="100"/>
      <c r="L2250" s="100"/>
      <c r="M2250" s="100"/>
      <c r="N2250" s="30" t="str">
        <f>IF(INDEX(技能效果!I:I,MATCH(技能效果等级!B2250,技能效果!B:B,0))="","",INDEX(技能效果!I:I,MATCH(技能效果等级!B2250,技能效果!B:B,0)))</f>
        <v/>
      </c>
      <c r="O2250" s="100"/>
      <c r="P2250" s="100"/>
      <c r="Q2250" s="100"/>
      <c r="R2250" s="31" t="str">
        <f>IF(INDEX(技能效果!J:J,MATCH(技能效果等级!B2250,技能效果!B:B,0))="","",INDEX(技能效果!J:J,MATCH(技能效果等级!B2250,技能效果!B:B,0)))</f>
        <v/>
      </c>
      <c r="S2250" s="100"/>
      <c r="T2250" s="100"/>
      <c r="U2250" s="100"/>
      <c r="V2250" s="30" t="s">
        <v>1329</v>
      </c>
      <c r="W2250" s="31">
        <f t="shared" si="34"/>
        <v>225</v>
      </c>
    </row>
    <row r="2251" spans="1:23" ht="16.5" x14ac:dyDescent="0.2">
      <c r="A2251" s="31">
        <v>2248</v>
      </c>
      <c r="B2251" s="31">
        <f>INDEX(技能效果!B:B,MATCH(技能效果等级!W2251,技能效果!Y:Y,0))</f>
        <v>130400702</v>
      </c>
      <c r="C2251" s="31" t="str">
        <f>INDEX(技能效果!C:C,MATCH(技能效果等级!B2251,技能效果!B:B,0))</f>
        <v>插槽7获得黄水晶</v>
      </c>
      <c r="D2251" s="30" t="s">
        <v>1013</v>
      </c>
      <c r="E2251" s="31">
        <v>8</v>
      </c>
      <c r="F2251" s="31">
        <f>INDEX(技能效果!H:H,MATCH(技能效果等级!B2251,技能效果!B:B,0))</f>
        <v>3001</v>
      </c>
      <c r="G2251" s="31">
        <v>1</v>
      </c>
      <c r="H2251" s="100"/>
      <c r="I2251" s="100"/>
      <c r="J2251" s="100"/>
      <c r="K2251" s="100"/>
      <c r="L2251" s="100"/>
      <c r="M2251" s="100"/>
      <c r="N2251" s="30" t="str">
        <f>IF(INDEX(技能效果!I:I,MATCH(技能效果等级!B2251,技能效果!B:B,0))="","",INDEX(技能效果!I:I,MATCH(技能效果等级!B2251,技能效果!B:B,0)))</f>
        <v/>
      </c>
      <c r="O2251" s="100"/>
      <c r="P2251" s="100"/>
      <c r="Q2251" s="100"/>
      <c r="R2251" s="31" t="str">
        <f>IF(INDEX(技能效果!J:J,MATCH(技能效果等级!B2251,技能效果!B:B,0))="","",INDEX(技能效果!J:J,MATCH(技能效果等级!B2251,技能效果!B:B,0)))</f>
        <v/>
      </c>
      <c r="S2251" s="100"/>
      <c r="T2251" s="100"/>
      <c r="U2251" s="100"/>
      <c r="V2251" s="30" t="s">
        <v>1329</v>
      </c>
      <c r="W2251" s="31">
        <f t="shared" si="34"/>
        <v>225</v>
      </c>
    </row>
    <row r="2252" spans="1:23" ht="16.5" x14ac:dyDescent="0.2">
      <c r="A2252" s="31">
        <v>2249</v>
      </c>
      <c r="B2252" s="31">
        <f>INDEX(技能效果!B:B,MATCH(技能效果等级!W2252,技能效果!Y:Y,0))</f>
        <v>130400702</v>
      </c>
      <c r="C2252" s="31" t="str">
        <f>INDEX(技能效果!C:C,MATCH(技能效果等级!B2252,技能效果!B:B,0))</f>
        <v>插槽7获得黄水晶</v>
      </c>
      <c r="D2252" s="30" t="s">
        <v>1013</v>
      </c>
      <c r="E2252" s="31">
        <v>9</v>
      </c>
      <c r="F2252" s="31">
        <f>INDEX(技能效果!H:H,MATCH(技能效果等级!B2252,技能效果!B:B,0))</f>
        <v>3001</v>
      </c>
      <c r="G2252" s="31">
        <v>1</v>
      </c>
      <c r="H2252" s="100"/>
      <c r="I2252" s="100"/>
      <c r="J2252" s="100"/>
      <c r="K2252" s="100"/>
      <c r="L2252" s="100"/>
      <c r="M2252" s="100"/>
      <c r="N2252" s="30" t="str">
        <f>IF(INDEX(技能效果!I:I,MATCH(技能效果等级!B2252,技能效果!B:B,0))="","",INDEX(技能效果!I:I,MATCH(技能效果等级!B2252,技能效果!B:B,0)))</f>
        <v/>
      </c>
      <c r="O2252" s="100"/>
      <c r="P2252" s="100"/>
      <c r="Q2252" s="100"/>
      <c r="R2252" s="31" t="str">
        <f>IF(INDEX(技能效果!J:J,MATCH(技能效果等级!B2252,技能效果!B:B,0))="","",INDEX(技能效果!J:J,MATCH(技能效果等级!B2252,技能效果!B:B,0)))</f>
        <v/>
      </c>
      <c r="S2252" s="100"/>
      <c r="T2252" s="100"/>
      <c r="U2252" s="100"/>
      <c r="V2252" s="30" t="s">
        <v>1329</v>
      </c>
      <c r="W2252" s="31">
        <f t="shared" si="34"/>
        <v>225</v>
      </c>
    </row>
    <row r="2253" spans="1:23" ht="16.5" x14ac:dyDescent="0.2">
      <c r="A2253" s="31">
        <v>2250</v>
      </c>
      <c r="B2253" s="31">
        <f>INDEX(技能效果!B:B,MATCH(技能效果等级!W2253,技能效果!Y:Y,0))</f>
        <v>130400702</v>
      </c>
      <c r="C2253" s="31" t="str">
        <f>INDEX(技能效果!C:C,MATCH(技能效果等级!B2253,技能效果!B:B,0))</f>
        <v>插槽7获得黄水晶</v>
      </c>
      <c r="D2253" s="30" t="s">
        <v>1013</v>
      </c>
      <c r="E2253" s="31">
        <v>10</v>
      </c>
      <c r="F2253" s="31">
        <f>INDEX(技能效果!H:H,MATCH(技能效果等级!B2253,技能效果!B:B,0))</f>
        <v>3001</v>
      </c>
      <c r="G2253" s="31">
        <v>1</v>
      </c>
      <c r="H2253" s="100"/>
      <c r="I2253" s="100"/>
      <c r="J2253" s="100"/>
      <c r="K2253" s="100"/>
      <c r="L2253" s="100"/>
      <c r="M2253" s="100"/>
      <c r="N2253" s="30" t="str">
        <f>IF(INDEX(技能效果!I:I,MATCH(技能效果等级!B2253,技能效果!B:B,0))="","",INDEX(技能效果!I:I,MATCH(技能效果等级!B2253,技能效果!B:B,0)))</f>
        <v/>
      </c>
      <c r="O2253" s="100"/>
      <c r="P2253" s="100"/>
      <c r="Q2253" s="100"/>
      <c r="R2253" s="31" t="str">
        <f>IF(INDEX(技能效果!J:J,MATCH(技能效果等级!B2253,技能效果!B:B,0))="","",INDEX(技能效果!J:J,MATCH(技能效果等级!B2253,技能效果!B:B,0)))</f>
        <v/>
      </c>
      <c r="S2253" s="100"/>
      <c r="T2253" s="100"/>
      <c r="U2253" s="100"/>
      <c r="V2253" s="30" t="s">
        <v>1329</v>
      </c>
      <c r="W2253" s="31">
        <f t="shared" si="34"/>
        <v>225</v>
      </c>
    </row>
    <row r="2254" spans="1:23" ht="16.5" x14ac:dyDescent="0.2">
      <c r="A2254" s="31">
        <v>2251</v>
      </c>
      <c r="B2254" s="31">
        <f>INDEX(技能效果!B:B,MATCH(技能效果等级!W2254,技能效果!Y:Y,0))</f>
        <v>130400801</v>
      </c>
      <c r="C2254" s="31" t="str">
        <f>INDEX(技能效果!C:C,MATCH(技能效果等级!B2254,技能效果!B:B,0))</f>
        <v>插槽8主动伤害</v>
      </c>
      <c r="D2254" s="30" t="s">
        <v>1013</v>
      </c>
      <c r="E2254" s="31">
        <v>1</v>
      </c>
      <c r="F2254" s="31">
        <f>INDEX(技能效果!H:H,MATCH(技能效果等级!B2254,技能效果!B:B,0))</f>
        <v>1001</v>
      </c>
      <c r="G2254" s="31">
        <v>1</v>
      </c>
      <c r="H2254" s="100"/>
      <c r="I2254" s="100"/>
      <c r="J2254" s="100"/>
      <c r="K2254" s="100"/>
      <c r="L2254" s="100"/>
      <c r="M2254" s="100"/>
      <c r="N2254" s="30" t="str">
        <f>IF(INDEX(技能效果!I:I,MATCH(技能效果等级!B2254,技能效果!B:B,0))="","",INDEX(技能效果!I:I,MATCH(技能效果等级!B2254,技能效果!B:B,0)))</f>
        <v/>
      </c>
      <c r="O2254" s="100"/>
      <c r="P2254" s="100"/>
      <c r="Q2254" s="100"/>
      <c r="R2254" s="31" t="str">
        <f>IF(INDEX(技能效果!J:J,MATCH(技能效果等级!B2254,技能效果!B:B,0))="","",INDEX(技能效果!J:J,MATCH(技能效果等级!B2254,技能效果!B:B,0)))</f>
        <v/>
      </c>
      <c r="S2254" s="100"/>
      <c r="T2254" s="100"/>
      <c r="U2254" s="100"/>
      <c r="V2254" s="30" t="s">
        <v>1329</v>
      </c>
      <c r="W2254" s="31">
        <f t="shared" si="34"/>
        <v>226</v>
      </c>
    </row>
    <row r="2255" spans="1:23" ht="16.5" x14ac:dyDescent="0.2">
      <c r="A2255" s="31">
        <v>2252</v>
      </c>
      <c r="B2255" s="31">
        <f>INDEX(技能效果!B:B,MATCH(技能效果等级!W2255,技能效果!Y:Y,0))</f>
        <v>130400801</v>
      </c>
      <c r="C2255" s="31" t="str">
        <f>INDEX(技能效果!C:C,MATCH(技能效果等级!B2255,技能效果!B:B,0))</f>
        <v>插槽8主动伤害</v>
      </c>
      <c r="D2255" s="30" t="s">
        <v>1013</v>
      </c>
      <c r="E2255" s="31">
        <v>2</v>
      </c>
      <c r="F2255" s="31">
        <f>INDEX(技能效果!H:H,MATCH(技能效果等级!B2255,技能效果!B:B,0))</f>
        <v>1001</v>
      </c>
      <c r="G2255" s="31">
        <v>1</v>
      </c>
      <c r="H2255" s="100"/>
      <c r="I2255" s="100"/>
      <c r="J2255" s="100"/>
      <c r="K2255" s="100"/>
      <c r="L2255" s="100"/>
      <c r="M2255" s="100"/>
      <c r="N2255" s="30" t="str">
        <f>IF(INDEX(技能效果!I:I,MATCH(技能效果等级!B2255,技能效果!B:B,0))="","",INDEX(技能效果!I:I,MATCH(技能效果等级!B2255,技能效果!B:B,0)))</f>
        <v/>
      </c>
      <c r="O2255" s="100"/>
      <c r="P2255" s="100"/>
      <c r="Q2255" s="100"/>
      <c r="R2255" s="31" t="str">
        <f>IF(INDEX(技能效果!J:J,MATCH(技能效果等级!B2255,技能效果!B:B,0))="","",INDEX(技能效果!J:J,MATCH(技能效果等级!B2255,技能效果!B:B,0)))</f>
        <v/>
      </c>
      <c r="S2255" s="100"/>
      <c r="T2255" s="100"/>
      <c r="U2255" s="100"/>
      <c r="V2255" s="30" t="s">
        <v>1329</v>
      </c>
      <c r="W2255" s="31">
        <f t="shared" ref="W2255:W2318" si="35">W2245+1</f>
        <v>226</v>
      </c>
    </row>
    <row r="2256" spans="1:23" ht="16.5" x14ac:dyDescent="0.2">
      <c r="A2256" s="31">
        <v>2253</v>
      </c>
      <c r="B2256" s="31">
        <f>INDEX(技能效果!B:B,MATCH(技能效果等级!W2256,技能效果!Y:Y,0))</f>
        <v>130400801</v>
      </c>
      <c r="C2256" s="31" t="str">
        <f>INDEX(技能效果!C:C,MATCH(技能效果等级!B2256,技能效果!B:B,0))</f>
        <v>插槽8主动伤害</v>
      </c>
      <c r="D2256" s="30" t="s">
        <v>1013</v>
      </c>
      <c r="E2256" s="31">
        <v>3</v>
      </c>
      <c r="F2256" s="31">
        <f>INDEX(技能效果!H:H,MATCH(技能效果等级!B2256,技能效果!B:B,0))</f>
        <v>1001</v>
      </c>
      <c r="G2256" s="31">
        <v>1</v>
      </c>
      <c r="H2256" s="100"/>
      <c r="I2256" s="100"/>
      <c r="J2256" s="100"/>
      <c r="K2256" s="100"/>
      <c r="L2256" s="100"/>
      <c r="M2256" s="100"/>
      <c r="N2256" s="30" t="str">
        <f>IF(INDEX(技能效果!I:I,MATCH(技能效果等级!B2256,技能效果!B:B,0))="","",INDEX(技能效果!I:I,MATCH(技能效果等级!B2256,技能效果!B:B,0)))</f>
        <v/>
      </c>
      <c r="O2256" s="100"/>
      <c r="P2256" s="100"/>
      <c r="Q2256" s="100"/>
      <c r="R2256" s="31" t="str">
        <f>IF(INDEX(技能效果!J:J,MATCH(技能效果等级!B2256,技能效果!B:B,0))="","",INDEX(技能效果!J:J,MATCH(技能效果等级!B2256,技能效果!B:B,0)))</f>
        <v/>
      </c>
      <c r="S2256" s="100"/>
      <c r="T2256" s="100"/>
      <c r="U2256" s="100"/>
      <c r="V2256" s="30" t="s">
        <v>1329</v>
      </c>
      <c r="W2256" s="31">
        <f t="shared" si="35"/>
        <v>226</v>
      </c>
    </row>
    <row r="2257" spans="1:23" ht="16.5" x14ac:dyDescent="0.2">
      <c r="A2257" s="31">
        <v>2254</v>
      </c>
      <c r="B2257" s="31">
        <f>INDEX(技能效果!B:B,MATCH(技能效果等级!W2257,技能效果!Y:Y,0))</f>
        <v>130400801</v>
      </c>
      <c r="C2257" s="31" t="str">
        <f>INDEX(技能效果!C:C,MATCH(技能效果等级!B2257,技能效果!B:B,0))</f>
        <v>插槽8主动伤害</v>
      </c>
      <c r="D2257" s="30" t="s">
        <v>1013</v>
      </c>
      <c r="E2257" s="31">
        <v>4</v>
      </c>
      <c r="F2257" s="31">
        <f>INDEX(技能效果!H:H,MATCH(技能效果等级!B2257,技能效果!B:B,0))</f>
        <v>1001</v>
      </c>
      <c r="G2257" s="31">
        <v>1</v>
      </c>
      <c r="H2257" s="100"/>
      <c r="I2257" s="100"/>
      <c r="J2257" s="100"/>
      <c r="K2257" s="100"/>
      <c r="L2257" s="100"/>
      <c r="M2257" s="100"/>
      <c r="N2257" s="30" t="str">
        <f>IF(INDEX(技能效果!I:I,MATCH(技能效果等级!B2257,技能效果!B:B,0))="","",INDEX(技能效果!I:I,MATCH(技能效果等级!B2257,技能效果!B:B,0)))</f>
        <v/>
      </c>
      <c r="O2257" s="100"/>
      <c r="P2257" s="100"/>
      <c r="Q2257" s="100"/>
      <c r="R2257" s="31" t="str">
        <f>IF(INDEX(技能效果!J:J,MATCH(技能效果等级!B2257,技能效果!B:B,0))="","",INDEX(技能效果!J:J,MATCH(技能效果等级!B2257,技能效果!B:B,0)))</f>
        <v/>
      </c>
      <c r="S2257" s="100"/>
      <c r="T2257" s="100"/>
      <c r="U2257" s="100"/>
      <c r="V2257" s="30" t="s">
        <v>1329</v>
      </c>
      <c r="W2257" s="31">
        <f t="shared" si="35"/>
        <v>226</v>
      </c>
    </row>
    <row r="2258" spans="1:23" ht="16.5" x14ac:dyDescent="0.2">
      <c r="A2258" s="31">
        <v>2255</v>
      </c>
      <c r="B2258" s="31">
        <f>INDEX(技能效果!B:B,MATCH(技能效果等级!W2258,技能效果!Y:Y,0))</f>
        <v>130400801</v>
      </c>
      <c r="C2258" s="31" t="str">
        <f>INDEX(技能效果!C:C,MATCH(技能效果等级!B2258,技能效果!B:B,0))</f>
        <v>插槽8主动伤害</v>
      </c>
      <c r="D2258" s="30" t="s">
        <v>1013</v>
      </c>
      <c r="E2258" s="31">
        <v>5</v>
      </c>
      <c r="F2258" s="31">
        <f>INDEX(技能效果!H:H,MATCH(技能效果等级!B2258,技能效果!B:B,0))</f>
        <v>1001</v>
      </c>
      <c r="G2258" s="31">
        <v>1</v>
      </c>
      <c r="H2258" s="100"/>
      <c r="I2258" s="100"/>
      <c r="J2258" s="100"/>
      <c r="K2258" s="100"/>
      <c r="L2258" s="100"/>
      <c r="M2258" s="100"/>
      <c r="N2258" s="30" t="str">
        <f>IF(INDEX(技能效果!I:I,MATCH(技能效果等级!B2258,技能效果!B:B,0))="","",INDEX(技能效果!I:I,MATCH(技能效果等级!B2258,技能效果!B:B,0)))</f>
        <v/>
      </c>
      <c r="O2258" s="100"/>
      <c r="P2258" s="100"/>
      <c r="Q2258" s="100"/>
      <c r="R2258" s="31" t="str">
        <f>IF(INDEX(技能效果!J:J,MATCH(技能效果等级!B2258,技能效果!B:B,0))="","",INDEX(技能效果!J:J,MATCH(技能效果等级!B2258,技能效果!B:B,0)))</f>
        <v/>
      </c>
      <c r="S2258" s="100"/>
      <c r="T2258" s="100"/>
      <c r="U2258" s="100"/>
      <c r="V2258" s="30" t="s">
        <v>1329</v>
      </c>
      <c r="W2258" s="31">
        <f t="shared" si="35"/>
        <v>226</v>
      </c>
    </row>
    <row r="2259" spans="1:23" ht="16.5" x14ac:dyDescent="0.2">
      <c r="A2259" s="31">
        <v>2256</v>
      </c>
      <c r="B2259" s="31">
        <f>INDEX(技能效果!B:B,MATCH(技能效果等级!W2259,技能效果!Y:Y,0))</f>
        <v>130400801</v>
      </c>
      <c r="C2259" s="31" t="str">
        <f>INDEX(技能效果!C:C,MATCH(技能效果等级!B2259,技能效果!B:B,0))</f>
        <v>插槽8主动伤害</v>
      </c>
      <c r="D2259" s="30" t="s">
        <v>1013</v>
      </c>
      <c r="E2259" s="31">
        <v>6</v>
      </c>
      <c r="F2259" s="31">
        <f>INDEX(技能效果!H:H,MATCH(技能效果等级!B2259,技能效果!B:B,0))</f>
        <v>1001</v>
      </c>
      <c r="G2259" s="31">
        <v>1</v>
      </c>
      <c r="H2259" s="100"/>
      <c r="I2259" s="100"/>
      <c r="J2259" s="100"/>
      <c r="K2259" s="100"/>
      <c r="L2259" s="100"/>
      <c r="M2259" s="100"/>
      <c r="N2259" s="30" t="str">
        <f>IF(INDEX(技能效果!I:I,MATCH(技能效果等级!B2259,技能效果!B:B,0))="","",INDEX(技能效果!I:I,MATCH(技能效果等级!B2259,技能效果!B:B,0)))</f>
        <v/>
      </c>
      <c r="O2259" s="100"/>
      <c r="P2259" s="100"/>
      <c r="Q2259" s="100"/>
      <c r="R2259" s="31" t="str">
        <f>IF(INDEX(技能效果!J:J,MATCH(技能效果等级!B2259,技能效果!B:B,0))="","",INDEX(技能效果!J:J,MATCH(技能效果等级!B2259,技能效果!B:B,0)))</f>
        <v/>
      </c>
      <c r="S2259" s="100"/>
      <c r="T2259" s="100"/>
      <c r="U2259" s="100"/>
      <c r="V2259" s="30" t="s">
        <v>1329</v>
      </c>
      <c r="W2259" s="31">
        <f t="shared" si="35"/>
        <v>226</v>
      </c>
    </row>
    <row r="2260" spans="1:23" ht="16.5" x14ac:dyDescent="0.2">
      <c r="A2260" s="31">
        <v>2257</v>
      </c>
      <c r="B2260" s="31">
        <f>INDEX(技能效果!B:B,MATCH(技能效果等级!W2260,技能效果!Y:Y,0))</f>
        <v>130400801</v>
      </c>
      <c r="C2260" s="31" t="str">
        <f>INDEX(技能效果!C:C,MATCH(技能效果等级!B2260,技能效果!B:B,0))</f>
        <v>插槽8主动伤害</v>
      </c>
      <c r="D2260" s="30" t="s">
        <v>1013</v>
      </c>
      <c r="E2260" s="31">
        <v>7</v>
      </c>
      <c r="F2260" s="31">
        <f>INDEX(技能效果!H:H,MATCH(技能效果等级!B2260,技能效果!B:B,0))</f>
        <v>1001</v>
      </c>
      <c r="G2260" s="31">
        <v>1</v>
      </c>
      <c r="H2260" s="100"/>
      <c r="I2260" s="100"/>
      <c r="J2260" s="100"/>
      <c r="K2260" s="100"/>
      <c r="L2260" s="100"/>
      <c r="M2260" s="100"/>
      <c r="N2260" s="30" t="str">
        <f>IF(INDEX(技能效果!I:I,MATCH(技能效果等级!B2260,技能效果!B:B,0))="","",INDEX(技能效果!I:I,MATCH(技能效果等级!B2260,技能效果!B:B,0)))</f>
        <v/>
      </c>
      <c r="O2260" s="100"/>
      <c r="P2260" s="100"/>
      <c r="Q2260" s="100"/>
      <c r="R2260" s="31" t="str">
        <f>IF(INDEX(技能效果!J:J,MATCH(技能效果等级!B2260,技能效果!B:B,0))="","",INDEX(技能效果!J:J,MATCH(技能效果等级!B2260,技能效果!B:B,0)))</f>
        <v/>
      </c>
      <c r="S2260" s="100"/>
      <c r="T2260" s="100"/>
      <c r="U2260" s="100"/>
      <c r="V2260" s="30" t="s">
        <v>1329</v>
      </c>
      <c r="W2260" s="31">
        <f t="shared" si="35"/>
        <v>226</v>
      </c>
    </row>
    <row r="2261" spans="1:23" ht="16.5" x14ac:dyDescent="0.2">
      <c r="A2261" s="31">
        <v>2258</v>
      </c>
      <c r="B2261" s="31">
        <f>INDEX(技能效果!B:B,MATCH(技能效果等级!W2261,技能效果!Y:Y,0))</f>
        <v>130400801</v>
      </c>
      <c r="C2261" s="31" t="str">
        <f>INDEX(技能效果!C:C,MATCH(技能效果等级!B2261,技能效果!B:B,0))</f>
        <v>插槽8主动伤害</v>
      </c>
      <c r="D2261" s="30" t="s">
        <v>1013</v>
      </c>
      <c r="E2261" s="31">
        <v>8</v>
      </c>
      <c r="F2261" s="31">
        <f>INDEX(技能效果!H:H,MATCH(技能效果等级!B2261,技能效果!B:B,0))</f>
        <v>1001</v>
      </c>
      <c r="G2261" s="31">
        <v>1</v>
      </c>
      <c r="H2261" s="100"/>
      <c r="I2261" s="100"/>
      <c r="J2261" s="100"/>
      <c r="K2261" s="100"/>
      <c r="L2261" s="100"/>
      <c r="M2261" s="100"/>
      <c r="N2261" s="30" t="str">
        <f>IF(INDEX(技能效果!I:I,MATCH(技能效果等级!B2261,技能效果!B:B,0))="","",INDEX(技能效果!I:I,MATCH(技能效果等级!B2261,技能效果!B:B,0)))</f>
        <v/>
      </c>
      <c r="O2261" s="100"/>
      <c r="P2261" s="100"/>
      <c r="Q2261" s="100"/>
      <c r="R2261" s="31" t="str">
        <f>IF(INDEX(技能效果!J:J,MATCH(技能效果等级!B2261,技能效果!B:B,0))="","",INDEX(技能效果!J:J,MATCH(技能效果等级!B2261,技能效果!B:B,0)))</f>
        <v/>
      </c>
      <c r="S2261" s="100"/>
      <c r="T2261" s="100"/>
      <c r="U2261" s="100"/>
      <c r="V2261" s="30" t="s">
        <v>1329</v>
      </c>
      <c r="W2261" s="31">
        <f t="shared" si="35"/>
        <v>226</v>
      </c>
    </row>
    <row r="2262" spans="1:23" ht="16.5" x14ac:dyDescent="0.2">
      <c r="A2262" s="31">
        <v>2259</v>
      </c>
      <c r="B2262" s="31">
        <f>INDEX(技能效果!B:B,MATCH(技能效果等级!W2262,技能效果!Y:Y,0))</f>
        <v>130400801</v>
      </c>
      <c r="C2262" s="31" t="str">
        <f>INDEX(技能效果!C:C,MATCH(技能效果等级!B2262,技能效果!B:B,0))</f>
        <v>插槽8主动伤害</v>
      </c>
      <c r="D2262" s="30" t="s">
        <v>1013</v>
      </c>
      <c r="E2262" s="31">
        <v>9</v>
      </c>
      <c r="F2262" s="31">
        <f>INDEX(技能效果!H:H,MATCH(技能效果等级!B2262,技能效果!B:B,0))</f>
        <v>1001</v>
      </c>
      <c r="G2262" s="31">
        <v>1</v>
      </c>
      <c r="H2262" s="100"/>
      <c r="I2262" s="100"/>
      <c r="J2262" s="100"/>
      <c r="K2262" s="100"/>
      <c r="L2262" s="100"/>
      <c r="M2262" s="100"/>
      <c r="N2262" s="30" t="str">
        <f>IF(INDEX(技能效果!I:I,MATCH(技能效果等级!B2262,技能效果!B:B,0))="","",INDEX(技能效果!I:I,MATCH(技能效果等级!B2262,技能效果!B:B,0)))</f>
        <v/>
      </c>
      <c r="O2262" s="100"/>
      <c r="P2262" s="100"/>
      <c r="Q2262" s="100"/>
      <c r="R2262" s="31" t="str">
        <f>IF(INDEX(技能效果!J:J,MATCH(技能效果等级!B2262,技能效果!B:B,0))="","",INDEX(技能效果!J:J,MATCH(技能效果等级!B2262,技能效果!B:B,0)))</f>
        <v/>
      </c>
      <c r="S2262" s="100"/>
      <c r="T2262" s="100"/>
      <c r="U2262" s="100"/>
      <c r="V2262" s="30" t="s">
        <v>1329</v>
      </c>
      <c r="W2262" s="31">
        <f t="shared" si="35"/>
        <v>226</v>
      </c>
    </row>
    <row r="2263" spans="1:23" ht="16.5" x14ac:dyDescent="0.2">
      <c r="A2263" s="31">
        <v>2260</v>
      </c>
      <c r="B2263" s="31">
        <f>INDEX(技能效果!B:B,MATCH(技能效果等级!W2263,技能效果!Y:Y,0))</f>
        <v>130400801</v>
      </c>
      <c r="C2263" s="31" t="str">
        <f>INDEX(技能效果!C:C,MATCH(技能效果等级!B2263,技能效果!B:B,0))</f>
        <v>插槽8主动伤害</v>
      </c>
      <c r="D2263" s="30" t="s">
        <v>1013</v>
      </c>
      <c r="E2263" s="31">
        <v>10</v>
      </c>
      <c r="F2263" s="31">
        <f>INDEX(技能效果!H:H,MATCH(技能效果等级!B2263,技能效果!B:B,0))</f>
        <v>1001</v>
      </c>
      <c r="G2263" s="31">
        <v>1</v>
      </c>
      <c r="H2263" s="100"/>
      <c r="I2263" s="100"/>
      <c r="J2263" s="100"/>
      <c r="K2263" s="100"/>
      <c r="L2263" s="100"/>
      <c r="M2263" s="100"/>
      <c r="N2263" s="30" t="str">
        <f>IF(INDEX(技能效果!I:I,MATCH(技能效果等级!B2263,技能效果!B:B,0))="","",INDEX(技能效果!I:I,MATCH(技能效果等级!B2263,技能效果!B:B,0)))</f>
        <v/>
      </c>
      <c r="O2263" s="100"/>
      <c r="P2263" s="100"/>
      <c r="Q2263" s="100"/>
      <c r="R2263" s="31" t="str">
        <f>IF(INDEX(技能效果!J:J,MATCH(技能效果等级!B2263,技能效果!B:B,0))="","",INDEX(技能效果!J:J,MATCH(技能效果等级!B2263,技能效果!B:B,0)))</f>
        <v/>
      </c>
      <c r="S2263" s="100"/>
      <c r="T2263" s="100"/>
      <c r="U2263" s="100"/>
      <c r="V2263" s="30" t="s">
        <v>1329</v>
      </c>
      <c r="W2263" s="31">
        <f t="shared" si="35"/>
        <v>226</v>
      </c>
    </row>
    <row r="2264" spans="1:23" ht="16.5" x14ac:dyDescent="0.2">
      <c r="A2264" s="31">
        <v>2261</v>
      </c>
      <c r="B2264" s="31">
        <f>INDEX(技能效果!B:B,MATCH(技能效果等级!W2264,技能效果!Y:Y,0))</f>
        <v>130400802</v>
      </c>
      <c r="C2264" s="31" t="str">
        <f>INDEX(技能效果!C:C,MATCH(技能效果等级!B2264,技能效果!B:B,0))</f>
        <v>插槽8获得蓝水晶</v>
      </c>
      <c r="D2264" s="30" t="s">
        <v>1013</v>
      </c>
      <c r="E2264" s="31">
        <v>1</v>
      </c>
      <c r="F2264" s="31">
        <f>INDEX(技能效果!H:H,MATCH(技能效果等级!B2264,技能效果!B:B,0))</f>
        <v>3001</v>
      </c>
      <c r="G2264" s="31">
        <v>1</v>
      </c>
      <c r="H2264" s="100"/>
      <c r="I2264" s="100"/>
      <c r="J2264" s="100"/>
      <c r="K2264" s="100"/>
      <c r="L2264" s="100"/>
      <c r="M2264" s="100"/>
      <c r="N2264" s="30" t="str">
        <f>IF(INDEX(技能效果!I:I,MATCH(技能效果等级!B2264,技能效果!B:B,0))="","",INDEX(技能效果!I:I,MATCH(技能效果等级!B2264,技能效果!B:B,0)))</f>
        <v/>
      </c>
      <c r="O2264" s="100"/>
      <c r="P2264" s="100"/>
      <c r="Q2264" s="100"/>
      <c r="R2264" s="31" t="str">
        <f>IF(INDEX(技能效果!J:J,MATCH(技能效果等级!B2264,技能效果!B:B,0))="","",INDEX(技能效果!J:J,MATCH(技能效果等级!B2264,技能效果!B:B,0)))</f>
        <v/>
      </c>
      <c r="S2264" s="100"/>
      <c r="T2264" s="100"/>
      <c r="U2264" s="100"/>
      <c r="V2264" s="30" t="s">
        <v>1329</v>
      </c>
      <c r="W2264" s="31">
        <f t="shared" si="35"/>
        <v>227</v>
      </c>
    </row>
    <row r="2265" spans="1:23" ht="16.5" x14ac:dyDescent="0.2">
      <c r="A2265" s="31">
        <v>2262</v>
      </c>
      <c r="B2265" s="31">
        <f>INDEX(技能效果!B:B,MATCH(技能效果等级!W2265,技能效果!Y:Y,0))</f>
        <v>130400802</v>
      </c>
      <c r="C2265" s="31" t="str">
        <f>INDEX(技能效果!C:C,MATCH(技能效果等级!B2265,技能效果!B:B,0))</f>
        <v>插槽8获得蓝水晶</v>
      </c>
      <c r="D2265" s="30" t="s">
        <v>1013</v>
      </c>
      <c r="E2265" s="31">
        <v>2</v>
      </c>
      <c r="F2265" s="31">
        <f>INDEX(技能效果!H:H,MATCH(技能效果等级!B2265,技能效果!B:B,0))</f>
        <v>3001</v>
      </c>
      <c r="G2265" s="31">
        <v>1</v>
      </c>
      <c r="H2265" s="100"/>
      <c r="I2265" s="100"/>
      <c r="J2265" s="100"/>
      <c r="K2265" s="100"/>
      <c r="L2265" s="100"/>
      <c r="M2265" s="100"/>
      <c r="N2265" s="30" t="str">
        <f>IF(INDEX(技能效果!I:I,MATCH(技能效果等级!B2265,技能效果!B:B,0))="","",INDEX(技能效果!I:I,MATCH(技能效果等级!B2265,技能效果!B:B,0)))</f>
        <v/>
      </c>
      <c r="O2265" s="100"/>
      <c r="P2265" s="100"/>
      <c r="Q2265" s="100"/>
      <c r="R2265" s="31" t="str">
        <f>IF(INDEX(技能效果!J:J,MATCH(技能效果等级!B2265,技能效果!B:B,0))="","",INDEX(技能效果!J:J,MATCH(技能效果等级!B2265,技能效果!B:B,0)))</f>
        <v/>
      </c>
      <c r="S2265" s="100"/>
      <c r="T2265" s="100"/>
      <c r="U2265" s="100"/>
      <c r="V2265" s="30" t="s">
        <v>1329</v>
      </c>
      <c r="W2265" s="31">
        <f t="shared" si="35"/>
        <v>227</v>
      </c>
    </row>
    <row r="2266" spans="1:23" ht="16.5" x14ac:dyDescent="0.2">
      <c r="A2266" s="31">
        <v>2263</v>
      </c>
      <c r="B2266" s="31">
        <f>INDEX(技能效果!B:B,MATCH(技能效果等级!W2266,技能效果!Y:Y,0))</f>
        <v>130400802</v>
      </c>
      <c r="C2266" s="31" t="str">
        <f>INDEX(技能效果!C:C,MATCH(技能效果等级!B2266,技能效果!B:B,0))</f>
        <v>插槽8获得蓝水晶</v>
      </c>
      <c r="D2266" s="30" t="s">
        <v>1013</v>
      </c>
      <c r="E2266" s="31">
        <v>3</v>
      </c>
      <c r="F2266" s="31">
        <f>INDEX(技能效果!H:H,MATCH(技能效果等级!B2266,技能效果!B:B,0))</f>
        <v>3001</v>
      </c>
      <c r="G2266" s="31">
        <v>1</v>
      </c>
      <c r="H2266" s="100"/>
      <c r="I2266" s="100"/>
      <c r="J2266" s="100"/>
      <c r="K2266" s="100"/>
      <c r="L2266" s="100"/>
      <c r="M2266" s="100"/>
      <c r="N2266" s="30" t="str">
        <f>IF(INDEX(技能效果!I:I,MATCH(技能效果等级!B2266,技能效果!B:B,0))="","",INDEX(技能效果!I:I,MATCH(技能效果等级!B2266,技能效果!B:B,0)))</f>
        <v/>
      </c>
      <c r="O2266" s="100"/>
      <c r="P2266" s="100"/>
      <c r="Q2266" s="100"/>
      <c r="R2266" s="31" t="str">
        <f>IF(INDEX(技能效果!J:J,MATCH(技能效果等级!B2266,技能效果!B:B,0))="","",INDEX(技能效果!J:J,MATCH(技能效果等级!B2266,技能效果!B:B,0)))</f>
        <v/>
      </c>
      <c r="S2266" s="100"/>
      <c r="T2266" s="100"/>
      <c r="U2266" s="100"/>
      <c r="V2266" s="30" t="s">
        <v>1329</v>
      </c>
      <c r="W2266" s="31">
        <f t="shared" si="35"/>
        <v>227</v>
      </c>
    </row>
    <row r="2267" spans="1:23" ht="16.5" x14ac:dyDescent="0.2">
      <c r="A2267" s="31">
        <v>2264</v>
      </c>
      <c r="B2267" s="31">
        <f>INDEX(技能效果!B:B,MATCH(技能效果等级!W2267,技能效果!Y:Y,0))</f>
        <v>130400802</v>
      </c>
      <c r="C2267" s="31" t="str">
        <f>INDEX(技能效果!C:C,MATCH(技能效果等级!B2267,技能效果!B:B,0))</f>
        <v>插槽8获得蓝水晶</v>
      </c>
      <c r="D2267" s="30" t="s">
        <v>1013</v>
      </c>
      <c r="E2267" s="31">
        <v>4</v>
      </c>
      <c r="F2267" s="31">
        <f>INDEX(技能效果!H:H,MATCH(技能效果等级!B2267,技能效果!B:B,0))</f>
        <v>3001</v>
      </c>
      <c r="G2267" s="31">
        <v>1</v>
      </c>
      <c r="H2267" s="100"/>
      <c r="I2267" s="100"/>
      <c r="J2267" s="100"/>
      <c r="K2267" s="100"/>
      <c r="L2267" s="100"/>
      <c r="M2267" s="100"/>
      <c r="N2267" s="30" t="str">
        <f>IF(INDEX(技能效果!I:I,MATCH(技能效果等级!B2267,技能效果!B:B,0))="","",INDEX(技能效果!I:I,MATCH(技能效果等级!B2267,技能效果!B:B,0)))</f>
        <v/>
      </c>
      <c r="O2267" s="100"/>
      <c r="P2267" s="100"/>
      <c r="Q2267" s="100"/>
      <c r="R2267" s="31" t="str">
        <f>IF(INDEX(技能效果!J:J,MATCH(技能效果等级!B2267,技能效果!B:B,0))="","",INDEX(技能效果!J:J,MATCH(技能效果等级!B2267,技能效果!B:B,0)))</f>
        <v/>
      </c>
      <c r="S2267" s="100"/>
      <c r="T2267" s="100"/>
      <c r="U2267" s="100"/>
      <c r="V2267" s="30" t="s">
        <v>1329</v>
      </c>
      <c r="W2267" s="31">
        <f t="shared" si="35"/>
        <v>227</v>
      </c>
    </row>
    <row r="2268" spans="1:23" ht="16.5" x14ac:dyDescent="0.2">
      <c r="A2268" s="31">
        <v>2265</v>
      </c>
      <c r="B2268" s="31">
        <f>INDEX(技能效果!B:B,MATCH(技能效果等级!W2268,技能效果!Y:Y,0))</f>
        <v>130400802</v>
      </c>
      <c r="C2268" s="31" t="str">
        <f>INDEX(技能效果!C:C,MATCH(技能效果等级!B2268,技能效果!B:B,0))</f>
        <v>插槽8获得蓝水晶</v>
      </c>
      <c r="D2268" s="30" t="s">
        <v>1013</v>
      </c>
      <c r="E2268" s="31">
        <v>5</v>
      </c>
      <c r="F2268" s="31">
        <f>INDEX(技能效果!H:H,MATCH(技能效果等级!B2268,技能效果!B:B,0))</f>
        <v>3001</v>
      </c>
      <c r="G2268" s="31">
        <v>1</v>
      </c>
      <c r="H2268" s="100"/>
      <c r="I2268" s="100"/>
      <c r="J2268" s="100"/>
      <c r="K2268" s="100"/>
      <c r="L2268" s="100"/>
      <c r="M2268" s="100"/>
      <c r="N2268" s="30" t="str">
        <f>IF(INDEX(技能效果!I:I,MATCH(技能效果等级!B2268,技能效果!B:B,0))="","",INDEX(技能效果!I:I,MATCH(技能效果等级!B2268,技能效果!B:B,0)))</f>
        <v/>
      </c>
      <c r="O2268" s="100"/>
      <c r="P2268" s="100"/>
      <c r="Q2268" s="100"/>
      <c r="R2268" s="31" t="str">
        <f>IF(INDEX(技能效果!J:J,MATCH(技能效果等级!B2268,技能效果!B:B,0))="","",INDEX(技能效果!J:J,MATCH(技能效果等级!B2268,技能效果!B:B,0)))</f>
        <v/>
      </c>
      <c r="S2268" s="100"/>
      <c r="T2268" s="100"/>
      <c r="U2268" s="100"/>
      <c r="V2268" s="30" t="s">
        <v>1329</v>
      </c>
      <c r="W2268" s="31">
        <f t="shared" si="35"/>
        <v>227</v>
      </c>
    </row>
    <row r="2269" spans="1:23" ht="16.5" x14ac:dyDescent="0.2">
      <c r="A2269" s="31">
        <v>2266</v>
      </c>
      <c r="B2269" s="31">
        <f>INDEX(技能效果!B:B,MATCH(技能效果等级!W2269,技能效果!Y:Y,0))</f>
        <v>130400802</v>
      </c>
      <c r="C2269" s="31" t="str">
        <f>INDEX(技能效果!C:C,MATCH(技能效果等级!B2269,技能效果!B:B,0))</f>
        <v>插槽8获得蓝水晶</v>
      </c>
      <c r="D2269" s="30" t="s">
        <v>1013</v>
      </c>
      <c r="E2269" s="31">
        <v>6</v>
      </c>
      <c r="F2269" s="31">
        <f>INDEX(技能效果!H:H,MATCH(技能效果等级!B2269,技能效果!B:B,0))</f>
        <v>3001</v>
      </c>
      <c r="G2269" s="31">
        <v>1</v>
      </c>
      <c r="H2269" s="100"/>
      <c r="I2269" s="100"/>
      <c r="J2269" s="100"/>
      <c r="K2269" s="100"/>
      <c r="L2269" s="100"/>
      <c r="M2269" s="100"/>
      <c r="N2269" s="30" t="str">
        <f>IF(INDEX(技能效果!I:I,MATCH(技能效果等级!B2269,技能效果!B:B,0))="","",INDEX(技能效果!I:I,MATCH(技能效果等级!B2269,技能效果!B:B,0)))</f>
        <v/>
      </c>
      <c r="O2269" s="100"/>
      <c r="P2269" s="100"/>
      <c r="Q2269" s="100"/>
      <c r="R2269" s="31" t="str">
        <f>IF(INDEX(技能效果!J:J,MATCH(技能效果等级!B2269,技能效果!B:B,0))="","",INDEX(技能效果!J:J,MATCH(技能效果等级!B2269,技能效果!B:B,0)))</f>
        <v/>
      </c>
      <c r="S2269" s="100"/>
      <c r="T2269" s="100"/>
      <c r="U2269" s="100"/>
      <c r="V2269" s="30" t="s">
        <v>1329</v>
      </c>
      <c r="W2269" s="31">
        <f t="shared" si="35"/>
        <v>227</v>
      </c>
    </row>
    <row r="2270" spans="1:23" ht="16.5" x14ac:dyDescent="0.2">
      <c r="A2270" s="31">
        <v>2267</v>
      </c>
      <c r="B2270" s="31">
        <f>INDEX(技能效果!B:B,MATCH(技能效果等级!W2270,技能效果!Y:Y,0))</f>
        <v>130400802</v>
      </c>
      <c r="C2270" s="31" t="str">
        <f>INDEX(技能效果!C:C,MATCH(技能效果等级!B2270,技能效果!B:B,0))</f>
        <v>插槽8获得蓝水晶</v>
      </c>
      <c r="D2270" s="30" t="s">
        <v>1013</v>
      </c>
      <c r="E2270" s="31">
        <v>7</v>
      </c>
      <c r="F2270" s="31">
        <f>INDEX(技能效果!H:H,MATCH(技能效果等级!B2270,技能效果!B:B,0))</f>
        <v>3001</v>
      </c>
      <c r="G2270" s="31">
        <v>1</v>
      </c>
      <c r="H2270" s="100"/>
      <c r="I2270" s="100"/>
      <c r="J2270" s="100"/>
      <c r="K2270" s="100"/>
      <c r="L2270" s="100"/>
      <c r="M2270" s="100"/>
      <c r="N2270" s="30" t="str">
        <f>IF(INDEX(技能效果!I:I,MATCH(技能效果等级!B2270,技能效果!B:B,0))="","",INDEX(技能效果!I:I,MATCH(技能效果等级!B2270,技能效果!B:B,0)))</f>
        <v/>
      </c>
      <c r="O2270" s="100"/>
      <c r="P2270" s="100"/>
      <c r="Q2270" s="100"/>
      <c r="R2270" s="31" t="str">
        <f>IF(INDEX(技能效果!J:J,MATCH(技能效果等级!B2270,技能效果!B:B,0))="","",INDEX(技能效果!J:J,MATCH(技能效果等级!B2270,技能效果!B:B,0)))</f>
        <v/>
      </c>
      <c r="S2270" s="100"/>
      <c r="T2270" s="100"/>
      <c r="U2270" s="100"/>
      <c r="V2270" s="30" t="s">
        <v>1329</v>
      </c>
      <c r="W2270" s="31">
        <f t="shared" si="35"/>
        <v>227</v>
      </c>
    </row>
    <row r="2271" spans="1:23" ht="16.5" x14ac:dyDescent="0.2">
      <c r="A2271" s="31">
        <v>2268</v>
      </c>
      <c r="B2271" s="31">
        <f>INDEX(技能效果!B:B,MATCH(技能效果等级!W2271,技能效果!Y:Y,0))</f>
        <v>130400802</v>
      </c>
      <c r="C2271" s="31" t="str">
        <f>INDEX(技能效果!C:C,MATCH(技能效果等级!B2271,技能效果!B:B,0))</f>
        <v>插槽8获得蓝水晶</v>
      </c>
      <c r="D2271" s="30" t="s">
        <v>1013</v>
      </c>
      <c r="E2271" s="31">
        <v>8</v>
      </c>
      <c r="F2271" s="31">
        <f>INDEX(技能效果!H:H,MATCH(技能效果等级!B2271,技能效果!B:B,0))</f>
        <v>3001</v>
      </c>
      <c r="G2271" s="31">
        <v>1</v>
      </c>
      <c r="H2271" s="100"/>
      <c r="I2271" s="100"/>
      <c r="J2271" s="100"/>
      <c r="K2271" s="100"/>
      <c r="L2271" s="100"/>
      <c r="M2271" s="100"/>
      <c r="N2271" s="30" t="str">
        <f>IF(INDEX(技能效果!I:I,MATCH(技能效果等级!B2271,技能效果!B:B,0))="","",INDEX(技能效果!I:I,MATCH(技能效果等级!B2271,技能效果!B:B,0)))</f>
        <v/>
      </c>
      <c r="O2271" s="100"/>
      <c r="P2271" s="100"/>
      <c r="Q2271" s="100"/>
      <c r="R2271" s="31" t="str">
        <f>IF(INDEX(技能效果!J:J,MATCH(技能效果等级!B2271,技能效果!B:B,0))="","",INDEX(技能效果!J:J,MATCH(技能效果等级!B2271,技能效果!B:B,0)))</f>
        <v/>
      </c>
      <c r="S2271" s="100"/>
      <c r="T2271" s="100"/>
      <c r="U2271" s="100"/>
      <c r="V2271" s="30" t="s">
        <v>1329</v>
      </c>
      <c r="W2271" s="31">
        <f t="shared" si="35"/>
        <v>227</v>
      </c>
    </row>
    <row r="2272" spans="1:23" ht="16.5" x14ac:dyDescent="0.2">
      <c r="A2272" s="31">
        <v>2269</v>
      </c>
      <c r="B2272" s="31">
        <f>INDEX(技能效果!B:B,MATCH(技能效果等级!W2272,技能效果!Y:Y,0))</f>
        <v>130400802</v>
      </c>
      <c r="C2272" s="31" t="str">
        <f>INDEX(技能效果!C:C,MATCH(技能效果等级!B2272,技能效果!B:B,0))</f>
        <v>插槽8获得蓝水晶</v>
      </c>
      <c r="D2272" s="30" t="s">
        <v>1013</v>
      </c>
      <c r="E2272" s="31">
        <v>9</v>
      </c>
      <c r="F2272" s="31">
        <f>INDEX(技能效果!H:H,MATCH(技能效果等级!B2272,技能效果!B:B,0))</f>
        <v>3001</v>
      </c>
      <c r="G2272" s="31">
        <v>1</v>
      </c>
      <c r="H2272" s="100"/>
      <c r="I2272" s="100"/>
      <c r="J2272" s="100"/>
      <c r="K2272" s="100"/>
      <c r="L2272" s="100"/>
      <c r="M2272" s="100"/>
      <c r="N2272" s="30" t="str">
        <f>IF(INDEX(技能效果!I:I,MATCH(技能效果等级!B2272,技能效果!B:B,0))="","",INDEX(技能效果!I:I,MATCH(技能效果等级!B2272,技能效果!B:B,0)))</f>
        <v/>
      </c>
      <c r="O2272" s="100"/>
      <c r="P2272" s="100"/>
      <c r="Q2272" s="100"/>
      <c r="R2272" s="31" t="str">
        <f>IF(INDEX(技能效果!J:J,MATCH(技能效果等级!B2272,技能效果!B:B,0))="","",INDEX(技能效果!J:J,MATCH(技能效果等级!B2272,技能效果!B:B,0)))</f>
        <v/>
      </c>
      <c r="S2272" s="100"/>
      <c r="T2272" s="100"/>
      <c r="U2272" s="100"/>
      <c r="V2272" s="30" t="s">
        <v>1329</v>
      </c>
      <c r="W2272" s="31">
        <f t="shared" si="35"/>
        <v>227</v>
      </c>
    </row>
    <row r="2273" spans="1:23" ht="16.5" x14ac:dyDescent="0.2">
      <c r="A2273" s="31">
        <v>2270</v>
      </c>
      <c r="B2273" s="31">
        <f>INDEX(技能效果!B:B,MATCH(技能效果等级!W2273,技能效果!Y:Y,0))</f>
        <v>130400802</v>
      </c>
      <c r="C2273" s="31" t="str">
        <f>INDEX(技能效果!C:C,MATCH(技能效果等级!B2273,技能效果!B:B,0))</f>
        <v>插槽8获得蓝水晶</v>
      </c>
      <c r="D2273" s="30" t="s">
        <v>1013</v>
      </c>
      <c r="E2273" s="31">
        <v>10</v>
      </c>
      <c r="F2273" s="31">
        <f>INDEX(技能效果!H:H,MATCH(技能效果等级!B2273,技能效果!B:B,0))</f>
        <v>3001</v>
      </c>
      <c r="G2273" s="31">
        <v>1</v>
      </c>
      <c r="H2273" s="100"/>
      <c r="I2273" s="100"/>
      <c r="J2273" s="100"/>
      <c r="K2273" s="100"/>
      <c r="L2273" s="100"/>
      <c r="M2273" s="100"/>
      <c r="N2273" s="30" t="str">
        <f>IF(INDEX(技能效果!I:I,MATCH(技能效果等级!B2273,技能效果!B:B,0))="","",INDEX(技能效果!I:I,MATCH(技能效果等级!B2273,技能效果!B:B,0)))</f>
        <v/>
      </c>
      <c r="O2273" s="100"/>
      <c r="P2273" s="100"/>
      <c r="Q2273" s="100"/>
      <c r="R2273" s="31" t="str">
        <f>IF(INDEX(技能效果!J:J,MATCH(技能效果等级!B2273,技能效果!B:B,0))="","",INDEX(技能效果!J:J,MATCH(技能效果等级!B2273,技能效果!B:B,0)))</f>
        <v/>
      </c>
      <c r="S2273" s="100"/>
      <c r="T2273" s="100"/>
      <c r="U2273" s="100"/>
      <c r="V2273" s="30" t="s">
        <v>1329</v>
      </c>
      <c r="W2273" s="31">
        <f t="shared" si="35"/>
        <v>227</v>
      </c>
    </row>
    <row r="2274" spans="1:23" ht="16.5" x14ac:dyDescent="0.2">
      <c r="A2274" s="31">
        <v>2271</v>
      </c>
      <c r="B2274" s="31">
        <f>INDEX(技能效果!B:B,MATCH(技能效果等级!W2274,技能效果!Y:Y,0))</f>
        <v>130400901</v>
      </c>
      <c r="C2274" s="31" t="str">
        <f>INDEX(技能效果!C:C,MATCH(技能效果等级!B2274,技能效果!B:B,0))</f>
        <v>插槽9回复友军生命</v>
      </c>
      <c r="D2274" s="30" t="s">
        <v>1013</v>
      </c>
      <c r="E2274" s="31">
        <v>1</v>
      </c>
      <c r="F2274" s="31">
        <f>INDEX(技能效果!H:H,MATCH(技能效果等级!B2274,技能效果!B:B,0))</f>
        <v>2002</v>
      </c>
      <c r="G2274" s="31">
        <v>1</v>
      </c>
      <c r="H2274" s="100"/>
      <c r="I2274" s="100"/>
      <c r="J2274" s="100"/>
      <c r="K2274" s="100"/>
      <c r="L2274" s="100"/>
      <c r="M2274" s="100"/>
      <c r="N2274" s="30" t="str">
        <f>IF(INDEX(技能效果!I:I,MATCH(技能效果等级!B2274,技能效果!B:B,0))="","",INDEX(技能效果!I:I,MATCH(技能效果等级!B2274,技能效果!B:B,0)))</f>
        <v/>
      </c>
      <c r="O2274" s="100"/>
      <c r="P2274" s="100"/>
      <c r="Q2274" s="100"/>
      <c r="R2274" s="31" t="str">
        <f>IF(INDEX(技能效果!J:J,MATCH(技能效果等级!B2274,技能效果!B:B,0))="","",INDEX(技能效果!J:J,MATCH(技能效果等级!B2274,技能效果!B:B,0)))</f>
        <v/>
      </c>
      <c r="S2274" s="100"/>
      <c r="T2274" s="100"/>
      <c r="U2274" s="100"/>
      <c r="V2274" s="30" t="s">
        <v>1329</v>
      </c>
      <c r="W2274" s="31">
        <f t="shared" si="35"/>
        <v>228</v>
      </c>
    </row>
    <row r="2275" spans="1:23" ht="16.5" x14ac:dyDescent="0.2">
      <c r="A2275" s="31">
        <v>2272</v>
      </c>
      <c r="B2275" s="31">
        <f>INDEX(技能效果!B:B,MATCH(技能效果等级!W2275,技能效果!Y:Y,0))</f>
        <v>130400901</v>
      </c>
      <c r="C2275" s="31" t="str">
        <f>INDEX(技能效果!C:C,MATCH(技能效果等级!B2275,技能效果!B:B,0))</f>
        <v>插槽9回复友军生命</v>
      </c>
      <c r="D2275" s="30" t="s">
        <v>1013</v>
      </c>
      <c r="E2275" s="31">
        <v>2</v>
      </c>
      <c r="F2275" s="31">
        <f>INDEX(技能效果!H:H,MATCH(技能效果等级!B2275,技能效果!B:B,0))</f>
        <v>2002</v>
      </c>
      <c r="G2275" s="31">
        <v>1</v>
      </c>
      <c r="H2275" s="100"/>
      <c r="I2275" s="100"/>
      <c r="J2275" s="100"/>
      <c r="K2275" s="100"/>
      <c r="L2275" s="100"/>
      <c r="M2275" s="100"/>
      <c r="N2275" s="30" t="str">
        <f>IF(INDEX(技能效果!I:I,MATCH(技能效果等级!B2275,技能效果!B:B,0))="","",INDEX(技能效果!I:I,MATCH(技能效果等级!B2275,技能效果!B:B,0)))</f>
        <v/>
      </c>
      <c r="O2275" s="100"/>
      <c r="P2275" s="100"/>
      <c r="Q2275" s="100"/>
      <c r="R2275" s="31" t="str">
        <f>IF(INDEX(技能效果!J:J,MATCH(技能效果等级!B2275,技能效果!B:B,0))="","",INDEX(技能效果!J:J,MATCH(技能效果等级!B2275,技能效果!B:B,0)))</f>
        <v/>
      </c>
      <c r="S2275" s="100"/>
      <c r="T2275" s="100"/>
      <c r="U2275" s="100"/>
      <c r="V2275" s="30" t="s">
        <v>1329</v>
      </c>
      <c r="W2275" s="31">
        <f t="shared" si="35"/>
        <v>228</v>
      </c>
    </row>
    <row r="2276" spans="1:23" ht="16.5" x14ac:dyDescent="0.2">
      <c r="A2276" s="31">
        <v>2273</v>
      </c>
      <c r="B2276" s="31">
        <f>INDEX(技能效果!B:B,MATCH(技能效果等级!W2276,技能效果!Y:Y,0))</f>
        <v>130400901</v>
      </c>
      <c r="C2276" s="31" t="str">
        <f>INDEX(技能效果!C:C,MATCH(技能效果等级!B2276,技能效果!B:B,0))</f>
        <v>插槽9回复友军生命</v>
      </c>
      <c r="D2276" s="30" t="s">
        <v>1013</v>
      </c>
      <c r="E2276" s="31">
        <v>3</v>
      </c>
      <c r="F2276" s="31">
        <f>INDEX(技能效果!H:H,MATCH(技能效果等级!B2276,技能效果!B:B,0))</f>
        <v>2002</v>
      </c>
      <c r="G2276" s="31">
        <v>1</v>
      </c>
      <c r="H2276" s="100"/>
      <c r="I2276" s="100"/>
      <c r="J2276" s="100"/>
      <c r="K2276" s="100"/>
      <c r="L2276" s="100"/>
      <c r="M2276" s="100"/>
      <c r="N2276" s="30" t="str">
        <f>IF(INDEX(技能效果!I:I,MATCH(技能效果等级!B2276,技能效果!B:B,0))="","",INDEX(技能效果!I:I,MATCH(技能效果等级!B2276,技能效果!B:B,0)))</f>
        <v/>
      </c>
      <c r="O2276" s="100"/>
      <c r="P2276" s="100"/>
      <c r="Q2276" s="100"/>
      <c r="R2276" s="31" t="str">
        <f>IF(INDEX(技能效果!J:J,MATCH(技能效果等级!B2276,技能效果!B:B,0))="","",INDEX(技能效果!J:J,MATCH(技能效果等级!B2276,技能效果!B:B,0)))</f>
        <v/>
      </c>
      <c r="S2276" s="100"/>
      <c r="T2276" s="100"/>
      <c r="U2276" s="100"/>
      <c r="V2276" s="30" t="s">
        <v>1329</v>
      </c>
      <c r="W2276" s="31">
        <f t="shared" si="35"/>
        <v>228</v>
      </c>
    </row>
    <row r="2277" spans="1:23" ht="16.5" x14ac:dyDescent="0.2">
      <c r="A2277" s="31">
        <v>2274</v>
      </c>
      <c r="B2277" s="31">
        <f>INDEX(技能效果!B:B,MATCH(技能效果等级!W2277,技能效果!Y:Y,0))</f>
        <v>130400901</v>
      </c>
      <c r="C2277" s="31" t="str">
        <f>INDEX(技能效果!C:C,MATCH(技能效果等级!B2277,技能效果!B:B,0))</f>
        <v>插槽9回复友军生命</v>
      </c>
      <c r="D2277" s="30" t="s">
        <v>1013</v>
      </c>
      <c r="E2277" s="31">
        <v>4</v>
      </c>
      <c r="F2277" s="31">
        <f>INDEX(技能效果!H:H,MATCH(技能效果等级!B2277,技能效果!B:B,0))</f>
        <v>2002</v>
      </c>
      <c r="G2277" s="31">
        <v>1</v>
      </c>
      <c r="H2277" s="100"/>
      <c r="I2277" s="100"/>
      <c r="J2277" s="100"/>
      <c r="K2277" s="100"/>
      <c r="L2277" s="100"/>
      <c r="M2277" s="100"/>
      <c r="N2277" s="30" t="str">
        <f>IF(INDEX(技能效果!I:I,MATCH(技能效果等级!B2277,技能效果!B:B,0))="","",INDEX(技能效果!I:I,MATCH(技能效果等级!B2277,技能效果!B:B,0)))</f>
        <v/>
      </c>
      <c r="O2277" s="100"/>
      <c r="P2277" s="100"/>
      <c r="Q2277" s="100"/>
      <c r="R2277" s="31" t="str">
        <f>IF(INDEX(技能效果!J:J,MATCH(技能效果等级!B2277,技能效果!B:B,0))="","",INDEX(技能效果!J:J,MATCH(技能效果等级!B2277,技能效果!B:B,0)))</f>
        <v/>
      </c>
      <c r="S2277" s="100"/>
      <c r="T2277" s="100"/>
      <c r="U2277" s="100"/>
      <c r="V2277" s="30" t="s">
        <v>1329</v>
      </c>
      <c r="W2277" s="31">
        <f t="shared" si="35"/>
        <v>228</v>
      </c>
    </row>
    <row r="2278" spans="1:23" ht="16.5" x14ac:dyDescent="0.2">
      <c r="A2278" s="31">
        <v>2275</v>
      </c>
      <c r="B2278" s="31">
        <f>INDEX(技能效果!B:B,MATCH(技能效果等级!W2278,技能效果!Y:Y,0))</f>
        <v>130400901</v>
      </c>
      <c r="C2278" s="31" t="str">
        <f>INDEX(技能效果!C:C,MATCH(技能效果等级!B2278,技能效果!B:B,0))</f>
        <v>插槽9回复友军生命</v>
      </c>
      <c r="D2278" s="30" t="s">
        <v>1013</v>
      </c>
      <c r="E2278" s="31">
        <v>5</v>
      </c>
      <c r="F2278" s="31">
        <f>INDEX(技能效果!H:H,MATCH(技能效果等级!B2278,技能效果!B:B,0))</f>
        <v>2002</v>
      </c>
      <c r="G2278" s="31">
        <v>1</v>
      </c>
      <c r="H2278" s="100"/>
      <c r="I2278" s="100"/>
      <c r="J2278" s="100"/>
      <c r="K2278" s="100"/>
      <c r="L2278" s="100"/>
      <c r="M2278" s="100"/>
      <c r="N2278" s="30" t="str">
        <f>IF(INDEX(技能效果!I:I,MATCH(技能效果等级!B2278,技能效果!B:B,0))="","",INDEX(技能效果!I:I,MATCH(技能效果等级!B2278,技能效果!B:B,0)))</f>
        <v/>
      </c>
      <c r="O2278" s="100"/>
      <c r="P2278" s="100"/>
      <c r="Q2278" s="100"/>
      <c r="R2278" s="31" t="str">
        <f>IF(INDEX(技能效果!J:J,MATCH(技能效果等级!B2278,技能效果!B:B,0))="","",INDEX(技能效果!J:J,MATCH(技能效果等级!B2278,技能效果!B:B,0)))</f>
        <v/>
      </c>
      <c r="S2278" s="100"/>
      <c r="T2278" s="100"/>
      <c r="U2278" s="100"/>
      <c r="V2278" s="30" t="s">
        <v>1329</v>
      </c>
      <c r="W2278" s="31">
        <f t="shared" si="35"/>
        <v>228</v>
      </c>
    </row>
    <row r="2279" spans="1:23" ht="16.5" x14ac:dyDescent="0.2">
      <c r="A2279" s="31">
        <v>2276</v>
      </c>
      <c r="B2279" s="31">
        <f>INDEX(技能效果!B:B,MATCH(技能效果等级!W2279,技能效果!Y:Y,0))</f>
        <v>130400901</v>
      </c>
      <c r="C2279" s="31" t="str">
        <f>INDEX(技能效果!C:C,MATCH(技能效果等级!B2279,技能效果!B:B,0))</f>
        <v>插槽9回复友军生命</v>
      </c>
      <c r="D2279" s="30" t="s">
        <v>1013</v>
      </c>
      <c r="E2279" s="31">
        <v>6</v>
      </c>
      <c r="F2279" s="31">
        <f>INDEX(技能效果!H:H,MATCH(技能效果等级!B2279,技能效果!B:B,0))</f>
        <v>2002</v>
      </c>
      <c r="G2279" s="31">
        <v>1</v>
      </c>
      <c r="H2279" s="100"/>
      <c r="I2279" s="100"/>
      <c r="J2279" s="100"/>
      <c r="K2279" s="100"/>
      <c r="L2279" s="100"/>
      <c r="M2279" s="100"/>
      <c r="N2279" s="30" t="str">
        <f>IF(INDEX(技能效果!I:I,MATCH(技能效果等级!B2279,技能效果!B:B,0))="","",INDEX(技能效果!I:I,MATCH(技能效果等级!B2279,技能效果!B:B,0)))</f>
        <v/>
      </c>
      <c r="O2279" s="100"/>
      <c r="P2279" s="100"/>
      <c r="Q2279" s="100"/>
      <c r="R2279" s="31" t="str">
        <f>IF(INDEX(技能效果!J:J,MATCH(技能效果等级!B2279,技能效果!B:B,0))="","",INDEX(技能效果!J:J,MATCH(技能效果等级!B2279,技能效果!B:B,0)))</f>
        <v/>
      </c>
      <c r="S2279" s="100"/>
      <c r="T2279" s="100"/>
      <c r="U2279" s="100"/>
      <c r="V2279" s="30" t="s">
        <v>1329</v>
      </c>
      <c r="W2279" s="31">
        <f t="shared" si="35"/>
        <v>228</v>
      </c>
    </row>
    <row r="2280" spans="1:23" ht="16.5" x14ac:dyDescent="0.2">
      <c r="A2280" s="31">
        <v>2277</v>
      </c>
      <c r="B2280" s="31">
        <f>INDEX(技能效果!B:B,MATCH(技能效果等级!W2280,技能效果!Y:Y,0))</f>
        <v>130400901</v>
      </c>
      <c r="C2280" s="31" t="str">
        <f>INDEX(技能效果!C:C,MATCH(技能效果等级!B2280,技能效果!B:B,0))</f>
        <v>插槽9回复友军生命</v>
      </c>
      <c r="D2280" s="30" t="s">
        <v>1013</v>
      </c>
      <c r="E2280" s="31">
        <v>7</v>
      </c>
      <c r="F2280" s="31">
        <f>INDEX(技能效果!H:H,MATCH(技能效果等级!B2280,技能效果!B:B,0))</f>
        <v>2002</v>
      </c>
      <c r="G2280" s="31">
        <v>1</v>
      </c>
      <c r="H2280" s="100"/>
      <c r="I2280" s="100"/>
      <c r="J2280" s="100"/>
      <c r="K2280" s="100"/>
      <c r="L2280" s="100"/>
      <c r="M2280" s="100"/>
      <c r="N2280" s="30" t="str">
        <f>IF(INDEX(技能效果!I:I,MATCH(技能效果等级!B2280,技能效果!B:B,0))="","",INDEX(技能效果!I:I,MATCH(技能效果等级!B2280,技能效果!B:B,0)))</f>
        <v/>
      </c>
      <c r="O2280" s="100"/>
      <c r="P2280" s="100"/>
      <c r="Q2280" s="100"/>
      <c r="R2280" s="31" t="str">
        <f>IF(INDEX(技能效果!J:J,MATCH(技能效果等级!B2280,技能效果!B:B,0))="","",INDEX(技能效果!J:J,MATCH(技能效果等级!B2280,技能效果!B:B,0)))</f>
        <v/>
      </c>
      <c r="S2280" s="100"/>
      <c r="T2280" s="100"/>
      <c r="U2280" s="100"/>
      <c r="V2280" s="30" t="s">
        <v>1329</v>
      </c>
      <c r="W2280" s="31">
        <f t="shared" si="35"/>
        <v>228</v>
      </c>
    </row>
    <row r="2281" spans="1:23" ht="16.5" x14ac:dyDescent="0.2">
      <c r="A2281" s="31">
        <v>2278</v>
      </c>
      <c r="B2281" s="31">
        <f>INDEX(技能效果!B:B,MATCH(技能效果等级!W2281,技能效果!Y:Y,0))</f>
        <v>130400901</v>
      </c>
      <c r="C2281" s="31" t="str">
        <f>INDEX(技能效果!C:C,MATCH(技能效果等级!B2281,技能效果!B:B,0))</f>
        <v>插槽9回复友军生命</v>
      </c>
      <c r="D2281" s="30" t="s">
        <v>1013</v>
      </c>
      <c r="E2281" s="31">
        <v>8</v>
      </c>
      <c r="F2281" s="31">
        <f>INDEX(技能效果!H:H,MATCH(技能效果等级!B2281,技能效果!B:B,0))</f>
        <v>2002</v>
      </c>
      <c r="G2281" s="31">
        <v>1</v>
      </c>
      <c r="H2281" s="100"/>
      <c r="I2281" s="100"/>
      <c r="J2281" s="100"/>
      <c r="K2281" s="100"/>
      <c r="L2281" s="100"/>
      <c r="M2281" s="100"/>
      <c r="N2281" s="30" t="str">
        <f>IF(INDEX(技能效果!I:I,MATCH(技能效果等级!B2281,技能效果!B:B,0))="","",INDEX(技能效果!I:I,MATCH(技能效果等级!B2281,技能效果!B:B,0)))</f>
        <v/>
      </c>
      <c r="O2281" s="100"/>
      <c r="P2281" s="100"/>
      <c r="Q2281" s="100"/>
      <c r="R2281" s="31" t="str">
        <f>IF(INDEX(技能效果!J:J,MATCH(技能效果等级!B2281,技能效果!B:B,0))="","",INDEX(技能效果!J:J,MATCH(技能效果等级!B2281,技能效果!B:B,0)))</f>
        <v/>
      </c>
      <c r="S2281" s="100"/>
      <c r="T2281" s="100"/>
      <c r="U2281" s="100"/>
      <c r="V2281" s="30" t="s">
        <v>1329</v>
      </c>
      <c r="W2281" s="31">
        <f t="shared" si="35"/>
        <v>228</v>
      </c>
    </row>
    <row r="2282" spans="1:23" ht="16.5" x14ac:dyDescent="0.2">
      <c r="A2282" s="31">
        <v>2279</v>
      </c>
      <c r="B2282" s="31">
        <f>INDEX(技能效果!B:B,MATCH(技能效果等级!W2282,技能效果!Y:Y,0))</f>
        <v>130400901</v>
      </c>
      <c r="C2282" s="31" t="str">
        <f>INDEX(技能效果!C:C,MATCH(技能效果等级!B2282,技能效果!B:B,0))</f>
        <v>插槽9回复友军生命</v>
      </c>
      <c r="D2282" s="30" t="s">
        <v>1013</v>
      </c>
      <c r="E2282" s="31">
        <v>9</v>
      </c>
      <c r="F2282" s="31">
        <f>INDEX(技能效果!H:H,MATCH(技能效果等级!B2282,技能效果!B:B,0))</f>
        <v>2002</v>
      </c>
      <c r="G2282" s="31">
        <v>1</v>
      </c>
      <c r="H2282" s="100"/>
      <c r="I2282" s="100"/>
      <c r="J2282" s="100"/>
      <c r="K2282" s="100"/>
      <c r="L2282" s="100"/>
      <c r="M2282" s="100"/>
      <c r="N2282" s="30" t="str">
        <f>IF(INDEX(技能效果!I:I,MATCH(技能效果等级!B2282,技能效果!B:B,0))="","",INDEX(技能效果!I:I,MATCH(技能效果等级!B2282,技能效果!B:B,0)))</f>
        <v/>
      </c>
      <c r="O2282" s="100"/>
      <c r="P2282" s="100"/>
      <c r="Q2282" s="100"/>
      <c r="R2282" s="31" t="str">
        <f>IF(INDEX(技能效果!J:J,MATCH(技能效果等级!B2282,技能效果!B:B,0))="","",INDEX(技能效果!J:J,MATCH(技能效果等级!B2282,技能效果!B:B,0)))</f>
        <v/>
      </c>
      <c r="S2282" s="100"/>
      <c r="T2282" s="100"/>
      <c r="U2282" s="100"/>
      <c r="V2282" s="30" t="s">
        <v>1329</v>
      </c>
      <c r="W2282" s="31">
        <f t="shared" si="35"/>
        <v>228</v>
      </c>
    </row>
    <row r="2283" spans="1:23" ht="16.5" x14ac:dyDescent="0.2">
      <c r="A2283" s="31">
        <v>2280</v>
      </c>
      <c r="B2283" s="31">
        <f>INDEX(技能效果!B:B,MATCH(技能效果等级!W2283,技能效果!Y:Y,0))</f>
        <v>130400901</v>
      </c>
      <c r="C2283" s="31" t="str">
        <f>INDEX(技能效果!C:C,MATCH(技能效果等级!B2283,技能效果!B:B,0))</f>
        <v>插槽9回复友军生命</v>
      </c>
      <c r="D2283" s="30" t="s">
        <v>1013</v>
      </c>
      <c r="E2283" s="31">
        <v>10</v>
      </c>
      <c r="F2283" s="31">
        <f>INDEX(技能效果!H:H,MATCH(技能效果等级!B2283,技能效果!B:B,0))</f>
        <v>2002</v>
      </c>
      <c r="G2283" s="31">
        <v>1</v>
      </c>
      <c r="H2283" s="100"/>
      <c r="I2283" s="100"/>
      <c r="J2283" s="100"/>
      <c r="K2283" s="100"/>
      <c r="L2283" s="100"/>
      <c r="M2283" s="100"/>
      <c r="N2283" s="30" t="str">
        <f>IF(INDEX(技能效果!I:I,MATCH(技能效果等级!B2283,技能效果!B:B,0))="","",INDEX(技能效果!I:I,MATCH(技能效果等级!B2283,技能效果!B:B,0)))</f>
        <v/>
      </c>
      <c r="O2283" s="100"/>
      <c r="P2283" s="100"/>
      <c r="Q2283" s="100"/>
      <c r="R2283" s="31" t="str">
        <f>IF(INDEX(技能效果!J:J,MATCH(技能效果等级!B2283,技能效果!B:B,0))="","",INDEX(技能效果!J:J,MATCH(技能效果等级!B2283,技能效果!B:B,0)))</f>
        <v/>
      </c>
      <c r="S2283" s="100"/>
      <c r="T2283" s="100"/>
      <c r="U2283" s="100"/>
      <c r="V2283" s="30" t="s">
        <v>1329</v>
      </c>
      <c r="W2283" s="31">
        <f t="shared" si="35"/>
        <v>228</v>
      </c>
    </row>
    <row r="2284" spans="1:23" ht="16.5" x14ac:dyDescent="0.2">
      <c r="A2284" s="31">
        <v>2281</v>
      </c>
      <c r="B2284" s="31">
        <f>INDEX(技能效果!B:B,MATCH(技能效果等级!W2284,技能效果!Y:Y,0))</f>
        <v>130400902</v>
      </c>
      <c r="C2284" s="31" t="str">
        <f>INDEX(技能效果!C:C,MATCH(技能效果等级!B2284,技能效果!B:B,0))</f>
        <v>插槽9施加水晶外壳效果</v>
      </c>
      <c r="D2284" s="30" t="s">
        <v>1013</v>
      </c>
      <c r="E2284" s="31">
        <v>1</v>
      </c>
      <c r="F2284" s="31">
        <f>INDEX(技能效果!H:H,MATCH(技能效果等级!B2284,技能效果!B:B,0))</f>
        <v>4035</v>
      </c>
      <c r="G2284" s="31">
        <v>1</v>
      </c>
      <c r="H2284" s="100"/>
      <c r="I2284" s="100"/>
      <c r="J2284" s="100"/>
      <c r="K2284" s="100"/>
      <c r="L2284" s="100"/>
      <c r="M2284" s="100"/>
      <c r="N2284" s="30" t="str">
        <f>IF(INDEX(技能效果!I:I,MATCH(技能效果等级!B2284,技能效果!B:B,0))="","",INDEX(技能效果!I:I,MATCH(技能效果等级!B2284,技能效果!B:B,0)))</f>
        <v/>
      </c>
      <c r="O2284" s="100"/>
      <c r="P2284" s="100"/>
      <c r="Q2284" s="100"/>
      <c r="R2284" s="31" t="str">
        <f>IF(INDEX(技能效果!J:J,MATCH(技能效果等级!B2284,技能效果!B:B,0))="","",INDEX(技能效果!J:J,MATCH(技能效果等级!B2284,技能效果!B:B,0)))</f>
        <v/>
      </c>
      <c r="S2284" s="100"/>
      <c r="T2284" s="100"/>
      <c r="U2284" s="100"/>
      <c r="V2284" s="30" t="s">
        <v>1329</v>
      </c>
      <c r="W2284" s="31">
        <f t="shared" si="35"/>
        <v>229</v>
      </c>
    </row>
    <row r="2285" spans="1:23" ht="16.5" x14ac:dyDescent="0.2">
      <c r="A2285" s="31">
        <v>2282</v>
      </c>
      <c r="B2285" s="31">
        <f>INDEX(技能效果!B:B,MATCH(技能效果等级!W2285,技能效果!Y:Y,0))</f>
        <v>130400902</v>
      </c>
      <c r="C2285" s="31" t="str">
        <f>INDEX(技能效果!C:C,MATCH(技能效果等级!B2285,技能效果!B:B,0))</f>
        <v>插槽9施加水晶外壳效果</v>
      </c>
      <c r="D2285" s="30" t="s">
        <v>1013</v>
      </c>
      <c r="E2285" s="31">
        <v>2</v>
      </c>
      <c r="F2285" s="31">
        <f>INDEX(技能效果!H:H,MATCH(技能效果等级!B2285,技能效果!B:B,0))</f>
        <v>4035</v>
      </c>
      <c r="G2285" s="31">
        <v>1</v>
      </c>
      <c r="H2285" s="100"/>
      <c r="I2285" s="100"/>
      <c r="J2285" s="100"/>
      <c r="K2285" s="100"/>
      <c r="L2285" s="100"/>
      <c r="M2285" s="100"/>
      <c r="N2285" s="30" t="str">
        <f>IF(INDEX(技能效果!I:I,MATCH(技能效果等级!B2285,技能效果!B:B,0))="","",INDEX(技能效果!I:I,MATCH(技能效果等级!B2285,技能效果!B:B,0)))</f>
        <v/>
      </c>
      <c r="O2285" s="100"/>
      <c r="P2285" s="100"/>
      <c r="Q2285" s="100"/>
      <c r="R2285" s="31" t="str">
        <f>IF(INDEX(技能效果!J:J,MATCH(技能效果等级!B2285,技能效果!B:B,0))="","",INDEX(技能效果!J:J,MATCH(技能效果等级!B2285,技能效果!B:B,0)))</f>
        <v/>
      </c>
      <c r="S2285" s="100"/>
      <c r="T2285" s="100"/>
      <c r="U2285" s="100"/>
      <c r="V2285" s="30" t="s">
        <v>1329</v>
      </c>
      <c r="W2285" s="31">
        <f t="shared" si="35"/>
        <v>229</v>
      </c>
    </row>
    <row r="2286" spans="1:23" ht="16.5" x14ac:dyDescent="0.2">
      <c r="A2286" s="31">
        <v>2283</v>
      </c>
      <c r="B2286" s="31">
        <f>INDEX(技能效果!B:B,MATCH(技能效果等级!W2286,技能效果!Y:Y,0))</f>
        <v>130400902</v>
      </c>
      <c r="C2286" s="31" t="str">
        <f>INDEX(技能效果!C:C,MATCH(技能效果等级!B2286,技能效果!B:B,0))</f>
        <v>插槽9施加水晶外壳效果</v>
      </c>
      <c r="D2286" s="30" t="s">
        <v>1013</v>
      </c>
      <c r="E2286" s="31">
        <v>3</v>
      </c>
      <c r="F2286" s="31">
        <f>INDEX(技能效果!H:H,MATCH(技能效果等级!B2286,技能效果!B:B,0))</f>
        <v>4035</v>
      </c>
      <c r="G2286" s="31">
        <v>1</v>
      </c>
      <c r="H2286" s="100"/>
      <c r="I2286" s="100"/>
      <c r="J2286" s="100"/>
      <c r="K2286" s="100"/>
      <c r="L2286" s="100"/>
      <c r="M2286" s="100"/>
      <c r="N2286" s="30" t="str">
        <f>IF(INDEX(技能效果!I:I,MATCH(技能效果等级!B2286,技能效果!B:B,0))="","",INDEX(技能效果!I:I,MATCH(技能效果等级!B2286,技能效果!B:B,0)))</f>
        <v/>
      </c>
      <c r="O2286" s="100"/>
      <c r="P2286" s="100"/>
      <c r="Q2286" s="100"/>
      <c r="R2286" s="31" t="str">
        <f>IF(INDEX(技能效果!J:J,MATCH(技能效果等级!B2286,技能效果!B:B,0))="","",INDEX(技能效果!J:J,MATCH(技能效果等级!B2286,技能效果!B:B,0)))</f>
        <v/>
      </c>
      <c r="S2286" s="100"/>
      <c r="T2286" s="100"/>
      <c r="U2286" s="100"/>
      <c r="V2286" s="30" t="s">
        <v>1329</v>
      </c>
      <c r="W2286" s="31">
        <f t="shared" si="35"/>
        <v>229</v>
      </c>
    </row>
    <row r="2287" spans="1:23" ht="16.5" x14ac:dyDescent="0.2">
      <c r="A2287" s="31">
        <v>2284</v>
      </c>
      <c r="B2287" s="31">
        <f>INDEX(技能效果!B:B,MATCH(技能效果等级!W2287,技能效果!Y:Y,0))</f>
        <v>130400902</v>
      </c>
      <c r="C2287" s="31" t="str">
        <f>INDEX(技能效果!C:C,MATCH(技能效果等级!B2287,技能效果!B:B,0))</f>
        <v>插槽9施加水晶外壳效果</v>
      </c>
      <c r="D2287" s="30" t="s">
        <v>1013</v>
      </c>
      <c r="E2287" s="31">
        <v>4</v>
      </c>
      <c r="F2287" s="31">
        <f>INDEX(技能效果!H:H,MATCH(技能效果等级!B2287,技能效果!B:B,0))</f>
        <v>4035</v>
      </c>
      <c r="G2287" s="31">
        <v>1</v>
      </c>
      <c r="H2287" s="100"/>
      <c r="I2287" s="100"/>
      <c r="J2287" s="100"/>
      <c r="K2287" s="100"/>
      <c r="L2287" s="100"/>
      <c r="M2287" s="100"/>
      <c r="N2287" s="30" t="str">
        <f>IF(INDEX(技能效果!I:I,MATCH(技能效果等级!B2287,技能效果!B:B,0))="","",INDEX(技能效果!I:I,MATCH(技能效果等级!B2287,技能效果!B:B,0)))</f>
        <v/>
      </c>
      <c r="O2287" s="100"/>
      <c r="P2287" s="100"/>
      <c r="Q2287" s="100"/>
      <c r="R2287" s="31" t="str">
        <f>IF(INDEX(技能效果!J:J,MATCH(技能效果等级!B2287,技能效果!B:B,0))="","",INDEX(技能效果!J:J,MATCH(技能效果等级!B2287,技能效果!B:B,0)))</f>
        <v/>
      </c>
      <c r="S2287" s="100"/>
      <c r="T2287" s="100"/>
      <c r="U2287" s="100"/>
      <c r="V2287" s="30" t="s">
        <v>1329</v>
      </c>
      <c r="W2287" s="31">
        <f t="shared" si="35"/>
        <v>229</v>
      </c>
    </row>
    <row r="2288" spans="1:23" ht="16.5" x14ac:dyDescent="0.2">
      <c r="A2288" s="31">
        <v>2285</v>
      </c>
      <c r="B2288" s="31">
        <f>INDEX(技能效果!B:B,MATCH(技能效果等级!W2288,技能效果!Y:Y,0))</f>
        <v>130400902</v>
      </c>
      <c r="C2288" s="31" t="str">
        <f>INDEX(技能效果!C:C,MATCH(技能效果等级!B2288,技能效果!B:B,0))</f>
        <v>插槽9施加水晶外壳效果</v>
      </c>
      <c r="D2288" s="30" t="s">
        <v>1013</v>
      </c>
      <c r="E2288" s="31">
        <v>5</v>
      </c>
      <c r="F2288" s="31">
        <f>INDEX(技能效果!H:H,MATCH(技能效果等级!B2288,技能效果!B:B,0))</f>
        <v>4035</v>
      </c>
      <c r="G2288" s="31">
        <v>1</v>
      </c>
      <c r="H2288" s="100"/>
      <c r="I2288" s="100"/>
      <c r="J2288" s="100"/>
      <c r="K2288" s="100"/>
      <c r="L2288" s="100"/>
      <c r="M2288" s="100"/>
      <c r="N2288" s="30" t="str">
        <f>IF(INDEX(技能效果!I:I,MATCH(技能效果等级!B2288,技能效果!B:B,0))="","",INDEX(技能效果!I:I,MATCH(技能效果等级!B2288,技能效果!B:B,0)))</f>
        <v/>
      </c>
      <c r="O2288" s="100"/>
      <c r="P2288" s="100"/>
      <c r="Q2288" s="100"/>
      <c r="R2288" s="31" t="str">
        <f>IF(INDEX(技能效果!J:J,MATCH(技能效果等级!B2288,技能效果!B:B,0))="","",INDEX(技能效果!J:J,MATCH(技能效果等级!B2288,技能效果!B:B,0)))</f>
        <v/>
      </c>
      <c r="S2288" s="100"/>
      <c r="T2288" s="100"/>
      <c r="U2288" s="100"/>
      <c r="V2288" s="30" t="s">
        <v>1329</v>
      </c>
      <c r="W2288" s="31">
        <f t="shared" si="35"/>
        <v>229</v>
      </c>
    </row>
    <row r="2289" spans="1:23" ht="16.5" x14ac:dyDescent="0.2">
      <c r="A2289" s="31">
        <v>2286</v>
      </c>
      <c r="B2289" s="31">
        <f>INDEX(技能效果!B:B,MATCH(技能效果等级!W2289,技能效果!Y:Y,0))</f>
        <v>130400902</v>
      </c>
      <c r="C2289" s="31" t="str">
        <f>INDEX(技能效果!C:C,MATCH(技能效果等级!B2289,技能效果!B:B,0))</f>
        <v>插槽9施加水晶外壳效果</v>
      </c>
      <c r="D2289" s="30" t="s">
        <v>1013</v>
      </c>
      <c r="E2289" s="31">
        <v>6</v>
      </c>
      <c r="F2289" s="31">
        <f>INDEX(技能效果!H:H,MATCH(技能效果等级!B2289,技能效果!B:B,0))</f>
        <v>4035</v>
      </c>
      <c r="G2289" s="31">
        <v>1</v>
      </c>
      <c r="H2289" s="100"/>
      <c r="I2289" s="100"/>
      <c r="J2289" s="100"/>
      <c r="K2289" s="100"/>
      <c r="L2289" s="100"/>
      <c r="M2289" s="100"/>
      <c r="N2289" s="30" t="str">
        <f>IF(INDEX(技能效果!I:I,MATCH(技能效果等级!B2289,技能效果!B:B,0))="","",INDEX(技能效果!I:I,MATCH(技能效果等级!B2289,技能效果!B:B,0)))</f>
        <v/>
      </c>
      <c r="O2289" s="100"/>
      <c r="P2289" s="100"/>
      <c r="Q2289" s="100"/>
      <c r="R2289" s="31" t="str">
        <f>IF(INDEX(技能效果!J:J,MATCH(技能效果等级!B2289,技能效果!B:B,0))="","",INDEX(技能效果!J:J,MATCH(技能效果等级!B2289,技能效果!B:B,0)))</f>
        <v/>
      </c>
      <c r="S2289" s="100"/>
      <c r="T2289" s="100"/>
      <c r="U2289" s="100"/>
      <c r="V2289" s="30" t="s">
        <v>1329</v>
      </c>
      <c r="W2289" s="31">
        <f t="shared" si="35"/>
        <v>229</v>
      </c>
    </row>
    <row r="2290" spans="1:23" ht="16.5" x14ac:dyDescent="0.2">
      <c r="A2290" s="31">
        <v>2287</v>
      </c>
      <c r="B2290" s="31">
        <f>INDEX(技能效果!B:B,MATCH(技能效果等级!W2290,技能效果!Y:Y,0))</f>
        <v>130400902</v>
      </c>
      <c r="C2290" s="31" t="str">
        <f>INDEX(技能效果!C:C,MATCH(技能效果等级!B2290,技能效果!B:B,0))</f>
        <v>插槽9施加水晶外壳效果</v>
      </c>
      <c r="D2290" s="30" t="s">
        <v>1013</v>
      </c>
      <c r="E2290" s="31">
        <v>7</v>
      </c>
      <c r="F2290" s="31">
        <f>INDEX(技能效果!H:H,MATCH(技能效果等级!B2290,技能效果!B:B,0))</f>
        <v>4035</v>
      </c>
      <c r="G2290" s="31">
        <v>1</v>
      </c>
      <c r="H2290" s="100"/>
      <c r="I2290" s="100"/>
      <c r="J2290" s="100"/>
      <c r="K2290" s="100"/>
      <c r="L2290" s="100"/>
      <c r="M2290" s="100"/>
      <c r="N2290" s="30" t="str">
        <f>IF(INDEX(技能效果!I:I,MATCH(技能效果等级!B2290,技能效果!B:B,0))="","",INDEX(技能效果!I:I,MATCH(技能效果等级!B2290,技能效果!B:B,0)))</f>
        <v/>
      </c>
      <c r="O2290" s="100"/>
      <c r="P2290" s="100"/>
      <c r="Q2290" s="100"/>
      <c r="R2290" s="31" t="str">
        <f>IF(INDEX(技能效果!J:J,MATCH(技能效果等级!B2290,技能效果!B:B,0))="","",INDEX(技能效果!J:J,MATCH(技能效果等级!B2290,技能效果!B:B,0)))</f>
        <v/>
      </c>
      <c r="S2290" s="100"/>
      <c r="T2290" s="100"/>
      <c r="U2290" s="100"/>
      <c r="V2290" s="30" t="s">
        <v>1329</v>
      </c>
      <c r="W2290" s="31">
        <f t="shared" si="35"/>
        <v>229</v>
      </c>
    </row>
    <row r="2291" spans="1:23" ht="16.5" x14ac:dyDescent="0.2">
      <c r="A2291" s="31">
        <v>2288</v>
      </c>
      <c r="B2291" s="31">
        <f>INDEX(技能效果!B:B,MATCH(技能效果等级!W2291,技能效果!Y:Y,0))</f>
        <v>130400902</v>
      </c>
      <c r="C2291" s="31" t="str">
        <f>INDEX(技能效果!C:C,MATCH(技能效果等级!B2291,技能效果!B:B,0))</f>
        <v>插槽9施加水晶外壳效果</v>
      </c>
      <c r="D2291" s="30" t="s">
        <v>1013</v>
      </c>
      <c r="E2291" s="31">
        <v>8</v>
      </c>
      <c r="F2291" s="31">
        <f>INDEX(技能效果!H:H,MATCH(技能效果等级!B2291,技能效果!B:B,0))</f>
        <v>4035</v>
      </c>
      <c r="G2291" s="31">
        <v>1</v>
      </c>
      <c r="H2291" s="100"/>
      <c r="I2291" s="100"/>
      <c r="J2291" s="100"/>
      <c r="K2291" s="100"/>
      <c r="L2291" s="100"/>
      <c r="M2291" s="100"/>
      <c r="N2291" s="30" t="str">
        <f>IF(INDEX(技能效果!I:I,MATCH(技能效果等级!B2291,技能效果!B:B,0))="","",INDEX(技能效果!I:I,MATCH(技能效果等级!B2291,技能效果!B:B,0)))</f>
        <v/>
      </c>
      <c r="O2291" s="100"/>
      <c r="P2291" s="100"/>
      <c r="Q2291" s="100"/>
      <c r="R2291" s="31" t="str">
        <f>IF(INDEX(技能效果!J:J,MATCH(技能效果等级!B2291,技能效果!B:B,0))="","",INDEX(技能效果!J:J,MATCH(技能效果等级!B2291,技能效果!B:B,0)))</f>
        <v/>
      </c>
      <c r="S2291" s="100"/>
      <c r="T2291" s="100"/>
      <c r="U2291" s="100"/>
      <c r="V2291" s="30" t="s">
        <v>1329</v>
      </c>
      <c r="W2291" s="31">
        <f t="shared" si="35"/>
        <v>229</v>
      </c>
    </row>
    <row r="2292" spans="1:23" ht="16.5" x14ac:dyDescent="0.2">
      <c r="A2292" s="31">
        <v>2289</v>
      </c>
      <c r="B2292" s="31">
        <f>INDEX(技能效果!B:B,MATCH(技能效果等级!W2292,技能效果!Y:Y,0))</f>
        <v>130400902</v>
      </c>
      <c r="C2292" s="31" t="str">
        <f>INDEX(技能效果!C:C,MATCH(技能效果等级!B2292,技能效果!B:B,0))</f>
        <v>插槽9施加水晶外壳效果</v>
      </c>
      <c r="D2292" s="30" t="s">
        <v>1013</v>
      </c>
      <c r="E2292" s="31">
        <v>9</v>
      </c>
      <c r="F2292" s="31">
        <f>INDEX(技能效果!H:H,MATCH(技能效果等级!B2292,技能效果!B:B,0))</f>
        <v>4035</v>
      </c>
      <c r="G2292" s="31">
        <v>1</v>
      </c>
      <c r="H2292" s="100"/>
      <c r="I2292" s="100"/>
      <c r="J2292" s="100"/>
      <c r="K2292" s="100"/>
      <c r="L2292" s="100"/>
      <c r="M2292" s="100"/>
      <c r="N2292" s="30" t="str">
        <f>IF(INDEX(技能效果!I:I,MATCH(技能效果等级!B2292,技能效果!B:B,0))="","",INDEX(技能效果!I:I,MATCH(技能效果等级!B2292,技能效果!B:B,0)))</f>
        <v/>
      </c>
      <c r="O2292" s="100"/>
      <c r="P2292" s="100"/>
      <c r="Q2292" s="100"/>
      <c r="R2292" s="31" t="str">
        <f>IF(INDEX(技能效果!J:J,MATCH(技能效果等级!B2292,技能效果!B:B,0))="","",INDEX(技能效果!J:J,MATCH(技能效果等级!B2292,技能效果!B:B,0)))</f>
        <v/>
      </c>
      <c r="S2292" s="100"/>
      <c r="T2292" s="100"/>
      <c r="U2292" s="100"/>
      <c r="V2292" s="30" t="s">
        <v>1329</v>
      </c>
      <c r="W2292" s="31">
        <f t="shared" si="35"/>
        <v>229</v>
      </c>
    </row>
    <row r="2293" spans="1:23" ht="16.5" x14ac:dyDescent="0.2">
      <c r="A2293" s="31">
        <v>2290</v>
      </c>
      <c r="B2293" s="31">
        <f>INDEX(技能效果!B:B,MATCH(技能效果等级!W2293,技能效果!Y:Y,0))</f>
        <v>130400902</v>
      </c>
      <c r="C2293" s="31" t="str">
        <f>INDEX(技能效果!C:C,MATCH(技能效果等级!B2293,技能效果!B:B,0))</f>
        <v>插槽9施加水晶外壳效果</v>
      </c>
      <c r="D2293" s="30" t="s">
        <v>1013</v>
      </c>
      <c r="E2293" s="31">
        <v>10</v>
      </c>
      <c r="F2293" s="31">
        <f>INDEX(技能效果!H:H,MATCH(技能效果等级!B2293,技能效果!B:B,0))</f>
        <v>4035</v>
      </c>
      <c r="G2293" s="31">
        <v>1</v>
      </c>
      <c r="H2293" s="100"/>
      <c r="I2293" s="100"/>
      <c r="J2293" s="100"/>
      <c r="K2293" s="100"/>
      <c r="L2293" s="100"/>
      <c r="M2293" s="100"/>
      <c r="N2293" s="30" t="str">
        <f>IF(INDEX(技能效果!I:I,MATCH(技能效果等级!B2293,技能效果!B:B,0))="","",INDEX(技能效果!I:I,MATCH(技能效果等级!B2293,技能效果!B:B,0)))</f>
        <v/>
      </c>
      <c r="O2293" s="100"/>
      <c r="P2293" s="100"/>
      <c r="Q2293" s="100"/>
      <c r="R2293" s="31" t="str">
        <f>IF(INDEX(技能效果!J:J,MATCH(技能效果等级!B2293,技能效果!B:B,0))="","",INDEX(技能效果!J:J,MATCH(技能效果等级!B2293,技能效果!B:B,0)))</f>
        <v/>
      </c>
      <c r="S2293" s="100"/>
      <c r="T2293" s="100"/>
      <c r="U2293" s="100"/>
      <c r="V2293" s="30" t="s">
        <v>1329</v>
      </c>
      <c r="W2293" s="31">
        <f t="shared" si="35"/>
        <v>229</v>
      </c>
    </row>
    <row r="2294" spans="1:23" ht="16.5" x14ac:dyDescent="0.2">
      <c r="A2294" s="31">
        <v>2291</v>
      </c>
      <c r="B2294" s="31">
        <f>INDEX(技能效果!B:B,MATCH(技能效果等级!W2294,技能效果!Y:Y,0))</f>
        <v>130401001</v>
      </c>
      <c r="C2294" s="31" t="str">
        <f>INDEX(技能效果!C:C,MATCH(技能效果等级!B2294,技能效果!B:B,0))</f>
        <v>插槽10主动伤害</v>
      </c>
      <c r="D2294" s="30" t="s">
        <v>1013</v>
      </c>
      <c r="E2294" s="31">
        <v>1</v>
      </c>
      <c r="F2294" s="31">
        <f>INDEX(技能效果!H:H,MATCH(技能效果等级!B2294,技能效果!B:B,0))</f>
        <v>1001</v>
      </c>
      <c r="G2294" s="31">
        <v>1</v>
      </c>
      <c r="H2294" s="100"/>
      <c r="I2294" s="100"/>
      <c r="J2294" s="100"/>
      <c r="K2294" s="100"/>
      <c r="L2294" s="100"/>
      <c r="M2294" s="100"/>
      <c r="N2294" s="30" t="str">
        <f>IF(INDEX(技能效果!I:I,MATCH(技能效果等级!B2294,技能效果!B:B,0))="","",INDEX(技能效果!I:I,MATCH(技能效果等级!B2294,技能效果!B:B,0)))</f>
        <v/>
      </c>
      <c r="O2294" s="100"/>
      <c r="P2294" s="100"/>
      <c r="Q2294" s="100"/>
      <c r="R2294" s="31" t="str">
        <f>IF(INDEX(技能效果!J:J,MATCH(技能效果等级!B2294,技能效果!B:B,0))="","",INDEX(技能效果!J:J,MATCH(技能效果等级!B2294,技能效果!B:B,0)))</f>
        <v/>
      </c>
      <c r="S2294" s="100"/>
      <c r="T2294" s="100"/>
      <c r="U2294" s="100"/>
      <c r="V2294" s="30" t="s">
        <v>1329</v>
      </c>
      <c r="W2294" s="31">
        <f t="shared" si="35"/>
        <v>230</v>
      </c>
    </row>
    <row r="2295" spans="1:23" ht="16.5" x14ac:dyDescent="0.2">
      <c r="A2295" s="31">
        <v>2292</v>
      </c>
      <c r="B2295" s="31">
        <f>INDEX(技能效果!B:B,MATCH(技能效果等级!W2295,技能效果!Y:Y,0))</f>
        <v>130401001</v>
      </c>
      <c r="C2295" s="31" t="str">
        <f>INDEX(技能效果!C:C,MATCH(技能效果等级!B2295,技能效果!B:B,0))</f>
        <v>插槽10主动伤害</v>
      </c>
      <c r="D2295" s="30" t="s">
        <v>1013</v>
      </c>
      <c r="E2295" s="31">
        <v>2</v>
      </c>
      <c r="F2295" s="31">
        <f>INDEX(技能效果!H:H,MATCH(技能效果等级!B2295,技能效果!B:B,0))</f>
        <v>1001</v>
      </c>
      <c r="G2295" s="31">
        <v>1</v>
      </c>
      <c r="H2295" s="100"/>
      <c r="I2295" s="100"/>
      <c r="J2295" s="100"/>
      <c r="K2295" s="100"/>
      <c r="L2295" s="100"/>
      <c r="M2295" s="100"/>
      <c r="N2295" s="30" t="str">
        <f>IF(INDEX(技能效果!I:I,MATCH(技能效果等级!B2295,技能效果!B:B,0))="","",INDEX(技能效果!I:I,MATCH(技能效果等级!B2295,技能效果!B:B,0)))</f>
        <v/>
      </c>
      <c r="O2295" s="100"/>
      <c r="P2295" s="100"/>
      <c r="Q2295" s="100"/>
      <c r="R2295" s="31" t="str">
        <f>IF(INDEX(技能效果!J:J,MATCH(技能效果等级!B2295,技能效果!B:B,0))="","",INDEX(技能效果!J:J,MATCH(技能效果等级!B2295,技能效果!B:B,0)))</f>
        <v/>
      </c>
      <c r="S2295" s="100"/>
      <c r="T2295" s="100"/>
      <c r="U2295" s="100"/>
      <c r="V2295" s="30" t="s">
        <v>1329</v>
      </c>
      <c r="W2295" s="31">
        <f t="shared" si="35"/>
        <v>230</v>
      </c>
    </row>
    <row r="2296" spans="1:23" ht="16.5" x14ac:dyDescent="0.2">
      <c r="A2296" s="31">
        <v>2293</v>
      </c>
      <c r="B2296" s="31">
        <f>INDEX(技能效果!B:B,MATCH(技能效果等级!W2296,技能效果!Y:Y,0))</f>
        <v>130401001</v>
      </c>
      <c r="C2296" s="31" t="str">
        <f>INDEX(技能效果!C:C,MATCH(技能效果等级!B2296,技能效果!B:B,0))</f>
        <v>插槽10主动伤害</v>
      </c>
      <c r="D2296" s="30" t="s">
        <v>1013</v>
      </c>
      <c r="E2296" s="31">
        <v>3</v>
      </c>
      <c r="F2296" s="31">
        <f>INDEX(技能效果!H:H,MATCH(技能效果等级!B2296,技能效果!B:B,0))</f>
        <v>1001</v>
      </c>
      <c r="G2296" s="31">
        <v>1</v>
      </c>
      <c r="H2296" s="100"/>
      <c r="I2296" s="100"/>
      <c r="J2296" s="100"/>
      <c r="K2296" s="100"/>
      <c r="L2296" s="100"/>
      <c r="M2296" s="100"/>
      <c r="N2296" s="30" t="str">
        <f>IF(INDEX(技能效果!I:I,MATCH(技能效果等级!B2296,技能效果!B:B,0))="","",INDEX(技能效果!I:I,MATCH(技能效果等级!B2296,技能效果!B:B,0)))</f>
        <v/>
      </c>
      <c r="O2296" s="100"/>
      <c r="P2296" s="100"/>
      <c r="Q2296" s="100"/>
      <c r="R2296" s="31" t="str">
        <f>IF(INDEX(技能效果!J:J,MATCH(技能效果等级!B2296,技能效果!B:B,0))="","",INDEX(技能效果!J:J,MATCH(技能效果等级!B2296,技能效果!B:B,0)))</f>
        <v/>
      </c>
      <c r="S2296" s="100"/>
      <c r="T2296" s="100"/>
      <c r="U2296" s="100"/>
      <c r="V2296" s="30" t="s">
        <v>1329</v>
      </c>
      <c r="W2296" s="31">
        <f t="shared" si="35"/>
        <v>230</v>
      </c>
    </row>
    <row r="2297" spans="1:23" ht="16.5" x14ac:dyDescent="0.2">
      <c r="A2297" s="31">
        <v>2294</v>
      </c>
      <c r="B2297" s="31">
        <f>INDEX(技能效果!B:B,MATCH(技能效果等级!W2297,技能效果!Y:Y,0))</f>
        <v>130401001</v>
      </c>
      <c r="C2297" s="31" t="str">
        <f>INDEX(技能效果!C:C,MATCH(技能效果等级!B2297,技能效果!B:B,0))</f>
        <v>插槽10主动伤害</v>
      </c>
      <c r="D2297" s="30" t="s">
        <v>1013</v>
      </c>
      <c r="E2297" s="31">
        <v>4</v>
      </c>
      <c r="F2297" s="31">
        <f>INDEX(技能效果!H:H,MATCH(技能效果等级!B2297,技能效果!B:B,0))</f>
        <v>1001</v>
      </c>
      <c r="G2297" s="31">
        <v>1</v>
      </c>
      <c r="H2297" s="100"/>
      <c r="I2297" s="100"/>
      <c r="J2297" s="100"/>
      <c r="K2297" s="100"/>
      <c r="L2297" s="100"/>
      <c r="M2297" s="100"/>
      <c r="N2297" s="30" t="str">
        <f>IF(INDEX(技能效果!I:I,MATCH(技能效果等级!B2297,技能效果!B:B,0))="","",INDEX(技能效果!I:I,MATCH(技能效果等级!B2297,技能效果!B:B,0)))</f>
        <v/>
      </c>
      <c r="O2297" s="100"/>
      <c r="P2297" s="100"/>
      <c r="Q2297" s="100"/>
      <c r="R2297" s="31" t="str">
        <f>IF(INDEX(技能效果!J:J,MATCH(技能效果等级!B2297,技能效果!B:B,0))="","",INDEX(技能效果!J:J,MATCH(技能效果等级!B2297,技能效果!B:B,0)))</f>
        <v/>
      </c>
      <c r="S2297" s="100"/>
      <c r="T2297" s="100"/>
      <c r="U2297" s="100"/>
      <c r="V2297" s="30" t="s">
        <v>1329</v>
      </c>
      <c r="W2297" s="31">
        <f t="shared" si="35"/>
        <v>230</v>
      </c>
    </row>
    <row r="2298" spans="1:23" ht="16.5" x14ac:dyDescent="0.2">
      <c r="A2298" s="31">
        <v>2295</v>
      </c>
      <c r="B2298" s="31">
        <f>INDEX(技能效果!B:B,MATCH(技能效果等级!W2298,技能效果!Y:Y,0))</f>
        <v>130401001</v>
      </c>
      <c r="C2298" s="31" t="str">
        <f>INDEX(技能效果!C:C,MATCH(技能效果等级!B2298,技能效果!B:B,0))</f>
        <v>插槽10主动伤害</v>
      </c>
      <c r="D2298" s="30" t="s">
        <v>1013</v>
      </c>
      <c r="E2298" s="31">
        <v>5</v>
      </c>
      <c r="F2298" s="31">
        <f>INDEX(技能效果!H:H,MATCH(技能效果等级!B2298,技能效果!B:B,0))</f>
        <v>1001</v>
      </c>
      <c r="G2298" s="31">
        <v>1</v>
      </c>
      <c r="H2298" s="100"/>
      <c r="I2298" s="100"/>
      <c r="J2298" s="100"/>
      <c r="K2298" s="100"/>
      <c r="L2298" s="100"/>
      <c r="M2298" s="100"/>
      <c r="N2298" s="30" t="str">
        <f>IF(INDEX(技能效果!I:I,MATCH(技能效果等级!B2298,技能效果!B:B,0))="","",INDEX(技能效果!I:I,MATCH(技能效果等级!B2298,技能效果!B:B,0)))</f>
        <v/>
      </c>
      <c r="O2298" s="100"/>
      <c r="P2298" s="100"/>
      <c r="Q2298" s="100"/>
      <c r="R2298" s="31" t="str">
        <f>IF(INDEX(技能效果!J:J,MATCH(技能效果等级!B2298,技能效果!B:B,0))="","",INDEX(技能效果!J:J,MATCH(技能效果等级!B2298,技能效果!B:B,0)))</f>
        <v/>
      </c>
      <c r="S2298" s="100"/>
      <c r="T2298" s="100"/>
      <c r="U2298" s="100"/>
      <c r="V2298" s="30" t="s">
        <v>1329</v>
      </c>
      <c r="W2298" s="31">
        <f t="shared" si="35"/>
        <v>230</v>
      </c>
    </row>
    <row r="2299" spans="1:23" ht="16.5" x14ac:dyDescent="0.2">
      <c r="A2299" s="31">
        <v>2296</v>
      </c>
      <c r="B2299" s="31">
        <f>INDEX(技能效果!B:B,MATCH(技能效果等级!W2299,技能效果!Y:Y,0))</f>
        <v>130401001</v>
      </c>
      <c r="C2299" s="31" t="str">
        <f>INDEX(技能效果!C:C,MATCH(技能效果等级!B2299,技能效果!B:B,0))</f>
        <v>插槽10主动伤害</v>
      </c>
      <c r="D2299" s="30" t="s">
        <v>1013</v>
      </c>
      <c r="E2299" s="31">
        <v>6</v>
      </c>
      <c r="F2299" s="31">
        <f>INDEX(技能效果!H:H,MATCH(技能效果等级!B2299,技能效果!B:B,0))</f>
        <v>1001</v>
      </c>
      <c r="G2299" s="31">
        <v>1</v>
      </c>
      <c r="H2299" s="100"/>
      <c r="I2299" s="100"/>
      <c r="J2299" s="100"/>
      <c r="K2299" s="100"/>
      <c r="L2299" s="100"/>
      <c r="M2299" s="100"/>
      <c r="N2299" s="30" t="str">
        <f>IF(INDEX(技能效果!I:I,MATCH(技能效果等级!B2299,技能效果!B:B,0))="","",INDEX(技能效果!I:I,MATCH(技能效果等级!B2299,技能效果!B:B,0)))</f>
        <v/>
      </c>
      <c r="O2299" s="100"/>
      <c r="P2299" s="100"/>
      <c r="Q2299" s="100"/>
      <c r="R2299" s="31" t="str">
        <f>IF(INDEX(技能效果!J:J,MATCH(技能效果等级!B2299,技能效果!B:B,0))="","",INDEX(技能效果!J:J,MATCH(技能效果等级!B2299,技能效果!B:B,0)))</f>
        <v/>
      </c>
      <c r="S2299" s="100"/>
      <c r="T2299" s="100"/>
      <c r="U2299" s="100"/>
      <c r="V2299" s="30" t="s">
        <v>1329</v>
      </c>
      <c r="W2299" s="31">
        <f t="shared" si="35"/>
        <v>230</v>
      </c>
    </row>
    <row r="2300" spans="1:23" ht="16.5" x14ac:dyDescent="0.2">
      <c r="A2300" s="31">
        <v>2297</v>
      </c>
      <c r="B2300" s="31">
        <f>INDEX(技能效果!B:B,MATCH(技能效果等级!W2300,技能效果!Y:Y,0))</f>
        <v>130401001</v>
      </c>
      <c r="C2300" s="31" t="str">
        <f>INDEX(技能效果!C:C,MATCH(技能效果等级!B2300,技能效果!B:B,0))</f>
        <v>插槽10主动伤害</v>
      </c>
      <c r="D2300" s="30" t="s">
        <v>1013</v>
      </c>
      <c r="E2300" s="31">
        <v>7</v>
      </c>
      <c r="F2300" s="31">
        <f>INDEX(技能效果!H:H,MATCH(技能效果等级!B2300,技能效果!B:B,0))</f>
        <v>1001</v>
      </c>
      <c r="G2300" s="31">
        <v>1</v>
      </c>
      <c r="H2300" s="100"/>
      <c r="I2300" s="100"/>
      <c r="J2300" s="100"/>
      <c r="K2300" s="100"/>
      <c r="L2300" s="100"/>
      <c r="M2300" s="100"/>
      <c r="N2300" s="30" t="str">
        <f>IF(INDEX(技能效果!I:I,MATCH(技能效果等级!B2300,技能效果!B:B,0))="","",INDEX(技能效果!I:I,MATCH(技能效果等级!B2300,技能效果!B:B,0)))</f>
        <v/>
      </c>
      <c r="O2300" s="100"/>
      <c r="P2300" s="100"/>
      <c r="Q2300" s="100"/>
      <c r="R2300" s="31" t="str">
        <f>IF(INDEX(技能效果!J:J,MATCH(技能效果等级!B2300,技能效果!B:B,0))="","",INDEX(技能效果!J:J,MATCH(技能效果等级!B2300,技能效果!B:B,0)))</f>
        <v/>
      </c>
      <c r="S2300" s="100"/>
      <c r="T2300" s="100"/>
      <c r="U2300" s="100"/>
      <c r="V2300" s="30" t="s">
        <v>1329</v>
      </c>
      <c r="W2300" s="31">
        <f t="shared" si="35"/>
        <v>230</v>
      </c>
    </row>
    <row r="2301" spans="1:23" ht="16.5" x14ac:dyDescent="0.2">
      <c r="A2301" s="31">
        <v>2298</v>
      </c>
      <c r="B2301" s="31">
        <f>INDEX(技能效果!B:B,MATCH(技能效果等级!W2301,技能效果!Y:Y,0))</f>
        <v>130401001</v>
      </c>
      <c r="C2301" s="31" t="str">
        <f>INDEX(技能效果!C:C,MATCH(技能效果等级!B2301,技能效果!B:B,0))</f>
        <v>插槽10主动伤害</v>
      </c>
      <c r="D2301" s="30" t="s">
        <v>1013</v>
      </c>
      <c r="E2301" s="31">
        <v>8</v>
      </c>
      <c r="F2301" s="31">
        <f>INDEX(技能效果!H:H,MATCH(技能效果等级!B2301,技能效果!B:B,0))</f>
        <v>1001</v>
      </c>
      <c r="G2301" s="31">
        <v>1</v>
      </c>
      <c r="H2301" s="100"/>
      <c r="I2301" s="100"/>
      <c r="J2301" s="100"/>
      <c r="K2301" s="100"/>
      <c r="L2301" s="100"/>
      <c r="M2301" s="100"/>
      <c r="N2301" s="30" t="str">
        <f>IF(INDEX(技能效果!I:I,MATCH(技能效果等级!B2301,技能效果!B:B,0))="","",INDEX(技能效果!I:I,MATCH(技能效果等级!B2301,技能效果!B:B,0)))</f>
        <v/>
      </c>
      <c r="O2301" s="100"/>
      <c r="P2301" s="100"/>
      <c r="Q2301" s="100"/>
      <c r="R2301" s="31" t="str">
        <f>IF(INDEX(技能效果!J:J,MATCH(技能效果等级!B2301,技能效果!B:B,0))="","",INDEX(技能效果!J:J,MATCH(技能效果等级!B2301,技能效果!B:B,0)))</f>
        <v/>
      </c>
      <c r="S2301" s="100"/>
      <c r="T2301" s="100"/>
      <c r="U2301" s="100"/>
      <c r="V2301" s="30" t="s">
        <v>1329</v>
      </c>
      <c r="W2301" s="31">
        <f t="shared" si="35"/>
        <v>230</v>
      </c>
    </row>
    <row r="2302" spans="1:23" ht="16.5" x14ac:dyDescent="0.2">
      <c r="A2302" s="31">
        <v>2299</v>
      </c>
      <c r="B2302" s="31">
        <f>INDEX(技能效果!B:B,MATCH(技能效果等级!W2302,技能效果!Y:Y,0))</f>
        <v>130401001</v>
      </c>
      <c r="C2302" s="31" t="str">
        <f>INDEX(技能效果!C:C,MATCH(技能效果等级!B2302,技能效果!B:B,0))</f>
        <v>插槽10主动伤害</v>
      </c>
      <c r="D2302" s="30" t="s">
        <v>1013</v>
      </c>
      <c r="E2302" s="31">
        <v>9</v>
      </c>
      <c r="F2302" s="31">
        <f>INDEX(技能效果!H:H,MATCH(技能效果等级!B2302,技能效果!B:B,0))</f>
        <v>1001</v>
      </c>
      <c r="G2302" s="31">
        <v>1</v>
      </c>
      <c r="H2302" s="100"/>
      <c r="I2302" s="100"/>
      <c r="J2302" s="100"/>
      <c r="K2302" s="100"/>
      <c r="L2302" s="100"/>
      <c r="M2302" s="100"/>
      <c r="N2302" s="30" t="str">
        <f>IF(INDEX(技能效果!I:I,MATCH(技能效果等级!B2302,技能效果!B:B,0))="","",INDEX(技能效果!I:I,MATCH(技能效果等级!B2302,技能效果!B:B,0)))</f>
        <v/>
      </c>
      <c r="O2302" s="100"/>
      <c r="P2302" s="100"/>
      <c r="Q2302" s="100"/>
      <c r="R2302" s="31" t="str">
        <f>IF(INDEX(技能效果!J:J,MATCH(技能效果等级!B2302,技能效果!B:B,0))="","",INDEX(技能效果!J:J,MATCH(技能效果等级!B2302,技能效果!B:B,0)))</f>
        <v/>
      </c>
      <c r="S2302" s="100"/>
      <c r="T2302" s="100"/>
      <c r="U2302" s="100"/>
      <c r="V2302" s="30" t="s">
        <v>1329</v>
      </c>
      <c r="W2302" s="31">
        <f t="shared" si="35"/>
        <v>230</v>
      </c>
    </row>
    <row r="2303" spans="1:23" ht="16.5" x14ac:dyDescent="0.2">
      <c r="A2303" s="31">
        <v>2300</v>
      </c>
      <c r="B2303" s="31">
        <f>INDEX(技能效果!B:B,MATCH(技能效果等级!W2303,技能效果!Y:Y,0))</f>
        <v>130401001</v>
      </c>
      <c r="C2303" s="31" t="str">
        <f>INDEX(技能效果!C:C,MATCH(技能效果等级!B2303,技能效果!B:B,0))</f>
        <v>插槽10主动伤害</v>
      </c>
      <c r="D2303" s="30" t="s">
        <v>1013</v>
      </c>
      <c r="E2303" s="31">
        <v>10</v>
      </c>
      <c r="F2303" s="31">
        <f>INDEX(技能效果!H:H,MATCH(技能效果等级!B2303,技能效果!B:B,0))</f>
        <v>1001</v>
      </c>
      <c r="G2303" s="31">
        <v>1</v>
      </c>
      <c r="H2303" s="100"/>
      <c r="I2303" s="100"/>
      <c r="J2303" s="100"/>
      <c r="K2303" s="100"/>
      <c r="L2303" s="100"/>
      <c r="M2303" s="100"/>
      <c r="N2303" s="30" t="str">
        <f>IF(INDEX(技能效果!I:I,MATCH(技能效果等级!B2303,技能效果!B:B,0))="","",INDEX(技能效果!I:I,MATCH(技能效果等级!B2303,技能效果!B:B,0)))</f>
        <v/>
      </c>
      <c r="O2303" s="100"/>
      <c r="P2303" s="100"/>
      <c r="Q2303" s="100"/>
      <c r="R2303" s="31" t="str">
        <f>IF(INDEX(技能效果!J:J,MATCH(技能效果等级!B2303,技能效果!B:B,0))="","",INDEX(技能效果!J:J,MATCH(技能效果等级!B2303,技能效果!B:B,0)))</f>
        <v/>
      </c>
      <c r="S2303" s="100"/>
      <c r="T2303" s="100"/>
      <c r="U2303" s="100"/>
      <c r="V2303" s="30" t="s">
        <v>1329</v>
      </c>
      <c r="W2303" s="31">
        <f t="shared" si="35"/>
        <v>230</v>
      </c>
    </row>
    <row r="2304" spans="1:23" ht="16.5" x14ac:dyDescent="0.2">
      <c r="A2304" s="31">
        <v>2301</v>
      </c>
      <c r="B2304" s="31">
        <f>INDEX(技能效果!B:B,MATCH(技能效果等级!W2304,技能效果!Y:Y,0))</f>
        <v>130401002</v>
      </c>
      <c r="C2304" s="31" t="str">
        <f>INDEX(技能效果!C:C,MATCH(技能效果等级!B2304,技能效果!B:B,0))</f>
        <v>插槽10增加暴击率</v>
      </c>
      <c r="D2304" s="30" t="s">
        <v>1013</v>
      </c>
      <c r="E2304" s="31">
        <v>1</v>
      </c>
      <c r="F2304" s="31">
        <f>INDEX(技能效果!H:H,MATCH(技能效果等级!B2304,技能效果!B:B,0))</f>
        <v>4029</v>
      </c>
      <c r="G2304" s="31">
        <v>1</v>
      </c>
      <c r="H2304" s="100"/>
      <c r="I2304" s="100"/>
      <c r="J2304" s="100"/>
      <c r="K2304" s="100"/>
      <c r="L2304" s="100"/>
      <c r="M2304" s="100"/>
      <c r="N2304" s="30" t="str">
        <f>IF(INDEX(技能效果!I:I,MATCH(技能效果等级!B2304,技能效果!B:B,0))="","",INDEX(技能效果!I:I,MATCH(技能效果等级!B2304,技能效果!B:B,0)))</f>
        <v/>
      </c>
      <c r="O2304" s="100"/>
      <c r="P2304" s="100"/>
      <c r="Q2304" s="100"/>
      <c r="R2304" s="31" t="str">
        <f>IF(INDEX(技能效果!J:J,MATCH(技能效果等级!B2304,技能效果!B:B,0))="","",INDEX(技能效果!J:J,MATCH(技能效果等级!B2304,技能效果!B:B,0)))</f>
        <v/>
      </c>
      <c r="S2304" s="100"/>
      <c r="T2304" s="100"/>
      <c r="U2304" s="100"/>
      <c r="V2304" s="30" t="s">
        <v>1329</v>
      </c>
      <c r="W2304" s="31">
        <f t="shared" si="35"/>
        <v>231</v>
      </c>
    </row>
    <row r="2305" spans="1:23" ht="16.5" x14ac:dyDescent="0.2">
      <c r="A2305" s="31">
        <v>2302</v>
      </c>
      <c r="B2305" s="31">
        <f>INDEX(技能效果!B:B,MATCH(技能效果等级!W2305,技能效果!Y:Y,0))</f>
        <v>130401002</v>
      </c>
      <c r="C2305" s="31" t="str">
        <f>INDEX(技能效果!C:C,MATCH(技能效果等级!B2305,技能效果!B:B,0))</f>
        <v>插槽10增加暴击率</v>
      </c>
      <c r="D2305" s="30" t="s">
        <v>1013</v>
      </c>
      <c r="E2305" s="31">
        <v>2</v>
      </c>
      <c r="F2305" s="31">
        <f>INDEX(技能效果!H:H,MATCH(技能效果等级!B2305,技能效果!B:B,0))</f>
        <v>4029</v>
      </c>
      <c r="G2305" s="31">
        <v>1</v>
      </c>
      <c r="H2305" s="100"/>
      <c r="I2305" s="100"/>
      <c r="J2305" s="100"/>
      <c r="K2305" s="100"/>
      <c r="L2305" s="100"/>
      <c r="M2305" s="100"/>
      <c r="N2305" s="30" t="str">
        <f>IF(INDEX(技能效果!I:I,MATCH(技能效果等级!B2305,技能效果!B:B,0))="","",INDEX(技能效果!I:I,MATCH(技能效果等级!B2305,技能效果!B:B,0)))</f>
        <v/>
      </c>
      <c r="O2305" s="100"/>
      <c r="P2305" s="100"/>
      <c r="Q2305" s="100"/>
      <c r="R2305" s="31" t="str">
        <f>IF(INDEX(技能效果!J:J,MATCH(技能效果等级!B2305,技能效果!B:B,0))="","",INDEX(技能效果!J:J,MATCH(技能效果等级!B2305,技能效果!B:B,0)))</f>
        <v/>
      </c>
      <c r="S2305" s="100"/>
      <c r="T2305" s="100"/>
      <c r="U2305" s="100"/>
      <c r="V2305" s="30" t="s">
        <v>1329</v>
      </c>
      <c r="W2305" s="31">
        <f t="shared" si="35"/>
        <v>231</v>
      </c>
    </row>
    <row r="2306" spans="1:23" ht="16.5" x14ac:dyDescent="0.2">
      <c r="A2306" s="31">
        <v>2303</v>
      </c>
      <c r="B2306" s="31">
        <f>INDEX(技能效果!B:B,MATCH(技能效果等级!W2306,技能效果!Y:Y,0))</f>
        <v>130401002</v>
      </c>
      <c r="C2306" s="31" t="str">
        <f>INDEX(技能效果!C:C,MATCH(技能效果等级!B2306,技能效果!B:B,0))</f>
        <v>插槽10增加暴击率</v>
      </c>
      <c r="D2306" s="30" t="s">
        <v>1013</v>
      </c>
      <c r="E2306" s="31">
        <v>3</v>
      </c>
      <c r="F2306" s="31">
        <f>INDEX(技能效果!H:H,MATCH(技能效果等级!B2306,技能效果!B:B,0))</f>
        <v>4029</v>
      </c>
      <c r="G2306" s="31">
        <v>1</v>
      </c>
      <c r="H2306" s="100"/>
      <c r="I2306" s="100"/>
      <c r="J2306" s="100"/>
      <c r="K2306" s="100"/>
      <c r="L2306" s="100"/>
      <c r="M2306" s="100"/>
      <c r="N2306" s="30" t="str">
        <f>IF(INDEX(技能效果!I:I,MATCH(技能效果等级!B2306,技能效果!B:B,0))="","",INDEX(技能效果!I:I,MATCH(技能效果等级!B2306,技能效果!B:B,0)))</f>
        <v/>
      </c>
      <c r="O2306" s="100"/>
      <c r="P2306" s="100"/>
      <c r="Q2306" s="100"/>
      <c r="R2306" s="31" t="str">
        <f>IF(INDEX(技能效果!J:J,MATCH(技能效果等级!B2306,技能效果!B:B,0))="","",INDEX(技能效果!J:J,MATCH(技能效果等级!B2306,技能效果!B:B,0)))</f>
        <v/>
      </c>
      <c r="S2306" s="100"/>
      <c r="T2306" s="100"/>
      <c r="U2306" s="100"/>
      <c r="V2306" s="30" t="s">
        <v>1329</v>
      </c>
      <c r="W2306" s="31">
        <f t="shared" si="35"/>
        <v>231</v>
      </c>
    </row>
    <row r="2307" spans="1:23" ht="16.5" x14ac:dyDescent="0.2">
      <c r="A2307" s="31">
        <v>2304</v>
      </c>
      <c r="B2307" s="31">
        <f>INDEX(技能效果!B:B,MATCH(技能效果等级!W2307,技能效果!Y:Y,0))</f>
        <v>130401002</v>
      </c>
      <c r="C2307" s="31" t="str">
        <f>INDEX(技能效果!C:C,MATCH(技能效果等级!B2307,技能效果!B:B,0))</f>
        <v>插槽10增加暴击率</v>
      </c>
      <c r="D2307" s="30" t="s">
        <v>1013</v>
      </c>
      <c r="E2307" s="31">
        <v>4</v>
      </c>
      <c r="F2307" s="31">
        <f>INDEX(技能效果!H:H,MATCH(技能效果等级!B2307,技能效果!B:B,0))</f>
        <v>4029</v>
      </c>
      <c r="G2307" s="31">
        <v>1</v>
      </c>
      <c r="H2307" s="100"/>
      <c r="I2307" s="100"/>
      <c r="J2307" s="100"/>
      <c r="K2307" s="100"/>
      <c r="L2307" s="100"/>
      <c r="M2307" s="100"/>
      <c r="N2307" s="30" t="str">
        <f>IF(INDEX(技能效果!I:I,MATCH(技能效果等级!B2307,技能效果!B:B,0))="","",INDEX(技能效果!I:I,MATCH(技能效果等级!B2307,技能效果!B:B,0)))</f>
        <v/>
      </c>
      <c r="O2307" s="100"/>
      <c r="P2307" s="100"/>
      <c r="Q2307" s="100"/>
      <c r="R2307" s="31" t="str">
        <f>IF(INDEX(技能效果!J:J,MATCH(技能效果等级!B2307,技能效果!B:B,0))="","",INDEX(技能效果!J:J,MATCH(技能效果等级!B2307,技能效果!B:B,0)))</f>
        <v/>
      </c>
      <c r="S2307" s="100"/>
      <c r="T2307" s="100"/>
      <c r="U2307" s="100"/>
      <c r="V2307" s="30" t="s">
        <v>1329</v>
      </c>
      <c r="W2307" s="31">
        <f t="shared" si="35"/>
        <v>231</v>
      </c>
    </row>
    <row r="2308" spans="1:23" ht="16.5" x14ac:dyDescent="0.2">
      <c r="A2308" s="31">
        <v>2305</v>
      </c>
      <c r="B2308" s="31">
        <f>INDEX(技能效果!B:B,MATCH(技能效果等级!W2308,技能效果!Y:Y,0))</f>
        <v>130401002</v>
      </c>
      <c r="C2308" s="31" t="str">
        <f>INDEX(技能效果!C:C,MATCH(技能效果等级!B2308,技能效果!B:B,0))</f>
        <v>插槽10增加暴击率</v>
      </c>
      <c r="D2308" s="30" t="s">
        <v>1013</v>
      </c>
      <c r="E2308" s="31">
        <v>5</v>
      </c>
      <c r="F2308" s="31">
        <f>INDEX(技能效果!H:H,MATCH(技能效果等级!B2308,技能效果!B:B,0))</f>
        <v>4029</v>
      </c>
      <c r="G2308" s="31">
        <v>1</v>
      </c>
      <c r="H2308" s="100"/>
      <c r="I2308" s="100"/>
      <c r="J2308" s="100"/>
      <c r="K2308" s="100"/>
      <c r="L2308" s="100"/>
      <c r="M2308" s="100"/>
      <c r="N2308" s="30" t="str">
        <f>IF(INDEX(技能效果!I:I,MATCH(技能效果等级!B2308,技能效果!B:B,0))="","",INDEX(技能效果!I:I,MATCH(技能效果等级!B2308,技能效果!B:B,0)))</f>
        <v/>
      </c>
      <c r="O2308" s="100"/>
      <c r="P2308" s="100"/>
      <c r="Q2308" s="100"/>
      <c r="R2308" s="31" t="str">
        <f>IF(INDEX(技能效果!J:J,MATCH(技能效果等级!B2308,技能效果!B:B,0))="","",INDEX(技能效果!J:J,MATCH(技能效果等级!B2308,技能效果!B:B,0)))</f>
        <v/>
      </c>
      <c r="S2308" s="100"/>
      <c r="T2308" s="100"/>
      <c r="U2308" s="100"/>
      <c r="V2308" s="30" t="s">
        <v>1329</v>
      </c>
      <c r="W2308" s="31">
        <f t="shared" si="35"/>
        <v>231</v>
      </c>
    </row>
    <row r="2309" spans="1:23" ht="16.5" x14ac:dyDescent="0.2">
      <c r="A2309" s="31">
        <v>2306</v>
      </c>
      <c r="B2309" s="31">
        <f>INDEX(技能效果!B:B,MATCH(技能效果等级!W2309,技能效果!Y:Y,0))</f>
        <v>130401002</v>
      </c>
      <c r="C2309" s="31" t="str">
        <f>INDEX(技能效果!C:C,MATCH(技能效果等级!B2309,技能效果!B:B,0))</f>
        <v>插槽10增加暴击率</v>
      </c>
      <c r="D2309" s="30" t="s">
        <v>1013</v>
      </c>
      <c r="E2309" s="31">
        <v>6</v>
      </c>
      <c r="F2309" s="31">
        <f>INDEX(技能效果!H:H,MATCH(技能效果等级!B2309,技能效果!B:B,0))</f>
        <v>4029</v>
      </c>
      <c r="G2309" s="31">
        <v>1</v>
      </c>
      <c r="H2309" s="100"/>
      <c r="I2309" s="100"/>
      <c r="J2309" s="100"/>
      <c r="K2309" s="100"/>
      <c r="L2309" s="100"/>
      <c r="M2309" s="100"/>
      <c r="N2309" s="30" t="str">
        <f>IF(INDEX(技能效果!I:I,MATCH(技能效果等级!B2309,技能效果!B:B,0))="","",INDEX(技能效果!I:I,MATCH(技能效果等级!B2309,技能效果!B:B,0)))</f>
        <v/>
      </c>
      <c r="O2309" s="100"/>
      <c r="P2309" s="100"/>
      <c r="Q2309" s="100"/>
      <c r="R2309" s="31" t="str">
        <f>IF(INDEX(技能效果!J:J,MATCH(技能效果等级!B2309,技能效果!B:B,0))="","",INDEX(技能效果!J:J,MATCH(技能效果等级!B2309,技能效果!B:B,0)))</f>
        <v/>
      </c>
      <c r="S2309" s="100"/>
      <c r="T2309" s="100"/>
      <c r="U2309" s="100"/>
      <c r="V2309" s="30" t="s">
        <v>1329</v>
      </c>
      <c r="W2309" s="31">
        <f t="shared" si="35"/>
        <v>231</v>
      </c>
    </row>
    <row r="2310" spans="1:23" ht="16.5" x14ac:dyDescent="0.2">
      <c r="A2310" s="31">
        <v>2307</v>
      </c>
      <c r="B2310" s="31">
        <f>INDEX(技能效果!B:B,MATCH(技能效果等级!W2310,技能效果!Y:Y,0))</f>
        <v>130401002</v>
      </c>
      <c r="C2310" s="31" t="str">
        <f>INDEX(技能效果!C:C,MATCH(技能效果等级!B2310,技能效果!B:B,0))</f>
        <v>插槽10增加暴击率</v>
      </c>
      <c r="D2310" s="30" t="s">
        <v>1013</v>
      </c>
      <c r="E2310" s="31">
        <v>7</v>
      </c>
      <c r="F2310" s="31">
        <f>INDEX(技能效果!H:H,MATCH(技能效果等级!B2310,技能效果!B:B,0))</f>
        <v>4029</v>
      </c>
      <c r="G2310" s="31">
        <v>1</v>
      </c>
      <c r="H2310" s="100"/>
      <c r="I2310" s="100"/>
      <c r="J2310" s="100"/>
      <c r="K2310" s="100"/>
      <c r="L2310" s="100"/>
      <c r="M2310" s="100"/>
      <c r="N2310" s="30" t="str">
        <f>IF(INDEX(技能效果!I:I,MATCH(技能效果等级!B2310,技能效果!B:B,0))="","",INDEX(技能效果!I:I,MATCH(技能效果等级!B2310,技能效果!B:B,0)))</f>
        <v/>
      </c>
      <c r="O2310" s="100"/>
      <c r="P2310" s="100"/>
      <c r="Q2310" s="100"/>
      <c r="R2310" s="31" t="str">
        <f>IF(INDEX(技能效果!J:J,MATCH(技能效果等级!B2310,技能效果!B:B,0))="","",INDEX(技能效果!J:J,MATCH(技能效果等级!B2310,技能效果!B:B,0)))</f>
        <v/>
      </c>
      <c r="S2310" s="100"/>
      <c r="T2310" s="100"/>
      <c r="U2310" s="100"/>
      <c r="V2310" s="30" t="s">
        <v>1329</v>
      </c>
      <c r="W2310" s="31">
        <f t="shared" si="35"/>
        <v>231</v>
      </c>
    </row>
    <row r="2311" spans="1:23" ht="16.5" x14ac:dyDescent="0.2">
      <c r="A2311" s="31">
        <v>2308</v>
      </c>
      <c r="B2311" s="31">
        <f>INDEX(技能效果!B:B,MATCH(技能效果等级!W2311,技能效果!Y:Y,0))</f>
        <v>130401002</v>
      </c>
      <c r="C2311" s="31" t="str">
        <f>INDEX(技能效果!C:C,MATCH(技能效果等级!B2311,技能效果!B:B,0))</f>
        <v>插槽10增加暴击率</v>
      </c>
      <c r="D2311" s="30" t="s">
        <v>1013</v>
      </c>
      <c r="E2311" s="31">
        <v>8</v>
      </c>
      <c r="F2311" s="31">
        <f>INDEX(技能效果!H:H,MATCH(技能效果等级!B2311,技能效果!B:B,0))</f>
        <v>4029</v>
      </c>
      <c r="G2311" s="31">
        <v>1</v>
      </c>
      <c r="H2311" s="100"/>
      <c r="I2311" s="100"/>
      <c r="J2311" s="100"/>
      <c r="K2311" s="100"/>
      <c r="L2311" s="100"/>
      <c r="M2311" s="100"/>
      <c r="N2311" s="30" t="str">
        <f>IF(INDEX(技能效果!I:I,MATCH(技能效果等级!B2311,技能效果!B:B,0))="","",INDEX(技能效果!I:I,MATCH(技能效果等级!B2311,技能效果!B:B,0)))</f>
        <v/>
      </c>
      <c r="O2311" s="100"/>
      <c r="P2311" s="100"/>
      <c r="Q2311" s="100"/>
      <c r="R2311" s="31" t="str">
        <f>IF(INDEX(技能效果!J:J,MATCH(技能效果等级!B2311,技能效果!B:B,0))="","",INDEX(技能效果!J:J,MATCH(技能效果等级!B2311,技能效果!B:B,0)))</f>
        <v/>
      </c>
      <c r="S2311" s="100"/>
      <c r="T2311" s="100"/>
      <c r="U2311" s="100"/>
      <c r="V2311" s="30" t="s">
        <v>1329</v>
      </c>
      <c r="W2311" s="31">
        <f t="shared" si="35"/>
        <v>231</v>
      </c>
    </row>
    <row r="2312" spans="1:23" ht="16.5" x14ac:dyDescent="0.2">
      <c r="A2312" s="31">
        <v>2309</v>
      </c>
      <c r="B2312" s="31">
        <f>INDEX(技能效果!B:B,MATCH(技能效果等级!W2312,技能效果!Y:Y,0))</f>
        <v>130401002</v>
      </c>
      <c r="C2312" s="31" t="str">
        <f>INDEX(技能效果!C:C,MATCH(技能效果等级!B2312,技能效果!B:B,0))</f>
        <v>插槽10增加暴击率</v>
      </c>
      <c r="D2312" s="30" t="s">
        <v>1013</v>
      </c>
      <c r="E2312" s="31">
        <v>9</v>
      </c>
      <c r="F2312" s="31">
        <f>INDEX(技能效果!H:H,MATCH(技能效果等级!B2312,技能效果!B:B,0))</f>
        <v>4029</v>
      </c>
      <c r="G2312" s="31">
        <v>1</v>
      </c>
      <c r="H2312" s="100"/>
      <c r="I2312" s="100"/>
      <c r="J2312" s="100"/>
      <c r="K2312" s="100"/>
      <c r="L2312" s="100"/>
      <c r="M2312" s="100"/>
      <c r="N2312" s="30" t="str">
        <f>IF(INDEX(技能效果!I:I,MATCH(技能效果等级!B2312,技能效果!B:B,0))="","",INDEX(技能效果!I:I,MATCH(技能效果等级!B2312,技能效果!B:B,0)))</f>
        <v/>
      </c>
      <c r="O2312" s="100"/>
      <c r="P2312" s="100"/>
      <c r="Q2312" s="100"/>
      <c r="R2312" s="31" t="str">
        <f>IF(INDEX(技能效果!J:J,MATCH(技能效果等级!B2312,技能效果!B:B,0))="","",INDEX(技能效果!J:J,MATCH(技能效果等级!B2312,技能效果!B:B,0)))</f>
        <v/>
      </c>
      <c r="S2312" s="100"/>
      <c r="T2312" s="100"/>
      <c r="U2312" s="100"/>
      <c r="V2312" s="30" t="s">
        <v>1329</v>
      </c>
      <c r="W2312" s="31">
        <f t="shared" si="35"/>
        <v>231</v>
      </c>
    </row>
    <row r="2313" spans="1:23" ht="16.5" x14ac:dyDescent="0.2">
      <c r="A2313" s="31">
        <v>2310</v>
      </c>
      <c r="B2313" s="31">
        <f>INDEX(技能效果!B:B,MATCH(技能效果等级!W2313,技能效果!Y:Y,0))</f>
        <v>130401002</v>
      </c>
      <c r="C2313" s="31" t="str">
        <f>INDEX(技能效果!C:C,MATCH(技能效果等级!B2313,技能效果!B:B,0))</f>
        <v>插槽10增加暴击率</v>
      </c>
      <c r="D2313" s="30" t="s">
        <v>1013</v>
      </c>
      <c r="E2313" s="31">
        <v>10</v>
      </c>
      <c r="F2313" s="31">
        <f>INDEX(技能效果!H:H,MATCH(技能效果等级!B2313,技能效果!B:B,0))</f>
        <v>4029</v>
      </c>
      <c r="G2313" s="31">
        <v>1</v>
      </c>
      <c r="H2313" s="100"/>
      <c r="I2313" s="100"/>
      <c r="J2313" s="100"/>
      <c r="K2313" s="100"/>
      <c r="L2313" s="100"/>
      <c r="M2313" s="100"/>
      <c r="N2313" s="30" t="str">
        <f>IF(INDEX(技能效果!I:I,MATCH(技能效果等级!B2313,技能效果!B:B,0))="","",INDEX(技能效果!I:I,MATCH(技能效果等级!B2313,技能效果!B:B,0)))</f>
        <v/>
      </c>
      <c r="O2313" s="100"/>
      <c r="P2313" s="100"/>
      <c r="Q2313" s="100"/>
      <c r="R2313" s="31" t="str">
        <f>IF(INDEX(技能效果!J:J,MATCH(技能效果等级!B2313,技能效果!B:B,0))="","",INDEX(技能效果!J:J,MATCH(技能效果等级!B2313,技能效果!B:B,0)))</f>
        <v/>
      </c>
      <c r="S2313" s="100"/>
      <c r="T2313" s="100"/>
      <c r="U2313" s="100"/>
      <c r="V2313" s="30" t="s">
        <v>1329</v>
      </c>
      <c r="W2313" s="31">
        <f t="shared" si="35"/>
        <v>231</v>
      </c>
    </row>
    <row r="2314" spans="1:23" ht="16.5" x14ac:dyDescent="0.2">
      <c r="A2314" s="31">
        <v>2311</v>
      </c>
      <c r="B2314" s="31">
        <f>INDEX(技能效果!B:B,MATCH(技能效果等级!W2314,技能效果!Y:Y,0))</f>
        <v>130401101</v>
      </c>
      <c r="C2314" s="31" t="str">
        <f>INDEX(技能效果!C:C,MATCH(技能效果等级!B2314,技能效果!B:B,0))</f>
        <v>插槽11主动伤害</v>
      </c>
      <c r="D2314" s="30" t="s">
        <v>1013</v>
      </c>
      <c r="E2314" s="31">
        <v>1</v>
      </c>
      <c r="F2314" s="31">
        <f>INDEX(技能效果!H:H,MATCH(技能效果等级!B2314,技能效果!B:B,0))</f>
        <v>1001</v>
      </c>
      <c r="G2314" s="31">
        <v>1</v>
      </c>
      <c r="H2314" s="100"/>
      <c r="I2314" s="100"/>
      <c r="J2314" s="100"/>
      <c r="K2314" s="100"/>
      <c r="L2314" s="100"/>
      <c r="M2314" s="100"/>
      <c r="N2314" s="30" t="str">
        <f>IF(INDEX(技能效果!I:I,MATCH(技能效果等级!B2314,技能效果!B:B,0))="","",INDEX(技能效果!I:I,MATCH(技能效果等级!B2314,技能效果!B:B,0)))</f>
        <v/>
      </c>
      <c r="O2314" s="100"/>
      <c r="P2314" s="100"/>
      <c r="Q2314" s="100"/>
      <c r="R2314" s="31" t="str">
        <f>IF(INDEX(技能效果!J:J,MATCH(技能效果等级!B2314,技能效果!B:B,0))="","",INDEX(技能效果!J:J,MATCH(技能效果等级!B2314,技能效果!B:B,0)))</f>
        <v/>
      </c>
      <c r="S2314" s="100"/>
      <c r="T2314" s="100"/>
      <c r="U2314" s="100"/>
      <c r="V2314" s="30" t="s">
        <v>1329</v>
      </c>
      <c r="W2314" s="31">
        <f t="shared" si="35"/>
        <v>232</v>
      </c>
    </row>
    <row r="2315" spans="1:23" ht="16.5" x14ac:dyDescent="0.2">
      <c r="A2315" s="31">
        <v>2312</v>
      </c>
      <c r="B2315" s="31">
        <f>INDEX(技能效果!B:B,MATCH(技能效果等级!W2315,技能效果!Y:Y,0))</f>
        <v>130401101</v>
      </c>
      <c r="C2315" s="31" t="str">
        <f>INDEX(技能效果!C:C,MATCH(技能效果等级!B2315,技能效果!B:B,0))</f>
        <v>插槽11主动伤害</v>
      </c>
      <c r="D2315" s="30" t="s">
        <v>1013</v>
      </c>
      <c r="E2315" s="31">
        <v>2</v>
      </c>
      <c r="F2315" s="31">
        <f>INDEX(技能效果!H:H,MATCH(技能效果等级!B2315,技能效果!B:B,0))</f>
        <v>1001</v>
      </c>
      <c r="G2315" s="31">
        <v>1</v>
      </c>
      <c r="H2315" s="100"/>
      <c r="I2315" s="100"/>
      <c r="J2315" s="100"/>
      <c r="K2315" s="100"/>
      <c r="L2315" s="100"/>
      <c r="M2315" s="100"/>
      <c r="N2315" s="30" t="str">
        <f>IF(INDEX(技能效果!I:I,MATCH(技能效果等级!B2315,技能效果!B:B,0))="","",INDEX(技能效果!I:I,MATCH(技能效果等级!B2315,技能效果!B:B,0)))</f>
        <v/>
      </c>
      <c r="O2315" s="100"/>
      <c r="P2315" s="100"/>
      <c r="Q2315" s="100"/>
      <c r="R2315" s="31" t="str">
        <f>IF(INDEX(技能效果!J:J,MATCH(技能效果等级!B2315,技能效果!B:B,0))="","",INDEX(技能效果!J:J,MATCH(技能效果等级!B2315,技能效果!B:B,0)))</f>
        <v/>
      </c>
      <c r="S2315" s="100"/>
      <c r="T2315" s="100"/>
      <c r="U2315" s="100"/>
      <c r="V2315" s="30" t="s">
        <v>1329</v>
      </c>
      <c r="W2315" s="31">
        <f t="shared" si="35"/>
        <v>232</v>
      </c>
    </row>
    <row r="2316" spans="1:23" ht="16.5" x14ac:dyDescent="0.2">
      <c r="A2316" s="31">
        <v>2313</v>
      </c>
      <c r="B2316" s="31">
        <f>INDEX(技能效果!B:B,MATCH(技能效果等级!W2316,技能效果!Y:Y,0))</f>
        <v>130401101</v>
      </c>
      <c r="C2316" s="31" t="str">
        <f>INDEX(技能效果!C:C,MATCH(技能效果等级!B2316,技能效果!B:B,0))</f>
        <v>插槽11主动伤害</v>
      </c>
      <c r="D2316" s="30" t="s">
        <v>1013</v>
      </c>
      <c r="E2316" s="31">
        <v>3</v>
      </c>
      <c r="F2316" s="31">
        <f>INDEX(技能效果!H:H,MATCH(技能效果等级!B2316,技能效果!B:B,0))</f>
        <v>1001</v>
      </c>
      <c r="G2316" s="31">
        <v>1</v>
      </c>
      <c r="H2316" s="100"/>
      <c r="I2316" s="100"/>
      <c r="J2316" s="100"/>
      <c r="K2316" s="100"/>
      <c r="L2316" s="100"/>
      <c r="M2316" s="100"/>
      <c r="N2316" s="30" t="str">
        <f>IF(INDEX(技能效果!I:I,MATCH(技能效果等级!B2316,技能效果!B:B,0))="","",INDEX(技能效果!I:I,MATCH(技能效果等级!B2316,技能效果!B:B,0)))</f>
        <v/>
      </c>
      <c r="O2316" s="100"/>
      <c r="P2316" s="100"/>
      <c r="Q2316" s="100"/>
      <c r="R2316" s="31" t="str">
        <f>IF(INDEX(技能效果!J:J,MATCH(技能效果等级!B2316,技能效果!B:B,0))="","",INDEX(技能效果!J:J,MATCH(技能效果等级!B2316,技能效果!B:B,0)))</f>
        <v/>
      </c>
      <c r="S2316" s="100"/>
      <c r="T2316" s="100"/>
      <c r="U2316" s="100"/>
      <c r="V2316" s="30" t="s">
        <v>1329</v>
      </c>
      <c r="W2316" s="31">
        <f t="shared" si="35"/>
        <v>232</v>
      </c>
    </row>
    <row r="2317" spans="1:23" ht="16.5" x14ac:dyDescent="0.2">
      <c r="A2317" s="31">
        <v>2314</v>
      </c>
      <c r="B2317" s="31">
        <f>INDEX(技能效果!B:B,MATCH(技能效果等级!W2317,技能效果!Y:Y,0))</f>
        <v>130401101</v>
      </c>
      <c r="C2317" s="31" t="str">
        <f>INDEX(技能效果!C:C,MATCH(技能效果等级!B2317,技能效果!B:B,0))</f>
        <v>插槽11主动伤害</v>
      </c>
      <c r="D2317" s="30" t="s">
        <v>1013</v>
      </c>
      <c r="E2317" s="31">
        <v>4</v>
      </c>
      <c r="F2317" s="31">
        <f>INDEX(技能效果!H:H,MATCH(技能效果等级!B2317,技能效果!B:B,0))</f>
        <v>1001</v>
      </c>
      <c r="G2317" s="31">
        <v>1</v>
      </c>
      <c r="H2317" s="100"/>
      <c r="I2317" s="100"/>
      <c r="J2317" s="100"/>
      <c r="K2317" s="100"/>
      <c r="L2317" s="100"/>
      <c r="M2317" s="100"/>
      <c r="N2317" s="30" t="str">
        <f>IF(INDEX(技能效果!I:I,MATCH(技能效果等级!B2317,技能效果!B:B,0))="","",INDEX(技能效果!I:I,MATCH(技能效果等级!B2317,技能效果!B:B,0)))</f>
        <v/>
      </c>
      <c r="O2317" s="100"/>
      <c r="P2317" s="100"/>
      <c r="Q2317" s="100"/>
      <c r="R2317" s="31" t="str">
        <f>IF(INDEX(技能效果!J:J,MATCH(技能效果等级!B2317,技能效果!B:B,0))="","",INDEX(技能效果!J:J,MATCH(技能效果等级!B2317,技能效果!B:B,0)))</f>
        <v/>
      </c>
      <c r="S2317" s="100"/>
      <c r="T2317" s="100"/>
      <c r="U2317" s="100"/>
      <c r="V2317" s="30" t="s">
        <v>1329</v>
      </c>
      <c r="W2317" s="31">
        <f t="shared" si="35"/>
        <v>232</v>
      </c>
    </row>
    <row r="2318" spans="1:23" ht="16.5" x14ac:dyDescent="0.2">
      <c r="A2318" s="31">
        <v>2315</v>
      </c>
      <c r="B2318" s="31">
        <f>INDEX(技能效果!B:B,MATCH(技能效果等级!W2318,技能效果!Y:Y,0))</f>
        <v>130401101</v>
      </c>
      <c r="C2318" s="31" t="str">
        <f>INDEX(技能效果!C:C,MATCH(技能效果等级!B2318,技能效果!B:B,0))</f>
        <v>插槽11主动伤害</v>
      </c>
      <c r="D2318" s="30" t="s">
        <v>1013</v>
      </c>
      <c r="E2318" s="31">
        <v>5</v>
      </c>
      <c r="F2318" s="31">
        <f>INDEX(技能效果!H:H,MATCH(技能效果等级!B2318,技能效果!B:B,0))</f>
        <v>1001</v>
      </c>
      <c r="G2318" s="31">
        <v>1</v>
      </c>
      <c r="H2318" s="100"/>
      <c r="I2318" s="100"/>
      <c r="J2318" s="100"/>
      <c r="K2318" s="100"/>
      <c r="L2318" s="100"/>
      <c r="M2318" s="100"/>
      <c r="N2318" s="30" t="str">
        <f>IF(INDEX(技能效果!I:I,MATCH(技能效果等级!B2318,技能效果!B:B,0))="","",INDEX(技能效果!I:I,MATCH(技能效果等级!B2318,技能效果!B:B,0)))</f>
        <v/>
      </c>
      <c r="O2318" s="100"/>
      <c r="P2318" s="100"/>
      <c r="Q2318" s="100"/>
      <c r="R2318" s="31" t="str">
        <f>IF(INDEX(技能效果!J:J,MATCH(技能效果等级!B2318,技能效果!B:B,0))="","",INDEX(技能效果!J:J,MATCH(技能效果等级!B2318,技能效果!B:B,0)))</f>
        <v/>
      </c>
      <c r="S2318" s="100"/>
      <c r="T2318" s="100"/>
      <c r="U2318" s="100"/>
      <c r="V2318" s="30" t="s">
        <v>1329</v>
      </c>
      <c r="W2318" s="31">
        <f t="shared" si="35"/>
        <v>232</v>
      </c>
    </row>
    <row r="2319" spans="1:23" ht="16.5" x14ac:dyDescent="0.2">
      <c r="A2319" s="31">
        <v>2316</v>
      </c>
      <c r="B2319" s="31">
        <f>INDEX(技能效果!B:B,MATCH(技能效果等级!W2319,技能效果!Y:Y,0))</f>
        <v>130401101</v>
      </c>
      <c r="C2319" s="31" t="str">
        <f>INDEX(技能效果!C:C,MATCH(技能效果等级!B2319,技能效果!B:B,0))</f>
        <v>插槽11主动伤害</v>
      </c>
      <c r="D2319" s="30" t="s">
        <v>1013</v>
      </c>
      <c r="E2319" s="31">
        <v>6</v>
      </c>
      <c r="F2319" s="31">
        <f>INDEX(技能效果!H:H,MATCH(技能效果等级!B2319,技能效果!B:B,0))</f>
        <v>1001</v>
      </c>
      <c r="G2319" s="31">
        <v>1</v>
      </c>
      <c r="H2319" s="100"/>
      <c r="I2319" s="100"/>
      <c r="J2319" s="100"/>
      <c r="K2319" s="100"/>
      <c r="L2319" s="100"/>
      <c r="M2319" s="100"/>
      <c r="N2319" s="30" t="str">
        <f>IF(INDEX(技能效果!I:I,MATCH(技能效果等级!B2319,技能效果!B:B,0))="","",INDEX(技能效果!I:I,MATCH(技能效果等级!B2319,技能效果!B:B,0)))</f>
        <v/>
      </c>
      <c r="O2319" s="100"/>
      <c r="P2319" s="100"/>
      <c r="Q2319" s="100"/>
      <c r="R2319" s="31" t="str">
        <f>IF(INDEX(技能效果!J:J,MATCH(技能效果等级!B2319,技能效果!B:B,0))="","",INDEX(技能效果!J:J,MATCH(技能效果等级!B2319,技能效果!B:B,0)))</f>
        <v/>
      </c>
      <c r="S2319" s="100"/>
      <c r="T2319" s="100"/>
      <c r="U2319" s="100"/>
      <c r="V2319" s="30" t="s">
        <v>1329</v>
      </c>
      <c r="W2319" s="31">
        <f t="shared" ref="W2319:W2382" si="36">W2309+1</f>
        <v>232</v>
      </c>
    </row>
    <row r="2320" spans="1:23" ht="16.5" x14ac:dyDescent="0.2">
      <c r="A2320" s="31">
        <v>2317</v>
      </c>
      <c r="B2320" s="31">
        <f>INDEX(技能效果!B:B,MATCH(技能效果等级!W2320,技能效果!Y:Y,0))</f>
        <v>130401101</v>
      </c>
      <c r="C2320" s="31" t="str">
        <f>INDEX(技能效果!C:C,MATCH(技能效果等级!B2320,技能效果!B:B,0))</f>
        <v>插槽11主动伤害</v>
      </c>
      <c r="D2320" s="30" t="s">
        <v>1013</v>
      </c>
      <c r="E2320" s="31">
        <v>7</v>
      </c>
      <c r="F2320" s="31">
        <f>INDEX(技能效果!H:H,MATCH(技能效果等级!B2320,技能效果!B:B,0))</f>
        <v>1001</v>
      </c>
      <c r="G2320" s="31">
        <v>1</v>
      </c>
      <c r="H2320" s="100"/>
      <c r="I2320" s="100"/>
      <c r="J2320" s="100"/>
      <c r="K2320" s="100"/>
      <c r="L2320" s="100"/>
      <c r="M2320" s="100"/>
      <c r="N2320" s="30" t="str">
        <f>IF(INDEX(技能效果!I:I,MATCH(技能效果等级!B2320,技能效果!B:B,0))="","",INDEX(技能效果!I:I,MATCH(技能效果等级!B2320,技能效果!B:B,0)))</f>
        <v/>
      </c>
      <c r="O2320" s="100"/>
      <c r="P2320" s="100"/>
      <c r="Q2320" s="100"/>
      <c r="R2320" s="31" t="str">
        <f>IF(INDEX(技能效果!J:J,MATCH(技能效果等级!B2320,技能效果!B:B,0))="","",INDEX(技能效果!J:J,MATCH(技能效果等级!B2320,技能效果!B:B,0)))</f>
        <v/>
      </c>
      <c r="S2320" s="100"/>
      <c r="T2320" s="100"/>
      <c r="U2320" s="100"/>
      <c r="V2320" s="30" t="s">
        <v>1329</v>
      </c>
      <c r="W2320" s="31">
        <f t="shared" si="36"/>
        <v>232</v>
      </c>
    </row>
    <row r="2321" spans="1:23" ht="16.5" x14ac:dyDescent="0.2">
      <c r="A2321" s="31">
        <v>2318</v>
      </c>
      <c r="B2321" s="31">
        <f>INDEX(技能效果!B:B,MATCH(技能效果等级!W2321,技能效果!Y:Y,0))</f>
        <v>130401101</v>
      </c>
      <c r="C2321" s="31" t="str">
        <f>INDEX(技能效果!C:C,MATCH(技能效果等级!B2321,技能效果!B:B,0))</f>
        <v>插槽11主动伤害</v>
      </c>
      <c r="D2321" s="30" t="s">
        <v>1013</v>
      </c>
      <c r="E2321" s="31">
        <v>8</v>
      </c>
      <c r="F2321" s="31">
        <f>INDEX(技能效果!H:H,MATCH(技能效果等级!B2321,技能效果!B:B,0))</f>
        <v>1001</v>
      </c>
      <c r="G2321" s="31">
        <v>1</v>
      </c>
      <c r="H2321" s="100"/>
      <c r="I2321" s="100"/>
      <c r="J2321" s="100"/>
      <c r="K2321" s="100"/>
      <c r="L2321" s="100"/>
      <c r="M2321" s="100"/>
      <c r="N2321" s="30" t="str">
        <f>IF(INDEX(技能效果!I:I,MATCH(技能效果等级!B2321,技能效果!B:B,0))="","",INDEX(技能效果!I:I,MATCH(技能效果等级!B2321,技能效果!B:B,0)))</f>
        <v/>
      </c>
      <c r="O2321" s="100"/>
      <c r="P2321" s="100"/>
      <c r="Q2321" s="100"/>
      <c r="R2321" s="31" t="str">
        <f>IF(INDEX(技能效果!J:J,MATCH(技能效果等级!B2321,技能效果!B:B,0))="","",INDEX(技能效果!J:J,MATCH(技能效果等级!B2321,技能效果!B:B,0)))</f>
        <v/>
      </c>
      <c r="S2321" s="100"/>
      <c r="T2321" s="100"/>
      <c r="U2321" s="100"/>
      <c r="V2321" s="30" t="s">
        <v>1329</v>
      </c>
      <c r="W2321" s="31">
        <f t="shared" si="36"/>
        <v>232</v>
      </c>
    </row>
    <row r="2322" spans="1:23" ht="16.5" x14ac:dyDescent="0.2">
      <c r="A2322" s="31">
        <v>2319</v>
      </c>
      <c r="B2322" s="31">
        <f>INDEX(技能效果!B:B,MATCH(技能效果等级!W2322,技能效果!Y:Y,0))</f>
        <v>130401101</v>
      </c>
      <c r="C2322" s="31" t="str">
        <f>INDEX(技能效果!C:C,MATCH(技能效果等级!B2322,技能效果!B:B,0))</f>
        <v>插槽11主动伤害</v>
      </c>
      <c r="D2322" s="30" t="s">
        <v>1013</v>
      </c>
      <c r="E2322" s="31">
        <v>9</v>
      </c>
      <c r="F2322" s="31">
        <f>INDEX(技能效果!H:H,MATCH(技能效果等级!B2322,技能效果!B:B,0))</f>
        <v>1001</v>
      </c>
      <c r="G2322" s="31">
        <v>1</v>
      </c>
      <c r="H2322" s="100"/>
      <c r="I2322" s="100"/>
      <c r="J2322" s="100"/>
      <c r="K2322" s="100"/>
      <c r="L2322" s="100"/>
      <c r="M2322" s="100"/>
      <c r="N2322" s="30" t="str">
        <f>IF(INDEX(技能效果!I:I,MATCH(技能效果等级!B2322,技能效果!B:B,0))="","",INDEX(技能效果!I:I,MATCH(技能效果等级!B2322,技能效果!B:B,0)))</f>
        <v/>
      </c>
      <c r="O2322" s="100"/>
      <c r="P2322" s="100"/>
      <c r="Q2322" s="100"/>
      <c r="R2322" s="31" t="str">
        <f>IF(INDEX(技能效果!J:J,MATCH(技能效果等级!B2322,技能效果!B:B,0))="","",INDEX(技能效果!J:J,MATCH(技能效果等级!B2322,技能效果!B:B,0)))</f>
        <v/>
      </c>
      <c r="S2322" s="100"/>
      <c r="T2322" s="100"/>
      <c r="U2322" s="100"/>
      <c r="V2322" s="30" t="s">
        <v>1329</v>
      </c>
      <c r="W2322" s="31">
        <f t="shared" si="36"/>
        <v>232</v>
      </c>
    </row>
    <row r="2323" spans="1:23" ht="16.5" x14ac:dyDescent="0.2">
      <c r="A2323" s="31">
        <v>2320</v>
      </c>
      <c r="B2323" s="31">
        <f>INDEX(技能效果!B:B,MATCH(技能效果等级!W2323,技能效果!Y:Y,0))</f>
        <v>130401101</v>
      </c>
      <c r="C2323" s="31" t="str">
        <f>INDEX(技能效果!C:C,MATCH(技能效果等级!B2323,技能效果!B:B,0))</f>
        <v>插槽11主动伤害</v>
      </c>
      <c r="D2323" s="30" t="s">
        <v>1013</v>
      </c>
      <c r="E2323" s="31">
        <v>10</v>
      </c>
      <c r="F2323" s="31">
        <f>INDEX(技能效果!H:H,MATCH(技能效果等级!B2323,技能效果!B:B,0))</f>
        <v>1001</v>
      </c>
      <c r="G2323" s="31">
        <v>1</v>
      </c>
      <c r="H2323" s="100"/>
      <c r="I2323" s="100"/>
      <c r="J2323" s="100"/>
      <c r="K2323" s="100"/>
      <c r="L2323" s="100"/>
      <c r="M2323" s="100"/>
      <c r="N2323" s="30" t="str">
        <f>IF(INDEX(技能效果!I:I,MATCH(技能效果等级!B2323,技能效果!B:B,0))="","",INDEX(技能效果!I:I,MATCH(技能效果等级!B2323,技能效果!B:B,0)))</f>
        <v/>
      </c>
      <c r="O2323" s="100"/>
      <c r="P2323" s="100"/>
      <c r="Q2323" s="100"/>
      <c r="R2323" s="31" t="str">
        <f>IF(INDEX(技能效果!J:J,MATCH(技能效果等级!B2323,技能效果!B:B,0))="","",INDEX(技能效果!J:J,MATCH(技能效果等级!B2323,技能效果!B:B,0)))</f>
        <v/>
      </c>
      <c r="S2323" s="100"/>
      <c r="T2323" s="100"/>
      <c r="U2323" s="100"/>
      <c r="V2323" s="30" t="s">
        <v>1329</v>
      </c>
      <c r="W2323" s="31">
        <f t="shared" si="36"/>
        <v>232</v>
      </c>
    </row>
    <row r="2324" spans="1:23" ht="16.5" x14ac:dyDescent="0.2">
      <c r="A2324" s="31">
        <v>2321</v>
      </c>
      <c r="B2324" s="31">
        <f>INDEX(技能效果!B:B,MATCH(技能效果等级!W2324,技能效果!Y:Y,0))</f>
        <v>130401102</v>
      </c>
      <c r="C2324" s="31" t="str">
        <f>INDEX(技能效果!C:C,MATCH(技能效果等级!B2324,技能效果!B:B,0))</f>
        <v>插槽11增加穿透概率</v>
      </c>
      <c r="D2324" s="30" t="s">
        <v>1013</v>
      </c>
      <c r="E2324" s="31">
        <v>1</v>
      </c>
      <c r="F2324" s="31">
        <f>INDEX(技能效果!H:H,MATCH(技能效果等级!B2324,技能效果!B:B,0))</f>
        <v>4036</v>
      </c>
      <c r="G2324" s="31">
        <v>1</v>
      </c>
      <c r="H2324" s="100"/>
      <c r="I2324" s="100"/>
      <c r="J2324" s="100"/>
      <c r="K2324" s="100"/>
      <c r="L2324" s="100"/>
      <c r="M2324" s="100"/>
      <c r="N2324" s="30" t="str">
        <f>IF(INDEX(技能效果!I:I,MATCH(技能效果等级!B2324,技能效果!B:B,0))="","",INDEX(技能效果!I:I,MATCH(技能效果等级!B2324,技能效果!B:B,0)))</f>
        <v/>
      </c>
      <c r="O2324" s="100"/>
      <c r="P2324" s="100"/>
      <c r="Q2324" s="100"/>
      <c r="R2324" s="31" t="str">
        <f>IF(INDEX(技能效果!J:J,MATCH(技能效果等级!B2324,技能效果!B:B,0))="","",INDEX(技能效果!J:J,MATCH(技能效果等级!B2324,技能效果!B:B,0)))</f>
        <v/>
      </c>
      <c r="S2324" s="100"/>
      <c r="T2324" s="100"/>
      <c r="U2324" s="100"/>
      <c r="V2324" s="30" t="s">
        <v>1329</v>
      </c>
      <c r="W2324" s="31">
        <f t="shared" si="36"/>
        <v>233</v>
      </c>
    </row>
    <row r="2325" spans="1:23" ht="16.5" x14ac:dyDescent="0.2">
      <c r="A2325" s="31">
        <v>2322</v>
      </c>
      <c r="B2325" s="31">
        <f>INDEX(技能效果!B:B,MATCH(技能效果等级!W2325,技能效果!Y:Y,0))</f>
        <v>130401102</v>
      </c>
      <c r="C2325" s="31" t="str">
        <f>INDEX(技能效果!C:C,MATCH(技能效果等级!B2325,技能效果!B:B,0))</f>
        <v>插槽11增加穿透概率</v>
      </c>
      <c r="D2325" s="30" t="s">
        <v>1013</v>
      </c>
      <c r="E2325" s="31">
        <v>2</v>
      </c>
      <c r="F2325" s="31">
        <f>INDEX(技能效果!H:H,MATCH(技能效果等级!B2325,技能效果!B:B,0))</f>
        <v>4036</v>
      </c>
      <c r="G2325" s="31">
        <v>1</v>
      </c>
      <c r="H2325" s="100"/>
      <c r="I2325" s="100"/>
      <c r="J2325" s="100"/>
      <c r="K2325" s="100"/>
      <c r="L2325" s="100"/>
      <c r="M2325" s="100"/>
      <c r="N2325" s="30" t="str">
        <f>IF(INDEX(技能效果!I:I,MATCH(技能效果等级!B2325,技能效果!B:B,0))="","",INDEX(技能效果!I:I,MATCH(技能效果等级!B2325,技能效果!B:B,0)))</f>
        <v/>
      </c>
      <c r="O2325" s="100"/>
      <c r="P2325" s="100"/>
      <c r="Q2325" s="100"/>
      <c r="R2325" s="31" t="str">
        <f>IF(INDEX(技能效果!J:J,MATCH(技能效果等级!B2325,技能效果!B:B,0))="","",INDEX(技能效果!J:J,MATCH(技能效果等级!B2325,技能效果!B:B,0)))</f>
        <v/>
      </c>
      <c r="S2325" s="100"/>
      <c r="T2325" s="100"/>
      <c r="U2325" s="100"/>
      <c r="V2325" s="30" t="s">
        <v>1329</v>
      </c>
      <c r="W2325" s="31">
        <f t="shared" si="36"/>
        <v>233</v>
      </c>
    </row>
    <row r="2326" spans="1:23" ht="16.5" x14ac:dyDescent="0.2">
      <c r="A2326" s="31">
        <v>2323</v>
      </c>
      <c r="B2326" s="31">
        <f>INDEX(技能效果!B:B,MATCH(技能效果等级!W2326,技能效果!Y:Y,0))</f>
        <v>130401102</v>
      </c>
      <c r="C2326" s="31" t="str">
        <f>INDEX(技能效果!C:C,MATCH(技能效果等级!B2326,技能效果!B:B,0))</f>
        <v>插槽11增加穿透概率</v>
      </c>
      <c r="D2326" s="30" t="s">
        <v>1013</v>
      </c>
      <c r="E2326" s="31">
        <v>3</v>
      </c>
      <c r="F2326" s="31">
        <f>INDEX(技能效果!H:H,MATCH(技能效果等级!B2326,技能效果!B:B,0))</f>
        <v>4036</v>
      </c>
      <c r="G2326" s="31">
        <v>1</v>
      </c>
      <c r="H2326" s="100"/>
      <c r="I2326" s="100"/>
      <c r="J2326" s="100"/>
      <c r="K2326" s="100"/>
      <c r="L2326" s="100"/>
      <c r="M2326" s="100"/>
      <c r="N2326" s="30" t="str">
        <f>IF(INDEX(技能效果!I:I,MATCH(技能效果等级!B2326,技能效果!B:B,0))="","",INDEX(技能效果!I:I,MATCH(技能效果等级!B2326,技能效果!B:B,0)))</f>
        <v/>
      </c>
      <c r="O2326" s="100"/>
      <c r="P2326" s="100"/>
      <c r="Q2326" s="100"/>
      <c r="R2326" s="31" t="str">
        <f>IF(INDEX(技能效果!J:J,MATCH(技能效果等级!B2326,技能效果!B:B,0))="","",INDEX(技能效果!J:J,MATCH(技能效果等级!B2326,技能效果!B:B,0)))</f>
        <v/>
      </c>
      <c r="S2326" s="100"/>
      <c r="T2326" s="100"/>
      <c r="U2326" s="100"/>
      <c r="V2326" s="30" t="s">
        <v>1329</v>
      </c>
      <c r="W2326" s="31">
        <f t="shared" si="36"/>
        <v>233</v>
      </c>
    </row>
    <row r="2327" spans="1:23" ht="16.5" x14ac:dyDescent="0.2">
      <c r="A2327" s="31">
        <v>2324</v>
      </c>
      <c r="B2327" s="31">
        <f>INDEX(技能效果!B:B,MATCH(技能效果等级!W2327,技能效果!Y:Y,0))</f>
        <v>130401102</v>
      </c>
      <c r="C2327" s="31" t="str">
        <f>INDEX(技能效果!C:C,MATCH(技能效果等级!B2327,技能效果!B:B,0))</f>
        <v>插槽11增加穿透概率</v>
      </c>
      <c r="D2327" s="30" t="s">
        <v>1013</v>
      </c>
      <c r="E2327" s="31">
        <v>4</v>
      </c>
      <c r="F2327" s="31">
        <f>INDEX(技能效果!H:H,MATCH(技能效果等级!B2327,技能效果!B:B,0))</f>
        <v>4036</v>
      </c>
      <c r="G2327" s="31">
        <v>1</v>
      </c>
      <c r="H2327" s="100"/>
      <c r="I2327" s="100"/>
      <c r="J2327" s="100"/>
      <c r="K2327" s="100"/>
      <c r="L2327" s="100"/>
      <c r="M2327" s="100"/>
      <c r="N2327" s="30" t="str">
        <f>IF(INDEX(技能效果!I:I,MATCH(技能效果等级!B2327,技能效果!B:B,0))="","",INDEX(技能效果!I:I,MATCH(技能效果等级!B2327,技能效果!B:B,0)))</f>
        <v/>
      </c>
      <c r="O2327" s="100"/>
      <c r="P2327" s="100"/>
      <c r="Q2327" s="100"/>
      <c r="R2327" s="31" t="str">
        <f>IF(INDEX(技能效果!J:J,MATCH(技能效果等级!B2327,技能效果!B:B,0))="","",INDEX(技能效果!J:J,MATCH(技能效果等级!B2327,技能效果!B:B,0)))</f>
        <v/>
      </c>
      <c r="S2327" s="100"/>
      <c r="T2327" s="100"/>
      <c r="U2327" s="100"/>
      <c r="V2327" s="30" t="s">
        <v>1329</v>
      </c>
      <c r="W2327" s="31">
        <f t="shared" si="36"/>
        <v>233</v>
      </c>
    </row>
    <row r="2328" spans="1:23" ht="16.5" x14ac:dyDescent="0.2">
      <c r="A2328" s="31">
        <v>2325</v>
      </c>
      <c r="B2328" s="31">
        <f>INDEX(技能效果!B:B,MATCH(技能效果等级!W2328,技能效果!Y:Y,0))</f>
        <v>130401102</v>
      </c>
      <c r="C2328" s="31" t="str">
        <f>INDEX(技能效果!C:C,MATCH(技能效果等级!B2328,技能效果!B:B,0))</f>
        <v>插槽11增加穿透概率</v>
      </c>
      <c r="D2328" s="30" t="s">
        <v>1013</v>
      </c>
      <c r="E2328" s="31">
        <v>5</v>
      </c>
      <c r="F2328" s="31">
        <f>INDEX(技能效果!H:H,MATCH(技能效果等级!B2328,技能效果!B:B,0))</f>
        <v>4036</v>
      </c>
      <c r="G2328" s="31">
        <v>1</v>
      </c>
      <c r="H2328" s="100"/>
      <c r="I2328" s="100"/>
      <c r="J2328" s="100"/>
      <c r="K2328" s="100"/>
      <c r="L2328" s="100"/>
      <c r="M2328" s="100"/>
      <c r="N2328" s="30" t="str">
        <f>IF(INDEX(技能效果!I:I,MATCH(技能效果等级!B2328,技能效果!B:B,0))="","",INDEX(技能效果!I:I,MATCH(技能效果等级!B2328,技能效果!B:B,0)))</f>
        <v/>
      </c>
      <c r="O2328" s="100"/>
      <c r="P2328" s="100"/>
      <c r="Q2328" s="100"/>
      <c r="R2328" s="31" t="str">
        <f>IF(INDEX(技能效果!J:J,MATCH(技能效果等级!B2328,技能效果!B:B,0))="","",INDEX(技能效果!J:J,MATCH(技能效果等级!B2328,技能效果!B:B,0)))</f>
        <v/>
      </c>
      <c r="S2328" s="100"/>
      <c r="T2328" s="100"/>
      <c r="U2328" s="100"/>
      <c r="V2328" s="30" t="s">
        <v>1329</v>
      </c>
      <c r="W2328" s="31">
        <f t="shared" si="36"/>
        <v>233</v>
      </c>
    </row>
    <row r="2329" spans="1:23" ht="16.5" x14ac:dyDescent="0.2">
      <c r="A2329" s="31">
        <v>2326</v>
      </c>
      <c r="B2329" s="31">
        <f>INDEX(技能效果!B:B,MATCH(技能效果等级!W2329,技能效果!Y:Y,0))</f>
        <v>130401102</v>
      </c>
      <c r="C2329" s="31" t="str">
        <f>INDEX(技能效果!C:C,MATCH(技能效果等级!B2329,技能效果!B:B,0))</f>
        <v>插槽11增加穿透概率</v>
      </c>
      <c r="D2329" s="30" t="s">
        <v>1013</v>
      </c>
      <c r="E2329" s="31">
        <v>6</v>
      </c>
      <c r="F2329" s="31">
        <f>INDEX(技能效果!H:H,MATCH(技能效果等级!B2329,技能效果!B:B,0))</f>
        <v>4036</v>
      </c>
      <c r="G2329" s="31">
        <v>1</v>
      </c>
      <c r="H2329" s="100"/>
      <c r="I2329" s="100"/>
      <c r="J2329" s="100"/>
      <c r="K2329" s="100"/>
      <c r="L2329" s="100"/>
      <c r="M2329" s="100"/>
      <c r="N2329" s="30" t="str">
        <f>IF(INDEX(技能效果!I:I,MATCH(技能效果等级!B2329,技能效果!B:B,0))="","",INDEX(技能效果!I:I,MATCH(技能效果等级!B2329,技能效果!B:B,0)))</f>
        <v/>
      </c>
      <c r="O2329" s="100"/>
      <c r="P2329" s="100"/>
      <c r="Q2329" s="100"/>
      <c r="R2329" s="31" t="str">
        <f>IF(INDEX(技能效果!J:J,MATCH(技能效果等级!B2329,技能效果!B:B,0))="","",INDEX(技能效果!J:J,MATCH(技能效果等级!B2329,技能效果!B:B,0)))</f>
        <v/>
      </c>
      <c r="S2329" s="100"/>
      <c r="T2329" s="100"/>
      <c r="U2329" s="100"/>
      <c r="V2329" s="30" t="s">
        <v>1329</v>
      </c>
      <c r="W2329" s="31">
        <f t="shared" si="36"/>
        <v>233</v>
      </c>
    </row>
    <row r="2330" spans="1:23" ht="16.5" x14ac:dyDescent="0.2">
      <c r="A2330" s="31">
        <v>2327</v>
      </c>
      <c r="B2330" s="31">
        <f>INDEX(技能效果!B:B,MATCH(技能效果等级!W2330,技能效果!Y:Y,0))</f>
        <v>130401102</v>
      </c>
      <c r="C2330" s="31" t="str">
        <f>INDEX(技能效果!C:C,MATCH(技能效果等级!B2330,技能效果!B:B,0))</f>
        <v>插槽11增加穿透概率</v>
      </c>
      <c r="D2330" s="30" t="s">
        <v>1013</v>
      </c>
      <c r="E2330" s="31">
        <v>7</v>
      </c>
      <c r="F2330" s="31">
        <f>INDEX(技能效果!H:H,MATCH(技能效果等级!B2330,技能效果!B:B,0))</f>
        <v>4036</v>
      </c>
      <c r="G2330" s="31">
        <v>1</v>
      </c>
      <c r="H2330" s="100"/>
      <c r="I2330" s="100"/>
      <c r="J2330" s="100"/>
      <c r="K2330" s="100"/>
      <c r="L2330" s="100"/>
      <c r="M2330" s="100"/>
      <c r="N2330" s="30" t="str">
        <f>IF(INDEX(技能效果!I:I,MATCH(技能效果等级!B2330,技能效果!B:B,0))="","",INDEX(技能效果!I:I,MATCH(技能效果等级!B2330,技能效果!B:B,0)))</f>
        <v/>
      </c>
      <c r="O2330" s="100"/>
      <c r="P2330" s="100"/>
      <c r="Q2330" s="100"/>
      <c r="R2330" s="31" t="str">
        <f>IF(INDEX(技能效果!J:J,MATCH(技能效果等级!B2330,技能效果!B:B,0))="","",INDEX(技能效果!J:J,MATCH(技能效果等级!B2330,技能效果!B:B,0)))</f>
        <v/>
      </c>
      <c r="S2330" s="100"/>
      <c r="T2330" s="100"/>
      <c r="U2330" s="100"/>
      <c r="V2330" s="30" t="s">
        <v>1329</v>
      </c>
      <c r="W2330" s="31">
        <f t="shared" si="36"/>
        <v>233</v>
      </c>
    </row>
    <row r="2331" spans="1:23" ht="16.5" x14ac:dyDescent="0.2">
      <c r="A2331" s="31">
        <v>2328</v>
      </c>
      <c r="B2331" s="31">
        <f>INDEX(技能效果!B:B,MATCH(技能效果等级!W2331,技能效果!Y:Y,0))</f>
        <v>130401102</v>
      </c>
      <c r="C2331" s="31" t="str">
        <f>INDEX(技能效果!C:C,MATCH(技能效果等级!B2331,技能效果!B:B,0))</f>
        <v>插槽11增加穿透概率</v>
      </c>
      <c r="D2331" s="30" t="s">
        <v>1013</v>
      </c>
      <c r="E2331" s="31">
        <v>8</v>
      </c>
      <c r="F2331" s="31">
        <f>INDEX(技能效果!H:H,MATCH(技能效果等级!B2331,技能效果!B:B,0))</f>
        <v>4036</v>
      </c>
      <c r="G2331" s="31">
        <v>1</v>
      </c>
      <c r="H2331" s="100"/>
      <c r="I2331" s="100"/>
      <c r="J2331" s="100"/>
      <c r="K2331" s="100"/>
      <c r="L2331" s="100"/>
      <c r="M2331" s="100"/>
      <c r="N2331" s="30" t="str">
        <f>IF(INDEX(技能效果!I:I,MATCH(技能效果等级!B2331,技能效果!B:B,0))="","",INDEX(技能效果!I:I,MATCH(技能效果等级!B2331,技能效果!B:B,0)))</f>
        <v/>
      </c>
      <c r="O2331" s="100"/>
      <c r="P2331" s="100"/>
      <c r="Q2331" s="100"/>
      <c r="R2331" s="31" t="str">
        <f>IF(INDEX(技能效果!J:J,MATCH(技能效果等级!B2331,技能效果!B:B,0))="","",INDEX(技能效果!J:J,MATCH(技能效果等级!B2331,技能效果!B:B,0)))</f>
        <v/>
      </c>
      <c r="S2331" s="100"/>
      <c r="T2331" s="100"/>
      <c r="U2331" s="100"/>
      <c r="V2331" s="30" t="s">
        <v>1329</v>
      </c>
      <c r="W2331" s="31">
        <f t="shared" si="36"/>
        <v>233</v>
      </c>
    </row>
    <row r="2332" spans="1:23" ht="16.5" x14ac:dyDescent="0.2">
      <c r="A2332" s="31">
        <v>2329</v>
      </c>
      <c r="B2332" s="31">
        <f>INDEX(技能效果!B:B,MATCH(技能效果等级!W2332,技能效果!Y:Y,0))</f>
        <v>130401102</v>
      </c>
      <c r="C2332" s="31" t="str">
        <f>INDEX(技能效果!C:C,MATCH(技能效果等级!B2332,技能效果!B:B,0))</f>
        <v>插槽11增加穿透概率</v>
      </c>
      <c r="D2332" s="30" t="s">
        <v>1013</v>
      </c>
      <c r="E2332" s="31">
        <v>9</v>
      </c>
      <c r="F2332" s="31">
        <f>INDEX(技能效果!H:H,MATCH(技能效果等级!B2332,技能效果!B:B,0))</f>
        <v>4036</v>
      </c>
      <c r="G2332" s="31">
        <v>1</v>
      </c>
      <c r="H2332" s="100"/>
      <c r="I2332" s="100"/>
      <c r="J2332" s="100"/>
      <c r="K2332" s="100"/>
      <c r="L2332" s="100"/>
      <c r="M2332" s="100"/>
      <c r="N2332" s="30" t="str">
        <f>IF(INDEX(技能效果!I:I,MATCH(技能效果等级!B2332,技能效果!B:B,0))="","",INDEX(技能效果!I:I,MATCH(技能效果等级!B2332,技能效果!B:B,0)))</f>
        <v/>
      </c>
      <c r="O2332" s="100"/>
      <c r="P2332" s="100"/>
      <c r="Q2332" s="100"/>
      <c r="R2332" s="31" t="str">
        <f>IF(INDEX(技能效果!J:J,MATCH(技能效果等级!B2332,技能效果!B:B,0))="","",INDEX(技能效果!J:J,MATCH(技能效果等级!B2332,技能效果!B:B,0)))</f>
        <v/>
      </c>
      <c r="S2332" s="100"/>
      <c r="T2332" s="100"/>
      <c r="U2332" s="100"/>
      <c r="V2332" s="30" t="s">
        <v>1329</v>
      </c>
      <c r="W2332" s="31">
        <f t="shared" si="36"/>
        <v>233</v>
      </c>
    </row>
    <row r="2333" spans="1:23" ht="16.5" x14ac:dyDescent="0.2">
      <c r="A2333" s="31">
        <v>2330</v>
      </c>
      <c r="B2333" s="31">
        <f>INDEX(技能效果!B:B,MATCH(技能效果等级!W2333,技能效果!Y:Y,0))</f>
        <v>130401102</v>
      </c>
      <c r="C2333" s="31" t="str">
        <f>INDEX(技能效果!C:C,MATCH(技能效果等级!B2333,技能效果!B:B,0))</f>
        <v>插槽11增加穿透概率</v>
      </c>
      <c r="D2333" s="30" t="s">
        <v>1013</v>
      </c>
      <c r="E2333" s="31">
        <v>10</v>
      </c>
      <c r="F2333" s="31">
        <f>INDEX(技能效果!H:H,MATCH(技能效果等级!B2333,技能效果!B:B,0))</f>
        <v>4036</v>
      </c>
      <c r="G2333" s="31">
        <v>1</v>
      </c>
      <c r="H2333" s="100"/>
      <c r="I2333" s="100"/>
      <c r="J2333" s="100"/>
      <c r="K2333" s="100"/>
      <c r="L2333" s="100"/>
      <c r="M2333" s="100"/>
      <c r="N2333" s="30" t="str">
        <f>IF(INDEX(技能效果!I:I,MATCH(技能效果等级!B2333,技能效果!B:B,0))="","",INDEX(技能效果!I:I,MATCH(技能效果等级!B2333,技能效果!B:B,0)))</f>
        <v/>
      </c>
      <c r="O2333" s="100"/>
      <c r="P2333" s="100"/>
      <c r="Q2333" s="100"/>
      <c r="R2333" s="31" t="str">
        <f>IF(INDEX(技能效果!J:J,MATCH(技能效果等级!B2333,技能效果!B:B,0))="","",INDEX(技能效果!J:J,MATCH(技能效果等级!B2333,技能效果!B:B,0)))</f>
        <v/>
      </c>
      <c r="S2333" s="100"/>
      <c r="T2333" s="100"/>
      <c r="U2333" s="100"/>
      <c r="V2333" s="30" t="s">
        <v>1329</v>
      </c>
      <c r="W2333" s="31">
        <f t="shared" si="36"/>
        <v>233</v>
      </c>
    </row>
    <row r="2334" spans="1:23" ht="16.5" x14ac:dyDescent="0.2">
      <c r="A2334" s="31">
        <v>2331</v>
      </c>
      <c r="B2334" s="31">
        <f>INDEX(技能效果!B:B,MATCH(技能效果等级!W2334,技能效果!Y:Y,0))</f>
        <v>130401201</v>
      </c>
      <c r="C2334" s="31" t="str">
        <f>INDEX(技能效果!C:C,MATCH(技能效果等级!B2334,技能效果!B:B,0))</f>
        <v>插槽12主动伤害</v>
      </c>
      <c r="D2334" s="30" t="s">
        <v>1013</v>
      </c>
      <c r="E2334" s="31">
        <v>1</v>
      </c>
      <c r="F2334" s="31">
        <f>INDEX(技能效果!H:H,MATCH(技能效果等级!B2334,技能效果!B:B,0))</f>
        <v>1001</v>
      </c>
      <c r="G2334" s="31">
        <v>1</v>
      </c>
      <c r="H2334" s="100"/>
      <c r="I2334" s="100"/>
      <c r="J2334" s="100"/>
      <c r="K2334" s="100"/>
      <c r="L2334" s="100"/>
      <c r="M2334" s="100"/>
      <c r="N2334" s="30" t="str">
        <f>IF(INDEX(技能效果!I:I,MATCH(技能效果等级!B2334,技能效果!B:B,0))="","",INDEX(技能效果!I:I,MATCH(技能效果等级!B2334,技能效果!B:B,0)))</f>
        <v/>
      </c>
      <c r="O2334" s="100"/>
      <c r="P2334" s="100"/>
      <c r="Q2334" s="100"/>
      <c r="R2334" s="31" t="str">
        <f>IF(INDEX(技能效果!J:J,MATCH(技能效果等级!B2334,技能效果!B:B,0))="","",INDEX(技能效果!J:J,MATCH(技能效果等级!B2334,技能效果!B:B,0)))</f>
        <v/>
      </c>
      <c r="S2334" s="100"/>
      <c r="T2334" s="100"/>
      <c r="U2334" s="100"/>
      <c r="V2334" s="30" t="s">
        <v>1329</v>
      </c>
      <c r="W2334" s="31">
        <f t="shared" si="36"/>
        <v>234</v>
      </c>
    </row>
    <row r="2335" spans="1:23" ht="16.5" x14ac:dyDescent="0.2">
      <c r="A2335" s="31">
        <v>2332</v>
      </c>
      <c r="B2335" s="31">
        <f>INDEX(技能效果!B:B,MATCH(技能效果等级!W2335,技能效果!Y:Y,0))</f>
        <v>130401201</v>
      </c>
      <c r="C2335" s="31" t="str">
        <f>INDEX(技能效果!C:C,MATCH(技能效果等级!B2335,技能效果!B:B,0))</f>
        <v>插槽12主动伤害</v>
      </c>
      <c r="D2335" s="30" t="s">
        <v>1013</v>
      </c>
      <c r="E2335" s="31">
        <v>2</v>
      </c>
      <c r="F2335" s="31">
        <f>INDEX(技能效果!H:H,MATCH(技能效果等级!B2335,技能效果!B:B,0))</f>
        <v>1001</v>
      </c>
      <c r="G2335" s="31">
        <v>1</v>
      </c>
      <c r="H2335" s="100"/>
      <c r="I2335" s="100"/>
      <c r="J2335" s="100"/>
      <c r="K2335" s="100"/>
      <c r="L2335" s="100"/>
      <c r="M2335" s="100"/>
      <c r="N2335" s="30" t="str">
        <f>IF(INDEX(技能效果!I:I,MATCH(技能效果等级!B2335,技能效果!B:B,0))="","",INDEX(技能效果!I:I,MATCH(技能效果等级!B2335,技能效果!B:B,0)))</f>
        <v/>
      </c>
      <c r="O2335" s="100"/>
      <c r="P2335" s="100"/>
      <c r="Q2335" s="100"/>
      <c r="R2335" s="31" t="str">
        <f>IF(INDEX(技能效果!J:J,MATCH(技能效果等级!B2335,技能效果!B:B,0))="","",INDEX(技能效果!J:J,MATCH(技能效果等级!B2335,技能效果!B:B,0)))</f>
        <v/>
      </c>
      <c r="S2335" s="100"/>
      <c r="T2335" s="100"/>
      <c r="U2335" s="100"/>
      <c r="V2335" s="30" t="s">
        <v>1329</v>
      </c>
      <c r="W2335" s="31">
        <f t="shared" si="36"/>
        <v>234</v>
      </c>
    </row>
    <row r="2336" spans="1:23" ht="16.5" x14ac:dyDescent="0.2">
      <c r="A2336" s="31">
        <v>2333</v>
      </c>
      <c r="B2336" s="31">
        <f>INDEX(技能效果!B:B,MATCH(技能效果等级!W2336,技能效果!Y:Y,0))</f>
        <v>130401201</v>
      </c>
      <c r="C2336" s="31" t="str">
        <f>INDEX(技能效果!C:C,MATCH(技能效果等级!B2336,技能效果!B:B,0))</f>
        <v>插槽12主动伤害</v>
      </c>
      <c r="D2336" s="30" t="s">
        <v>1013</v>
      </c>
      <c r="E2336" s="31">
        <v>3</v>
      </c>
      <c r="F2336" s="31">
        <f>INDEX(技能效果!H:H,MATCH(技能效果等级!B2336,技能效果!B:B,0))</f>
        <v>1001</v>
      </c>
      <c r="G2336" s="31">
        <v>1</v>
      </c>
      <c r="H2336" s="100"/>
      <c r="I2336" s="100"/>
      <c r="J2336" s="100"/>
      <c r="K2336" s="100"/>
      <c r="L2336" s="100"/>
      <c r="M2336" s="100"/>
      <c r="N2336" s="30" t="str">
        <f>IF(INDEX(技能效果!I:I,MATCH(技能效果等级!B2336,技能效果!B:B,0))="","",INDEX(技能效果!I:I,MATCH(技能效果等级!B2336,技能效果!B:B,0)))</f>
        <v/>
      </c>
      <c r="O2336" s="100"/>
      <c r="P2336" s="100"/>
      <c r="Q2336" s="100"/>
      <c r="R2336" s="31" t="str">
        <f>IF(INDEX(技能效果!J:J,MATCH(技能效果等级!B2336,技能效果!B:B,0))="","",INDEX(技能效果!J:J,MATCH(技能效果等级!B2336,技能效果!B:B,0)))</f>
        <v/>
      </c>
      <c r="S2336" s="100"/>
      <c r="T2336" s="100"/>
      <c r="U2336" s="100"/>
      <c r="V2336" s="30" t="s">
        <v>1329</v>
      </c>
      <c r="W2336" s="31">
        <f t="shared" si="36"/>
        <v>234</v>
      </c>
    </row>
    <row r="2337" spans="1:23" ht="16.5" x14ac:dyDescent="0.2">
      <c r="A2337" s="31">
        <v>2334</v>
      </c>
      <c r="B2337" s="31">
        <f>INDEX(技能效果!B:B,MATCH(技能效果等级!W2337,技能效果!Y:Y,0))</f>
        <v>130401201</v>
      </c>
      <c r="C2337" s="31" t="str">
        <f>INDEX(技能效果!C:C,MATCH(技能效果等级!B2337,技能效果!B:B,0))</f>
        <v>插槽12主动伤害</v>
      </c>
      <c r="D2337" s="30" t="s">
        <v>1013</v>
      </c>
      <c r="E2337" s="31">
        <v>4</v>
      </c>
      <c r="F2337" s="31">
        <f>INDEX(技能效果!H:H,MATCH(技能效果等级!B2337,技能效果!B:B,0))</f>
        <v>1001</v>
      </c>
      <c r="G2337" s="31">
        <v>1</v>
      </c>
      <c r="H2337" s="100"/>
      <c r="I2337" s="100"/>
      <c r="J2337" s="100"/>
      <c r="K2337" s="100"/>
      <c r="L2337" s="100"/>
      <c r="M2337" s="100"/>
      <c r="N2337" s="30" t="str">
        <f>IF(INDEX(技能效果!I:I,MATCH(技能效果等级!B2337,技能效果!B:B,0))="","",INDEX(技能效果!I:I,MATCH(技能效果等级!B2337,技能效果!B:B,0)))</f>
        <v/>
      </c>
      <c r="O2337" s="100"/>
      <c r="P2337" s="100"/>
      <c r="Q2337" s="100"/>
      <c r="R2337" s="31" t="str">
        <f>IF(INDEX(技能效果!J:J,MATCH(技能效果等级!B2337,技能效果!B:B,0))="","",INDEX(技能效果!J:J,MATCH(技能效果等级!B2337,技能效果!B:B,0)))</f>
        <v/>
      </c>
      <c r="S2337" s="100"/>
      <c r="T2337" s="100"/>
      <c r="U2337" s="100"/>
      <c r="V2337" s="30" t="s">
        <v>1329</v>
      </c>
      <c r="W2337" s="31">
        <f t="shared" si="36"/>
        <v>234</v>
      </c>
    </row>
    <row r="2338" spans="1:23" ht="16.5" x14ac:dyDescent="0.2">
      <c r="A2338" s="31">
        <v>2335</v>
      </c>
      <c r="B2338" s="31">
        <f>INDEX(技能效果!B:B,MATCH(技能效果等级!W2338,技能效果!Y:Y,0))</f>
        <v>130401201</v>
      </c>
      <c r="C2338" s="31" t="str">
        <f>INDEX(技能效果!C:C,MATCH(技能效果等级!B2338,技能效果!B:B,0))</f>
        <v>插槽12主动伤害</v>
      </c>
      <c r="D2338" s="30" t="s">
        <v>1013</v>
      </c>
      <c r="E2338" s="31">
        <v>5</v>
      </c>
      <c r="F2338" s="31">
        <f>INDEX(技能效果!H:H,MATCH(技能效果等级!B2338,技能效果!B:B,0))</f>
        <v>1001</v>
      </c>
      <c r="G2338" s="31">
        <v>1</v>
      </c>
      <c r="H2338" s="100"/>
      <c r="I2338" s="100"/>
      <c r="J2338" s="100"/>
      <c r="K2338" s="100"/>
      <c r="L2338" s="100"/>
      <c r="M2338" s="100"/>
      <c r="N2338" s="30" t="str">
        <f>IF(INDEX(技能效果!I:I,MATCH(技能效果等级!B2338,技能效果!B:B,0))="","",INDEX(技能效果!I:I,MATCH(技能效果等级!B2338,技能效果!B:B,0)))</f>
        <v/>
      </c>
      <c r="O2338" s="100"/>
      <c r="P2338" s="100"/>
      <c r="Q2338" s="100"/>
      <c r="R2338" s="31" t="str">
        <f>IF(INDEX(技能效果!J:J,MATCH(技能效果等级!B2338,技能效果!B:B,0))="","",INDEX(技能效果!J:J,MATCH(技能效果等级!B2338,技能效果!B:B,0)))</f>
        <v/>
      </c>
      <c r="S2338" s="100"/>
      <c r="T2338" s="100"/>
      <c r="U2338" s="100"/>
      <c r="V2338" s="30" t="s">
        <v>1329</v>
      </c>
      <c r="W2338" s="31">
        <f t="shared" si="36"/>
        <v>234</v>
      </c>
    </row>
    <row r="2339" spans="1:23" ht="16.5" x14ac:dyDescent="0.2">
      <c r="A2339" s="31">
        <v>2336</v>
      </c>
      <c r="B2339" s="31">
        <f>INDEX(技能效果!B:B,MATCH(技能效果等级!W2339,技能效果!Y:Y,0))</f>
        <v>130401201</v>
      </c>
      <c r="C2339" s="31" t="str">
        <f>INDEX(技能效果!C:C,MATCH(技能效果等级!B2339,技能效果!B:B,0))</f>
        <v>插槽12主动伤害</v>
      </c>
      <c r="D2339" s="30" t="s">
        <v>1013</v>
      </c>
      <c r="E2339" s="31">
        <v>6</v>
      </c>
      <c r="F2339" s="31">
        <f>INDEX(技能效果!H:H,MATCH(技能效果等级!B2339,技能效果!B:B,0))</f>
        <v>1001</v>
      </c>
      <c r="G2339" s="31">
        <v>1</v>
      </c>
      <c r="H2339" s="100"/>
      <c r="I2339" s="100"/>
      <c r="J2339" s="100"/>
      <c r="K2339" s="100"/>
      <c r="L2339" s="100"/>
      <c r="M2339" s="100"/>
      <c r="N2339" s="30" t="str">
        <f>IF(INDEX(技能效果!I:I,MATCH(技能效果等级!B2339,技能效果!B:B,0))="","",INDEX(技能效果!I:I,MATCH(技能效果等级!B2339,技能效果!B:B,0)))</f>
        <v/>
      </c>
      <c r="O2339" s="100"/>
      <c r="P2339" s="100"/>
      <c r="Q2339" s="100"/>
      <c r="R2339" s="31" t="str">
        <f>IF(INDEX(技能效果!J:J,MATCH(技能效果等级!B2339,技能效果!B:B,0))="","",INDEX(技能效果!J:J,MATCH(技能效果等级!B2339,技能效果!B:B,0)))</f>
        <v/>
      </c>
      <c r="S2339" s="100"/>
      <c r="T2339" s="100"/>
      <c r="U2339" s="100"/>
      <c r="V2339" s="30" t="s">
        <v>1329</v>
      </c>
      <c r="W2339" s="31">
        <f t="shared" si="36"/>
        <v>234</v>
      </c>
    </row>
    <row r="2340" spans="1:23" ht="16.5" x14ac:dyDescent="0.2">
      <c r="A2340" s="31">
        <v>2337</v>
      </c>
      <c r="B2340" s="31">
        <f>INDEX(技能效果!B:B,MATCH(技能效果等级!W2340,技能效果!Y:Y,0))</f>
        <v>130401201</v>
      </c>
      <c r="C2340" s="31" t="str">
        <f>INDEX(技能效果!C:C,MATCH(技能效果等级!B2340,技能效果!B:B,0))</f>
        <v>插槽12主动伤害</v>
      </c>
      <c r="D2340" s="30" t="s">
        <v>1013</v>
      </c>
      <c r="E2340" s="31">
        <v>7</v>
      </c>
      <c r="F2340" s="31">
        <f>INDEX(技能效果!H:H,MATCH(技能效果等级!B2340,技能效果!B:B,0))</f>
        <v>1001</v>
      </c>
      <c r="G2340" s="31">
        <v>1</v>
      </c>
      <c r="H2340" s="100"/>
      <c r="I2340" s="100"/>
      <c r="J2340" s="100"/>
      <c r="K2340" s="100"/>
      <c r="L2340" s="100"/>
      <c r="M2340" s="100"/>
      <c r="N2340" s="30" t="str">
        <f>IF(INDEX(技能效果!I:I,MATCH(技能效果等级!B2340,技能效果!B:B,0))="","",INDEX(技能效果!I:I,MATCH(技能效果等级!B2340,技能效果!B:B,0)))</f>
        <v/>
      </c>
      <c r="O2340" s="100"/>
      <c r="P2340" s="100"/>
      <c r="Q2340" s="100"/>
      <c r="R2340" s="31" t="str">
        <f>IF(INDEX(技能效果!J:J,MATCH(技能效果等级!B2340,技能效果!B:B,0))="","",INDEX(技能效果!J:J,MATCH(技能效果等级!B2340,技能效果!B:B,0)))</f>
        <v/>
      </c>
      <c r="S2340" s="100"/>
      <c r="T2340" s="100"/>
      <c r="U2340" s="100"/>
      <c r="V2340" s="30" t="s">
        <v>1329</v>
      </c>
      <c r="W2340" s="31">
        <f t="shared" si="36"/>
        <v>234</v>
      </c>
    </row>
    <row r="2341" spans="1:23" ht="16.5" x14ac:dyDescent="0.2">
      <c r="A2341" s="31">
        <v>2338</v>
      </c>
      <c r="B2341" s="31">
        <f>INDEX(技能效果!B:B,MATCH(技能效果等级!W2341,技能效果!Y:Y,0))</f>
        <v>130401201</v>
      </c>
      <c r="C2341" s="31" t="str">
        <f>INDEX(技能效果!C:C,MATCH(技能效果等级!B2341,技能效果!B:B,0))</f>
        <v>插槽12主动伤害</v>
      </c>
      <c r="D2341" s="30" t="s">
        <v>1013</v>
      </c>
      <c r="E2341" s="31">
        <v>8</v>
      </c>
      <c r="F2341" s="31">
        <f>INDEX(技能效果!H:H,MATCH(技能效果等级!B2341,技能效果!B:B,0))</f>
        <v>1001</v>
      </c>
      <c r="G2341" s="31">
        <v>1</v>
      </c>
      <c r="H2341" s="100"/>
      <c r="I2341" s="100"/>
      <c r="J2341" s="100"/>
      <c r="K2341" s="100"/>
      <c r="L2341" s="100"/>
      <c r="M2341" s="100"/>
      <c r="N2341" s="30" t="str">
        <f>IF(INDEX(技能效果!I:I,MATCH(技能效果等级!B2341,技能效果!B:B,0))="","",INDEX(技能效果!I:I,MATCH(技能效果等级!B2341,技能效果!B:B,0)))</f>
        <v/>
      </c>
      <c r="O2341" s="100"/>
      <c r="P2341" s="100"/>
      <c r="Q2341" s="100"/>
      <c r="R2341" s="31" t="str">
        <f>IF(INDEX(技能效果!J:J,MATCH(技能效果等级!B2341,技能效果!B:B,0))="","",INDEX(技能效果!J:J,MATCH(技能效果等级!B2341,技能效果!B:B,0)))</f>
        <v/>
      </c>
      <c r="S2341" s="100"/>
      <c r="T2341" s="100"/>
      <c r="U2341" s="100"/>
      <c r="V2341" s="30" t="s">
        <v>1329</v>
      </c>
      <c r="W2341" s="31">
        <f t="shared" si="36"/>
        <v>234</v>
      </c>
    </row>
    <row r="2342" spans="1:23" ht="16.5" x14ac:dyDescent="0.2">
      <c r="A2342" s="31">
        <v>2339</v>
      </c>
      <c r="B2342" s="31">
        <f>INDEX(技能效果!B:B,MATCH(技能效果等级!W2342,技能效果!Y:Y,0))</f>
        <v>130401201</v>
      </c>
      <c r="C2342" s="31" t="str">
        <f>INDEX(技能效果!C:C,MATCH(技能效果等级!B2342,技能效果!B:B,0))</f>
        <v>插槽12主动伤害</v>
      </c>
      <c r="D2342" s="30" t="s">
        <v>1013</v>
      </c>
      <c r="E2342" s="31">
        <v>9</v>
      </c>
      <c r="F2342" s="31">
        <f>INDEX(技能效果!H:H,MATCH(技能效果等级!B2342,技能效果!B:B,0))</f>
        <v>1001</v>
      </c>
      <c r="G2342" s="31">
        <v>1</v>
      </c>
      <c r="H2342" s="100"/>
      <c r="I2342" s="100"/>
      <c r="J2342" s="100"/>
      <c r="K2342" s="100"/>
      <c r="L2342" s="100"/>
      <c r="M2342" s="100"/>
      <c r="N2342" s="30" t="str">
        <f>IF(INDEX(技能效果!I:I,MATCH(技能效果等级!B2342,技能效果!B:B,0))="","",INDEX(技能效果!I:I,MATCH(技能效果等级!B2342,技能效果!B:B,0)))</f>
        <v/>
      </c>
      <c r="O2342" s="100"/>
      <c r="P2342" s="100"/>
      <c r="Q2342" s="100"/>
      <c r="R2342" s="31" t="str">
        <f>IF(INDEX(技能效果!J:J,MATCH(技能效果等级!B2342,技能效果!B:B,0))="","",INDEX(技能效果!J:J,MATCH(技能效果等级!B2342,技能效果!B:B,0)))</f>
        <v/>
      </c>
      <c r="S2342" s="100"/>
      <c r="T2342" s="100"/>
      <c r="U2342" s="100"/>
      <c r="V2342" s="30" t="s">
        <v>1329</v>
      </c>
      <c r="W2342" s="31">
        <f t="shared" si="36"/>
        <v>234</v>
      </c>
    </row>
    <row r="2343" spans="1:23" ht="16.5" x14ac:dyDescent="0.2">
      <c r="A2343" s="31">
        <v>2340</v>
      </c>
      <c r="B2343" s="31">
        <f>INDEX(技能效果!B:B,MATCH(技能效果等级!W2343,技能效果!Y:Y,0))</f>
        <v>130401201</v>
      </c>
      <c r="C2343" s="31" t="str">
        <f>INDEX(技能效果!C:C,MATCH(技能效果等级!B2343,技能效果!B:B,0))</f>
        <v>插槽12主动伤害</v>
      </c>
      <c r="D2343" s="30" t="s">
        <v>1013</v>
      </c>
      <c r="E2343" s="31">
        <v>10</v>
      </c>
      <c r="F2343" s="31">
        <f>INDEX(技能效果!H:H,MATCH(技能效果等级!B2343,技能效果!B:B,0))</f>
        <v>1001</v>
      </c>
      <c r="G2343" s="31">
        <v>1</v>
      </c>
      <c r="H2343" s="100"/>
      <c r="I2343" s="100"/>
      <c r="J2343" s="100"/>
      <c r="K2343" s="100"/>
      <c r="L2343" s="100"/>
      <c r="M2343" s="100"/>
      <c r="N2343" s="30" t="str">
        <f>IF(INDEX(技能效果!I:I,MATCH(技能效果等级!B2343,技能效果!B:B,0))="","",INDEX(技能效果!I:I,MATCH(技能效果等级!B2343,技能效果!B:B,0)))</f>
        <v/>
      </c>
      <c r="O2343" s="100"/>
      <c r="P2343" s="100"/>
      <c r="Q2343" s="100"/>
      <c r="R2343" s="31" t="str">
        <f>IF(INDEX(技能效果!J:J,MATCH(技能效果等级!B2343,技能效果!B:B,0))="","",INDEX(技能效果!J:J,MATCH(技能效果等级!B2343,技能效果!B:B,0)))</f>
        <v/>
      </c>
      <c r="S2343" s="100"/>
      <c r="T2343" s="100"/>
      <c r="U2343" s="100"/>
      <c r="V2343" s="30" t="s">
        <v>1329</v>
      </c>
      <c r="W2343" s="31">
        <f t="shared" si="36"/>
        <v>234</v>
      </c>
    </row>
    <row r="2344" spans="1:23" ht="16.5" x14ac:dyDescent="0.2">
      <c r="A2344" s="31">
        <v>2341</v>
      </c>
      <c r="B2344" s="31">
        <f>INDEX(技能效果!B:B,MATCH(技能效果等级!W2344,技能效果!Y:Y,0))</f>
        <v>130401202</v>
      </c>
      <c r="C2344" s="31" t="str">
        <f>INDEX(技能效果!C:C,MATCH(技能效果等级!B2344,技能效果!B:B,0))</f>
        <v>插槽12额外伤害</v>
      </c>
      <c r="D2344" s="30" t="s">
        <v>1013</v>
      </c>
      <c r="E2344" s="31">
        <v>1</v>
      </c>
      <c r="F2344" s="31">
        <f>INDEX(技能效果!H:H,MATCH(技能效果等级!B2344,技能效果!B:B,0))</f>
        <v>1001</v>
      </c>
      <c r="G2344" s="31">
        <v>1</v>
      </c>
      <c r="H2344" s="100"/>
      <c r="I2344" s="100"/>
      <c r="J2344" s="100"/>
      <c r="K2344" s="100"/>
      <c r="L2344" s="100"/>
      <c r="M2344" s="100"/>
      <c r="N2344" s="30" t="str">
        <f>IF(INDEX(技能效果!I:I,MATCH(技能效果等级!B2344,技能效果!B:B,0))="","",INDEX(技能效果!I:I,MATCH(技能效果等级!B2344,技能效果!B:B,0)))</f>
        <v/>
      </c>
      <c r="O2344" s="100"/>
      <c r="P2344" s="100"/>
      <c r="Q2344" s="100"/>
      <c r="R2344" s="31" t="str">
        <f>IF(INDEX(技能效果!J:J,MATCH(技能效果等级!B2344,技能效果!B:B,0))="","",INDEX(技能效果!J:J,MATCH(技能效果等级!B2344,技能效果!B:B,0)))</f>
        <v/>
      </c>
      <c r="S2344" s="100"/>
      <c r="T2344" s="100"/>
      <c r="U2344" s="100"/>
      <c r="V2344" s="30" t="s">
        <v>1329</v>
      </c>
      <c r="W2344" s="31">
        <f t="shared" si="36"/>
        <v>235</v>
      </c>
    </row>
    <row r="2345" spans="1:23" ht="16.5" x14ac:dyDescent="0.2">
      <c r="A2345" s="31">
        <v>2342</v>
      </c>
      <c r="B2345" s="31">
        <f>INDEX(技能效果!B:B,MATCH(技能效果等级!W2345,技能效果!Y:Y,0))</f>
        <v>130401202</v>
      </c>
      <c r="C2345" s="31" t="str">
        <f>INDEX(技能效果!C:C,MATCH(技能效果等级!B2345,技能效果!B:B,0))</f>
        <v>插槽12额外伤害</v>
      </c>
      <c r="D2345" s="30" t="s">
        <v>1013</v>
      </c>
      <c r="E2345" s="31">
        <v>2</v>
      </c>
      <c r="F2345" s="31">
        <f>INDEX(技能效果!H:H,MATCH(技能效果等级!B2345,技能效果!B:B,0))</f>
        <v>1001</v>
      </c>
      <c r="G2345" s="31">
        <v>1</v>
      </c>
      <c r="H2345" s="100"/>
      <c r="I2345" s="100"/>
      <c r="J2345" s="100"/>
      <c r="K2345" s="100"/>
      <c r="L2345" s="100"/>
      <c r="M2345" s="100"/>
      <c r="N2345" s="30" t="str">
        <f>IF(INDEX(技能效果!I:I,MATCH(技能效果等级!B2345,技能效果!B:B,0))="","",INDEX(技能效果!I:I,MATCH(技能效果等级!B2345,技能效果!B:B,0)))</f>
        <v/>
      </c>
      <c r="O2345" s="100"/>
      <c r="P2345" s="100"/>
      <c r="Q2345" s="100"/>
      <c r="R2345" s="31" t="str">
        <f>IF(INDEX(技能效果!J:J,MATCH(技能效果等级!B2345,技能效果!B:B,0))="","",INDEX(技能效果!J:J,MATCH(技能效果等级!B2345,技能效果!B:B,0)))</f>
        <v/>
      </c>
      <c r="S2345" s="100"/>
      <c r="T2345" s="100"/>
      <c r="U2345" s="100"/>
      <c r="V2345" s="30" t="s">
        <v>1329</v>
      </c>
      <c r="W2345" s="31">
        <f t="shared" si="36"/>
        <v>235</v>
      </c>
    </row>
    <row r="2346" spans="1:23" ht="16.5" x14ac:dyDescent="0.2">
      <c r="A2346" s="31">
        <v>2343</v>
      </c>
      <c r="B2346" s="31">
        <f>INDEX(技能效果!B:B,MATCH(技能效果等级!W2346,技能效果!Y:Y,0))</f>
        <v>130401202</v>
      </c>
      <c r="C2346" s="31" t="str">
        <f>INDEX(技能效果!C:C,MATCH(技能效果等级!B2346,技能效果!B:B,0))</f>
        <v>插槽12额外伤害</v>
      </c>
      <c r="D2346" s="30" t="s">
        <v>1013</v>
      </c>
      <c r="E2346" s="31">
        <v>3</v>
      </c>
      <c r="F2346" s="31">
        <f>INDEX(技能效果!H:H,MATCH(技能效果等级!B2346,技能效果!B:B,0))</f>
        <v>1001</v>
      </c>
      <c r="G2346" s="31">
        <v>1</v>
      </c>
      <c r="H2346" s="100"/>
      <c r="I2346" s="100"/>
      <c r="J2346" s="100"/>
      <c r="K2346" s="100"/>
      <c r="L2346" s="100"/>
      <c r="M2346" s="100"/>
      <c r="N2346" s="30" t="str">
        <f>IF(INDEX(技能效果!I:I,MATCH(技能效果等级!B2346,技能效果!B:B,0))="","",INDEX(技能效果!I:I,MATCH(技能效果等级!B2346,技能效果!B:B,0)))</f>
        <v/>
      </c>
      <c r="O2346" s="100"/>
      <c r="P2346" s="100"/>
      <c r="Q2346" s="100"/>
      <c r="R2346" s="31" t="str">
        <f>IF(INDEX(技能效果!J:J,MATCH(技能效果等级!B2346,技能效果!B:B,0))="","",INDEX(技能效果!J:J,MATCH(技能效果等级!B2346,技能效果!B:B,0)))</f>
        <v/>
      </c>
      <c r="S2346" s="100"/>
      <c r="T2346" s="100"/>
      <c r="U2346" s="100"/>
      <c r="V2346" s="30" t="s">
        <v>1329</v>
      </c>
      <c r="W2346" s="31">
        <f t="shared" si="36"/>
        <v>235</v>
      </c>
    </row>
    <row r="2347" spans="1:23" ht="16.5" x14ac:dyDescent="0.2">
      <c r="A2347" s="31">
        <v>2344</v>
      </c>
      <c r="B2347" s="31">
        <f>INDEX(技能效果!B:B,MATCH(技能效果等级!W2347,技能效果!Y:Y,0))</f>
        <v>130401202</v>
      </c>
      <c r="C2347" s="31" t="str">
        <f>INDEX(技能效果!C:C,MATCH(技能效果等级!B2347,技能效果!B:B,0))</f>
        <v>插槽12额外伤害</v>
      </c>
      <c r="D2347" s="30" t="s">
        <v>1013</v>
      </c>
      <c r="E2347" s="31">
        <v>4</v>
      </c>
      <c r="F2347" s="31">
        <f>INDEX(技能效果!H:H,MATCH(技能效果等级!B2347,技能效果!B:B,0))</f>
        <v>1001</v>
      </c>
      <c r="G2347" s="31">
        <v>1</v>
      </c>
      <c r="H2347" s="100"/>
      <c r="I2347" s="100"/>
      <c r="J2347" s="100"/>
      <c r="K2347" s="100"/>
      <c r="L2347" s="100"/>
      <c r="M2347" s="100"/>
      <c r="N2347" s="30" t="str">
        <f>IF(INDEX(技能效果!I:I,MATCH(技能效果等级!B2347,技能效果!B:B,0))="","",INDEX(技能效果!I:I,MATCH(技能效果等级!B2347,技能效果!B:B,0)))</f>
        <v/>
      </c>
      <c r="O2347" s="100"/>
      <c r="P2347" s="100"/>
      <c r="Q2347" s="100"/>
      <c r="R2347" s="31" t="str">
        <f>IF(INDEX(技能效果!J:J,MATCH(技能效果等级!B2347,技能效果!B:B,0))="","",INDEX(技能效果!J:J,MATCH(技能效果等级!B2347,技能效果!B:B,0)))</f>
        <v/>
      </c>
      <c r="S2347" s="100"/>
      <c r="T2347" s="100"/>
      <c r="U2347" s="100"/>
      <c r="V2347" s="30" t="s">
        <v>1329</v>
      </c>
      <c r="W2347" s="31">
        <f t="shared" si="36"/>
        <v>235</v>
      </c>
    </row>
    <row r="2348" spans="1:23" ht="16.5" x14ac:dyDescent="0.2">
      <c r="A2348" s="31">
        <v>2345</v>
      </c>
      <c r="B2348" s="31">
        <f>INDEX(技能效果!B:B,MATCH(技能效果等级!W2348,技能效果!Y:Y,0))</f>
        <v>130401202</v>
      </c>
      <c r="C2348" s="31" t="str">
        <f>INDEX(技能效果!C:C,MATCH(技能效果等级!B2348,技能效果!B:B,0))</f>
        <v>插槽12额外伤害</v>
      </c>
      <c r="D2348" s="30" t="s">
        <v>1013</v>
      </c>
      <c r="E2348" s="31">
        <v>5</v>
      </c>
      <c r="F2348" s="31">
        <f>INDEX(技能效果!H:H,MATCH(技能效果等级!B2348,技能效果!B:B,0))</f>
        <v>1001</v>
      </c>
      <c r="G2348" s="31">
        <v>1</v>
      </c>
      <c r="H2348" s="100"/>
      <c r="I2348" s="100"/>
      <c r="J2348" s="100"/>
      <c r="K2348" s="100"/>
      <c r="L2348" s="100"/>
      <c r="M2348" s="100"/>
      <c r="N2348" s="30" t="str">
        <f>IF(INDEX(技能效果!I:I,MATCH(技能效果等级!B2348,技能效果!B:B,0))="","",INDEX(技能效果!I:I,MATCH(技能效果等级!B2348,技能效果!B:B,0)))</f>
        <v/>
      </c>
      <c r="O2348" s="100"/>
      <c r="P2348" s="100"/>
      <c r="Q2348" s="100"/>
      <c r="R2348" s="31" t="str">
        <f>IF(INDEX(技能效果!J:J,MATCH(技能效果等级!B2348,技能效果!B:B,0))="","",INDEX(技能效果!J:J,MATCH(技能效果等级!B2348,技能效果!B:B,0)))</f>
        <v/>
      </c>
      <c r="S2348" s="100"/>
      <c r="T2348" s="100"/>
      <c r="U2348" s="100"/>
      <c r="V2348" s="30" t="s">
        <v>1329</v>
      </c>
      <c r="W2348" s="31">
        <f t="shared" si="36"/>
        <v>235</v>
      </c>
    </row>
    <row r="2349" spans="1:23" ht="16.5" x14ac:dyDescent="0.2">
      <c r="A2349" s="31">
        <v>2346</v>
      </c>
      <c r="B2349" s="31">
        <f>INDEX(技能效果!B:B,MATCH(技能效果等级!W2349,技能效果!Y:Y,0))</f>
        <v>130401202</v>
      </c>
      <c r="C2349" s="31" t="str">
        <f>INDEX(技能效果!C:C,MATCH(技能效果等级!B2349,技能效果!B:B,0))</f>
        <v>插槽12额外伤害</v>
      </c>
      <c r="D2349" s="30" t="s">
        <v>1013</v>
      </c>
      <c r="E2349" s="31">
        <v>6</v>
      </c>
      <c r="F2349" s="31">
        <f>INDEX(技能效果!H:H,MATCH(技能效果等级!B2349,技能效果!B:B,0))</f>
        <v>1001</v>
      </c>
      <c r="G2349" s="31">
        <v>1</v>
      </c>
      <c r="H2349" s="100"/>
      <c r="I2349" s="100"/>
      <c r="J2349" s="100"/>
      <c r="K2349" s="100"/>
      <c r="L2349" s="100"/>
      <c r="M2349" s="100"/>
      <c r="N2349" s="30" t="str">
        <f>IF(INDEX(技能效果!I:I,MATCH(技能效果等级!B2349,技能效果!B:B,0))="","",INDEX(技能效果!I:I,MATCH(技能效果等级!B2349,技能效果!B:B,0)))</f>
        <v/>
      </c>
      <c r="O2349" s="100"/>
      <c r="P2349" s="100"/>
      <c r="Q2349" s="100"/>
      <c r="R2349" s="31" t="str">
        <f>IF(INDEX(技能效果!J:J,MATCH(技能效果等级!B2349,技能效果!B:B,0))="","",INDEX(技能效果!J:J,MATCH(技能效果等级!B2349,技能效果!B:B,0)))</f>
        <v/>
      </c>
      <c r="S2349" s="100"/>
      <c r="T2349" s="100"/>
      <c r="U2349" s="100"/>
      <c r="V2349" s="30" t="s">
        <v>1329</v>
      </c>
      <c r="W2349" s="31">
        <f t="shared" si="36"/>
        <v>235</v>
      </c>
    </row>
    <row r="2350" spans="1:23" ht="16.5" x14ac:dyDescent="0.2">
      <c r="A2350" s="31">
        <v>2347</v>
      </c>
      <c r="B2350" s="31">
        <f>INDEX(技能效果!B:B,MATCH(技能效果等级!W2350,技能效果!Y:Y,0))</f>
        <v>130401202</v>
      </c>
      <c r="C2350" s="31" t="str">
        <f>INDEX(技能效果!C:C,MATCH(技能效果等级!B2350,技能效果!B:B,0))</f>
        <v>插槽12额外伤害</v>
      </c>
      <c r="D2350" s="30" t="s">
        <v>1013</v>
      </c>
      <c r="E2350" s="31">
        <v>7</v>
      </c>
      <c r="F2350" s="31">
        <f>INDEX(技能效果!H:H,MATCH(技能效果等级!B2350,技能效果!B:B,0))</f>
        <v>1001</v>
      </c>
      <c r="G2350" s="31">
        <v>1</v>
      </c>
      <c r="H2350" s="100"/>
      <c r="I2350" s="100"/>
      <c r="J2350" s="100"/>
      <c r="K2350" s="100"/>
      <c r="L2350" s="100"/>
      <c r="M2350" s="100"/>
      <c r="N2350" s="30" t="str">
        <f>IF(INDEX(技能效果!I:I,MATCH(技能效果等级!B2350,技能效果!B:B,0))="","",INDEX(技能效果!I:I,MATCH(技能效果等级!B2350,技能效果!B:B,0)))</f>
        <v/>
      </c>
      <c r="O2350" s="100"/>
      <c r="P2350" s="100"/>
      <c r="Q2350" s="100"/>
      <c r="R2350" s="31" t="str">
        <f>IF(INDEX(技能效果!J:J,MATCH(技能效果等级!B2350,技能效果!B:B,0))="","",INDEX(技能效果!J:J,MATCH(技能效果等级!B2350,技能效果!B:B,0)))</f>
        <v/>
      </c>
      <c r="S2350" s="100"/>
      <c r="T2350" s="100"/>
      <c r="U2350" s="100"/>
      <c r="V2350" s="30" t="s">
        <v>1329</v>
      </c>
      <c r="W2350" s="31">
        <f t="shared" si="36"/>
        <v>235</v>
      </c>
    </row>
    <row r="2351" spans="1:23" ht="16.5" x14ac:dyDescent="0.2">
      <c r="A2351" s="31">
        <v>2348</v>
      </c>
      <c r="B2351" s="31">
        <f>INDEX(技能效果!B:B,MATCH(技能效果等级!W2351,技能效果!Y:Y,0))</f>
        <v>130401202</v>
      </c>
      <c r="C2351" s="31" t="str">
        <f>INDEX(技能效果!C:C,MATCH(技能效果等级!B2351,技能效果!B:B,0))</f>
        <v>插槽12额外伤害</v>
      </c>
      <c r="D2351" s="30" t="s">
        <v>1013</v>
      </c>
      <c r="E2351" s="31">
        <v>8</v>
      </c>
      <c r="F2351" s="31">
        <f>INDEX(技能效果!H:H,MATCH(技能效果等级!B2351,技能效果!B:B,0))</f>
        <v>1001</v>
      </c>
      <c r="G2351" s="31">
        <v>1</v>
      </c>
      <c r="H2351" s="100"/>
      <c r="I2351" s="100"/>
      <c r="J2351" s="100"/>
      <c r="K2351" s="100"/>
      <c r="L2351" s="100"/>
      <c r="M2351" s="100"/>
      <c r="N2351" s="30" t="str">
        <f>IF(INDEX(技能效果!I:I,MATCH(技能效果等级!B2351,技能效果!B:B,0))="","",INDEX(技能效果!I:I,MATCH(技能效果等级!B2351,技能效果!B:B,0)))</f>
        <v/>
      </c>
      <c r="O2351" s="100"/>
      <c r="P2351" s="100"/>
      <c r="Q2351" s="100"/>
      <c r="R2351" s="31" t="str">
        <f>IF(INDEX(技能效果!J:J,MATCH(技能效果等级!B2351,技能效果!B:B,0))="","",INDEX(技能效果!J:J,MATCH(技能效果等级!B2351,技能效果!B:B,0)))</f>
        <v/>
      </c>
      <c r="S2351" s="100"/>
      <c r="T2351" s="100"/>
      <c r="U2351" s="100"/>
      <c r="V2351" s="30" t="s">
        <v>1329</v>
      </c>
      <c r="W2351" s="31">
        <f t="shared" si="36"/>
        <v>235</v>
      </c>
    </row>
    <row r="2352" spans="1:23" ht="16.5" x14ac:dyDescent="0.2">
      <c r="A2352" s="31">
        <v>2349</v>
      </c>
      <c r="B2352" s="31">
        <f>INDEX(技能效果!B:B,MATCH(技能效果等级!W2352,技能效果!Y:Y,0))</f>
        <v>130401202</v>
      </c>
      <c r="C2352" s="31" t="str">
        <f>INDEX(技能效果!C:C,MATCH(技能效果等级!B2352,技能效果!B:B,0))</f>
        <v>插槽12额外伤害</v>
      </c>
      <c r="D2352" s="30" t="s">
        <v>1013</v>
      </c>
      <c r="E2352" s="31">
        <v>9</v>
      </c>
      <c r="F2352" s="31">
        <f>INDEX(技能效果!H:H,MATCH(技能效果等级!B2352,技能效果!B:B,0))</f>
        <v>1001</v>
      </c>
      <c r="G2352" s="31">
        <v>1</v>
      </c>
      <c r="H2352" s="100"/>
      <c r="I2352" s="100"/>
      <c r="J2352" s="100"/>
      <c r="K2352" s="100"/>
      <c r="L2352" s="100"/>
      <c r="M2352" s="100"/>
      <c r="N2352" s="30" t="str">
        <f>IF(INDEX(技能效果!I:I,MATCH(技能效果等级!B2352,技能效果!B:B,0))="","",INDEX(技能效果!I:I,MATCH(技能效果等级!B2352,技能效果!B:B,0)))</f>
        <v/>
      </c>
      <c r="O2352" s="100"/>
      <c r="P2352" s="100"/>
      <c r="Q2352" s="100"/>
      <c r="R2352" s="31" t="str">
        <f>IF(INDEX(技能效果!J:J,MATCH(技能效果等级!B2352,技能效果!B:B,0))="","",INDEX(技能效果!J:J,MATCH(技能效果等级!B2352,技能效果!B:B,0)))</f>
        <v/>
      </c>
      <c r="S2352" s="100"/>
      <c r="T2352" s="100"/>
      <c r="U2352" s="100"/>
      <c r="V2352" s="30" t="s">
        <v>1329</v>
      </c>
      <c r="W2352" s="31">
        <f t="shared" si="36"/>
        <v>235</v>
      </c>
    </row>
    <row r="2353" spans="1:23" ht="16.5" x14ac:dyDescent="0.2">
      <c r="A2353" s="31">
        <v>2350</v>
      </c>
      <c r="B2353" s="31">
        <f>INDEX(技能效果!B:B,MATCH(技能效果等级!W2353,技能效果!Y:Y,0))</f>
        <v>130401202</v>
      </c>
      <c r="C2353" s="31" t="str">
        <f>INDEX(技能效果!C:C,MATCH(技能效果等级!B2353,技能效果!B:B,0))</f>
        <v>插槽12额外伤害</v>
      </c>
      <c r="D2353" s="30" t="s">
        <v>1013</v>
      </c>
      <c r="E2353" s="31">
        <v>10</v>
      </c>
      <c r="F2353" s="31">
        <f>INDEX(技能效果!H:H,MATCH(技能效果等级!B2353,技能效果!B:B,0))</f>
        <v>1001</v>
      </c>
      <c r="G2353" s="31">
        <v>1</v>
      </c>
      <c r="H2353" s="100"/>
      <c r="I2353" s="100"/>
      <c r="J2353" s="100"/>
      <c r="K2353" s="100"/>
      <c r="L2353" s="100"/>
      <c r="M2353" s="100"/>
      <c r="N2353" s="30" t="str">
        <f>IF(INDEX(技能效果!I:I,MATCH(技能效果等级!B2353,技能效果!B:B,0))="","",INDEX(技能效果!I:I,MATCH(技能效果等级!B2353,技能效果!B:B,0)))</f>
        <v/>
      </c>
      <c r="O2353" s="100"/>
      <c r="P2353" s="100"/>
      <c r="Q2353" s="100"/>
      <c r="R2353" s="31" t="str">
        <f>IF(INDEX(技能效果!J:J,MATCH(技能效果等级!B2353,技能效果!B:B,0))="","",INDEX(技能效果!J:J,MATCH(技能效果等级!B2353,技能效果!B:B,0)))</f>
        <v/>
      </c>
      <c r="S2353" s="100"/>
      <c r="T2353" s="100"/>
      <c r="U2353" s="100"/>
      <c r="V2353" s="30" t="s">
        <v>1329</v>
      </c>
      <c r="W2353" s="31">
        <f t="shared" si="36"/>
        <v>235</v>
      </c>
    </row>
    <row r="2354" spans="1:23" ht="16.5" x14ac:dyDescent="0.2">
      <c r="A2354" s="31">
        <v>2351</v>
      </c>
      <c r="B2354" s="31">
        <f>INDEX(技能效果!B:B,MATCH(技能效果等级!W2354,技能效果!Y:Y,0))</f>
        <v>130401301</v>
      </c>
      <c r="C2354" s="31" t="str">
        <f>INDEX(技能效果!C:C,MATCH(技能效果等级!B2354,技能效果!B:B,0))</f>
        <v>插槽13主动伤害</v>
      </c>
      <c r="D2354" s="30" t="s">
        <v>1013</v>
      </c>
      <c r="E2354" s="31">
        <v>1</v>
      </c>
      <c r="F2354" s="31">
        <f>INDEX(技能效果!H:H,MATCH(技能效果等级!B2354,技能效果!B:B,0))</f>
        <v>1001</v>
      </c>
      <c r="G2354" s="31">
        <v>1</v>
      </c>
      <c r="H2354" s="100"/>
      <c r="I2354" s="100"/>
      <c r="J2354" s="100"/>
      <c r="K2354" s="100"/>
      <c r="L2354" s="100"/>
      <c r="M2354" s="100"/>
      <c r="N2354" s="30" t="str">
        <f>IF(INDEX(技能效果!I:I,MATCH(技能效果等级!B2354,技能效果!B:B,0))="","",INDEX(技能效果!I:I,MATCH(技能效果等级!B2354,技能效果!B:B,0)))</f>
        <v/>
      </c>
      <c r="O2354" s="100"/>
      <c r="P2354" s="100"/>
      <c r="Q2354" s="100"/>
      <c r="R2354" s="31" t="str">
        <f>IF(INDEX(技能效果!J:J,MATCH(技能效果等级!B2354,技能效果!B:B,0))="","",INDEX(技能效果!J:J,MATCH(技能效果等级!B2354,技能效果!B:B,0)))</f>
        <v/>
      </c>
      <c r="S2354" s="100"/>
      <c r="T2354" s="100"/>
      <c r="U2354" s="100"/>
      <c r="V2354" s="30" t="s">
        <v>1329</v>
      </c>
      <c r="W2354" s="31">
        <f t="shared" si="36"/>
        <v>236</v>
      </c>
    </row>
    <row r="2355" spans="1:23" ht="16.5" x14ac:dyDescent="0.2">
      <c r="A2355" s="31">
        <v>2352</v>
      </c>
      <c r="B2355" s="31">
        <f>INDEX(技能效果!B:B,MATCH(技能效果等级!W2355,技能效果!Y:Y,0))</f>
        <v>130401301</v>
      </c>
      <c r="C2355" s="31" t="str">
        <f>INDEX(技能效果!C:C,MATCH(技能效果等级!B2355,技能效果!B:B,0))</f>
        <v>插槽13主动伤害</v>
      </c>
      <c r="D2355" s="30" t="s">
        <v>1013</v>
      </c>
      <c r="E2355" s="31">
        <v>2</v>
      </c>
      <c r="F2355" s="31">
        <f>INDEX(技能效果!H:H,MATCH(技能效果等级!B2355,技能效果!B:B,0))</f>
        <v>1001</v>
      </c>
      <c r="G2355" s="31">
        <v>1</v>
      </c>
      <c r="H2355" s="100"/>
      <c r="I2355" s="100"/>
      <c r="J2355" s="100"/>
      <c r="K2355" s="100"/>
      <c r="L2355" s="100"/>
      <c r="M2355" s="100"/>
      <c r="N2355" s="30" t="str">
        <f>IF(INDEX(技能效果!I:I,MATCH(技能效果等级!B2355,技能效果!B:B,0))="","",INDEX(技能效果!I:I,MATCH(技能效果等级!B2355,技能效果!B:B,0)))</f>
        <v/>
      </c>
      <c r="O2355" s="100"/>
      <c r="P2355" s="100"/>
      <c r="Q2355" s="100"/>
      <c r="R2355" s="31" t="str">
        <f>IF(INDEX(技能效果!J:J,MATCH(技能效果等级!B2355,技能效果!B:B,0))="","",INDEX(技能效果!J:J,MATCH(技能效果等级!B2355,技能效果!B:B,0)))</f>
        <v/>
      </c>
      <c r="S2355" s="100"/>
      <c r="T2355" s="100"/>
      <c r="U2355" s="100"/>
      <c r="V2355" s="30" t="s">
        <v>1329</v>
      </c>
      <c r="W2355" s="31">
        <f t="shared" si="36"/>
        <v>236</v>
      </c>
    </row>
    <row r="2356" spans="1:23" ht="16.5" x14ac:dyDescent="0.2">
      <c r="A2356" s="31">
        <v>2353</v>
      </c>
      <c r="B2356" s="31">
        <f>INDEX(技能效果!B:B,MATCH(技能效果等级!W2356,技能效果!Y:Y,0))</f>
        <v>130401301</v>
      </c>
      <c r="C2356" s="31" t="str">
        <f>INDEX(技能效果!C:C,MATCH(技能效果等级!B2356,技能效果!B:B,0))</f>
        <v>插槽13主动伤害</v>
      </c>
      <c r="D2356" s="30" t="s">
        <v>1013</v>
      </c>
      <c r="E2356" s="31">
        <v>3</v>
      </c>
      <c r="F2356" s="31">
        <f>INDEX(技能效果!H:H,MATCH(技能效果等级!B2356,技能效果!B:B,0))</f>
        <v>1001</v>
      </c>
      <c r="G2356" s="31">
        <v>1</v>
      </c>
      <c r="H2356" s="100"/>
      <c r="I2356" s="100"/>
      <c r="J2356" s="100"/>
      <c r="K2356" s="100"/>
      <c r="L2356" s="100"/>
      <c r="M2356" s="100"/>
      <c r="N2356" s="30" t="str">
        <f>IF(INDEX(技能效果!I:I,MATCH(技能效果等级!B2356,技能效果!B:B,0))="","",INDEX(技能效果!I:I,MATCH(技能效果等级!B2356,技能效果!B:B,0)))</f>
        <v/>
      </c>
      <c r="O2356" s="100"/>
      <c r="P2356" s="100"/>
      <c r="Q2356" s="100"/>
      <c r="R2356" s="31" t="str">
        <f>IF(INDEX(技能效果!J:J,MATCH(技能效果等级!B2356,技能效果!B:B,0))="","",INDEX(技能效果!J:J,MATCH(技能效果等级!B2356,技能效果!B:B,0)))</f>
        <v/>
      </c>
      <c r="S2356" s="100"/>
      <c r="T2356" s="100"/>
      <c r="U2356" s="100"/>
      <c r="V2356" s="30" t="s">
        <v>1329</v>
      </c>
      <c r="W2356" s="31">
        <f t="shared" si="36"/>
        <v>236</v>
      </c>
    </row>
    <row r="2357" spans="1:23" ht="16.5" x14ac:dyDescent="0.2">
      <c r="A2357" s="31">
        <v>2354</v>
      </c>
      <c r="B2357" s="31">
        <f>INDEX(技能效果!B:B,MATCH(技能效果等级!W2357,技能效果!Y:Y,0))</f>
        <v>130401301</v>
      </c>
      <c r="C2357" s="31" t="str">
        <f>INDEX(技能效果!C:C,MATCH(技能效果等级!B2357,技能效果!B:B,0))</f>
        <v>插槽13主动伤害</v>
      </c>
      <c r="D2357" s="30" t="s">
        <v>1013</v>
      </c>
      <c r="E2357" s="31">
        <v>4</v>
      </c>
      <c r="F2357" s="31">
        <f>INDEX(技能效果!H:H,MATCH(技能效果等级!B2357,技能效果!B:B,0))</f>
        <v>1001</v>
      </c>
      <c r="G2357" s="31">
        <v>1</v>
      </c>
      <c r="H2357" s="100"/>
      <c r="I2357" s="100"/>
      <c r="J2357" s="100"/>
      <c r="K2357" s="100"/>
      <c r="L2357" s="100"/>
      <c r="M2357" s="100"/>
      <c r="N2357" s="30" t="str">
        <f>IF(INDEX(技能效果!I:I,MATCH(技能效果等级!B2357,技能效果!B:B,0))="","",INDEX(技能效果!I:I,MATCH(技能效果等级!B2357,技能效果!B:B,0)))</f>
        <v/>
      </c>
      <c r="O2357" s="100"/>
      <c r="P2357" s="100"/>
      <c r="Q2357" s="100"/>
      <c r="R2357" s="31" t="str">
        <f>IF(INDEX(技能效果!J:J,MATCH(技能效果等级!B2357,技能效果!B:B,0))="","",INDEX(技能效果!J:J,MATCH(技能效果等级!B2357,技能效果!B:B,0)))</f>
        <v/>
      </c>
      <c r="S2357" s="100"/>
      <c r="T2357" s="100"/>
      <c r="U2357" s="100"/>
      <c r="V2357" s="30" t="s">
        <v>1329</v>
      </c>
      <c r="W2357" s="31">
        <f t="shared" si="36"/>
        <v>236</v>
      </c>
    </row>
    <row r="2358" spans="1:23" ht="16.5" x14ac:dyDescent="0.2">
      <c r="A2358" s="31">
        <v>2355</v>
      </c>
      <c r="B2358" s="31">
        <f>INDEX(技能效果!B:B,MATCH(技能效果等级!W2358,技能效果!Y:Y,0))</f>
        <v>130401301</v>
      </c>
      <c r="C2358" s="31" t="str">
        <f>INDEX(技能效果!C:C,MATCH(技能效果等级!B2358,技能效果!B:B,0))</f>
        <v>插槽13主动伤害</v>
      </c>
      <c r="D2358" s="30" t="s">
        <v>1013</v>
      </c>
      <c r="E2358" s="31">
        <v>5</v>
      </c>
      <c r="F2358" s="31">
        <f>INDEX(技能效果!H:H,MATCH(技能效果等级!B2358,技能效果!B:B,0))</f>
        <v>1001</v>
      </c>
      <c r="G2358" s="31">
        <v>1</v>
      </c>
      <c r="H2358" s="100"/>
      <c r="I2358" s="100"/>
      <c r="J2358" s="100"/>
      <c r="K2358" s="100"/>
      <c r="L2358" s="100"/>
      <c r="M2358" s="100"/>
      <c r="N2358" s="30" t="str">
        <f>IF(INDEX(技能效果!I:I,MATCH(技能效果等级!B2358,技能效果!B:B,0))="","",INDEX(技能效果!I:I,MATCH(技能效果等级!B2358,技能效果!B:B,0)))</f>
        <v/>
      </c>
      <c r="O2358" s="100"/>
      <c r="P2358" s="100"/>
      <c r="Q2358" s="100"/>
      <c r="R2358" s="31" t="str">
        <f>IF(INDEX(技能效果!J:J,MATCH(技能效果等级!B2358,技能效果!B:B,0))="","",INDEX(技能效果!J:J,MATCH(技能效果等级!B2358,技能效果!B:B,0)))</f>
        <v/>
      </c>
      <c r="S2358" s="100"/>
      <c r="T2358" s="100"/>
      <c r="U2358" s="100"/>
      <c r="V2358" s="30" t="s">
        <v>1329</v>
      </c>
      <c r="W2358" s="31">
        <f t="shared" si="36"/>
        <v>236</v>
      </c>
    </row>
    <row r="2359" spans="1:23" ht="16.5" x14ac:dyDescent="0.2">
      <c r="A2359" s="31">
        <v>2356</v>
      </c>
      <c r="B2359" s="31">
        <f>INDEX(技能效果!B:B,MATCH(技能效果等级!W2359,技能效果!Y:Y,0))</f>
        <v>130401301</v>
      </c>
      <c r="C2359" s="31" t="str">
        <f>INDEX(技能效果!C:C,MATCH(技能效果等级!B2359,技能效果!B:B,0))</f>
        <v>插槽13主动伤害</v>
      </c>
      <c r="D2359" s="30" t="s">
        <v>1013</v>
      </c>
      <c r="E2359" s="31">
        <v>6</v>
      </c>
      <c r="F2359" s="31">
        <f>INDEX(技能效果!H:H,MATCH(技能效果等级!B2359,技能效果!B:B,0))</f>
        <v>1001</v>
      </c>
      <c r="G2359" s="31">
        <v>1</v>
      </c>
      <c r="H2359" s="100"/>
      <c r="I2359" s="100"/>
      <c r="J2359" s="100"/>
      <c r="K2359" s="100"/>
      <c r="L2359" s="100"/>
      <c r="M2359" s="100"/>
      <c r="N2359" s="30" t="str">
        <f>IF(INDEX(技能效果!I:I,MATCH(技能效果等级!B2359,技能效果!B:B,0))="","",INDEX(技能效果!I:I,MATCH(技能效果等级!B2359,技能效果!B:B,0)))</f>
        <v/>
      </c>
      <c r="O2359" s="100"/>
      <c r="P2359" s="100"/>
      <c r="Q2359" s="100"/>
      <c r="R2359" s="31" t="str">
        <f>IF(INDEX(技能效果!J:J,MATCH(技能效果等级!B2359,技能效果!B:B,0))="","",INDEX(技能效果!J:J,MATCH(技能效果等级!B2359,技能效果!B:B,0)))</f>
        <v/>
      </c>
      <c r="S2359" s="100"/>
      <c r="T2359" s="100"/>
      <c r="U2359" s="100"/>
      <c r="V2359" s="30" t="s">
        <v>1329</v>
      </c>
      <c r="W2359" s="31">
        <f t="shared" si="36"/>
        <v>236</v>
      </c>
    </row>
    <row r="2360" spans="1:23" ht="16.5" x14ac:dyDescent="0.2">
      <c r="A2360" s="31">
        <v>2357</v>
      </c>
      <c r="B2360" s="31">
        <f>INDEX(技能效果!B:B,MATCH(技能效果等级!W2360,技能效果!Y:Y,0))</f>
        <v>130401301</v>
      </c>
      <c r="C2360" s="31" t="str">
        <f>INDEX(技能效果!C:C,MATCH(技能效果等级!B2360,技能效果!B:B,0))</f>
        <v>插槽13主动伤害</v>
      </c>
      <c r="D2360" s="30" t="s">
        <v>1013</v>
      </c>
      <c r="E2360" s="31">
        <v>7</v>
      </c>
      <c r="F2360" s="31">
        <f>INDEX(技能效果!H:H,MATCH(技能效果等级!B2360,技能效果!B:B,0))</f>
        <v>1001</v>
      </c>
      <c r="G2360" s="31">
        <v>1</v>
      </c>
      <c r="H2360" s="100"/>
      <c r="I2360" s="100"/>
      <c r="J2360" s="100"/>
      <c r="K2360" s="100"/>
      <c r="L2360" s="100"/>
      <c r="M2360" s="100"/>
      <c r="N2360" s="30" t="str">
        <f>IF(INDEX(技能效果!I:I,MATCH(技能效果等级!B2360,技能效果!B:B,0))="","",INDEX(技能效果!I:I,MATCH(技能效果等级!B2360,技能效果!B:B,0)))</f>
        <v/>
      </c>
      <c r="O2360" s="100"/>
      <c r="P2360" s="100"/>
      <c r="Q2360" s="100"/>
      <c r="R2360" s="31" t="str">
        <f>IF(INDEX(技能效果!J:J,MATCH(技能效果等级!B2360,技能效果!B:B,0))="","",INDEX(技能效果!J:J,MATCH(技能效果等级!B2360,技能效果!B:B,0)))</f>
        <v/>
      </c>
      <c r="S2360" s="100"/>
      <c r="T2360" s="100"/>
      <c r="U2360" s="100"/>
      <c r="V2360" s="30" t="s">
        <v>1329</v>
      </c>
      <c r="W2360" s="31">
        <f t="shared" si="36"/>
        <v>236</v>
      </c>
    </row>
    <row r="2361" spans="1:23" ht="16.5" x14ac:dyDescent="0.2">
      <c r="A2361" s="31">
        <v>2358</v>
      </c>
      <c r="B2361" s="31">
        <f>INDEX(技能效果!B:B,MATCH(技能效果等级!W2361,技能效果!Y:Y,0))</f>
        <v>130401301</v>
      </c>
      <c r="C2361" s="31" t="str">
        <f>INDEX(技能效果!C:C,MATCH(技能效果等级!B2361,技能效果!B:B,0))</f>
        <v>插槽13主动伤害</v>
      </c>
      <c r="D2361" s="30" t="s">
        <v>1013</v>
      </c>
      <c r="E2361" s="31">
        <v>8</v>
      </c>
      <c r="F2361" s="31">
        <f>INDEX(技能效果!H:H,MATCH(技能效果等级!B2361,技能效果!B:B,0))</f>
        <v>1001</v>
      </c>
      <c r="G2361" s="31">
        <v>1</v>
      </c>
      <c r="H2361" s="100"/>
      <c r="I2361" s="100"/>
      <c r="J2361" s="100"/>
      <c r="K2361" s="100"/>
      <c r="L2361" s="100"/>
      <c r="M2361" s="100"/>
      <c r="N2361" s="30" t="str">
        <f>IF(INDEX(技能效果!I:I,MATCH(技能效果等级!B2361,技能效果!B:B,0))="","",INDEX(技能效果!I:I,MATCH(技能效果等级!B2361,技能效果!B:B,0)))</f>
        <v/>
      </c>
      <c r="O2361" s="100"/>
      <c r="P2361" s="100"/>
      <c r="Q2361" s="100"/>
      <c r="R2361" s="31" t="str">
        <f>IF(INDEX(技能效果!J:J,MATCH(技能效果等级!B2361,技能效果!B:B,0))="","",INDEX(技能效果!J:J,MATCH(技能效果等级!B2361,技能效果!B:B,0)))</f>
        <v/>
      </c>
      <c r="S2361" s="100"/>
      <c r="T2361" s="100"/>
      <c r="U2361" s="100"/>
      <c r="V2361" s="30" t="s">
        <v>1329</v>
      </c>
      <c r="W2361" s="31">
        <f t="shared" si="36"/>
        <v>236</v>
      </c>
    </row>
    <row r="2362" spans="1:23" ht="16.5" x14ac:dyDescent="0.2">
      <c r="A2362" s="31">
        <v>2359</v>
      </c>
      <c r="B2362" s="31">
        <f>INDEX(技能效果!B:B,MATCH(技能效果等级!W2362,技能效果!Y:Y,0))</f>
        <v>130401301</v>
      </c>
      <c r="C2362" s="31" t="str">
        <f>INDEX(技能效果!C:C,MATCH(技能效果等级!B2362,技能效果!B:B,0))</f>
        <v>插槽13主动伤害</v>
      </c>
      <c r="D2362" s="30" t="s">
        <v>1013</v>
      </c>
      <c r="E2362" s="31">
        <v>9</v>
      </c>
      <c r="F2362" s="31">
        <f>INDEX(技能效果!H:H,MATCH(技能效果等级!B2362,技能效果!B:B,0))</f>
        <v>1001</v>
      </c>
      <c r="G2362" s="31">
        <v>1</v>
      </c>
      <c r="H2362" s="100"/>
      <c r="I2362" s="100"/>
      <c r="J2362" s="100"/>
      <c r="K2362" s="100"/>
      <c r="L2362" s="100"/>
      <c r="M2362" s="100"/>
      <c r="N2362" s="30" t="str">
        <f>IF(INDEX(技能效果!I:I,MATCH(技能效果等级!B2362,技能效果!B:B,0))="","",INDEX(技能效果!I:I,MATCH(技能效果等级!B2362,技能效果!B:B,0)))</f>
        <v/>
      </c>
      <c r="O2362" s="100"/>
      <c r="P2362" s="100"/>
      <c r="Q2362" s="100"/>
      <c r="R2362" s="31" t="str">
        <f>IF(INDEX(技能效果!J:J,MATCH(技能效果等级!B2362,技能效果!B:B,0))="","",INDEX(技能效果!J:J,MATCH(技能效果等级!B2362,技能效果!B:B,0)))</f>
        <v/>
      </c>
      <c r="S2362" s="100"/>
      <c r="T2362" s="100"/>
      <c r="U2362" s="100"/>
      <c r="V2362" s="30" t="s">
        <v>1329</v>
      </c>
      <c r="W2362" s="31">
        <f t="shared" si="36"/>
        <v>236</v>
      </c>
    </row>
    <row r="2363" spans="1:23" ht="16.5" x14ac:dyDescent="0.2">
      <c r="A2363" s="31">
        <v>2360</v>
      </c>
      <c r="B2363" s="31">
        <f>INDEX(技能效果!B:B,MATCH(技能效果等级!W2363,技能效果!Y:Y,0))</f>
        <v>130401301</v>
      </c>
      <c r="C2363" s="31" t="str">
        <f>INDEX(技能效果!C:C,MATCH(技能效果等级!B2363,技能效果!B:B,0))</f>
        <v>插槽13主动伤害</v>
      </c>
      <c r="D2363" s="30" t="s">
        <v>1013</v>
      </c>
      <c r="E2363" s="31">
        <v>10</v>
      </c>
      <c r="F2363" s="31">
        <f>INDEX(技能效果!H:H,MATCH(技能效果等级!B2363,技能效果!B:B,0))</f>
        <v>1001</v>
      </c>
      <c r="G2363" s="31">
        <v>1</v>
      </c>
      <c r="H2363" s="100"/>
      <c r="I2363" s="100"/>
      <c r="J2363" s="100"/>
      <c r="K2363" s="100"/>
      <c r="L2363" s="100"/>
      <c r="M2363" s="100"/>
      <c r="N2363" s="30" t="str">
        <f>IF(INDEX(技能效果!I:I,MATCH(技能效果等级!B2363,技能效果!B:B,0))="","",INDEX(技能效果!I:I,MATCH(技能效果等级!B2363,技能效果!B:B,0)))</f>
        <v/>
      </c>
      <c r="O2363" s="100"/>
      <c r="P2363" s="100"/>
      <c r="Q2363" s="100"/>
      <c r="R2363" s="31" t="str">
        <f>IF(INDEX(技能效果!J:J,MATCH(技能效果等级!B2363,技能效果!B:B,0))="","",INDEX(技能效果!J:J,MATCH(技能效果等级!B2363,技能效果!B:B,0)))</f>
        <v/>
      </c>
      <c r="S2363" s="100"/>
      <c r="T2363" s="100"/>
      <c r="U2363" s="100"/>
      <c r="V2363" s="30" t="s">
        <v>1329</v>
      </c>
      <c r="W2363" s="31">
        <f t="shared" si="36"/>
        <v>236</v>
      </c>
    </row>
    <row r="2364" spans="1:23" ht="16.5" x14ac:dyDescent="0.2">
      <c r="A2364" s="31">
        <v>2361</v>
      </c>
      <c r="B2364" s="31">
        <f>INDEX(技能效果!B:B,MATCH(技能效果等级!W2364,技能效果!Y:Y,0))</f>
        <v>130401302</v>
      </c>
      <c r="C2364" s="31" t="str">
        <f>INDEX(技能效果!C:C,MATCH(技能效果等级!B2364,技能效果!B:B,0))</f>
        <v>插槽13额外穿透伤害</v>
      </c>
      <c r="D2364" s="30" t="s">
        <v>1013</v>
      </c>
      <c r="E2364" s="31">
        <v>1</v>
      </c>
      <c r="F2364" s="31">
        <f>INDEX(技能效果!H:H,MATCH(技能效果等级!B2364,技能效果!B:B,0))</f>
        <v>1001</v>
      </c>
      <c r="G2364" s="31">
        <v>1</v>
      </c>
      <c r="H2364" s="100"/>
      <c r="I2364" s="100"/>
      <c r="J2364" s="100"/>
      <c r="K2364" s="100"/>
      <c r="L2364" s="100"/>
      <c r="M2364" s="100"/>
      <c r="N2364" s="30" t="str">
        <f>IF(INDEX(技能效果!I:I,MATCH(技能效果等级!B2364,技能效果!B:B,0))="","",INDEX(技能效果!I:I,MATCH(技能效果等级!B2364,技能效果!B:B,0)))</f>
        <v/>
      </c>
      <c r="O2364" s="100"/>
      <c r="P2364" s="100"/>
      <c r="Q2364" s="100"/>
      <c r="R2364" s="31" t="str">
        <f>IF(INDEX(技能效果!J:J,MATCH(技能效果等级!B2364,技能效果!B:B,0))="","",INDEX(技能效果!J:J,MATCH(技能效果等级!B2364,技能效果!B:B,0)))</f>
        <v/>
      </c>
      <c r="S2364" s="100"/>
      <c r="T2364" s="100"/>
      <c r="U2364" s="100"/>
      <c r="V2364" s="30" t="s">
        <v>1329</v>
      </c>
      <c r="W2364" s="31">
        <f t="shared" si="36"/>
        <v>237</v>
      </c>
    </row>
    <row r="2365" spans="1:23" ht="16.5" x14ac:dyDescent="0.2">
      <c r="A2365" s="31">
        <v>2362</v>
      </c>
      <c r="B2365" s="31">
        <f>INDEX(技能效果!B:B,MATCH(技能效果等级!W2365,技能效果!Y:Y,0))</f>
        <v>130401302</v>
      </c>
      <c r="C2365" s="31" t="str">
        <f>INDEX(技能效果!C:C,MATCH(技能效果等级!B2365,技能效果!B:B,0))</f>
        <v>插槽13额外穿透伤害</v>
      </c>
      <c r="D2365" s="30" t="s">
        <v>1013</v>
      </c>
      <c r="E2365" s="31">
        <v>2</v>
      </c>
      <c r="F2365" s="31">
        <f>INDEX(技能效果!H:H,MATCH(技能效果等级!B2365,技能效果!B:B,0))</f>
        <v>1001</v>
      </c>
      <c r="G2365" s="31">
        <v>1</v>
      </c>
      <c r="H2365" s="100"/>
      <c r="I2365" s="100"/>
      <c r="J2365" s="100"/>
      <c r="K2365" s="100"/>
      <c r="L2365" s="100"/>
      <c r="M2365" s="100"/>
      <c r="N2365" s="30" t="str">
        <f>IF(INDEX(技能效果!I:I,MATCH(技能效果等级!B2365,技能效果!B:B,0))="","",INDEX(技能效果!I:I,MATCH(技能效果等级!B2365,技能效果!B:B,0)))</f>
        <v/>
      </c>
      <c r="O2365" s="100"/>
      <c r="P2365" s="100"/>
      <c r="Q2365" s="100"/>
      <c r="R2365" s="31" t="str">
        <f>IF(INDEX(技能效果!J:J,MATCH(技能效果等级!B2365,技能效果!B:B,0))="","",INDEX(技能效果!J:J,MATCH(技能效果等级!B2365,技能效果!B:B,0)))</f>
        <v/>
      </c>
      <c r="S2365" s="100"/>
      <c r="T2365" s="100"/>
      <c r="U2365" s="100"/>
      <c r="V2365" s="30" t="s">
        <v>1329</v>
      </c>
      <c r="W2365" s="31">
        <f t="shared" si="36"/>
        <v>237</v>
      </c>
    </row>
    <row r="2366" spans="1:23" ht="16.5" x14ac:dyDescent="0.2">
      <c r="A2366" s="31">
        <v>2363</v>
      </c>
      <c r="B2366" s="31">
        <f>INDEX(技能效果!B:B,MATCH(技能效果等级!W2366,技能效果!Y:Y,0))</f>
        <v>130401302</v>
      </c>
      <c r="C2366" s="31" t="str">
        <f>INDEX(技能效果!C:C,MATCH(技能效果等级!B2366,技能效果!B:B,0))</f>
        <v>插槽13额外穿透伤害</v>
      </c>
      <c r="D2366" s="30" t="s">
        <v>1013</v>
      </c>
      <c r="E2366" s="31">
        <v>3</v>
      </c>
      <c r="F2366" s="31">
        <f>INDEX(技能效果!H:H,MATCH(技能效果等级!B2366,技能效果!B:B,0))</f>
        <v>1001</v>
      </c>
      <c r="G2366" s="31">
        <v>1</v>
      </c>
      <c r="H2366" s="100"/>
      <c r="I2366" s="100"/>
      <c r="J2366" s="100"/>
      <c r="K2366" s="100"/>
      <c r="L2366" s="100"/>
      <c r="M2366" s="100"/>
      <c r="N2366" s="30" t="str">
        <f>IF(INDEX(技能效果!I:I,MATCH(技能效果等级!B2366,技能效果!B:B,0))="","",INDEX(技能效果!I:I,MATCH(技能效果等级!B2366,技能效果!B:B,0)))</f>
        <v/>
      </c>
      <c r="O2366" s="100"/>
      <c r="P2366" s="100"/>
      <c r="Q2366" s="100"/>
      <c r="R2366" s="31" t="str">
        <f>IF(INDEX(技能效果!J:J,MATCH(技能效果等级!B2366,技能效果!B:B,0))="","",INDEX(技能效果!J:J,MATCH(技能效果等级!B2366,技能效果!B:B,0)))</f>
        <v/>
      </c>
      <c r="S2366" s="100"/>
      <c r="T2366" s="100"/>
      <c r="U2366" s="100"/>
      <c r="V2366" s="30" t="s">
        <v>1329</v>
      </c>
      <c r="W2366" s="31">
        <f t="shared" si="36"/>
        <v>237</v>
      </c>
    </row>
    <row r="2367" spans="1:23" ht="16.5" x14ac:dyDescent="0.2">
      <c r="A2367" s="31">
        <v>2364</v>
      </c>
      <c r="B2367" s="31">
        <f>INDEX(技能效果!B:B,MATCH(技能效果等级!W2367,技能效果!Y:Y,0))</f>
        <v>130401302</v>
      </c>
      <c r="C2367" s="31" t="str">
        <f>INDEX(技能效果!C:C,MATCH(技能效果等级!B2367,技能效果!B:B,0))</f>
        <v>插槽13额外穿透伤害</v>
      </c>
      <c r="D2367" s="30" t="s">
        <v>1013</v>
      </c>
      <c r="E2367" s="31">
        <v>4</v>
      </c>
      <c r="F2367" s="31">
        <f>INDEX(技能效果!H:H,MATCH(技能效果等级!B2367,技能效果!B:B,0))</f>
        <v>1001</v>
      </c>
      <c r="G2367" s="31">
        <v>1</v>
      </c>
      <c r="H2367" s="100"/>
      <c r="I2367" s="100"/>
      <c r="J2367" s="100"/>
      <c r="K2367" s="100"/>
      <c r="L2367" s="100"/>
      <c r="M2367" s="100"/>
      <c r="N2367" s="30" t="str">
        <f>IF(INDEX(技能效果!I:I,MATCH(技能效果等级!B2367,技能效果!B:B,0))="","",INDEX(技能效果!I:I,MATCH(技能效果等级!B2367,技能效果!B:B,0)))</f>
        <v/>
      </c>
      <c r="O2367" s="100"/>
      <c r="P2367" s="100"/>
      <c r="Q2367" s="100"/>
      <c r="R2367" s="31" t="str">
        <f>IF(INDEX(技能效果!J:J,MATCH(技能效果等级!B2367,技能效果!B:B,0))="","",INDEX(技能效果!J:J,MATCH(技能效果等级!B2367,技能效果!B:B,0)))</f>
        <v/>
      </c>
      <c r="S2367" s="100"/>
      <c r="T2367" s="100"/>
      <c r="U2367" s="100"/>
      <c r="V2367" s="30" t="s">
        <v>1329</v>
      </c>
      <c r="W2367" s="31">
        <f t="shared" si="36"/>
        <v>237</v>
      </c>
    </row>
    <row r="2368" spans="1:23" ht="16.5" x14ac:dyDescent="0.2">
      <c r="A2368" s="31">
        <v>2365</v>
      </c>
      <c r="B2368" s="31">
        <f>INDEX(技能效果!B:B,MATCH(技能效果等级!W2368,技能效果!Y:Y,0))</f>
        <v>130401302</v>
      </c>
      <c r="C2368" s="31" t="str">
        <f>INDEX(技能效果!C:C,MATCH(技能效果等级!B2368,技能效果!B:B,0))</f>
        <v>插槽13额外穿透伤害</v>
      </c>
      <c r="D2368" s="30" t="s">
        <v>1013</v>
      </c>
      <c r="E2368" s="31">
        <v>5</v>
      </c>
      <c r="F2368" s="31">
        <f>INDEX(技能效果!H:H,MATCH(技能效果等级!B2368,技能效果!B:B,0))</f>
        <v>1001</v>
      </c>
      <c r="G2368" s="31">
        <v>1</v>
      </c>
      <c r="H2368" s="100"/>
      <c r="I2368" s="100"/>
      <c r="J2368" s="100"/>
      <c r="K2368" s="100"/>
      <c r="L2368" s="100"/>
      <c r="M2368" s="100"/>
      <c r="N2368" s="30" t="str">
        <f>IF(INDEX(技能效果!I:I,MATCH(技能效果等级!B2368,技能效果!B:B,0))="","",INDEX(技能效果!I:I,MATCH(技能效果等级!B2368,技能效果!B:B,0)))</f>
        <v/>
      </c>
      <c r="O2368" s="100"/>
      <c r="P2368" s="100"/>
      <c r="Q2368" s="100"/>
      <c r="R2368" s="31" t="str">
        <f>IF(INDEX(技能效果!J:J,MATCH(技能效果等级!B2368,技能效果!B:B,0))="","",INDEX(技能效果!J:J,MATCH(技能效果等级!B2368,技能效果!B:B,0)))</f>
        <v/>
      </c>
      <c r="S2368" s="100"/>
      <c r="T2368" s="100"/>
      <c r="U2368" s="100"/>
      <c r="V2368" s="30" t="s">
        <v>1329</v>
      </c>
      <c r="W2368" s="31">
        <f t="shared" si="36"/>
        <v>237</v>
      </c>
    </row>
    <row r="2369" spans="1:23" ht="16.5" x14ac:dyDescent="0.2">
      <c r="A2369" s="31">
        <v>2366</v>
      </c>
      <c r="B2369" s="31">
        <f>INDEX(技能效果!B:B,MATCH(技能效果等级!W2369,技能效果!Y:Y,0))</f>
        <v>130401302</v>
      </c>
      <c r="C2369" s="31" t="str">
        <f>INDEX(技能效果!C:C,MATCH(技能效果等级!B2369,技能效果!B:B,0))</f>
        <v>插槽13额外穿透伤害</v>
      </c>
      <c r="D2369" s="30" t="s">
        <v>1013</v>
      </c>
      <c r="E2369" s="31">
        <v>6</v>
      </c>
      <c r="F2369" s="31">
        <f>INDEX(技能效果!H:H,MATCH(技能效果等级!B2369,技能效果!B:B,0))</f>
        <v>1001</v>
      </c>
      <c r="G2369" s="31">
        <v>1</v>
      </c>
      <c r="H2369" s="100"/>
      <c r="I2369" s="100"/>
      <c r="J2369" s="100"/>
      <c r="K2369" s="100"/>
      <c r="L2369" s="100"/>
      <c r="M2369" s="100"/>
      <c r="N2369" s="30" t="str">
        <f>IF(INDEX(技能效果!I:I,MATCH(技能效果等级!B2369,技能效果!B:B,0))="","",INDEX(技能效果!I:I,MATCH(技能效果等级!B2369,技能效果!B:B,0)))</f>
        <v/>
      </c>
      <c r="O2369" s="100"/>
      <c r="P2369" s="100"/>
      <c r="Q2369" s="100"/>
      <c r="R2369" s="31" t="str">
        <f>IF(INDEX(技能效果!J:J,MATCH(技能效果等级!B2369,技能效果!B:B,0))="","",INDEX(技能效果!J:J,MATCH(技能效果等级!B2369,技能效果!B:B,0)))</f>
        <v/>
      </c>
      <c r="S2369" s="100"/>
      <c r="T2369" s="100"/>
      <c r="U2369" s="100"/>
      <c r="V2369" s="30" t="s">
        <v>1329</v>
      </c>
      <c r="W2369" s="31">
        <f t="shared" si="36"/>
        <v>237</v>
      </c>
    </row>
    <row r="2370" spans="1:23" ht="16.5" x14ac:dyDescent="0.2">
      <c r="A2370" s="31">
        <v>2367</v>
      </c>
      <c r="B2370" s="31">
        <f>INDEX(技能效果!B:B,MATCH(技能效果等级!W2370,技能效果!Y:Y,0))</f>
        <v>130401302</v>
      </c>
      <c r="C2370" s="31" t="str">
        <f>INDEX(技能效果!C:C,MATCH(技能效果等级!B2370,技能效果!B:B,0))</f>
        <v>插槽13额外穿透伤害</v>
      </c>
      <c r="D2370" s="30" t="s">
        <v>1013</v>
      </c>
      <c r="E2370" s="31">
        <v>7</v>
      </c>
      <c r="F2370" s="31">
        <f>INDEX(技能效果!H:H,MATCH(技能效果等级!B2370,技能效果!B:B,0))</f>
        <v>1001</v>
      </c>
      <c r="G2370" s="31">
        <v>1</v>
      </c>
      <c r="H2370" s="100"/>
      <c r="I2370" s="100"/>
      <c r="J2370" s="100"/>
      <c r="K2370" s="100"/>
      <c r="L2370" s="100"/>
      <c r="M2370" s="100"/>
      <c r="N2370" s="30" t="str">
        <f>IF(INDEX(技能效果!I:I,MATCH(技能效果等级!B2370,技能效果!B:B,0))="","",INDEX(技能效果!I:I,MATCH(技能效果等级!B2370,技能效果!B:B,0)))</f>
        <v/>
      </c>
      <c r="O2370" s="100"/>
      <c r="P2370" s="100"/>
      <c r="Q2370" s="100"/>
      <c r="R2370" s="31" t="str">
        <f>IF(INDEX(技能效果!J:J,MATCH(技能效果等级!B2370,技能效果!B:B,0))="","",INDEX(技能效果!J:J,MATCH(技能效果等级!B2370,技能效果!B:B,0)))</f>
        <v/>
      </c>
      <c r="S2370" s="100"/>
      <c r="T2370" s="100"/>
      <c r="U2370" s="100"/>
      <c r="V2370" s="30" t="s">
        <v>1329</v>
      </c>
      <c r="W2370" s="31">
        <f t="shared" si="36"/>
        <v>237</v>
      </c>
    </row>
    <row r="2371" spans="1:23" ht="16.5" x14ac:dyDescent="0.2">
      <c r="A2371" s="31">
        <v>2368</v>
      </c>
      <c r="B2371" s="31">
        <f>INDEX(技能效果!B:B,MATCH(技能效果等级!W2371,技能效果!Y:Y,0))</f>
        <v>130401302</v>
      </c>
      <c r="C2371" s="31" t="str">
        <f>INDEX(技能效果!C:C,MATCH(技能效果等级!B2371,技能效果!B:B,0))</f>
        <v>插槽13额外穿透伤害</v>
      </c>
      <c r="D2371" s="30" t="s">
        <v>1013</v>
      </c>
      <c r="E2371" s="31">
        <v>8</v>
      </c>
      <c r="F2371" s="31">
        <f>INDEX(技能效果!H:H,MATCH(技能效果等级!B2371,技能效果!B:B,0))</f>
        <v>1001</v>
      </c>
      <c r="G2371" s="31">
        <v>1</v>
      </c>
      <c r="H2371" s="100"/>
      <c r="I2371" s="100"/>
      <c r="J2371" s="100"/>
      <c r="K2371" s="100"/>
      <c r="L2371" s="100"/>
      <c r="M2371" s="100"/>
      <c r="N2371" s="30" t="str">
        <f>IF(INDEX(技能效果!I:I,MATCH(技能效果等级!B2371,技能效果!B:B,0))="","",INDEX(技能效果!I:I,MATCH(技能效果等级!B2371,技能效果!B:B,0)))</f>
        <v/>
      </c>
      <c r="O2371" s="100"/>
      <c r="P2371" s="100"/>
      <c r="Q2371" s="100"/>
      <c r="R2371" s="31" t="str">
        <f>IF(INDEX(技能效果!J:J,MATCH(技能效果等级!B2371,技能效果!B:B,0))="","",INDEX(技能效果!J:J,MATCH(技能效果等级!B2371,技能效果!B:B,0)))</f>
        <v/>
      </c>
      <c r="S2371" s="100"/>
      <c r="T2371" s="100"/>
      <c r="U2371" s="100"/>
      <c r="V2371" s="30" t="s">
        <v>1329</v>
      </c>
      <c r="W2371" s="31">
        <f t="shared" si="36"/>
        <v>237</v>
      </c>
    </row>
    <row r="2372" spans="1:23" ht="16.5" x14ac:dyDescent="0.2">
      <c r="A2372" s="31">
        <v>2369</v>
      </c>
      <c r="B2372" s="31">
        <f>INDEX(技能效果!B:B,MATCH(技能效果等级!W2372,技能效果!Y:Y,0))</f>
        <v>130401302</v>
      </c>
      <c r="C2372" s="31" t="str">
        <f>INDEX(技能效果!C:C,MATCH(技能效果等级!B2372,技能效果!B:B,0))</f>
        <v>插槽13额外穿透伤害</v>
      </c>
      <c r="D2372" s="30" t="s">
        <v>1013</v>
      </c>
      <c r="E2372" s="31">
        <v>9</v>
      </c>
      <c r="F2372" s="31">
        <f>INDEX(技能效果!H:H,MATCH(技能效果等级!B2372,技能效果!B:B,0))</f>
        <v>1001</v>
      </c>
      <c r="G2372" s="31">
        <v>1</v>
      </c>
      <c r="H2372" s="100"/>
      <c r="I2372" s="100"/>
      <c r="J2372" s="100"/>
      <c r="K2372" s="100"/>
      <c r="L2372" s="100"/>
      <c r="M2372" s="100"/>
      <c r="N2372" s="30" t="str">
        <f>IF(INDEX(技能效果!I:I,MATCH(技能效果等级!B2372,技能效果!B:B,0))="","",INDEX(技能效果!I:I,MATCH(技能效果等级!B2372,技能效果!B:B,0)))</f>
        <v/>
      </c>
      <c r="O2372" s="100"/>
      <c r="P2372" s="100"/>
      <c r="Q2372" s="100"/>
      <c r="R2372" s="31" t="str">
        <f>IF(INDEX(技能效果!J:J,MATCH(技能效果等级!B2372,技能效果!B:B,0))="","",INDEX(技能效果!J:J,MATCH(技能效果等级!B2372,技能效果!B:B,0)))</f>
        <v/>
      </c>
      <c r="S2372" s="100"/>
      <c r="T2372" s="100"/>
      <c r="U2372" s="100"/>
      <c r="V2372" s="30" t="s">
        <v>1329</v>
      </c>
      <c r="W2372" s="31">
        <f t="shared" si="36"/>
        <v>237</v>
      </c>
    </row>
    <row r="2373" spans="1:23" ht="16.5" x14ac:dyDescent="0.2">
      <c r="A2373" s="31">
        <v>2370</v>
      </c>
      <c r="B2373" s="31">
        <f>INDEX(技能效果!B:B,MATCH(技能效果等级!W2373,技能效果!Y:Y,0))</f>
        <v>130401302</v>
      </c>
      <c r="C2373" s="31" t="str">
        <f>INDEX(技能效果!C:C,MATCH(技能效果等级!B2373,技能效果!B:B,0))</f>
        <v>插槽13额外穿透伤害</v>
      </c>
      <c r="D2373" s="30" t="s">
        <v>1013</v>
      </c>
      <c r="E2373" s="31">
        <v>10</v>
      </c>
      <c r="F2373" s="31">
        <f>INDEX(技能效果!H:H,MATCH(技能效果等级!B2373,技能效果!B:B,0))</f>
        <v>1001</v>
      </c>
      <c r="G2373" s="31">
        <v>1</v>
      </c>
      <c r="H2373" s="100"/>
      <c r="I2373" s="100"/>
      <c r="J2373" s="100"/>
      <c r="K2373" s="100"/>
      <c r="L2373" s="100"/>
      <c r="M2373" s="100"/>
      <c r="N2373" s="30" t="str">
        <f>IF(INDEX(技能效果!I:I,MATCH(技能效果等级!B2373,技能效果!B:B,0))="","",INDEX(技能效果!I:I,MATCH(技能效果等级!B2373,技能效果!B:B,0)))</f>
        <v/>
      </c>
      <c r="O2373" s="100"/>
      <c r="P2373" s="100"/>
      <c r="Q2373" s="100"/>
      <c r="R2373" s="31" t="str">
        <f>IF(INDEX(技能效果!J:J,MATCH(技能效果等级!B2373,技能效果!B:B,0))="","",INDEX(技能效果!J:J,MATCH(技能效果等级!B2373,技能效果!B:B,0)))</f>
        <v/>
      </c>
      <c r="S2373" s="100"/>
      <c r="T2373" s="100"/>
      <c r="U2373" s="100"/>
      <c r="V2373" s="30" t="s">
        <v>1329</v>
      </c>
      <c r="W2373" s="31">
        <f t="shared" si="36"/>
        <v>237</v>
      </c>
    </row>
    <row r="2374" spans="1:23" ht="16.5" x14ac:dyDescent="0.2">
      <c r="A2374" s="31">
        <v>2371</v>
      </c>
      <c r="B2374" s="31">
        <f>INDEX(技能效果!B:B,MATCH(技能效果等级!W2374,技能效果!Y:Y,0))</f>
        <v>130401401</v>
      </c>
      <c r="C2374" s="31" t="str">
        <f>INDEX(技能效果!C:C,MATCH(技能效果等级!B2374,技能效果!B:B,0))</f>
        <v>插槽14主动伤害</v>
      </c>
      <c r="D2374" s="30" t="s">
        <v>1013</v>
      </c>
      <c r="E2374" s="31">
        <v>1</v>
      </c>
      <c r="F2374" s="31">
        <f>INDEX(技能效果!H:H,MATCH(技能效果等级!B2374,技能效果!B:B,0))</f>
        <v>1001</v>
      </c>
      <c r="G2374" s="31">
        <v>1</v>
      </c>
      <c r="H2374" s="100"/>
      <c r="I2374" s="100"/>
      <c r="J2374" s="100"/>
      <c r="K2374" s="100"/>
      <c r="L2374" s="100"/>
      <c r="M2374" s="100"/>
      <c r="N2374" s="30" t="str">
        <f>IF(INDEX(技能效果!I:I,MATCH(技能效果等级!B2374,技能效果!B:B,0))="","",INDEX(技能效果!I:I,MATCH(技能效果等级!B2374,技能效果!B:B,0)))</f>
        <v/>
      </c>
      <c r="O2374" s="100"/>
      <c r="P2374" s="100"/>
      <c r="Q2374" s="100"/>
      <c r="R2374" s="31" t="str">
        <f>IF(INDEX(技能效果!J:J,MATCH(技能效果等级!B2374,技能效果!B:B,0))="","",INDEX(技能效果!J:J,MATCH(技能效果等级!B2374,技能效果!B:B,0)))</f>
        <v/>
      </c>
      <c r="S2374" s="100"/>
      <c r="T2374" s="100"/>
      <c r="U2374" s="100"/>
      <c r="V2374" s="30" t="s">
        <v>1329</v>
      </c>
      <c r="W2374" s="31">
        <f t="shared" si="36"/>
        <v>238</v>
      </c>
    </row>
    <row r="2375" spans="1:23" ht="16.5" x14ac:dyDescent="0.2">
      <c r="A2375" s="31">
        <v>2372</v>
      </c>
      <c r="B2375" s="31">
        <f>INDEX(技能效果!B:B,MATCH(技能效果等级!W2375,技能效果!Y:Y,0))</f>
        <v>130401401</v>
      </c>
      <c r="C2375" s="31" t="str">
        <f>INDEX(技能效果!C:C,MATCH(技能效果等级!B2375,技能效果!B:B,0))</f>
        <v>插槽14主动伤害</v>
      </c>
      <c r="D2375" s="30" t="s">
        <v>1013</v>
      </c>
      <c r="E2375" s="31">
        <v>2</v>
      </c>
      <c r="F2375" s="31">
        <f>INDEX(技能效果!H:H,MATCH(技能效果等级!B2375,技能效果!B:B,0))</f>
        <v>1001</v>
      </c>
      <c r="G2375" s="31">
        <v>1</v>
      </c>
      <c r="H2375" s="100"/>
      <c r="I2375" s="100"/>
      <c r="J2375" s="100"/>
      <c r="K2375" s="100"/>
      <c r="L2375" s="100"/>
      <c r="M2375" s="100"/>
      <c r="N2375" s="30" t="str">
        <f>IF(INDEX(技能效果!I:I,MATCH(技能效果等级!B2375,技能效果!B:B,0))="","",INDEX(技能效果!I:I,MATCH(技能效果等级!B2375,技能效果!B:B,0)))</f>
        <v/>
      </c>
      <c r="O2375" s="100"/>
      <c r="P2375" s="100"/>
      <c r="Q2375" s="100"/>
      <c r="R2375" s="31" t="str">
        <f>IF(INDEX(技能效果!J:J,MATCH(技能效果等级!B2375,技能效果!B:B,0))="","",INDEX(技能效果!J:J,MATCH(技能效果等级!B2375,技能效果!B:B,0)))</f>
        <v/>
      </c>
      <c r="S2375" s="100"/>
      <c r="T2375" s="100"/>
      <c r="U2375" s="100"/>
      <c r="V2375" s="30" t="s">
        <v>1329</v>
      </c>
      <c r="W2375" s="31">
        <f t="shared" si="36"/>
        <v>238</v>
      </c>
    </row>
    <row r="2376" spans="1:23" ht="16.5" x14ac:dyDescent="0.2">
      <c r="A2376" s="31">
        <v>2373</v>
      </c>
      <c r="B2376" s="31">
        <f>INDEX(技能效果!B:B,MATCH(技能效果等级!W2376,技能效果!Y:Y,0))</f>
        <v>130401401</v>
      </c>
      <c r="C2376" s="31" t="str">
        <f>INDEX(技能效果!C:C,MATCH(技能效果等级!B2376,技能效果!B:B,0))</f>
        <v>插槽14主动伤害</v>
      </c>
      <c r="D2376" s="30" t="s">
        <v>1013</v>
      </c>
      <c r="E2376" s="31">
        <v>3</v>
      </c>
      <c r="F2376" s="31">
        <f>INDEX(技能效果!H:H,MATCH(技能效果等级!B2376,技能效果!B:B,0))</f>
        <v>1001</v>
      </c>
      <c r="G2376" s="31">
        <v>1</v>
      </c>
      <c r="H2376" s="100"/>
      <c r="I2376" s="100"/>
      <c r="J2376" s="100"/>
      <c r="K2376" s="100"/>
      <c r="L2376" s="100"/>
      <c r="M2376" s="100"/>
      <c r="N2376" s="30" t="str">
        <f>IF(INDEX(技能效果!I:I,MATCH(技能效果等级!B2376,技能效果!B:B,0))="","",INDEX(技能效果!I:I,MATCH(技能效果等级!B2376,技能效果!B:B,0)))</f>
        <v/>
      </c>
      <c r="O2376" s="100"/>
      <c r="P2376" s="100"/>
      <c r="Q2376" s="100"/>
      <c r="R2376" s="31" t="str">
        <f>IF(INDEX(技能效果!J:J,MATCH(技能效果等级!B2376,技能效果!B:B,0))="","",INDEX(技能效果!J:J,MATCH(技能效果等级!B2376,技能效果!B:B,0)))</f>
        <v/>
      </c>
      <c r="S2376" s="100"/>
      <c r="T2376" s="100"/>
      <c r="U2376" s="100"/>
      <c r="V2376" s="30" t="s">
        <v>1329</v>
      </c>
      <c r="W2376" s="31">
        <f t="shared" si="36"/>
        <v>238</v>
      </c>
    </row>
    <row r="2377" spans="1:23" ht="16.5" x14ac:dyDescent="0.2">
      <c r="A2377" s="31">
        <v>2374</v>
      </c>
      <c r="B2377" s="31">
        <f>INDEX(技能效果!B:B,MATCH(技能效果等级!W2377,技能效果!Y:Y,0))</f>
        <v>130401401</v>
      </c>
      <c r="C2377" s="31" t="str">
        <f>INDEX(技能效果!C:C,MATCH(技能效果等级!B2377,技能效果!B:B,0))</f>
        <v>插槽14主动伤害</v>
      </c>
      <c r="D2377" s="30" t="s">
        <v>1013</v>
      </c>
      <c r="E2377" s="31">
        <v>4</v>
      </c>
      <c r="F2377" s="31">
        <f>INDEX(技能效果!H:H,MATCH(技能效果等级!B2377,技能效果!B:B,0))</f>
        <v>1001</v>
      </c>
      <c r="G2377" s="31">
        <v>1</v>
      </c>
      <c r="H2377" s="100"/>
      <c r="I2377" s="100"/>
      <c r="J2377" s="100"/>
      <c r="K2377" s="100"/>
      <c r="L2377" s="100"/>
      <c r="M2377" s="100"/>
      <c r="N2377" s="30" t="str">
        <f>IF(INDEX(技能效果!I:I,MATCH(技能效果等级!B2377,技能效果!B:B,0))="","",INDEX(技能效果!I:I,MATCH(技能效果等级!B2377,技能效果!B:B,0)))</f>
        <v/>
      </c>
      <c r="O2377" s="100"/>
      <c r="P2377" s="100"/>
      <c r="Q2377" s="100"/>
      <c r="R2377" s="31" t="str">
        <f>IF(INDEX(技能效果!J:J,MATCH(技能效果等级!B2377,技能效果!B:B,0))="","",INDEX(技能效果!J:J,MATCH(技能效果等级!B2377,技能效果!B:B,0)))</f>
        <v/>
      </c>
      <c r="S2377" s="100"/>
      <c r="T2377" s="100"/>
      <c r="U2377" s="100"/>
      <c r="V2377" s="30" t="s">
        <v>1329</v>
      </c>
      <c r="W2377" s="31">
        <f t="shared" si="36"/>
        <v>238</v>
      </c>
    </row>
    <row r="2378" spans="1:23" ht="16.5" x14ac:dyDescent="0.2">
      <c r="A2378" s="31">
        <v>2375</v>
      </c>
      <c r="B2378" s="31">
        <f>INDEX(技能效果!B:B,MATCH(技能效果等级!W2378,技能效果!Y:Y,0))</f>
        <v>130401401</v>
      </c>
      <c r="C2378" s="31" t="str">
        <f>INDEX(技能效果!C:C,MATCH(技能效果等级!B2378,技能效果!B:B,0))</f>
        <v>插槽14主动伤害</v>
      </c>
      <c r="D2378" s="30" t="s">
        <v>1013</v>
      </c>
      <c r="E2378" s="31">
        <v>5</v>
      </c>
      <c r="F2378" s="31">
        <f>INDEX(技能效果!H:H,MATCH(技能效果等级!B2378,技能效果!B:B,0))</f>
        <v>1001</v>
      </c>
      <c r="G2378" s="31">
        <v>1</v>
      </c>
      <c r="H2378" s="100"/>
      <c r="I2378" s="100"/>
      <c r="J2378" s="100"/>
      <c r="K2378" s="100"/>
      <c r="L2378" s="100"/>
      <c r="M2378" s="100"/>
      <c r="N2378" s="30" t="str">
        <f>IF(INDEX(技能效果!I:I,MATCH(技能效果等级!B2378,技能效果!B:B,0))="","",INDEX(技能效果!I:I,MATCH(技能效果等级!B2378,技能效果!B:B,0)))</f>
        <v/>
      </c>
      <c r="O2378" s="100"/>
      <c r="P2378" s="100"/>
      <c r="Q2378" s="100"/>
      <c r="R2378" s="31" t="str">
        <f>IF(INDEX(技能效果!J:J,MATCH(技能效果等级!B2378,技能效果!B:B,0))="","",INDEX(技能效果!J:J,MATCH(技能效果等级!B2378,技能效果!B:B,0)))</f>
        <v/>
      </c>
      <c r="S2378" s="100"/>
      <c r="T2378" s="100"/>
      <c r="U2378" s="100"/>
      <c r="V2378" s="30" t="s">
        <v>1329</v>
      </c>
      <c r="W2378" s="31">
        <f t="shared" si="36"/>
        <v>238</v>
      </c>
    </row>
    <row r="2379" spans="1:23" ht="16.5" x14ac:dyDescent="0.2">
      <c r="A2379" s="31">
        <v>2376</v>
      </c>
      <c r="B2379" s="31">
        <f>INDEX(技能效果!B:B,MATCH(技能效果等级!W2379,技能效果!Y:Y,0))</f>
        <v>130401401</v>
      </c>
      <c r="C2379" s="31" t="str">
        <f>INDEX(技能效果!C:C,MATCH(技能效果等级!B2379,技能效果!B:B,0))</f>
        <v>插槽14主动伤害</v>
      </c>
      <c r="D2379" s="30" t="s">
        <v>1013</v>
      </c>
      <c r="E2379" s="31">
        <v>6</v>
      </c>
      <c r="F2379" s="31">
        <f>INDEX(技能效果!H:H,MATCH(技能效果等级!B2379,技能效果!B:B,0))</f>
        <v>1001</v>
      </c>
      <c r="G2379" s="31">
        <v>1</v>
      </c>
      <c r="H2379" s="100"/>
      <c r="I2379" s="100"/>
      <c r="J2379" s="100"/>
      <c r="K2379" s="100"/>
      <c r="L2379" s="100"/>
      <c r="M2379" s="100"/>
      <c r="N2379" s="30" t="str">
        <f>IF(INDEX(技能效果!I:I,MATCH(技能效果等级!B2379,技能效果!B:B,0))="","",INDEX(技能效果!I:I,MATCH(技能效果等级!B2379,技能效果!B:B,0)))</f>
        <v/>
      </c>
      <c r="O2379" s="100"/>
      <c r="P2379" s="100"/>
      <c r="Q2379" s="100"/>
      <c r="R2379" s="31" t="str">
        <f>IF(INDEX(技能效果!J:J,MATCH(技能效果等级!B2379,技能效果!B:B,0))="","",INDEX(技能效果!J:J,MATCH(技能效果等级!B2379,技能效果!B:B,0)))</f>
        <v/>
      </c>
      <c r="S2379" s="100"/>
      <c r="T2379" s="100"/>
      <c r="U2379" s="100"/>
      <c r="V2379" s="30" t="s">
        <v>1329</v>
      </c>
      <c r="W2379" s="31">
        <f t="shared" si="36"/>
        <v>238</v>
      </c>
    </row>
    <row r="2380" spans="1:23" ht="16.5" x14ac:dyDescent="0.2">
      <c r="A2380" s="31">
        <v>2377</v>
      </c>
      <c r="B2380" s="31">
        <f>INDEX(技能效果!B:B,MATCH(技能效果等级!W2380,技能效果!Y:Y,0))</f>
        <v>130401401</v>
      </c>
      <c r="C2380" s="31" t="str">
        <f>INDEX(技能效果!C:C,MATCH(技能效果等级!B2380,技能效果!B:B,0))</f>
        <v>插槽14主动伤害</v>
      </c>
      <c r="D2380" s="30" t="s">
        <v>1013</v>
      </c>
      <c r="E2380" s="31">
        <v>7</v>
      </c>
      <c r="F2380" s="31">
        <f>INDEX(技能效果!H:H,MATCH(技能效果等级!B2380,技能效果!B:B,0))</f>
        <v>1001</v>
      </c>
      <c r="G2380" s="31">
        <v>1</v>
      </c>
      <c r="H2380" s="100"/>
      <c r="I2380" s="100"/>
      <c r="J2380" s="100"/>
      <c r="K2380" s="100"/>
      <c r="L2380" s="100"/>
      <c r="M2380" s="100"/>
      <c r="N2380" s="30" t="str">
        <f>IF(INDEX(技能效果!I:I,MATCH(技能效果等级!B2380,技能效果!B:B,0))="","",INDEX(技能效果!I:I,MATCH(技能效果等级!B2380,技能效果!B:B,0)))</f>
        <v/>
      </c>
      <c r="O2380" s="100"/>
      <c r="P2380" s="100"/>
      <c r="Q2380" s="100"/>
      <c r="R2380" s="31" t="str">
        <f>IF(INDEX(技能效果!J:J,MATCH(技能效果等级!B2380,技能效果!B:B,0))="","",INDEX(技能效果!J:J,MATCH(技能效果等级!B2380,技能效果!B:B,0)))</f>
        <v/>
      </c>
      <c r="S2380" s="100"/>
      <c r="T2380" s="100"/>
      <c r="U2380" s="100"/>
      <c r="V2380" s="30" t="s">
        <v>1329</v>
      </c>
      <c r="W2380" s="31">
        <f t="shared" si="36"/>
        <v>238</v>
      </c>
    </row>
    <row r="2381" spans="1:23" ht="16.5" x14ac:dyDescent="0.2">
      <c r="A2381" s="31">
        <v>2378</v>
      </c>
      <c r="B2381" s="31">
        <f>INDEX(技能效果!B:B,MATCH(技能效果等级!W2381,技能效果!Y:Y,0))</f>
        <v>130401401</v>
      </c>
      <c r="C2381" s="31" t="str">
        <f>INDEX(技能效果!C:C,MATCH(技能效果等级!B2381,技能效果!B:B,0))</f>
        <v>插槽14主动伤害</v>
      </c>
      <c r="D2381" s="30" t="s">
        <v>1013</v>
      </c>
      <c r="E2381" s="31">
        <v>8</v>
      </c>
      <c r="F2381" s="31">
        <f>INDEX(技能效果!H:H,MATCH(技能效果等级!B2381,技能效果!B:B,0))</f>
        <v>1001</v>
      </c>
      <c r="G2381" s="31">
        <v>1</v>
      </c>
      <c r="H2381" s="100"/>
      <c r="I2381" s="100"/>
      <c r="J2381" s="100"/>
      <c r="K2381" s="100"/>
      <c r="L2381" s="100"/>
      <c r="M2381" s="100"/>
      <c r="N2381" s="30" t="str">
        <f>IF(INDEX(技能效果!I:I,MATCH(技能效果等级!B2381,技能效果!B:B,0))="","",INDEX(技能效果!I:I,MATCH(技能效果等级!B2381,技能效果!B:B,0)))</f>
        <v/>
      </c>
      <c r="O2381" s="100"/>
      <c r="P2381" s="100"/>
      <c r="Q2381" s="100"/>
      <c r="R2381" s="31" t="str">
        <f>IF(INDEX(技能效果!J:J,MATCH(技能效果等级!B2381,技能效果!B:B,0))="","",INDEX(技能效果!J:J,MATCH(技能效果等级!B2381,技能效果!B:B,0)))</f>
        <v/>
      </c>
      <c r="S2381" s="100"/>
      <c r="T2381" s="100"/>
      <c r="U2381" s="100"/>
      <c r="V2381" s="30" t="s">
        <v>1329</v>
      </c>
      <c r="W2381" s="31">
        <f t="shared" si="36"/>
        <v>238</v>
      </c>
    </row>
    <row r="2382" spans="1:23" ht="16.5" x14ac:dyDescent="0.2">
      <c r="A2382" s="31">
        <v>2379</v>
      </c>
      <c r="B2382" s="31">
        <f>INDEX(技能效果!B:B,MATCH(技能效果等级!W2382,技能效果!Y:Y,0))</f>
        <v>130401401</v>
      </c>
      <c r="C2382" s="31" t="str">
        <f>INDEX(技能效果!C:C,MATCH(技能效果等级!B2382,技能效果!B:B,0))</f>
        <v>插槽14主动伤害</v>
      </c>
      <c r="D2382" s="30" t="s">
        <v>1013</v>
      </c>
      <c r="E2382" s="31">
        <v>9</v>
      </c>
      <c r="F2382" s="31">
        <f>INDEX(技能效果!H:H,MATCH(技能效果等级!B2382,技能效果!B:B,0))</f>
        <v>1001</v>
      </c>
      <c r="G2382" s="31">
        <v>1</v>
      </c>
      <c r="H2382" s="100"/>
      <c r="I2382" s="100"/>
      <c r="J2382" s="100"/>
      <c r="K2382" s="100"/>
      <c r="L2382" s="100"/>
      <c r="M2382" s="100"/>
      <c r="N2382" s="30" t="str">
        <f>IF(INDEX(技能效果!I:I,MATCH(技能效果等级!B2382,技能效果!B:B,0))="","",INDEX(技能效果!I:I,MATCH(技能效果等级!B2382,技能效果!B:B,0)))</f>
        <v/>
      </c>
      <c r="O2382" s="100"/>
      <c r="P2382" s="100"/>
      <c r="Q2382" s="100"/>
      <c r="R2382" s="31" t="str">
        <f>IF(INDEX(技能效果!J:J,MATCH(技能效果等级!B2382,技能效果!B:B,0))="","",INDEX(技能效果!J:J,MATCH(技能效果等级!B2382,技能效果!B:B,0)))</f>
        <v/>
      </c>
      <c r="S2382" s="100"/>
      <c r="T2382" s="100"/>
      <c r="U2382" s="100"/>
      <c r="V2382" s="30" t="s">
        <v>1329</v>
      </c>
      <c r="W2382" s="31">
        <f t="shared" si="36"/>
        <v>238</v>
      </c>
    </row>
    <row r="2383" spans="1:23" ht="16.5" x14ac:dyDescent="0.2">
      <c r="A2383" s="31">
        <v>2380</v>
      </c>
      <c r="B2383" s="31">
        <f>INDEX(技能效果!B:B,MATCH(技能效果等级!W2383,技能效果!Y:Y,0))</f>
        <v>130401401</v>
      </c>
      <c r="C2383" s="31" t="str">
        <f>INDEX(技能效果!C:C,MATCH(技能效果等级!B2383,技能效果!B:B,0))</f>
        <v>插槽14主动伤害</v>
      </c>
      <c r="D2383" s="30" t="s">
        <v>1013</v>
      </c>
      <c r="E2383" s="31">
        <v>10</v>
      </c>
      <c r="F2383" s="31">
        <f>INDEX(技能效果!H:H,MATCH(技能效果等级!B2383,技能效果!B:B,0))</f>
        <v>1001</v>
      </c>
      <c r="G2383" s="31">
        <v>1</v>
      </c>
      <c r="H2383" s="100"/>
      <c r="I2383" s="100"/>
      <c r="J2383" s="100"/>
      <c r="K2383" s="100"/>
      <c r="L2383" s="100"/>
      <c r="M2383" s="100"/>
      <c r="N2383" s="30" t="str">
        <f>IF(INDEX(技能效果!I:I,MATCH(技能效果等级!B2383,技能效果!B:B,0))="","",INDEX(技能效果!I:I,MATCH(技能效果等级!B2383,技能效果!B:B,0)))</f>
        <v/>
      </c>
      <c r="O2383" s="100"/>
      <c r="P2383" s="100"/>
      <c r="Q2383" s="100"/>
      <c r="R2383" s="31" t="str">
        <f>IF(INDEX(技能效果!J:J,MATCH(技能效果等级!B2383,技能效果!B:B,0))="","",INDEX(技能效果!J:J,MATCH(技能效果等级!B2383,技能效果!B:B,0)))</f>
        <v/>
      </c>
      <c r="S2383" s="100"/>
      <c r="T2383" s="100"/>
      <c r="U2383" s="100"/>
      <c r="V2383" s="30" t="s">
        <v>1329</v>
      </c>
      <c r="W2383" s="31">
        <f t="shared" ref="W2383:W2446" si="37">W2373+1</f>
        <v>238</v>
      </c>
    </row>
    <row r="2384" spans="1:23" ht="16.5" x14ac:dyDescent="0.2">
      <c r="A2384" s="31">
        <v>2381</v>
      </c>
      <c r="B2384" s="31">
        <f>INDEX(技能效果!B:B,MATCH(技能效果等级!W2384,技能效果!Y:Y,0))</f>
        <v>130401402</v>
      </c>
      <c r="C2384" s="31" t="str">
        <f>INDEX(技能效果!C:C,MATCH(技能效果等级!B2384,技能效果!B:B,0))</f>
        <v>插槽14额外穿透伤害</v>
      </c>
      <c r="D2384" s="30" t="s">
        <v>1013</v>
      </c>
      <c r="E2384" s="31">
        <v>1</v>
      </c>
      <c r="F2384" s="31">
        <f>INDEX(技能效果!H:H,MATCH(技能效果等级!B2384,技能效果!B:B,0))</f>
        <v>1001</v>
      </c>
      <c r="G2384" s="31">
        <v>1</v>
      </c>
      <c r="H2384" s="100"/>
      <c r="I2384" s="100"/>
      <c r="J2384" s="100"/>
      <c r="K2384" s="100"/>
      <c r="L2384" s="100"/>
      <c r="M2384" s="100"/>
      <c r="N2384" s="30" t="str">
        <f>IF(INDEX(技能效果!I:I,MATCH(技能效果等级!B2384,技能效果!B:B,0))="","",INDEX(技能效果!I:I,MATCH(技能效果等级!B2384,技能效果!B:B,0)))</f>
        <v/>
      </c>
      <c r="O2384" s="100"/>
      <c r="P2384" s="100"/>
      <c r="Q2384" s="100"/>
      <c r="R2384" s="31" t="str">
        <f>IF(INDEX(技能效果!J:J,MATCH(技能效果等级!B2384,技能效果!B:B,0))="","",INDEX(技能效果!J:J,MATCH(技能效果等级!B2384,技能效果!B:B,0)))</f>
        <v/>
      </c>
      <c r="S2384" s="100"/>
      <c r="T2384" s="100"/>
      <c r="U2384" s="100"/>
      <c r="V2384" s="30" t="s">
        <v>1329</v>
      </c>
      <c r="W2384" s="31">
        <f t="shared" si="37"/>
        <v>239</v>
      </c>
    </row>
    <row r="2385" spans="1:23" ht="16.5" x14ac:dyDescent="0.2">
      <c r="A2385" s="31">
        <v>2382</v>
      </c>
      <c r="B2385" s="31">
        <f>INDEX(技能效果!B:B,MATCH(技能效果等级!W2385,技能效果!Y:Y,0))</f>
        <v>130401402</v>
      </c>
      <c r="C2385" s="31" t="str">
        <f>INDEX(技能效果!C:C,MATCH(技能效果等级!B2385,技能效果!B:B,0))</f>
        <v>插槽14额外穿透伤害</v>
      </c>
      <c r="D2385" s="30" t="s">
        <v>1013</v>
      </c>
      <c r="E2385" s="31">
        <v>2</v>
      </c>
      <c r="F2385" s="31">
        <f>INDEX(技能效果!H:H,MATCH(技能效果等级!B2385,技能效果!B:B,0))</f>
        <v>1001</v>
      </c>
      <c r="G2385" s="31">
        <v>1</v>
      </c>
      <c r="H2385" s="100"/>
      <c r="I2385" s="100"/>
      <c r="J2385" s="100"/>
      <c r="K2385" s="100"/>
      <c r="L2385" s="100"/>
      <c r="M2385" s="100"/>
      <c r="N2385" s="30" t="str">
        <f>IF(INDEX(技能效果!I:I,MATCH(技能效果等级!B2385,技能效果!B:B,0))="","",INDEX(技能效果!I:I,MATCH(技能效果等级!B2385,技能效果!B:B,0)))</f>
        <v/>
      </c>
      <c r="O2385" s="100"/>
      <c r="P2385" s="100"/>
      <c r="Q2385" s="100"/>
      <c r="R2385" s="31" t="str">
        <f>IF(INDEX(技能效果!J:J,MATCH(技能效果等级!B2385,技能效果!B:B,0))="","",INDEX(技能效果!J:J,MATCH(技能效果等级!B2385,技能效果!B:B,0)))</f>
        <v/>
      </c>
      <c r="S2385" s="100"/>
      <c r="T2385" s="100"/>
      <c r="U2385" s="100"/>
      <c r="V2385" s="30" t="s">
        <v>1329</v>
      </c>
      <c r="W2385" s="31">
        <f t="shared" si="37"/>
        <v>239</v>
      </c>
    </row>
    <row r="2386" spans="1:23" ht="16.5" x14ac:dyDescent="0.2">
      <c r="A2386" s="31">
        <v>2383</v>
      </c>
      <c r="B2386" s="31">
        <f>INDEX(技能效果!B:B,MATCH(技能效果等级!W2386,技能效果!Y:Y,0))</f>
        <v>130401402</v>
      </c>
      <c r="C2386" s="31" t="str">
        <f>INDEX(技能效果!C:C,MATCH(技能效果等级!B2386,技能效果!B:B,0))</f>
        <v>插槽14额外穿透伤害</v>
      </c>
      <c r="D2386" s="30" t="s">
        <v>1013</v>
      </c>
      <c r="E2386" s="31">
        <v>3</v>
      </c>
      <c r="F2386" s="31">
        <f>INDEX(技能效果!H:H,MATCH(技能效果等级!B2386,技能效果!B:B,0))</f>
        <v>1001</v>
      </c>
      <c r="G2386" s="31">
        <v>1</v>
      </c>
      <c r="H2386" s="100"/>
      <c r="I2386" s="100"/>
      <c r="J2386" s="100"/>
      <c r="K2386" s="100"/>
      <c r="L2386" s="100"/>
      <c r="M2386" s="100"/>
      <c r="N2386" s="30" t="str">
        <f>IF(INDEX(技能效果!I:I,MATCH(技能效果等级!B2386,技能效果!B:B,0))="","",INDEX(技能效果!I:I,MATCH(技能效果等级!B2386,技能效果!B:B,0)))</f>
        <v/>
      </c>
      <c r="O2386" s="100"/>
      <c r="P2386" s="100"/>
      <c r="Q2386" s="100"/>
      <c r="R2386" s="31" t="str">
        <f>IF(INDEX(技能效果!J:J,MATCH(技能效果等级!B2386,技能效果!B:B,0))="","",INDEX(技能效果!J:J,MATCH(技能效果等级!B2386,技能效果!B:B,0)))</f>
        <v/>
      </c>
      <c r="S2386" s="100"/>
      <c r="T2386" s="100"/>
      <c r="U2386" s="100"/>
      <c r="V2386" s="30" t="s">
        <v>1329</v>
      </c>
      <c r="W2386" s="31">
        <f t="shared" si="37"/>
        <v>239</v>
      </c>
    </row>
    <row r="2387" spans="1:23" ht="16.5" x14ac:dyDescent="0.2">
      <c r="A2387" s="31">
        <v>2384</v>
      </c>
      <c r="B2387" s="31">
        <f>INDEX(技能效果!B:B,MATCH(技能效果等级!W2387,技能效果!Y:Y,0))</f>
        <v>130401402</v>
      </c>
      <c r="C2387" s="31" t="str">
        <f>INDEX(技能效果!C:C,MATCH(技能效果等级!B2387,技能效果!B:B,0))</f>
        <v>插槽14额外穿透伤害</v>
      </c>
      <c r="D2387" s="30" t="s">
        <v>1013</v>
      </c>
      <c r="E2387" s="31">
        <v>4</v>
      </c>
      <c r="F2387" s="31">
        <f>INDEX(技能效果!H:H,MATCH(技能效果等级!B2387,技能效果!B:B,0))</f>
        <v>1001</v>
      </c>
      <c r="G2387" s="31">
        <v>1</v>
      </c>
      <c r="H2387" s="100"/>
      <c r="I2387" s="100"/>
      <c r="J2387" s="100"/>
      <c r="K2387" s="100"/>
      <c r="L2387" s="100"/>
      <c r="M2387" s="100"/>
      <c r="N2387" s="30" t="str">
        <f>IF(INDEX(技能效果!I:I,MATCH(技能效果等级!B2387,技能效果!B:B,0))="","",INDEX(技能效果!I:I,MATCH(技能效果等级!B2387,技能效果!B:B,0)))</f>
        <v/>
      </c>
      <c r="O2387" s="100"/>
      <c r="P2387" s="100"/>
      <c r="Q2387" s="100"/>
      <c r="R2387" s="31" t="str">
        <f>IF(INDEX(技能效果!J:J,MATCH(技能效果等级!B2387,技能效果!B:B,0))="","",INDEX(技能效果!J:J,MATCH(技能效果等级!B2387,技能效果!B:B,0)))</f>
        <v/>
      </c>
      <c r="S2387" s="100"/>
      <c r="T2387" s="100"/>
      <c r="U2387" s="100"/>
      <c r="V2387" s="30" t="s">
        <v>1329</v>
      </c>
      <c r="W2387" s="31">
        <f t="shared" si="37"/>
        <v>239</v>
      </c>
    </row>
    <row r="2388" spans="1:23" ht="16.5" x14ac:dyDescent="0.2">
      <c r="A2388" s="31">
        <v>2385</v>
      </c>
      <c r="B2388" s="31">
        <f>INDEX(技能效果!B:B,MATCH(技能效果等级!W2388,技能效果!Y:Y,0))</f>
        <v>130401402</v>
      </c>
      <c r="C2388" s="31" t="str">
        <f>INDEX(技能效果!C:C,MATCH(技能效果等级!B2388,技能效果!B:B,0))</f>
        <v>插槽14额外穿透伤害</v>
      </c>
      <c r="D2388" s="30" t="s">
        <v>1013</v>
      </c>
      <c r="E2388" s="31">
        <v>5</v>
      </c>
      <c r="F2388" s="31">
        <f>INDEX(技能效果!H:H,MATCH(技能效果等级!B2388,技能效果!B:B,0))</f>
        <v>1001</v>
      </c>
      <c r="G2388" s="31">
        <v>1</v>
      </c>
      <c r="H2388" s="100"/>
      <c r="I2388" s="100"/>
      <c r="J2388" s="100"/>
      <c r="K2388" s="100"/>
      <c r="L2388" s="100"/>
      <c r="M2388" s="100"/>
      <c r="N2388" s="30" t="str">
        <f>IF(INDEX(技能效果!I:I,MATCH(技能效果等级!B2388,技能效果!B:B,0))="","",INDEX(技能效果!I:I,MATCH(技能效果等级!B2388,技能效果!B:B,0)))</f>
        <v/>
      </c>
      <c r="O2388" s="100"/>
      <c r="P2388" s="100"/>
      <c r="Q2388" s="100"/>
      <c r="R2388" s="31" t="str">
        <f>IF(INDEX(技能效果!J:J,MATCH(技能效果等级!B2388,技能效果!B:B,0))="","",INDEX(技能效果!J:J,MATCH(技能效果等级!B2388,技能效果!B:B,0)))</f>
        <v/>
      </c>
      <c r="S2388" s="100"/>
      <c r="T2388" s="100"/>
      <c r="U2388" s="100"/>
      <c r="V2388" s="30" t="s">
        <v>1329</v>
      </c>
      <c r="W2388" s="31">
        <f t="shared" si="37"/>
        <v>239</v>
      </c>
    </row>
    <row r="2389" spans="1:23" ht="16.5" x14ac:dyDescent="0.2">
      <c r="A2389" s="31">
        <v>2386</v>
      </c>
      <c r="B2389" s="31">
        <f>INDEX(技能效果!B:B,MATCH(技能效果等级!W2389,技能效果!Y:Y,0))</f>
        <v>130401402</v>
      </c>
      <c r="C2389" s="31" t="str">
        <f>INDEX(技能效果!C:C,MATCH(技能效果等级!B2389,技能效果!B:B,0))</f>
        <v>插槽14额外穿透伤害</v>
      </c>
      <c r="D2389" s="30" t="s">
        <v>1013</v>
      </c>
      <c r="E2389" s="31">
        <v>6</v>
      </c>
      <c r="F2389" s="31">
        <f>INDEX(技能效果!H:H,MATCH(技能效果等级!B2389,技能效果!B:B,0))</f>
        <v>1001</v>
      </c>
      <c r="G2389" s="31">
        <v>1</v>
      </c>
      <c r="H2389" s="100"/>
      <c r="I2389" s="100"/>
      <c r="J2389" s="100"/>
      <c r="K2389" s="100"/>
      <c r="L2389" s="100"/>
      <c r="M2389" s="100"/>
      <c r="N2389" s="30" t="str">
        <f>IF(INDEX(技能效果!I:I,MATCH(技能效果等级!B2389,技能效果!B:B,0))="","",INDEX(技能效果!I:I,MATCH(技能效果等级!B2389,技能效果!B:B,0)))</f>
        <v/>
      </c>
      <c r="O2389" s="100"/>
      <c r="P2389" s="100"/>
      <c r="Q2389" s="100"/>
      <c r="R2389" s="31" t="str">
        <f>IF(INDEX(技能效果!J:J,MATCH(技能效果等级!B2389,技能效果!B:B,0))="","",INDEX(技能效果!J:J,MATCH(技能效果等级!B2389,技能效果!B:B,0)))</f>
        <v/>
      </c>
      <c r="S2389" s="100"/>
      <c r="T2389" s="100"/>
      <c r="U2389" s="100"/>
      <c r="V2389" s="30" t="s">
        <v>1329</v>
      </c>
      <c r="W2389" s="31">
        <f t="shared" si="37"/>
        <v>239</v>
      </c>
    </row>
    <row r="2390" spans="1:23" ht="16.5" x14ac:dyDescent="0.2">
      <c r="A2390" s="31">
        <v>2387</v>
      </c>
      <c r="B2390" s="31">
        <f>INDEX(技能效果!B:B,MATCH(技能效果等级!W2390,技能效果!Y:Y,0))</f>
        <v>130401402</v>
      </c>
      <c r="C2390" s="31" t="str">
        <f>INDEX(技能效果!C:C,MATCH(技能效果等级!B2390,技能效果!B:B,0))</f>
        <v>插槽14额外穿透伤害</v>
      </c>
      <c r="D2390" s="30" t="s">
        <v>1013</v>
      </c>
      <c r="E2390" s="31">
        <v>7</v>
      </c>
      <c r="F2390" s="31">
        <f>INDEX(技能效果!H:H,MATCH(技能效果等级!B2390,技能效果!B:B,0))</f>
        <v>1001</v>
      </c>
      <c r="G2390" s="31">
        <v>1</v>
      </c>
      <c r="H2390" s="100"/>
      <c r="I2390" s="100"/>
      <c r="J2390" s="100"/>
      <c r="K2390" s="100"/>
      <c r="L2390" s="100"/>
      <c r="M2390" s="100"/>
      <c r="N2390" s="30" t="str">
        <f>IF(INDEX(技能效果!I:I,MATCH(技能效果等级!B2390,技能效果!B:B,0))="","",INDEX(技能效果!I:I,MATCH(技能效果等级!B2390,技能效果!B:B,0)))</f>
        <v/>
      </c>
      <c r="O2390" s="100"/>
      <c r="P2390" s="100"/>
      <c r="Q2390" s="100"/>
      <c r="R2390" s="31" t="str">
        <f>IF(INDEX(技能效果!J:J,MATCH(技能效果等级!B2390,技能效果!B:B,0))="","",INDEX(技能效果!J:J,MATCH(技能效果等级!B2390,技能效果!B:B,0)))</f>
        <v/>
      </c>
      <c r="S2390" s="100"/>
      <c r="T2390" s="100"/>
      <c r="U2390" s="100"/>
      <c r="V2390" s="30" t="s">
        <v>1329</v>
      </c>
      <c r="W2390" s="31">
        <f t="shared" si="37"/>
        <v>239</v>
      </c>
    </row>
    <row r="2391" spans="1:23" ht="16.5" x14ac:dyDescent="0.2">
      <c r="A2391" s="31">
        <v>2388</v>
      </c>
      <c r="B2391" s="31">
        <f>INDEX(技能效果!B:B,MATCH(技能效果等级!W2391,技能效果!Y:Y,0))</f>
        <v>130401402</v>
      </c>
      <c r="C2391" s="31" t="str">
        <f>INDEX(技能效果!C:C,MATCH(技能效果等级!B2391,技能效果!B:B,0))</f>
        <v>插槽14额外穿透伤害</v>
      </c>
      <c r="D2391" s="30" t="s">
        <v>1013</v>
      </c>
      <c r="E2391" s="31">
        <v>8</v>
      </c>
      <c r="F2391" s="31">
        <f>INDEX(技能效果!H:H,MATCH(技能效果等级!B2391,技能效果!B:B,0))</f>
        <v>1001</v>
      </c>
      <c r="G2391" s="31">
        <v>1</v>
      </c>
      <c r="H2391" s="100"/>
      <c r="I2391" s="100"/>
      <c r="J2391" s="100"/>
      <c r="K2391" s="100"/>
      <c r="L2391" s="100"/>
      <c r="M2391" s="100"/>
      <c r="N2391" s="30" t="str">
        <f>IF(INDEX(技能效果!I:I,MATCH(技能效果等级!B2391,技能效果!B:B,0))="","",INDEX(技能效果!I:I,MATCH(技能效果等级!B2391,技能效果!B:B,0)))</f>
        <v/>
      </c>
      <c r="O2391" s="100"/>
      <c r="P2391" s="100"/>
      <c r="Q2391" s="100"/>
      <c r="R2391" s="31" t="str">
        <f>IF(INDEX(技能效果!J:J,MATCH(技能效果等级!B2391,技能效果!B:B,0))="","",INDEX(技能效果!J:J,MATCH(技能效果等级!B2391,技能效果!B:B,0)))</f>
        <v/>
      </c>
      <c r="S2391" s="100"/>
      <c r="T2391" s="100"/>
      <c r="U2391" s="100"/>
      <c r="V2391" s="30" t="s">
        <v>1329</v>
      </c>
      <c r="W2391" s="31">
        <f t="shared" si="37"/>
        <v>239</v>
      </c>
    </row>
    <row r="2392" spans="1:23" ht="16.5" x14ac:dyDescent="0.2">
      <c r="A2392" s="31">
        <v>2389</v>
      </c>
      <c r="B2392" s="31">
        <f>INDEX(技能效果!B:B,MATCH(技能效果等级!W2392,技能效果!Y:Y,0))</f>
        <v>130401402</v>
      </c>
      <c r="C2392" s="31" t="str">
        <f>INDEX(技能效果!C:C,MATCH(技能效果等级!B2392,技能效果!B:B,0))</f>
        <v>插槽14额外穿透伤害</v>
      </c>
      <c r="D2392" s="30" t="s">
        <v>1013</v>
      </c>
      <c r="E2392" s="31">
        <v>9</v>
      </c>
      <c r="F2392" s="31">
        <f>INDEX(技能效果!H:H,MATCH(技能效果等级!B2392,技能效果!B:B,0))</f>
        <v>1001</v>
      </c>
      <c r="G2392" s="31">
        <v>1</v>
      </c>
      <c r="H2392" s="100"/>
      <c r="I2392" s="100"/>
      <c r="J2392" s="100"/>
      <c r="K2392" s="100"/>
      <c r="L2392" s="100"/>
      <c r="M2392" s="100"/>
      <c r="N2392" s="30" t="str">
        <f>IF(INDEX(技能效果!I:I,MATCH(技能效果等级!B2392,技能效果!B:B,0))="","",INDEX(技能效果!I:I,MATCH(技能效果等级!B2392,技能效果!B:B,0)))</f>
        <v/>
      </c>
      <c r="O2392" s="100"/>
      <c r="P2392" s="100"/>
      <c r="Q2392" s="100"/>
      <c r="R2392" s="31" t="str">
        <f>IF(INDEX(技能效果!J:J,MATCH(技能效果等级!B2392,技能效果!B:B,0))="","",INDEX(技能效果!J:J,MATCH(技能效果等级!B2392,技能效果!B:B,0)))</f>
        <v/>
      </c>
      <c r="S2392" s="100"/>
      <c r="T2392" s="100"/>
      <c r="U2392" s="100"/>
      <c r="V2392" s="30" t="s">
        <v>1329</v>
      </c>
      <c r="W2392" s="31">
        <f t="shared" si="37"/>
        <v>239</v>
      </c>
    </row>
    <row r="2393" spans="1:23" ht="16.5" x14ac:dyDescent="0.2">
      <c r="A2393" s="31">
        <v>2390</v>
      </c>
      <c r="B2393" s="31">
        <f>INDEX(技能效果!B:B,MATCH(技能效果等级!W2393,技能效果!Y:Y,0))</f>
        <v>130401402</v>
      </c>
      <c r="C2393" s="31" t="str">
        <f>INDEX(技能效果!C:C,MATCH(技能效果等级!B2393,技能效果!B:B,0))</f>
        <v>插槽14额外穿透伤害</v>
      </c>
      <c r="D2393" s="30" t="s">
        <v>1013</v>
      </c>
      <c r="E2393" s="31">
        <v>10</v>
      </c>
      <c r="F2393" s="31">
        <f>INDEX(技能效果!H:H,MATCH(技能效果等级!B2393,技能效果!B:B,0))</f>
        <v>1001</v>
      </c>
      <c r="G2393" s="31">
        <v>1</v>
      </c>
      <c r="H2393" s="100"/>
      <c r="I2393" s="100"/>
      <c r="J2393" s="100"/>
      <c r="K2393" s="100"/>
      <c r="L2393" s="100"/>
      <c r="M2393" s="100"/>
      <c r="N2393" s="30" t="str">
        <f>IF(INDEX(技能效果!I:I,MATCH(技能效果等级!B2393,技能效果!B:B,0))="","",INDEX(技能效果!I:I,MATCH(技能效果等级!B2393,技能效果!B:B,0)))</f>
        <v/>
      </c>
      <c r="O2393" s="100"/>
      <c r="P2393" s="100"/>
      <c r="Q2393" s="100"/>
      <c r="R2393" s="31" t="str">
        <f>IF(INDEX(技能效果!J:J,MATCH(技能效果等级!B2393,技能效果!B:B,0))="","",INDEX(技能效果!J:J,MATCH(技能效果等级!B2393,技能效果!B:B,0)))</f>
        <v/>
      </c>
      <c r="S2393" s="100"/>
      <c r="T2393" s="100"/>
      <c r="U2393" s="100"/>
      <c r="V2393" s="30" t="s">
        <v>1329</v>
      </c>
      <c r="W2393" s="31">
        <f t="shared" si="37"/>
        <v>239</v>
      </c>
    </row>
    <row r="2394" spans="1:23" ht="16.5" x14ac:dyDescent="0.2">
      <c r="A2394" s="31">
        <v>2391</v>
      </c>
      <c r="B2394" s="31">
        <f>INDEX(技能效果!B:B,MATCH(技能效果等级!W2394,技能效果!Y:Y,0))</f>
        <v>130401501</v>
      </c>
      <c r="C2394" s="31" t="str">
        <f>INDEX(技能效果!C:C,MATCH(技能效果等级!B2394,技能效果!B:B,0))</f>
        <v>插槽15主动伤害</v>
      </c>
      <c r="D2394" s="30" t="s">
        <v>1013</v>
      </c>
      <c r="E2394" s="31">
        <v>1</v>
      </c>
      <c r="F2394" s="31">
        <f>INDEX(技能效果!H:H,MATCH(技能效果等级!B2394,技能效果!B:B,0))</f>
        <v>1001</v>
      </c>
      <c r="G2394" s="31">
        <v>1</v>
      </c>
      <c r="H2394" s="100"/>
      <c r="I2394" s="100"/>
      <c r="J2394" s="100"/>
      <c r="K2394" s="100"/>
      <c r="L2394" s="100"/>
      <c r="M2394" s="100"/>
      <c r="N2394" s="30" t="str">
        <f>IF(INDEX(技能效果!I:I,MATCH(技能效果等级!B2394,技能效果!B:B,0))="","",INDEX(技能效果!I:I,MATCH(技能效果等级!B2394,技能效果!B:B,0)))</f>
        <v/>
      </c>
      <c r="O2394" s="100"/>
      <c r="P2394" s="100"/>
      <c r="Q2394" s="100"/>
      <c r="R2394" s="31" t="str">
        <f>IF(INDEX(技能效果!J:J,MATCH(技能效果等级!B2394,技能效果!B:B,0))="","",INDEX(技能效果!J:J,MATCH(技能效果等级!B2394,技能效果!B:B,0)))</f>
        <v/>
      </c>
      <c r="S2394" s="100"/>
      <c r="T2394" s="100"/>
      <c r="U2394" s="100"/>
      <c r="V2394" s="30" t="s">
        <v>1329</v>
      </c>
      <c r="W2394" s="31">
        <f t="shared" si="37"/>
        <v>240</v>
      </c>
    </row>
    <row r="2395" spans="1:23" ht="16.5" x14ac:dyDescent="0.2">
      <c r="A2395" s="31">
        <v>2392</v>
      </c>
      <c r="B2395" s="31">
        <f>INDEX(技能效果!B:B,MATCH(技能效果等级!W2395,技能效果!Y:Y,0))</f>
        <v>130401501</v>
      </c>
      <c r="C2395" s="31" t="str">
        <f>INDEX(技能效果!C:C,MATCH(技能效果等级!B2395,技能效果!B:B,0))</f>
        <v>插槽15主动伤害</v>
      </c>
      <c r="D2395" s="30" t="s">
        <v>1013</v>
      </c>
      <c r="E2395" s="31">
        <v>2</v>
      </c>
      <c r="F2395" s="31">
        <f>INDEX(技能效果!H:H,MATCH(技能效果等级!B2395,技能效果!B:B,0))</f>
        <v>1001</v>
      </c>
      <c r="G2395" s="31">
        <v>1</v>
      </c>
      <c r="H2395" s="100"/>
      <c r="I2395" s="100"/>
      <c r="J2395" s="100"/>
      <c r="K2395" s="100"/>
      <c r="L2395" s="100"/>
      <c r="M2395" s="100"/>
      <c r="N2395" s="30" t="str">
        <f>IF(INDEX(技能效果!I:I,MATCH(技能效果等级!B2395,技能效果!B:B,0))="","",INDEX(技能效果!I:I,MATCH(技能效果等级!B2395,技能效果!B:B,0)))</f>
        <v/>
      </c>
      <c r="O2395" s="100"/>
      <c r="P2395" s="100"/>
      <c r="Q2395" s="100"/>
      <c r="R2395" s="31" t="str">
        <f>IF(INDEX(技能效果!J:J,MATCH(技能效果等级!B2395,技能效果!B:B,0))="","",INDEX(技能效果!J:J,MATCH(技能效果等级!B2395,技能效果!B:B,0)))</f>
        <v/>
      </c>
      <c r="S2395" s="100"/>
      <c r="T2395" s="100"/>
      <c r="U2395" s="100"/>
      <c r="V2395" s="30" t="s">
        <v>1329</v>
      </c>
      <c r="W2395" s="31">
        <f t="shared" si="37"/>
        <v>240</v>
      </c>
    </row>
    <row r="2396" spans="1:23" ht="16.5" x14ac:dyDescent="0.2">
      <c r="A2396" s="31">
        <v>2393</v>
      </c>
      <c r="B2396" s="31">
        <f>INDEX(技能效果!B:B,MATCH(技能效果等级!W2396,技能效果!Y:Y,0))</f>
        <v>130401501</v>
      </c>
      <c r="C2396" s="31" t="str">
        <f>INDEX(技能效果!C:C,MATCH(技能效果等级!B2396,技能效果!B:B,0))</f>
        <v>插槽15主动伤害</v>
      </c>
      <c r="D2396" s="30" t="s">
        <v>1013</v>
      </c>
      <c r="E2396" s="31">
        <v>3</v>
      </c>
      <c r="F2396" s="31">
        <f>INDEX(技能效果!H:H,MATCH(技能效果等级!B2396,技能效果!B:B,0))</f>
        <v>1001</v>
      </c>
      <c r="G2396" s="31">
        <v>1</v>
      </c>
      <c r="H2396" s="100"/>
      <c r="I2396" s="100"/>
      <c r="J2396" s="100"/>
      <c r="K2396" s="100"/>
      <c r="L2396" s="100"/>
      <c r="M2396" s="100"/>
      <c r="N2396" s="30" t="str">
        <f>IF(INDEX(技能效果!I:I,MATCH(技能效果等级!B2396,技能效果!B:B,0))="","",INDEX(技能效果!I:I,MATCH(技能效果等级!B2396,技能效果!B:B,0)))</f>
        <v/>
      </c>
      <c r="O2396" s="100"/>
      <c r="P2396" s="100"/>
      <c r="Q2396" s="100"/>
      <c r="R2396" s="31" t="str">
        <f>IF(INDEX(技能效果!J:J,MATCH(技能效果等级!B2396,技能效果!B:B,0))="","",INDEX(技能效果!J:J,MATCH(技能效果等级!B2396,技能效果!B:B,0)))</f>
        <v/>
      </c>
      <c r="S2396" s="100"/>
      <c r="T2396" s="100"/>
      <c r="U2396" s="100"/>
      <c r="V2396" s="30" t="s">
        <v>1329</v>
      </c>
      <c r="W2396" s="31">
        <f t="shared" si="37"/>
        <v>240</v>
      </c>
    </row>
    <row r="2397" spans="1:23" ht="16.5" x14ac:dyDescent="0.2">
      <c r="A2397" s="31">
        <v>2394</v>
      </c>
      <c r="B2397" s="31">
        <f>INDEX(技能效果!B:B,MATCH(技能效果等级!W2397,技能效果!Y:Y,0))</f>
        <v>130401501</v>
      </c>
      <c r="C2397" s="31" t="str">
        <f>INDEX(技能效果!C:C,MATCH(技能效果等级!B2397,技能效果!B:B,0))</f>
        <v>插槽15主动伤害</v>
      </c>
      <c r="D2397" s="30" t="s">
        <v>1013</v>
      </c>
      <c r="E2397" s="31">
        <v>4</v>
      </c>
      <c r="F2397" s="31">
        <f>INDEX(技能效果!H:H,MATCH(技能效果等级!B2397,技能效果!B:B,0))</f>
        <v>1001</v>
      </c>
      <c r="G2397" s="31">
        <v>1</v>
      </c>
      <c r="H2397" s="100"/>
      <c r="I2397" s="100"/>
      <c r="J2397" s="100"/>
      <c r="K2397" s="100"/>
      <c r="L2397" s="100"/>
      <c r="M2397" s="100"/>
      <c r="N2397" s="30" t="str">
        <f>IF(INDEX(技能效果!I:I,MATCH(技能效果等级!B2397,技能效果!B:B,0))="","",INDEX(技能效果!I:I,MATCH(技能效果等级!B2397,技能效果!B:B,0)))</f>
        <v/>
      </c>
      <c r="O2397" s="100"/>
      <c r="P2397" s="100"/>
      <c r="Q2397" s="100"/>
      <c r="R2397" s="31" t="str">
        <f>IF(INDEX(技能效果!J:J,MATCH(技能效果等级!B2397,技能效果!B:B,0))="","",INDEX(技能效果!J:J,MATCH(技能效果等级!B2397,技能效果!B:B,0)))</f>
        <v/>
      </c>
      <c r="S2397" s="100"/>
      <c r="T2397" s="100"/>
      <c r="U2397" s="100"/>
      <c r="V2397" s="30" t="s">
        <v>1329</v>
      </c>
      <c r="W2397" s="31">
        <f t="shared" si="37"/>
        <v>240</v>
      </c>
    </row>
    <row r="2398" spans="1:23" ht="16.5" x14ac:dyDescent="0.2">
      <c r="A2398" s="31">
        <v>2395</v>
      </c>
      <c r="B2398" s="31">
        <f>INDEX(技能效果!B:B,MATCH(技能效果等级!W2398,技能效果!Y:Y,0))</f>
        <v>130401501</v>
      </c>
      <c r="C2398" s="31" t="str">
        <f>INDEX(技能效果!C:C,MATCH(技能效果等级!B2398,技能效果!B:B,0))</f>
        <v>插槽15主动伤害</v>
      </c>
      <c r="D2398" s="30" t="s">
        <v>1013</v>
      </c>
      <c r="E2398" s="31">
        <v>5</v>
      </c>
      <c r="F2398" s="31">
        <f>INDEX(技能效果!H:H,MATCH(技能效果等级!B2398,技能效果!B:B,0))</f>
        <v>1001</v>
      </c>
      <c r="G2398" s="31">
        <v>1</v>
      </c>
      <c r="H2398" s="100"/>
      <c r="I2398" s="100"/>
      <c r="J2398" s="100"/>
      <c r="K2398" s="100"/>
      <c r="L2398" s="100"/>
      <c r="M2398" s="100"/>
      <c r="N2398" s="30" t="str">
        <f>IF(INDEX(技能效果!I:I,MATCH(技能效果等级!B2398,技能效果!B:B,0))="","",INDEX(技能效果!I:I,MATCH(技能效果等级!B2398,技能效果!B:B,0)))</f>
        <v/>
      </c>
      <c r="O2398" s="100"/>
      <c r="P2398" s="100"/>
      <c r="Q2398" s="100"/>
      <c r="R2398" s="31" t="str">
        <f>IF(INDEX(技能效果!J:J,MATCH(技能效果等级!B2398,技能效果!B:B,0))="","",INDEX(技能效果!J:J,MATCH(技能效果等级!B2398,技能效果!B:B,0)))</f>
        <v/>
      </c>
      <c r="S2398" s="100"/>
      <c r="T2398" s="100"/>
      <c r="U2398" s="100"/>
      <c r="V2398" s="30" t="s">
        <v>1329</v>
      </c>
      <c r="W2398" s="31">
        <f t="shared" si="37"/>
        <v>240</v>
      </c>
    </row>
    <row r="2399" spans="1:23" ht="16.5" x14ac:dyDescent="0.2">
      <c r="A2399" s="31">
        <v>2396</v>
      </c>
      <c r="B2399" s="31">
        <f>INDEX(技能效果!B:B,MATCH(技能效果等级!W2399,技能效果!Y:Y,0))</f>
        <v>130401501</v>
      </c>
      <c r="C2399" s="31" t="str">
        <f>INDEX(技能效果!C:C,MATCH(技能效果等级!B2399,技能效果!B:B,0))</f>
        <v>插槽15主动伤害</v>
      </c>
      <c r="D2399" s="30" t="s">
        <v>1013</v>
      </c>
      <c r="E2399" s="31">
        <v>6</v>
      </c>
      <c r="F2399" s="31">
        <f>INDEX(技能效果!H:H,MATCH(技能效果等级!B2399,技能效果!B:B,0))</f>
        <v>1001</v>
      </c>
      <c r="G2399" s="31">
        <v>1</v>
      </c>
      <c r="H2399" s="100"/>
      <c r="I2399" s="100"/>
      <c r="J2399" s="100"/>
      <c r="K2399" s="100"/>
      <c r="L2399" s="100"/>
      <c r="M2399" s="100"/>
      <c r="N2399" s="30" t="str">
        <f>IF(INDEX(技能效果!I:I,MATCH(技能效果等级!B2399,技能效果!B:B,0))="","",INDEX(技能效果!I:I,MATCH(技能效果等级!B2399,技能效果!B:B,0)))</f>
        <v/>
      </c>
      <c r="O2399" s="100"/>
      <c r="P2399" s="100"/>
      <c r="Q2399" s="100"/>
      <c r="R2399" s="31" t="str">
        <f>IF(INDEX(技能效果!J:J,MATCH(技能效果等级!B2399,技能效果!B:B,0))="","",INDEX(技能效果!J:J,MATCH(技能效果等级!B2399,技能效果!B:B,0)))</f>
        <v/>
      </c>
      <c r="S2399" s="100"/>
      <c r="T2399" s="100"/>
      <c r="U2399" s="100"/>
      <c r="V2399" s="30" t="s">
        <v>1329</v>
      </c>
      <c r="W2399" s="31">
        <f t="shared" si="37"/>
        <v>240</v>
      </c>
    </row>
    <row r="2400" spans="1:23" ht="16.5" x14ac:dyDescent="0.2">
      <c r="A2400" s="31">
        <v>2397</v>
      </c>
      <c r="B2400" s="31">
        <f>INDEX(技能效果!B:B,MATCH(技能效果等级!W2400,技能效果!Y:Y,0))</f>
        <v>130401501</v>
      </c>
      <c r="C2400" s="31" t="str">
        <f>INDEX(技能效果!C:C,MATCH(技能效果等级!B2400,技能效果!B:B,0))</f>
        <v>插槽15主动伤害</v>
      </c>
      <c r="D2400" s="30" t="s">
        <v>1013</v>
      </c>
      <c r="E2400" s="31">
        <v>7</v>
      </c>
      <c r="F2400" s="31">
        <f>INDEX(技能效果!H:H,MATCH(技能效果等级!B2400,技能效果!B:B,0))</f>
        <v>1001</v>
      </c>
      <c r="G2400" s="31">
        <v>1</v>
      </c>
      <c r="H2400" s="100"/>
      <c r="I2400" s="100"/>
      <c r="J2400" s="100"/>
      <c r="K2400" s="100"/>
      <c r="L2400" s="100"/>
      <c r="M2400" s="100"/>
      <c r="N2400" s="30" t="str">
        <f>IF(INDEX(技能效果!I:I,MATCH(技能效果等级!B2400,技能效果!B:B,0))="","",INDEX(技能效果!I:I,MATCH(技能效果等级!B2400,技能效果!B:B,0)))</f>
        <v/>
      </c>
      <c r="O2400" s="100"/>
      <c r="P2400" s="100"/>
      <c r="Q2400" s="100"/>
      <c r="R2400" s="31" t="str">
        <f>IF(INDEX(技能效果!J:J,MATCH(技能效果等级!B2400,技能效果!B:B,0))="","",INDEX(技能效果!J:J,MATCH(技能效果等级!B2400,技能效果!B:B,0)))</f>
        <v/>
      </c>
      <c r="S2400" s="100"/>
      <c r="T2400" s="100"/>
      <c r="U2400" s="100"/>
      <c r="V2400" s="30" t="s">
        <v>1329</v>
      </c>
      <c r="W2400" s="31">
        <f t="shared" si="37"/>
        <v>240</v>
      </c>
    </row>
    <row r="2401" spans="1:23" ht="16.5" x14ac:dyDescent="0.2">
      <c r="A2401" s="31">
        <v>2398</v>
      </c>
      <c r="B2401" s="31">
        <f>INDEX(技能效果!B:B,MATCH(技能效果等级!W2401,技能效果!Y:Y,0))</f>
        <v>130401501</v>
      </c>
      <c r="C2401" s="31" t="str">
        <f>INDEX(技能效果!C:C,MATCH(技能效果等级!B2401,技能效果!B:B,0))</f>
        <v>插槽15主动伤害</v>
      </c>
      <c r="D2401" s="30" t="s">
        <v>1013</v>
      </c>
      <c r="E2401" s="31">
        <v>8</v>
      </c>
      <c r="F2401" s="31">
        <f>INDEX(技能效果!H:H,MATCH(技能效果等级!B2401,技能效果!B:B,0))</f>
        <v>1001</v>
      </c>
      <c r="G2401" s="31">
        <v>1</v>
      </c>
      <c r="H2401" s="100"/>
      <c r="I2401" s="100"/>
      <c r="J2401" s="100"/>
      <c r="K2401" s="100"/>
      <c r="L2401" s="100"/>
      <c r="M2401" s="100"/>
      <c r="N2401" s="30" t="str">
        <f>IF(INDEX(技能效果!I:I,MATCH(技能效果等级!B2401,技能效果!B:B,0))="","",INDEX(技能效果!I:I,MATCH(技能效果等级!B2401,技能效果!B:B,0)))</f>
        <v/>
      </c>
      <c r="O2401" s="100"/>
      <c r="P2401" s="100"/>
      <c r="Q2401" s="100"/>
      <c r="R2401" s="31" t="str">
        <f>IF(INDEX(技能效果!J:J,MATCH(技能效果等级!B2401,技能效果!B:B,0))="","",INDEX(技能效果!J:J,MATCH(技能效果等级!B2401,技能效果!B:B,0)))</f>
        <v/>
      </c>
      <c r="S2401" s="100"/>
      <c r="T2401" s="100"/>
      <c r="U2401" s="100"/>
      <c r="V2401" s="30" t="s">
        <v>1329</v>
      </c>
      <c r="W2401" s="31">
        <f t="shared" si="37"/>
        <v>240</v>
      </c>
    </row>
    <row r="2402" spans="1:23" ht="16.5" x14ac:dyDescent="0.2">
      <c r="A2402" s="31">
        <v>2399</v>
      </c>
      <c r="B2402" s="31">
        <f>INDEX(技能效果!B:B,MATCH(技能效果等级!W2402,技能效果!Y:Y,0))</f>
        <v>130401501</v>
      </c>
      <c r="C2402" s="31" t="str">
        <f>INDEX(技能效果!C:C,MATCH(技能效果等级!B2402,技能效果!B:B,0))</f>
        <v>插槽15主动伤害</v>
      </c>
      <c r="D2402" s="30" t="s">
        <v>1013</v>
      </c>
      <c r="E2402" s="31">
        <v>9</v>
      </c>
      <c r="F2402" s="31">
        <f>INDEX(技能效果!H:H,MATCH(技能效果等级!B2402,技能效果!B:B,0))</f>
        <v>1001</v>
      </c>
      <c r="G2402" s="31">
        <v>1</v>
      </c>
      <c r="H2402" s="100"/>
      <c r="I2402" s="100"/>
      <c r="J2402" s="100"/>
      <c r="K2402" s="100"/>
      <c r="L2402" s="100"/>
      <c r="M2402" s="100"/>
      <c r="N2402" s="30" t="str">
        <f>IF(INDEX(技能效果!I:I,MATCH(技能效果等级!B2402,技能效果!B:B,0))="","",INDEX(技能效果!I:I,MATCH(技能效果等级!B2402,技能效果!B:B,0)))</f>
        <v/>
      </c>
      <c r="O2402" s="100"/>
      <c r="P2402" s="100"/>
      <c r="Q2402" s="100"/>
      <c r="R2402" s="31" t="str">
        <f>IF(INDEX(技能效果!J:J,MATCH(技能效果等级!B2402,技能效果!B:B,0))="","",INDEX(技能效果!J:J,MATCH(技能效果等级!B2402,技能效果!B:B,0)))</f>
        <v/>
      </c>
      <c r="S2402" s="100"/>
      <c r="T2402" s="100"/>
      <c r="U2402" s="100"/>
      <c r="V2402" s="30" t="s">
        <v>1329</v>
      </c>
      <c r="W2402" s="31">
        <f t="shared" si="37"/>
        <v>240</v>
      </c>
    </row>
    <row r="2403" spans="1:23" ht="16.5" x14ac:dyDescent="0.2">
      <c r="A2403" s="31">
        <v>2400</v>
      </c>
      <c r="B2403" s="31">
        <f>INDEX(技能效果!B:B,MATCH(技能效果等级!W2403,技能效果!Y:Y,0))</f>
        <v>130401501</v>
      </c>
      <c r="C2403" s="31" t="str">
        <f>INDEX(技能效果!C:C,MATCH(技能效果等级!B2403,技能效果!B:B,0))</f>
        <v>插槽15主动伤害</v>
      </c>
      <c r="D2403" s="30" t="s">
        <v>1013</v>
      </c>
      <c r="E2403" s="31">
        <v>10</v>
      </c>
      <c r="F2403" s="31">
        <f>INDEX(技能效果!H:H,MATCH(技能效果等级!B2403,技能效果!B:B,0))</f>
        <v>1001</v>
      </c>
      <c r="G2403" s="31">
        <v>1</v>
      </c>
      <c r="H2403" s="100"/>
      <c r="I2403" s="100"/>
      <c r="J2403" s="100"/>
      <c r="K2403" s="100"/>
      <c r="L2403" s="100"/>
      <c r="M2403" s="100"/>
      <c r="N2403" s="30" t="str">
        <f>IF(INDEX(技能效果!I:I,MATCH(技能效果等级!B2403,技能效果!B:B,0))="","",INDEX(技能效果!I:I,MATCH(技能效果等级!B2403,技能效果!B:B,0)))</f>
        <v/>
      </c>
      <c r="O2403" s="100"/>
      <c r="P2403" s="100"/>
      <c r="Q2403" s="100"/>
      <c r="R2403" s="31" t="str">
        <f>IF(INDEX(技能效果!J:J,MATCH(技能效果等级!B2403,技能效果!B:B,0))="","",INDEX(技能效果!J:J,MATCH(技能效果等级!B2403,技能效果!B:B,0)))</f>
        <v/>
      </c>
      <c r="S2403" s="100"/>
      <c r="T2403" s="100"/>
      <c r="U2403" s="100"/>
      <c r="V2403" s="30" t="s">
        <v>1329</v>
      </c>
      <c r="W2403" s="31">
        <f t="shared" si="37"/>
        <v>240</v>
      </c>
    </row>
    <row r="2404" spans="1:23" ht="16.5" x14ac:dyDescent="0.2">
      <c r="A2404" s="31">
        <v>2401</v>
      </c>
      <c r="B2404" s="31">
        <f>INDEX(技能效果!B:B,MATCH(技能效果等级!W2404,技能效果!Y:Y,0))</f>
        <v>130401502</v>
      </c>
      <c r="C2404" s="31" t="str">
        <f>INDEX(技能效果!C:C,MATCH(技能效果等级!B2404,技能效果!B:B,0))</f>
        <v>插槽15降低被治疗效果</v>
      </c>
      <c r="D2404" s="30" t="s">
        <v>1013</v>
      </c>
      <c r="E2404" s="31">
        <v>1</v>
      </c>
      <c r="F2404" s="31">
        <f>INDEX(技能效果!H:H,MATCH(技能效果等级!B2404,技能效果!B:B,0))</f>
        <v>4032</v>
      </c>
      <c r="G2404" s="31">
        <v>1</v>
      </c>
      <c r="H2404" s="100"/>
      <c r="I2404" s="100"/>
      <c r="J2404" s="100"/>
      <c r="K2404" s="100"/>
      <c r="L2404" s="100"/>
      <c r="M2404" s="100"/>
      <c r="N2404" s="30" t="str">
        <f>IF(INDEX(技能效果!I:I,MATCH(技能效果等级!B2404,技能效果!B:B,0))="","",INDEX(技能效果!I:I,MATCH(技能效果等级!B2404,技能效果!B:B,0)))</f>
        <v/>
      </c>
      <c r="O2404" s="100"/>
      <c r="P2404" s="100"/>
      <c r="Q2404" s="100"/>
      <c r="R2404" s="31" t="str">
        <f>IF(INDEX(技能效果!J:J,MATCH(技能效果等级!B2404,技能效果!B:B,0))="","",INDEX(技能效果!J:J,MATCH(技能效果等级!B2404,技能效果!B:B,0)))</f>
        <v/>
      </c>
      <c r="S2404" s="100"/>
      <c r="T2404" s="100"/>
      <c r="U2404" s="100"/>
      <c r="V2404" s="30" t="s">
        <v>1329</v>
      </c>
      <c r="W2404" s="31">
        <f t="shared" si="37"/>
        <v>241</v>
      </c>
    </row>
    <row r="2405" spans="1:23" ht="16.5" x14ac:dyDescent="0.2">
      <c r="A2405" s="31">
        <v>2402</v>
      </c>
      <c r="B2405" s="31">
        <f>INDEX(技能效果!B:B,MATCH(技能效果等级!W2405,技能效果!Y:Y,0))</f>
        <v>130401502</v>
      </c>
      <c r="C2405" s="31" t="str">
        <f>INDEX(技能效果!C:C,MATCH(技能效果等级!B2405,技能效果!B:B,0))</f>
        <v>插槽15降低被治疗效果</v>
      </c>
      <c r="D2405" s="30" t="s">
        <v>1013</v>
      </c>
      <c r="E2405" s="31">
        <v>2</v>
      </c>
      <c r="F2405" s="31">
        <f>INDEX(技能效果!H:H,MATCH(技能效果等级!B2405,技能效果!B:B,0))</f>
        <v>4032</v>
      </c>
      <c r="G2405" s="31">
        <v>1</v>
      </c>
      <c r="H2405" s="100"/>
      <c r="I2405" s="100"/>
      <c r="J2405" s="100"/>
      <c r="K2405" s="100"/>
      <c r="L2405" s="100"/>
      <c r="M2405" s="100"/>
      <c r="N2405" s="30" t="str">
        <f>IF(INDEX(技能效果!I:I,MATCH(技能效果等级!B2405,技能效果!B:B,0))="","",INDEX(技能效果!I:I,MATCH(技能效果等级!B2405,技能效果!B:B,0)))</f>
        <v/>
      </c>
      <c r="O2405" s="100"/>
      <c r="P2405" s="100"/>
      <c r="Q2405" s="100"/>
      <c r="R2405" s="31" t="str">
        <f>IF(INDEX(技能效果!J:J,MATCH(技能效果等级!B2405,技能效果!B:B,0))="","",INDEX(技能效果!J:J,MATCH(技能效果等级!B2405,技能效果!B:B,0)))</f>
        <v/>
      </c>
      <c r="S2405" s="100"/>
      <c r="T2405" s="100"/>
      <c r="U2405" s="100"/>
      <c r="V2405" s="30" t="s">
        <v>1329</v>
      </c>
      <c r="W2405" s="31">
        <f t="shared" si="37"/>
        <v>241</v>
      </c>
    </row>
    <row r="2406" spans="1:23" ht="16.5" x14ac:dyDescent="0.2">
      <c r="A2406" s="31">
        <v>2403</v>
      </c>
      <c r="B2406" s="31">
        <f>INDEX(技能效果!B:B,MATCH(技能效果等级!W2406,技能效果!Y:Y,0))</f>
        <v>130401502</v>
      </c>
      <c r="C2406" s="31" t="str">
        <f>INDEX(技能效果!C:C,MATCH(技能效果等级!B2406,技能效果!B:B,0))</f>
        <v>插槽15降低被治疗效果</v>
      </c>
      <c r="D2406" s="30" t="s">
        <v>1013</v>
      </c>
      <c r="E2406" s="31">
        <v>3</v>
      </c>
      <c r="F2406" s="31">
        <f>INDEX(技能效果!H:H,MATCH(技能效果等级!B2406,技能效果!B:B,0))</f>
        <v>4032</v>
      </c>
      <c r="G2406" s="31">
        <v>1</v>
      </c>
      <c r="H2406" s="100"/>
      <c r="I2406" s="100"/>
      <c r="J2406" s="100"/>
      <c r="K2406" s="100"/>
      <c r="L2406" s="100"/>
      <c r="M2406" s="100"/>
      <c r="N2406" s="30" t="str">
        <f>IF(INDEX(技能效果!I:I,MATCH(技能效果等级!B2406,技能效果!B:B,0))="","",INDEX(技能效果!I:I,MATCH(技能效果等级!B2406,技能效果!B:B,0)))</f>
        <v/>
      </c>
      <c r="O2406" s="100"/>
      <c r="P2406" s="100"/>
      <c r="Q2406" s="100"/>
      <c r="R2406" s="31" t="str">
        <f>IF(INDEX(技能效果!J:J,MATCH(技能效果等级!B2406,技能效果!B:B,0))="","",INDEX(技能效果!J:J,MATCH(技能效果等级!B2406,技能效果!B:B,0)))</f>
        <v/>
      </c>
      <c r="S2406" s="100"/>
      <c r="T2406" s="100"/>
      <c r="U2406" s="100"/>
      <c r="V2406" s="30" t="s">
        <v>1329</v>
      </c>
      <c r="W2406" s="31">
        <f t="shared" si="37"/>
        <v>241</v>
      </c>
    </row>
    <row r="2407" spans="1:23" ht="16.5" x14ac:dyDescent="0.2">
      <c r="A2407" s="31">
        <v>2404</v>
      </c>
      <c r="B2407" s="31">
        <f>INDEX(技能效果!B:B,MATCH(技能效果等级!W2407,技能效果!Y:Y,0))</f>
        <v>130401502</v>
      </c>
      <c r="C2407" s="31" t="str">
        <f>INDEX(技能效果!C:C,MATCH(技能效果等级!B2407,技能效果!B:B,0))</f>
        <v>插槽15降低被治疗效果</v>
      </c>
      <c r="D2407" s="30" t="s">
        <v>1013</v>
      </c>
      <c r="E2407" s="31">
        <v>4</v>
      </c>
      <c r="F2407" s="31">
        <f>INDEX(技能效果!H:H,MATCH(技能效果等级!B2407,技能效果!B:B,0))</f>
        <v>4032</v>
      </c>
      <c r="G2407" s="31">
        <v>1</v>
      </c>
      <c r="H2407" s="100"/>
      <c r="I2407" s="100"/>
      <c r="J2407" s="100"/>
      <c r="K2407" s="100"/>
      <c r="L2407" s="100"/>
      <c r="M2407" s="100"/>
      <c r="N2407" s="30" t="str">
        <f>IF(INDEX(技能效果!I:I,MATCH(技能效果等级!B2407,技能效果!B:B,0))="","",INDEX(技能效果!I:I,MATCH(技能效果等级!B2407,技能效果!B:B,0)))</f>
        <v/>
      </c>
      <c r="O2407" s="100"/>
      <c r="P2407" s="100"/>
      <c r="Q2407" s="100"/>
      <c r="R2407" s="31" t="str">
        <f>IF(INDEX(技能效果!J:J,MATCH(技能效果等级!B2407,技能效果!B:B,0))="","",INDEX(技能效果!J:J,MATCH(技能效果等级!B2407,技能效果!B:B,0)))</f>
        <v/>
      </c>
      <c r="S2407" s="100"/>
      <c r="T2407" s="100"/>
      <c r="U2407" s="100"/>
      <c r="V2407" s="30" t="s">
        <v>1329</v>
      </c>
      <c r="W2407" s="31">
        <f t="shared" si="37"/>
        <v>241</v>
      </c>
    </row>
    <row r="2408" spans="1:23" ht="16.5" x14ac:dyDescent="0.2">
      <c r="A2408" s="31">
        <v>2405</v>
      </c>
      <c r="B2408" s="31">
        <f>INDEX(技能效果!B:B,MATCH(技能效果等级!W2408,技能效果!Y:Y,0))</f>
        <v>130401502</v>
      </c>
      <c r="C2408" s="31" t="str">
        <f>INDEX(技能效果!C:C,MATCH(技能效果等级!B2408,技能效果!B:B,0))</f>
        <v>插槽15降低被治疗效果</v>
      </c>
      <c r="D2408" s="30" t="s">
        <v>1013</v>
      </c>
      <c r="E2408" s="31">
        <v>5</v>
      </c>
      <c r="F2408" s="31">
        <f>INDEX(技能效果!H:H,MATCH(技能效果等级!B2408,技能效果!B:B,0))</f>
        <v>4032</v>
      </c>
      <c r="G2408" s="31">
        <v>1</v>
      </c>
      <c r="H2408" s="100"/>
      <c r="I2408" s="100"/>
      <c r="J2408" s="100"/>
      <c r="K2408" s="100"/>
      <c r="L2408" s="100"/>
      <c r="M2408" s="100"/>
      <c r="N2408" s="30" t="str">
        <f>IF(INDEX(技能效果!I:I,MATCH(技能效果等级!B2408,技能效果!B:B,0))="","",INDEX(技能效果!I:I,MATCH(技能效果等级!B2408,技能效果!B:B,0)))</f>
        <v/>
      </c>
      <c r="O2408" s="100"/>
      <c r="P2408" s="100"/>
      <c r="Q2408" s="100"/>
      <c r="R2408" s="31" t="str">
        <f>IF(INDEX(技能效果!J:J,MATCH(技能效果等级!B2408,技能效果!B:B,0))="","",INDEX(技能效果!J:J,MATCH(技能效果等级!B2408,技能效果!B:B,0)))</f>
        <v/>
      </c>
      <c r="S2408" s="100"/>
      <c r="T2408" s="100"/>
      <c r="U2408" s="100"/>
      <c r="V2408" s="30" t="s">
        <v>1329</v>
      </c>
      <c r="W2408" s="31">
        <f t="shared" si="37"/>
        <v>241</v>
      </c>
    </row>
    <row r="2409" spans="1:23" ht="16.5" x14ac:dyDescent="0.2">
      <c r="A2409" s="31">
        <v>2406</v>
      </c>
      <c r="B2409" s="31">
        <f>INDEX(技能效果!B:B,MATCH(技能效果等级!W2409,技能效果!Y:Y,0))</f>
        <v>130401502</v>
      </c>
      <c r="C2409" s="31" t="str">
        <f>INDEX(技能效果!C:C,MATCH(技能效果等级!B2409,技能效果!B:B,0))</f>
        <v>插槽15降低被治疗效果</v>
      </c>
      <c r="D2409" s="30" t="s">
        <v>1013</v>
      </c>
      <c r="E2409" s="31">
        <v>6</v>
      </c>
      <c r="F2409" s="31">
        <f>INDEX(技能效果!H:H,MATCH(技能效果等级!B2409,技能效果!B:B,0))</f>
        <v>4032</v>
      </c>
      <c r="G2409" s="31">
        <v>1</v>
      </c>
      <c r="H2409" s="100"/>
      <c r="I2409" s="100"/>
      <c r="J2409" s="100"/>
      <c r="K2409" s="100"/>
      <c r="L2409" s="100"/>
      <c r="M2409" s="100"/>
      <c r="N2409" s="30" t="str">
        <f>IF(INDEX(技能效果!I:I,MATCH(技能效果等级!B2409,技能效果!B:B,0))="","",INDEX(技能效果!I:I,MATCH(技能效果等级!B2409,技能效果!B:B,0)))</f>
        <v/>
      </c>
      <c r="O2409" s="100"/>
      <c r="P2409" s="100"/>
      <c r="Q2409" s="100"/>
      <c r="R2409" s="31" t="str">
        <f>IF(INDEX(技能效果!J:J,MATCH(技能效果等级!B2409,技能效果!B:B,0))="","",INDEX(技能效果!J:J,MATCH(技能效果等级!B2409,技能效果!B:B,0)))</f>
        <v/>
      </c>
      <c r="S2409" s="100"/>
      <c r="T2409" s="100"/>
      <c r="U2409" s="100"/>
      <c r="V2409" s="30" t="s">
        <v>1329</v>
      </c>
      <c r="W2409" s="31">
        <f t="shared" si="37"/>
        <v>241</v>
      </c>
    </row>
    <row r="2410" spans="1:23" ht="16.5" x14ac:dyDescent="0.2">
      <c r="A2410" s="31">
        <v>2407</v>
      </c>
      <c r="B2410" s="31">
        <f>INDEX(技能效果!B:B,MATCH(技能效果等级!W2410,技能效果!Y:Y,0))</f>
        <v>130401502</v>
      </c>
      <c r="C2410" s="31" t="str">
        <f>INDEX(技能效果!C:C,MATCH(技能效果等级!B2410,技能效果!B:B,0))</f>
        <v>插槽15降低被治疗效果</v>
      </c>
      <c r="D2410" s="30" t="s">
        <v>1013</v>
      </c>
      <c r="E2410" s="31">
        <v>7</v>
      </c>
      <c r="F2410" s="31">
        <f>INDEX(技能效果!H:H,MATCH(技能效果等级!B2410,技能效果!B:B,0))</f>
        <v>4032</v>
      </c>
      <c r="G2410" s="31">
        <v>1</v>
      </c>
      <c r="H2410" s="100"/>
      <c r="I2410" s="100"/>
      <c r="J2410" s="100"/>
      <c r="K2410" s="100"/>
      <c r="L2410" s="100"/>
      <c r="M2410" s="100"/>
      <c r="N2410" s="30" t="str">
        <f>IF(INDEX(技能效果!I:I,MATCH(技能效果等级!B2410,技能效果!B:B,0))="","",INDEX(技能效果!I:I,MATCH(技能效果等级!B2410,技能效果!B:B,0)))</f>
        <v/>
      </c>
      <c r="O2410" s="100"/>
      <c r="P2410" s="100"/>
      <c r="Q2410" s="100"/>
      <c r="R2410" s="31" t="str">
        <f>IF(INDEX(技能效果!J:J,MATCH(技能效果等级!B2410,技能效果!B:B,0))="","",INDEX(技能效果!J:J,MATCH(技能效果等级!B2410,技能效果!B:B,0)))</f>
        <v/>
      </c>
      <c r="S2410" s="100"/>
      <c r="T2410" s="100"/>
      <c r="U2410" s="100"/>
      <c r="V2410" s="30" t="s">
        <v>1329</v>
      </c>
      <c r="W2410" s="31">
        <f t="shared" si="37"/>
        <v>241</v>
      </c>
    </row>
    <row r="2411" spans="1:23" ht="16.5" x14ac:dyDescent="0.2">
      <c r="A2411" s="31">
        <v>2408</v>
      </c>
      <c r="B2411" s="31">
        <f>INDEX(技能效果!B:B,MATCH(技能效果等级!W2411,技能效果!Y:Y,0))</f>
        <v>130401502</v>
      </c>
      <c r="C2411" s="31" t="str">
        <f>INDEX(技能效果!C:C,MATCH(技能效果等级!B2411,技能效果!B:B,0))</f>
        <v>插槽15降低被治疗效果</v>
      </c>
      <c r="D2411" s="30" t="s">
        <v>1013</v>
      </c>
      <c r="E2411" s="31">
        <v>8</v>
      </c>
      <c r="F2411" s="31">
        <f>INDEX(技能效果!H:H,MATCH(技能效果等级!B2411,技能效果!B:B,0))</f>
        <v>4032</v>
      </c>
      <c r="G2411" s="31">
        <v>1</v>
      </c>
      <c r="H2411" s="100"/>
      <c r="I2411" s="100"/>
      <c r="J2411" s="100"/>
      <c r="K2411" s="100"/>
      <c r="L2411" s="100"/>
      <c r="M2411" s="100"/>
      <c r="N2411" s="30" t="str">
        <f>IF(INDEX(技能效果!I:I,MATCH(技能效果等级!B2411,技能效果!B:B,0))="","",INDEX(技能效果!I:I,MATCH(技能效果等级!B2411,技能效果!B:B,0)))</f>
        <v/>
      </c>
      <c r="O2411" s="100"/>
      <c r="P2411" s="100"/>
      <c r="Q2411" s="100"/>
      <c r="R2411" s="31" t="str">
        <f>IF(INDEX(技能效果!J:J,MATCH(技能效果等级!B2411,技能效果!B:B,0))="","",INDEX(技能效果!J:J,MATCH(技能效果等级!B2411,技能效果!B:B,0)))</f>
        <v/>
      </c>
      <c r="S2411" s="100"/>
      <c r="T2411" s="100"/>
      <c r="U2411" s="100"/>
      <c r="V2411" s="30" t="s">
        <v>1329</v>
      </c>
      <c r="W2411" s="31">
        <f t="shared" si="37"/>
        <v>241</v>
      </c>
    </row>
    <row r="2412" spans="1:23" ht="16.5" x14ac:dyDescent="0.2">
      <c r="A2412" s="31">
        <v>2409</v>
      </c>
      <c r="B2412" s="31">
        <f>INDEX(技能效果!B:B,MATCH(技能效果等级!W2412,技能效果!Y:Y,0))</f>
        <v>130401502</v>
      </c>
      <c r="C2412" s="31" t="str">
        <f>INDEX(技能效果!C:C,MATCH(技能效果等级!B2412,技能效果!B:B,0))</f>
        <v>插槽15降低被治疗效果</v>
      </c>
      <c r="D2412" s="30" t="s">
        <v>1013</v>
      </c>
      <c r="E2412" s="31">
        <v>9</v>
      </c>
      <c r="F2412" s="31">
        <f>INDEX(技能效果!H:H,MATCH(技能效果等级!B2412,技能效果!B:B,0))</f>
        <v>4032</v>
      </c>
      <c r="G2412" s="31">
        <v>1</v>
      </c>
      <c r="H2412" s="100"/>
      <c r="I2412" s="100"/>
      <c r="J2412" s="100"/>
      <c r="K2412" s="100"/>
      <c r="L2412" s="100"/>
      <c r="M2412" s="100"/>
      <c r="N2412" s="30" t="str">
        <f>IF(INDEX(技能效果!I:I,MATCH(技能效果等级!B2412,技能效果!B:B,0))="","",INDEX(技能效果!I:I,MATCH(技能效果等级!B2412,技能效果!B:B,0)))</f>
        <v/>
      </c>
      <c r="O2412" s="100"/>
      <c r="P2412" s="100"/>
      <c r="Q2412" s="100"/>
      <c r="R2412" s="31" t="str">
        <f>IF(INDEX(技能效果!J:J,MATCH(技能效果等级!B2412,技能效果!B:B,0))="","",INDEX(技能效果!J:J,MATCH(技能效果等级!B2412,技能效果!B:B,0)))</f>
        <v/>
      </c>
      <c r="S2412" s="100"/>
      <c r="T2412" s="100"/>
      <c r="U2412" s="100"/>
      <c r="V2412" s="30" t="s">
        <v>1329</v>
      </c>
      <c r="W2412" s="31">
        <f t="shared" si="37"/>
        <v>241</v>
      </c>
    </row>
    <row r="2413" spans="1:23" ht="16.5" x14ac:dyDescent="0.2">
      <c r="A2413" s="31">
        <v>2410</v>
      </c>
      <c r="B2413" s="31">
        <f>INDEX(技能效果!B:B,MATCH(技能效果等级!W2413,技能效果!Y:Y,0))</f>
        <v>130401502</v>
      </c>
      <c r="C2413" s="31" t="str">
        <f>INDEX(技能效果!C:C,MATCH(技能效果等级!B2413,技能效果!B:B,0))</f>
        <v>插槽15降低被治疗效果</v>
      </c>
      <c r="D2413" s="30" t="s">
        <v>1013</v>
      </c>
      <c r="E2413" s="31">
        <v>10</v>
      </c>
      <c r="F2413" s="31">
        <f>INDEX(技能效果!H:H,MATCH(技能效果等级!B2413,技能效果!B:B,0))</f>
        <v>4032</v>
      </c>
      <c r="G2413" s="31">
        <v>1</v>
      </c>
      <c r="H2413" s="100"/>
      <c r="I2413" s="100"/>
      <c r="J2413" s="100"/>
      <c r="K2413" s="100"/>
      <c r="L2413" s="100"/>
      <c r="M2413" s="100"/>
      <c r="N2413" s="30" t="str">
        <f>IF(INDEX(技能效果!I:I,MATCH(技能效果等级!B2413,技能效果!B:B,0))="","",INDEX(技能效果!I:I,MATCH(技能效果等级!B2413,技能效果!B:B,0)))</f>
        <v/>
      </c>
      <c r="O2413" s="100"/>
      <c r="P2413" s="100"/>
      <c r="Q2413" s="100"/>
      <c r="R2413" s="31" t="str">
        <f>IF(INDEX(技能效果!J:J,MATCH(技能效果等级!B2413,技能效果!B:B,0))="","",INDEX(技能效果!J:J,MATCH(技能效果等级!B2413,技能效果!B:B,0)))</f>
        <v/>
      </c>
      <c r="S2413" s="100"/>
      <c r="T2413" s="100"/>
      <c r="U2413" s="100"/>
      <c r="V2413" s="30" t="s">
        <v>1329</v>
      </c>
      <c r="W2413" s="31">
        <f t="shared" si="37"/>
        <v>241</v>
      </c>
    </row>
    <row r="2414" spans="1:23" ht="16.5" x14ac:dyDescent="0.2">
      <c r="A2414" s="31">
        <v>2411</v>
      </c>
      <c r="B2414" s="31">
        <f>INDEX(技能效果!B:B,MATCH(技能效果等级!W2414,技能效果!Y:Y,0))</f>
        <v>130401601</v>
      </c>
      <c r="C2414" s="31" t="str">
        <f>INDEX(技能效果!C:C,MATCH(技能效果等级!B2414,技能效果!B:B,0))</f>
        <v>插槽16回复生命</v>
      </c>
      <c r="D2414" s="30" t="s">
        <v>1013</v>
      </c>
      <c r="E2414" s="31">
        <v>1</v>
      </c>
      <c r="F2414" s="31">
        <f>INDEX(技能效果!H:H,MATCH(技能效果等级!B2414,技能效果!B:B,0))</f>
        <v>2002</v>
      </c>
      <c r="G2414" s="31">
        <v>1</v>
      </c>
      <c r="H2414" s="100"/>
      <c r="I2414" s="100"/>
      <c r="J2414" s="100"/>
      <c r="K2414" s="100"/>
      <c r="L2414" s="100"/>
      <c r="M2414" s="100"/>
      <c r="N2414" s="30" t="str">
        <f>IF(INDEX(技能效果!I:I,MATCH(技能效果等级!B2414,技能效果!B:B,0))="","",INDEX(技能效果!I:I,MATCH(技能效果等级!B2414,技能效果!B:B,0)))</f>
        <v/>
      </c>
      <c r="O2414" s="100"/>
      <c r="P2414" s="100"/>
      <c r="Q2414" s="100"/>
      <c r="R2414" s="31" t="str">
        <f>IF(INDEX(技能效果!J:J,MATCH(技能效果等级!B2414,技能效果!B:B,0))="","",INDEX(技能效果!J:J,MATCH(技能效果等级!B2414,技能效果!B:B,0)))</f>
        <v/>
      </c>
      <c r="S2414" s="100"/>
      <c r="T2414" s="100"/>
      <c r="U2414" s="100"/>
      <c r="V2414" s="30" t="s">
        <v>1329</v>
      </c>
      <c r="W2414" s="31">
        <f t="shared" si="37"/>
        <v>242</v>
      </c>
    </row>
    <row r="2415" spans="1:23" ht="16.5" x14ac:dyDescent="0.2">
      <c r="A2415" s="31">
        <v>2412</v>
      </c>
      <c r="B2415" s="31">
        <f>INDEX(技能效果!B:B,MATCH(技能效果等级!W2415,技能效果!Y:Y,0))</f>
        <v>130401601</v>
      </c>
      <c r="C2415" s="31" t="str">
        <f>INDEX(技能效果!C:C,MATCH(技能效果等级!B2415,技能效果!B:B,0))</f>
        <v>插槽16回复生命</v>
      </c>
      <c r="D2415" s="30" t="s">
        <v>1013</v>
      </c>
      <c r="E2415" s="31">
        <v>2</v>
      </c>
      <c r="F2415" s="31">
        <f>INDEX(技能效果!H:H,MATCH(技能效果等级!B2415,技能效果!B:B,0))</f>
        <v>2002</v>
      </c>
      <c r="G2415" s="31">
        <v>1</v>
      </c>
      <c r="H2415" s="100"/>
      <c r="I2415" s="100"/>
      <c r="J2415" s="100"/>
      <c r="K2415" s="100"/>
      <c r="L2415" s="100"/>
      <c r="M2415" s="100"/>
      <c r="N2415" s="30" t="str">
        <f>IF(INDEX(技能效果!I:I,MATCH(技能效果等级!B2415,技能效果!B:B,0))="","",INDEX(技能效果!I:I,MATCH(技能效果等级!B2415,技能效果!B:B,0)))</f>
        <v/>
      </c>
      <c r="O2415" s="100"/>
      <c r="P2415" s="100"/>
      <c r="Q2415" s="100"/>
      <c r="R2415" s="31" t="str">
        <f>IF(INDEX(技能效果!J:J,MATCH(技能效果等级!B2415,技能效果!B:B,0))="","",INDEX(技能效果!J:J,MATCH(技能效果等级!B2415,技能效果!B:B,0)))</f>
        <v/>
      </c>
      <c r="S2415" s="100"/>
      <c r="T2415" s="100"/>
      <c r="U2415" s="100"/>
      <c r="V2415" s="30" t="s">
        <v>1329</v>
      </c>
      <c r="W2415" s="31">
        <f t="shared" si="37"/>
        <v>242</v>
      </c>
    </row>
    <row r="2416" spans="1:23" ht="16.5" x14ac:dyDescent="0.2">
      <c r="A2416" s="31">
        <v>2413</v>
      </c>
      <c r="B2416" s="31">
        <f>INDEX(技能效果!B:B,MATCH(技能效果等级!W2416,技能效果!Y:Y,0))</f>
        <v>130401601</v>
      </c>
      <c r="C2416" s="31" t="str">
        <f>INDEX(技能效果!C:C,MATCH(技能效果等级!B2416,技能效果!B:B,0))</f>
        <v>插槽16回复生命</v>
      </c>
      <c r="D2416" s="30" t="s">
        <v>1013</v>
      </c>
      <c r="E2416" s="31">
        <v>3</v>
      </c>
      <c r="F2416" s="31">
        <f>INDEX(技能效果!H:H,MATCH(技能效果等级!B2416,技能效果!B:B,0))</f>
        <v>2002</v>
      </c>
      <c r="G2416" s="31">
        <v>1</v>
      </c>
      <c r="H2416" s="100"/>
      <c r="I2416" s="100"/>
      <c r="J2416" s="100"/>
      <c r="K2416" s="100"/>
      <c r="L2416" s="100"/>
      <c r="M2416" s="100"/>
      <c r="N2416" s="30" t="str">
        <f>IF(INDEX(技能效果!I:I,MATCH(技能效果等级!B2416,技能效果!B:B,0))="","",INDEX(技能效果!I:I,MATCH(技能效果等级!B2416,技能效果!B:B,0)))</f>
        <v/>
      </c>
      <c r="O2416" s="100"/>
      <c r="P2416" s="100"/>
      <c r="Q2416" s="100"/>
      <c r="R2416" s="31" t="str">
        <f>IF(INDEX(技能效果!J:J,MATCH(技能效果等级!B2416,技能效果!B:B,0))="","",INDEX(技能效果!J:J,MATCH(技能效果等级!B2416,技能效果!B:B,0)))</f>
        <v/>
      </c>
      <c r="S2416" s="100"/>
      <c r="T2416" s="100"/>
      <c r="U2416" s="100"/>
      <c r="V2416" s="30" t="s">
        <v>1329</v>
      </c>
      <c r="W2416" s="31">
        <f t="shared" si="37"/>
        <v>242</v>
      </c>
    </row>
    <row r="2417" spans="1:23" ht="16.5" x14ac:dyDescent="0.2">
      <c r="A2417" s="31">
        <v>2414</v>
      </c>
      <c r="B2417" s="31">
        <f>INDEX(技能效果!B:B,MATCH(技能效果等级!W2417,技能效果!Y:Y,0))</f>
        <v>130401601</v>
      </c>
      <c r="C2417" s="31" t="str">
        <f>INDEX(技能效果!C:C,MATCH(技能效果等级!B2417,技能效果!B:B,0))</f>
        <v>插槽16回复生命</v>
      </c>
      <c r="D2417" s="30" t="s">
        <v>1013</v>
      </c>
      <c r="E2417" s="31">
        <v>4</v>
      </c>
      <c r="F2417" s="31">
        <f>INDEX(技能效果!H:H,MATCH(技能效果等级!B2417,技能效果!B:B,0))</f>
        <v>2002</v>
      </c>
      <c r="G2417" s="31">
        <v>1</v>
      </c>
      <c r="H2417" s="100"/>
      <c r="I2417" s="100"/>
      <c r="J2417" s="100"/>
      <c r="K2417" s="100"/>
      <c r="L2417" s="100"/>
      <c r="M2417" s="100"/>
      <c r="N2417" s="30" t="str">
        <f>IF(INDEX(技能效果!I:I,MATCH(技能效果等级!B2417,技能效果!B:B,0))="","",INDEX(技能效果!I:I,MATCH(技能效果等级!B2417,技能效果!B:B,0)))</f>
        <v/>
      </c>
      <c r="O2417" s="100"/>
      <c r="P2417" s="100"/>
      <c r="Q2417" s="100"/>
      <c r="R2417" s="31" t="str">
        <f>IF(INDEX(技能效果!J:J,MATCH(技能效果等级!B2417,技能效果!B:B,0))="","",INDEX(技能效果!J:J,MATCH(技能效果等级!B2417,技能效果!B:B,0)))</f>
        <v/>
      </c>
      <c r="S2417" s="100"/>
      <c r="T2417" s="100"/>
      <c r="U2417" s="100"/>
      <c r="V2417" s="30" t="s">
        <v>1329</v>
      </c>
      <c r="W2417" s="31">
        <f t="shared" si="37"/>
        <v>242</v>
      </c>
    </row>
    <row r="2418" spans="1:23" ht="16.5" x14ac:dyDescent="0.2">
      <c r="A2418" s="31">
        <v>2415</v>
      </c>
      <c r="B2418" s="31">
        <f>INDEX(技能效果!B:B,MATCH(技能效果等级!W2418,技能效果!Y:Y,0))</f>
        <v>130401601</v>
      </c>
      <c r="C2418" s="31" t="str">
        <f>INDEX(技能效果!C:C,MATCH(技能效果等级!B2418,技能效果!B:B,0))</f>
        <v>插槽16回复生命</v>
      </c>
      <c r="D2418" s="30" t="s">
        <v>1013</v>
      </c>
      <c r="E2418" s="31">
        <v>5</v>
      </c>
      <c r="F2418" s="31">
        <f>INDEX(技能效果!H:H,MATCH(技能效果等级!B2418,技能效果!B:B,0))</f>
        <v>2002</v>
      </c>
      <c r="G2418" s="31">
        <v>1</v>
      </c>
      <c r="H2418" s="100"/>
      <c r="I2418" s="100"/>
      <c r="J2418" s="100"/>
      <c r="K2418" s="100"/>
      <c r="L2418" s="100"/>
      <c r="M2418" s="100"/>
      <c r="N2418" s="30" t="str">
        <f>IF(INDEX(技能效果!I:I,MATCH(技能效果等级!B2418,技能效果!B:B,0))="","",INDEX(技能效果!I:I,MATCH(技能效果等级!B2418,技能效果!B:B,0)))</f>
        <v/>
      </c>
      <c r="O2418" s="100"/>
      <c r="P2418" s="100"/>
      <c r="Q2418" s="100"/>
      <c r="R2418" s="31" t="str">
        <f>IF(INDEX(技能效果!J:J,MATCH(技能效果等级!B2418,技能效果!B:B,0))="","",INDEX(技能效果!J:J,MATCH(技能效果等级!B2418,技能效果!B:B,0)))</f>
        <v/>
      </c>
      <c r="S2418" s="100"/>
      <c r="T2418" s="100"/>
      <c r="U2418" s="100"/>
      <c r="V2418" s="30" t="s">
        <v>1329</v>
      </c>
      <c r="W2418" s="31">
        <f t="shared" si="37"/>
        <v>242</v>
      </c>
    </row>
    <row r="2419" spans="1:23" ht="16.5" x14ac:dyDescent="0.2">
      <c r="A2419" s="31">
        <v>2416</v>
      </c>
      <c r="B2419" s="31">
        <f>INDEX(技能效果!B:B,MATCH(技能效果等级!W2419,技能效果!Y:Y,0))</f>
        <v>130401601</v>
      </c>
      <c r="C2419" s="31" t="str">
        <f>INDEX(技能效果!C:C,MATCH(技能效果等级!B2419,技能效果!B:B,0))</f>
        <v>插槽16回复生命</v>
      </c>
      <c r="D2419" s="30" t="s">
        <v>1013</v>
      </c>
      <c r="E2419" s="31">
        <v>6</v>
      </c>
      <c r="F2419" s="31">
        <f>INDEX(技能效果!H:H,MATCH(技能效果等级!B2419,技能效果!B:B,0))</f>
        <v>2002</v>
      </c>
      <c r="G2419" s="31">
        <v>1</v>
      </c>
      <c r="H2419" s="100"/>
      <c r="I2419" s="100"/>
      <c r="J2419" s="100"/>
      <c r="K2419" s="100"/>
      <c r="L2419" s="100"/>
      <c r="M2419" s="100"/>
      <c r="N2419" s="30" t="str">
        <f>IF(INDEX(技能效果!I:I,MATCH(技能效果等级!B2419,技能效果!B:B,0))="","",INDEX(技能效果!I:I,MATCH(技能效果等级!B2419,技能效果!B:B,0)))</f>
        <v/>
      </c>
      <c r="O2419" s="100"/>
      <c r="P2419" s="100"/>
      <c r="Q2419" s="100"/>
      <c r="R2419" s="31" t="str">
        <f>IF(INDEX(技能效果!J:J,MATCH(技能效果等级!B2419,技能效果!B:B,0))="","",INDEX(技能效果!J:J,MATCH(技能效果等级!B2419,技能效果!B:B,0)))</f>
        <v/>
      </c>
      <c r="S2419" s="100"/>
      <c r="T2419" s="100"/>
      <c r="U2419" s="100"/>
      <c r="V2419" s="30" t="s">
        <v>1329</v>
      </c>
      <c r="W2419" s="31">
        <f t="shared" si="37"/>
        <v>242</v>
      </c>
    </row>
    <row r="2420" spans="1:23" ht="16.5" x14ac:dyDescent="0.2">
      <c r="A2420" s="31">
        <v>2417</v>
      </c>
      <c r="B2420" s="31">
        <f>INDEX(技能效果!B:B,MATCH(技能效果等级!W2420,技能效果!Y:Y,0))</f>
        <v>130401601</v>
      </c>
      <c r="C2420" s="31" t="str">
        <f>INDEX(技能效果!C:C,MATCH(技能效果等级!B2420,技能效果!B:B,0))</f>
        <v>插槽16回复生命</v>
      </c>
      <c r="D2420" s="30" t="s">
        <v>1013</v>
      </c>
      <c r="E2420" s="31">
        <v>7</v>
      </c>
      <c r="F2420" s="31">
        <f>INDEX(技能效果!H:H,MATCH(技能效果等级!B2420,技能效果!B:B,0))</f>
        <v>2002</v>
      </c>
      <c r="G2420" s="31">
        <v>1</v>
      </c>
      <c r="H2420" s="100"/>
      <c r="I2420" s="100"/>
      <c r="J2420" s="100"/>
      <c r="K2420" s="100"/>
      <c r="L2420" s="100"/>
      <c r="M2420" s="100"/>
      <c r="N2420" s="30" t="str">
        <f>IF(INDEX(技能效果!I:I,MATCH(技能效果等级!B2420,技能效果!B:B,0))="","",INDEX(技能效果!I:I,MATCH(技能效果等级!B2420,技能效果!B:B,0)))</f>
        <v/>
      </c>
      <c r="O2420" s="100"/>
      <c r="P2420" s="100"/>
      <c r="Q2420" s="100"/>
      <c r="R2420" s="31" t="str">
        <f>IF(INDEX(技能效果!J:J,MATCH(技能效果等级!B2420,技能效果!B:B,0))="","",INDEX(技能效果!J:J,MATCH(技能效果等级!B2420,技能效果!B:B,0)))</f>
        <v/>
      </c>
      <c r="S2420" s="100"/>
      <c r="T2420" s="100"/>
      <c r="U2420" s="100"/>
      <c r="V2420" s="30" t="s">
        <v>1329</v>
      </c>
      <c r="W2420" s="31">
        <f t="shared" si="37"/>
        <v>242</v>
      </c>
    </row>
    <row r="2421" spans="1:23" ht="16.5" x14ac:dyDescent="0.2">
      <c r="A2421" s="31">
        <v>2418</v>
      </c>
      <c r="B2421" s="31">
        <f>INDEX(技能效果!B:B,MATCH(技能效果等级!W2421,技能效果!Y:Y,0))</f>
        <v>130401601</v>
      </c>
      <c r="C2421" s="31" t="str">
        <f>INDEX(技能效果!C:C,MATCH(技能效果等级!B2421,技能效果!B:B,0))</f>
        <v>插槽16回复生命</v>
      </c>
      <c r="D2421" s="30" t="s">
        <v>1013</v>
      </c>
      <c r="E2421" s="31">
        <v>8</v>
      </c>
      <c r="F2421" s="31">
        <f>INDEX(技能效果!H:H,MATCH(技能效果等级!B2421,技能效果!B:B,0))</f>
        <v>2002</v>
      </c>
      <c r="G2421" s="31">
        <v>1</v>
      </c>
      <c r="H2421" s="100"/>
      <c r="I2421" s="100"/>
      <c r="J2421" s="100"/>
      <c r="K2421" s="100"/>
      <c r="L2421" s="100"/>
      <c r="M2421" s="100"/>
      <c r="N2421" s="30" t="str">
        <f>IF(INDEX(技能效果!I:I,MATCH(技能效果等级!B2421,技能效果!B:B,0))="","",INDEX(技能效果!I:I,MATCH(技能效果等级!B2421,技能效果!B:B,0)))</f>
        <v/>
      </c>
      <c r="O2421" s="100"/>
      <c r="P2421" s="100"/>
      <c r="Q2421" s="100"/>
      <c r="R2421" s="31" t="str">
        <f>IF(INDEX(技能效果!J:J,MATCH(技能效果等级!B2421,技能效果!B:B,0))="","",INDEX(技能效果!J:J,MATCH(技能效果等级!B2421,技能效果!B:B,0)))</f>
        <v/>
      </c>
      <c r="S2421" s="100"/>
      <c r="T2421" s="100"/>
      <c r="U2421" s="100"/>
      <c r="V2421" s="30" t="s">
        <v>1329</v>
      </c>
      <c r="W2421" s="31">
        <f t="shared" si="37"/>
        <v>242</v>
      </c>
    </row>
    <row r="2422" spans="1:23" ht="16.5" x14ac:dyDescent="0.2">
      <c r="A2422" s="31">
        <v>2419</v>
      </c>
      <c r="B2422" s="31">
        <f>INDEX(技能效果!B:B,MATCH(技能效果等级!W2422,技能效果!Y:Y,0))</f>
        <v>130401601</v>
      </c>
      <c r="C2422" s="31" t="str">
        <f>INDEX(技能效果!C:C,MATCH(技能效果等级!B2422,技能效果!B:B,0))</f>
        <v>插槽16回复生命</v>
      </c>
      <c r="D2422" s="30" t="s">
        <v>1013</v>
      </c>
      <c r="E2422" s="31">
        <v>9</v>
      </c>
      <c r="F2422" s="31">
        <f>INDEX(技能效果!H:H,MATCH(技能效果等级!B2422,技能效果!B:B,0))</f>
        <v>2002</v>
      </c>
      <c r="G2422" s="31">
        <v>1</v>
      </c>
      <c r="H2422" s="100"/>
      <c r="I2422" s="100"/>
      <c r="J2422" s="100"/>
      <c r="K2422" s="100"/>
      <c r="L2422" s="100"/>
      <c r="M2422" s="100"/>
      <c r="N2422" s="30" t="str">
        <f>IF(INDEX(技能效果!I:I,MATCH(技能效果等级!B2422,技能效果!B:B,0))="","",INDEX(技能效果!I:I,MATCH(技能效果等级!B2422,技能效果!B:B,0)))</f>
        <v/>
      </c>
      <c r="O2422" s="100"/>
      <c r="P2422" s="100"/>
      <c r="Q2422" s="100"/>
      <c r="R2422" s="31" t="str">
        <f>IF(INDEX(技能效果!J:J,MATCH(技能效果等级!B2422,技能效果!B:B,0))="","",INDEX(技能效果!J:J,MATCH(技能效果等级!B2422,技能效果!B:B,0)))</f>
        <v/>
      </c>
      <c r="S2422" s="100"/>
      <c r="T2422" s="100"/>
      <c r="U2422" s="100"/>
      <c r="V2422" s="30" t="s">
        <v>1329</v>
      </c>
      <c r="W2422" s="31">
        <f t="shared" si="37"/>
        <v>242</v>
      </c>
    </row>
    <row r="2423" spans="1:23" ht="16.5" x14ac:dyDescent="0.2">
      <c r="A2423" s="31">
        <v>2420</v>
      </c>
      <c r="B2423" s="31">
        <f>INDEX(技能效果!B:B,MATCH(技能效果等级!W2423,技能效果!Y:Y,0))</f>
        <v>130401601</v>
      </c>
      <c r="C2423" s="31" t="str">
        <f>INDEX(技能效果!C:C,MATCH(技能效果等级!B2423,技能效果!B:B,0))</f>
        <v>插槽16回复生命</v>
      </c>
      <c r="D2423" s="30" t="s">
        <v>1013</v>
      </c>
      <c r="E2423" s="31">
        <v>10</v>
      </c>
      <c r="F2423" s="31">
        <f>INDEX(技能效果!H:H,MATCH(技能效果等级!B2423,技能效果!B:B,0))</f>
        <v>2002</v>
      </c>
      <c r="G2423" s="31">
        <v>1</v>
      </c>
      <c r="H2423" s="100"/>
      <c r="I2423" s="100"/>
      <c r="J2423" s="100"/>
      <c r="K2423" s="100"/>
      <c r="L2423" s="100"/>
      <c r="M2423" s="100"/>
      <c r="N2423" s="30" t="str">
        <f>IF(INDEX(技能效果!I:I,MATCH(技能效果等级!B2423,技能效果!B:B,0))="","",INDEX(技能效果!I:I,MATCH(技能效果等级!B2423,技能效果!B:B,0)))</f>
        <v/>
      </c>
      <c r="O2423" s="100"/>
      <c r="P2423" s="100"/>
      <c r="Q2423" s="100"/>
      <c r="R2423" s="31" t="str">
        <f>IF(INDEX(技能效果!J:J,MATCH(技能效果等级!B2423,技能效果!B:B,0))="","",INDEX(技能效果!J:J,MATCH(技能效果等级!B2423,技能效果!B:B,0)))</f>
        <v/>
      </c>
      <c r="S2423" s="100"/>
      <c r="T2423" s="100"/>
      <c r="U2423" s="100"/>
      <c r="V2423" s="30" t="s">
        <v>1329</v>
      </c>
      <c r="W2423" s="31">
        <f t="shared" si="37"/>
        <v>242</v>
      </c>
    </row>
    <row r="2424" spans="1:23" ht="16.5" x14ac:dyDescent="0.2">
      <c r="A2424" s="31">
        <v>2421</v>
      </c>
      <c r="B2424" s="31">
        <f>INDEX(技能效果!B:B,MATCH(技能效果等级!W2424,技能效果!Y:Y,0))</f>
        <v>130401602</v>
      </c>
      <c r="C2424" s="31" t="str">
        <f>INDEX(技能效果!C:C,MATCH(技能效果等级!B2424,技能效果!B:B,0))</f>
        <v>插槽16额外治疗</v>
      </c>
      <c r="D2424" s="30" t="s">
        <v>1013</v>
      </c>
      <c r="E2424" s="31">
        <v>1</v>
      </c>
      <c r="F2424" s="31">
        <f>INDEX(技能效果!H:H,MATCH(技能效果等级!B2424,技能效果!B:B,0))</f>
        <v>2002</v>
      </c>
      <c r="G2424" s="31">
        <v>1</v>
      </c>
      <c r="H2424" s="100"/>
      <c r="I2424" s="100"/>
      <c r="J2424" s="100"/>
      <c r="K2424" s="100"/>
      <c r="L2424" s="100"/>
      <c r="M2424" s="100"/>
      <c r="N2424" s="30" t="str">
        <f>IF(INDEX(技能效果!I:I,MATCH(技能效果等级!B2424,技能效果!B:B,0))="","",INDEX(技能效果!I:I,MATCH(技能效果等级!B2424,技能效果!B:B,0)))</f>
        <v/>
      </c>
      <c r="O2424" s="100"/>
      <c r="P2424" s="100"/>
      <c r="Q2424" s="100"/>
      <c r="R2424" s="31" t="str">
        <f>IF(INDEX(技能效果!J:J,MATCH(技能效果等级!B2424,技能效果!B:B,0))="","",INDEX(技能效果!J:J,MATCH(技能效果等级!B2424,技能效果!B:B,0)))</f>
        <v/>
      </c>
      <c r="S2424" s="100"/>
      <c r="T2424" s="100"/>
      <c r="U2424" s="100"/>
      <c r="V2424" s="30" t="s">
        <v>1329</v>
      </c>
      <c r="W2424" s="31">
        <f t="shared" si="37"/>
        <v>243</v>
      </c>
    </row>
    <row r="2425" spans="1:23" ht="16.5" x14ac:dyDescent="0.2">
      <c r="A2425" s="31">
        <v>2422</v>
      </c>
      <c r="B2425" s="31">
        <f>INDEX(技能效果!B:B,MATCH(技能效果等级!W2425,技能效果!Y:Y,0))</f>
        <v>130401602</v>
      </c>
      <c r="C2425" s="31" t="str">
        <f>INDEX(技能效果!C:C,MATCH(技能效果等级!B2425,技能效果!B:B,0))</f>
        <v>插槽16额外治疗</v>
      </c>
      <c r="D2425" s="30" t="s">
        <v>1013</v>
      </c>
      <c r="E2425" s="31">
        <v>2</v>
      </c>
      <c r="F2425" s="31">
        <f>INDEX(技能效果!H:H,MATCH(技能效果等级!B2425,技能效果!B:B,0))</f>
        <v>2002</v>
      </c>
      <c r="G2425" s="31">
        <v>1</v>
      </c>
      <c r="H2425" s="100"/>
      <c r="I2425" s="100"/>
      <c r="J2425" s="100"/>
      <c r="K2425" s="100"/>
      <c r="L2425" s="100"/>
      <c r="M2425" s="100"/>
      <c r="N2425" s="30" t="str">
        <f>IF(INDEX(技能效果!I:I,MATCH(技能效果等级!B2425,技能效果!B:B,0))="","",INDEX(技能效果!I:I,MATCH(技能效果等级!B2425,技能效果!B:B,0)))</f>
        <v/>
      </c>
      <c r="O2425" s="100"/>
      <c r="P2425" s="100"/>
      <c r="Q2425" s="100"/>
      <c r="R2425" s="31" t="str">
        <f>IF(INDEX(技能效果!J:J,MATCH(技能效果等级!B2425,技能效果!B:B,0))="","",INDEX(技能效果!J:J,MATCH(技能效果等级!B2425,技能效果!B:B,0)))</f>
        <v/>
      </c>
      <c r="S2425" s="100"/>
      <c r="T2425" s="100"/>
      <c r="U2425" s="100"/>
      <c r="V2425" s="30" t="s">
        <v>1329</v>
      </c>
      <c r="W2425" s="31">
        <f t="shared" si="37"/>
        <v>243</v>
      </c>
    </row>
    <row r="2426" spans="1:23" ht="16.5" x14ac:dyDescent="0.2">
      <c r="A2426" s="31">
        <v>2423</v>
      </c>
      <c r="B2426" s="31">
        <f>INDEX(技能效果!B:B,MATCH(技能效果等级!W2426,技能效果!Y:Y,0))</f>
        <v>130401602</v>
      </c>
      <c r="C2426" s="31" t="str">
        <f>INDEX(技能效果!C:C,MATCH(技能效果等级!B2426,技能效果!B:B,0))</f>
        <v>插槽16额外治疗</v>
      </c>
      <c r="D2426" s="30" t="s">
        <v>1013</v>
      </c>
      <c r="E2426" s="31">
        <v>3</v>
      </c>
      <c r="F2426" s="31">
        <f>INDEX(技能效果!H:H,MATCH(技能效果等级!B2426,技能效果!B:B,0))</f>
        <v>2002</v>
      </c>
      <c r="G2426" s="31">
        <v>1</v>
      </c>
      <c r="H2426" s="100"/>
      <c r="I2426" s="100"/>
      <c r="J2426" s="100"/>
      <c r="K2426" s="100"/>
      <c r="L2426" s="100"/>
      <c r="M2426" s="100"/>
      <c r="N2426" s="30" t="str">
        <f>IF(INDEX(技能效果!I:I,MATCH(技能效果等级!B2426,技能效果!B:B,0))="","",INDEX(技能效果!I:I,MATCH(技能效果等级!B2426,技能效果!B:B,0)))</f>
        <v/>
      </c>
      <c r="O2426" s="100"/>
      <c r="P2426" s="100"/>
      <c r="Q2426" s="100"/>
      <c r="R2426" s="31" t="str">
        <f>IF(INDEX(技能效果!J:J,MATCH(技能效果等级!B2426,技能效果!B:B,0))="","",INDEX(技能效果!J:J,MATCH(技能效果等级!B2426,技能效果!B:B,0)))</f>
        <v/>
      </c>
      <c r="S2426" s="100"/>
      <c r="T2426" s="100"/>
      <c r="U2426" s="100"/>
      <c r="V2426" s="30" t="s">
        <v>1329</v>
      </c>
      <c r="W2426" s="31">
        <f t="shared" si="37"/>
        <v>243</v>
      </c>
    </row>
    <row r="2427" spans="1:23" ht="16.5" x14ac:dyDescent="0.2">
      <c r="A2427" s="31">
        <v>2424</v>
      </c>
      <c r="B2427" s="31">
        <f>INDEX(技能效果!B:B,MATCH(技能效果等级!W2427,技能效果!Y:Y,0))</f>
        <v>130401602</v>
      </c>
      <c r="C2427" s="31" t="str">
        <f>INDEX(技能效果!C:C,MATCH(技能效果等级!B2427,技能效果!B:B,0))</f>
        <v>插槽16额外治疗</v>
      </c>
      <c r="D2427" s="30" t="s">
        <v>1013</v>
      </c>
      <c r="E2427" s="31">
        <v>4</v>
      </c>
      <c r="F2427" s="31">
        <f>INDEX(技能效果!H:H,MATCH(技能效果等级!B2427,技能效果!B:B,0))</f>
        <v>2002</v>
      </c>
      <c r="G2427" s="31">
        <v>1</v>
      </c>
      <c r="H2427" s="100"/>
      <c r="I2427" s="100"/>
      <c r="J2427" s="100"/>
      <c r="K2427" s="100"/>
      <c r="L2427" s="100"/>
      <c r="M2427" s="100"/>
      <c r="N2427" s="30" t="str">
        <f>IF(INDEX(技能效果!I:I,MATCH(技能效果等级!B2427,技能效果!B:B,0))="","",INDEX(技能效果!I:I,MATCH(技能效果等级!B2427,技能效果!B:B,0)))</f>
        <v/>
      </c>
      <c r="O2427" s="100"/>
      <c r="P2427" s="100"/>
      <c r="Q2427" s="100"/>
      <c r="R2427" s="31" t="str">
        <f>IF(INDEX(技能效果!J:J,MATCH(技能效果等级!B2427,技能效果!B:B,0))="","",INDEX(技能效果!J:J,MATCH(技能效果等级!B2427,技能效果!B:B,0)))</f>
        <v/>
      </c>
      <c r="S2427" s="100"/>
      <c r="T2427" s="100"/>
      <c r="U2427" s="100"/>
      <c r="V2427" s="30" t="s">
        <v>1329</v>
      </c>
      <c r="W2427" s="31">
        <f t="shared" si="37"/>
        <v>243</v>
      </c>
    </row>
    <row r="2428" spans="1:23" ht="16.5" x14ac:dyDescent="0.2">
      <c r="A2428" s="31">
        <v>2425</v>
      </c>
      <c r="B2428" s="31">
        <f>INDEX(技能效果!B:B,MATCH(技能效果等级!W2428,技能效果!Y:Y,0))</f>
        <v>130401602</v>
      </c>
      <c r="C2428" s="31" t="str">
        <f>INDEX(技能效果!C:C,MATCH(技能效果等级!B2428,技能效果!B:B,0))</f>
        <v>插槽16额外治疗</v>
      </c>
      <c r="D2428" s="30" t="s">
        <v>1013</v>
      </c>
      <c r="E2428" s="31">
        <v>5</v>
      </c>
      <c r="F2428" s="31">
        <f>INDEX(技能效果!H:H,MATCH(技能效果等级!B2428,技能效果!B:B,0))</f>
        <v>2002</v>
      </c>
      <c r="G2428" s="31">
        <v>1</v>
      </c>
      <c r="H2428" s="100"/>
      <c r="I2428" s="100"/>
      <c r="J2428" s="100"/>
      <c r="K2428" s="100"/>
      <c r="L2428" s="100"/>
      <c r="M2428" s="100"/>
      <c r="N2428" s="30" t="str">
        <f>IF(INDEX(技能效果!I:I,MATCH(技能效果等级!B2428,技能效果!B:B,0))="","",INDEX(技能效果!I:I,MATCH(技能效果等级!B2428,技能效果!B:B,0)))</f>
        <v/>
      </c>
      <c r="O2428" s="100"/>
      <c r="P2428" s="100"/>
      <c r="Q2428" s="100"/>
      <c r="R2428" s="31" t="str">
        <f>IF(INDEX(技能效果!J:J,MATCH(技能效果等级!B2428,技能效果!B:B,0))="","",INDEX(技能效果!J:J,MATCH(技能效果等级!B2428,技能效果!B:B,0)))</f>
        <v/>
      </c>
      <c r="S2428" s="100"/>
      <c r="T2428" s="100"/>
      <c r="U2428" s="100"/>
      <c r="V2428" s="30" t="s">
        <v>1329</v>
      </c>
      <c r="W2428" s="31">
        <f t="shared" si="37"/>
        <v>243</v>
      </c>
    </row>
    <row r="2429" spans="1:23" ht="16.5" x14ac:dyDescent="0.2">
      <c r="A2429" s="31">
        <v>2426</v>
      </c>
      <c r="B2429" s="31">
        <f>INDEX(技能效果!B:B,MATCH(技能效果等级!W2429,技能效果!Y:Y,0))</f>
        <v>130401602</v>
      </c>
      <c r="C2429" s="31" t="str">
        <f>INDEX(技能效果!C:C,MATCH(技能效果等级!B2429,技能效果!B:B,0))</f>
        <v>插槽16额外治疗</v>
      </c>
      <c r="D2429" s="30" t="s">
        <v>1013</v>
      </c>
      <c r="E2429" s="31">
        <v>6</v>
      </c>
      <c r="F2429" s="31">
        <f>INDEX(技能效果!H:H,MATCH(技能效果等级!B2429,技能效果!B:B,0))</f>
        <v>2002</v>
      </c>
      <c r="G2429" s="31">
        <v>1</v>
      </c>
      <c r="H2429" s="100"/>
      <c r="I2429" s="100"/>
      <c r="J2429" s="100"/>
      <c r="K2429" s="100"/>
      <c r="L2429" s="100"/>
      <c r="M2429" s="100"/>
      <c r="N2429" s="30" t="str">
        <f>IF(INDEX(技能效果!I:I,MATCH(技能效果等级!B2429,技能效果!B:B,0))="","",INDEX(技能效果!I:I,MATCH(技能效果等级!B2429,技能效果!B:B,0)))</f>
        <v/>
      </c>
      <c r="O2429" s="100"/>
      <c r="P2429" s="100"/>
      <c r="Q2429" s="100"/>
      <c r="R2429" s="31" t="str">
        <f>IF(INDEX(技能效果!J:J,MATCH(技能效果等级!B2429,技能效果!B:B,0))="","",INDEX(技能效果!J:J,MATCH(技能效果等级!B2429,技能效果!B:B,0)))</f>
        <v/>
      </c>
      <c r="S2429" s="100"/>
      <c r="T2429" s="100"/>
      <c r="U2429" s="100"/>
      <c r="V2429" s="30" t="s">
        <v>1329</v>
      </c>
      <c r="W2429" s="31">
        <f t="shared" si="37"/>
        <v>243</v>
      </c>
    </row>
    <row r="2430" spans="1:23" ht="16.5" x14ac:dyDescent="0.2">
      <c r="A2430" s="31">
        <v>2427</v>
      </c>
      <c r="B2430" s="31">
        <f>INDEX(技能效果!B:B,MATCH(技能效果等级!W2430,技能效果!Y:Y,0))</f>
        <v>130401602</v>
      </c>
      <c r="C2430" s="31" t="str">
        <f>INDEX(技能效果!C:C,MATCH(技能效果等级!B2430,技能效果!B:B,0))</f>
        <v>插槽16额外治疗</v>
      </c>
      <c r="D2430" s="30" t="s">
        <v>1013</v>
      </c>
      <c r="E2430" s="31">
        <v>7</v>
      </c>
      <c r="F2430" s="31">
        <f>INDEX(技能效果!H:H,MATCH(技能效果等级!B2430,技能效果!B:B,0))</f>
        <v>2002</v>
      </c>
      <c r="G2430" s="31">
        <v>1</v>
      </c>
      <c r="H2430" s="100"/>
      <c r="I2430" s="100"/>
      <c r="J2430" s="100"/>
      <c r="K2430" s="100"/>
      <c r="L2430" s="100"/>
      <c r="M2430" s="100"/>
      <c r="N2430" s="30" t="str">
        <f>IF(INDEX(技能效果!I:I,MATCH(技能效果等级!B2430,技能效果!B:B,0))="","",INDEX(技能效果!I:I,MATCH(技能效果等级!B2430,技能效果!B:B,0)))</f>
        <v/>
      </c>
      <c r="O2430" s="100"/>
      <c r="P2430" s="100"/>
      <c r="Q2430" s="100"/>
      <c r="R2430" s="31" t="str">
        <f>IF(INDEX(技能效果!J:J,MATCH(技能效果等级!B2430,技能效果!B:B,0))="","",INDEX(技能效果!J:J,MATCH(技能效果等级!B2430,技能效果!B:B,0)))</f>
        <v/>
      </c>
      <c r="S2430" s="100"/>
      <c r="T2430" s="100"/>
      <c r="U2430" s="100"/>
      <c r="V2430" s="30" t="s">
        <v>1329</v>
      </c>
      <c r="W2430" s="31">
        <f t="shared" si="37"/>
        <v>243</v>
      </c>
    </row>
    <row r="2431" spans="1:23" ht="16.5" x14ac:dyDescent="0.2">
      <c r="A2431" s="31">
        <v>2428</v>
      </c>
      <c r="B2431" s="31">
        <f>INDEX(技能效果!B:B,MATCH(技能效果等级!W2431,技能效果!Y:Y,0))</f>
        <v>130401602</v>
      </c>
      <c r="C2431" s="31" t="str">
        <f>INDEX(技能效果!C:C,MATCH(技能效果等级!B2431,技能效果!B:B,0))</f>
        <v>插槽16额外治疗</v>
      </c>
      <c r="D2431" s="30" t="s">
        <v>1013</v>
      </c>
      <c r="E2431" s="31">
        <v>8</v>
      </c>
      <c r="F2431" s="31">
        <f>INDEX(技能效果!H:H,MATCH(技能效果等级!B2431,技能效果!B:B,0))</f>
        <v>2002</v>
      </c>
      <c r="G2431" s="31">
        <v>1</v>
      </c>
      <c r="H2431" s="100"/>
      <c r="I2431" s="100"/>
      <c r="J2431" s="100"/>
      <c r="K2431" s="100"/>
      <c r="L2431" s="100"/>
      <c r="M2431" s="100"/>
      <c r="N2431" s="30" t="str">
        <f>IF(INDEX(技能效果!I:I,MATCH(技能效果等级!B2431,技能效果!B:B,0))="","",INDEX(技能效果!I:I,MATCH(技能效果等级!B2431,技能效果!B:B,0)))</f>
        <v/>
      </c>
      <c r="O2431" s="100"/>
      <c r="P2431" s="100"/>
      <c r="Q2431" s="100"/>
      <c r="R2431" s="31" t="str">
        <f>IF(INDEX(技能效果!J:J,MATCH(技能效果等级!B2431,技能效果!B:B,0))="","",INDEX(技能效果!J:J,MATCH(技能效果等级!B2431,技能效果!B:B,0)))</f>
        <v/>
      </c>
      <c r="S2431" s="100"/>
      <c r="T2431" s="100"/>
      <c r="U2431" s="100"/>
      <c r="V2431" s="30" t="s">
        <v>1329</v>
      </c>
      <c r="W2431" s="31">
        <f t="shared" si="37"/>
        <v>243</v>
      </c>
    </row>
    <row r="2432" spans="1:23" ht="16.5" x14ac:dyDescent="0.2">
      <c r="A2432" s="31">
        <v>2429</v>
      </c>
      <c r="B2432" s="31">
        <f>INDEX(技能效果!B:B,MATCH(技能效果等级!W2432,技能效果!Y:Y,0))</f>
        <v>130401602</v>
      </c>
      <c r="C2432" s="31" t="str">
        <f>INDEX(技能效果!C:C,MATCH(技能效果等级!B2432,技能效果!B:B,0))</f>
        <v>插槽16额外治疗</v>
      </c>
      <c r="D2432" s="30" t="s">
        <v>1013</v>
      </c>
      <c r="E2432" s="31">
        <v>9</v>
      </c>
      <c r="F2432" s="31">
        <f>INDEX(技能效果!H:H,MATCH(技能效果等级!B2432,技能效果!B:B,0))</f>
        <v>2002</v>
      </c>
      <c r="G2432" s="31">
        <v>1</v>
      </c>
      <c r="H2432" s="100"/>
      <c r="I2432" s="100"/>
      <c r="J2432" s="100"/>
      <c r="K2432" s="100"/>
      <c r="L2432" s="100"/>
      <c r="M2432" s="100"/>
      <c r="N2432" s="30" t="str">
        <f>IF(INDEX(技能效果!I:I,MATCH(技能效果等级!B2432,技能效果!B:B,0))="","",INDEX(技能效果!I:I,MATCH(技能效果等级!B2432,技能效果!B:B,0)))</f>
        <v/>
      </c>
      <c r="O2432" s="100"/>
      <c r="P2432" s="100"/>
      <c r="Q2432" s="100"/>
      <c r="R2432" s="31" t="str">
        <f>IF(INDEX(技能效果!J:J,MATCH(技能效果等级!B2432,技能效果!B:B,0))="","",INDEX(技能效果!J:J,MATCH(技能效果等级!B2432,技能效果!B:B,0)))</f>
        <v/>
      </c>
      <c r="S2432" s="100"/>
      <c r="T2432" s="100"/>
      <c r="U2432" s="100"/>
      <c r="V2432" s="30" t="s">
        <v>1329</v>
      </c>
      <c r="W2432" s="31">
        <f t="shared" si="37"/>
        <v>243</v>
      </c>
    </row>
    <row r="2433" spans="1:23" ht="16.5" x14ac:dyDescent="0.2">
      <c r="A2433" s="31">
        <v>2430</v>
      </c>
      <c r="B2433" s="31">
        <f>INDEX(技能效果!B:B,MATCH(技能效果等级!W2433,技能效果!Y:Y,0))</f>
        <v>130401602</v>
      </c>
      <c r="C2433" s="31" t="str">
        <f>INDEX(技能效果!C:C,MATCH(技能效果等级!B2433,技能效果!B:B,0))</f>
        <v>插槽16额外治疗</v>
      </c>
      <c r="D2433" s="30" t="s">
        <v>1013</v>
      </c>
      <c r="E2433" s="31">
        <v>10</v>
      </c>
      <c r="F2433" s="31">
        <f>INDEX(技能效果!H:H,MATCH(技能效果等级!B2433,技能效果!B:B,0))</f>
        <v>2002</v>
      </c>
      <c r="G2433" s="31">
        <v>1</v>
      </c>
      <c r="H2433" s="100"/>
      <c r="I2433" s="100"/>
      <c r="J2433" s="100"/>
      <c r="K2433" s="100"/>
      <c r="L2433" s="100"/>
      <c r="M2433" s="100"/>
      <c r="N2433" s="30" t="str">
        <f>IF(INDEX(技能效果!I:I,MATCH(技能效果等级!B2433,技能效果!B:B,0))="","",INDEX(技能效果!I:I,MATCH(技能效果等级!B2433,技能效果!B:B,0)))</f>
        <v/>
      </c>
      <c r="O2433" s="100"/>
      <c r="P2433" s="100"/>
      <c r="Q2433" s="100"/>
      <c r="R2433" s="31" t="str">
        <f>IF(INDEX(技能效果!J:J,MATCH(技能效果等级!B2433,技能效果!B:B,0))="","",INDEX(技能效果!J:J,MATCH(技能效果等级!B2433,技能效果!B:B,0)))</f>
        <v/>
      </c>
      <c r="S2433" s="100"/>
      <c r="T2433" s="100"/>
      <c r="U2433" s="100"/>
      <c r="V2433" s="30" t="s">
        <v>1329</v>
      </c>
      <c r="W2433" s="31">
        <f t="shared" si="37"/>
        <v>243</v>
      </c>
    </row>
    <row r="2434" spans="1:23" ht="16.5" x14ac:dyDescent="0.2">
      <c r="A2434" s="31">
        <v>2431</v>
      </c>
      <c r="B2434" s="31">
        <f>INDEX(技能效果!B:B,MATCH(技能效果等级!W2434,技能效果!Y:Y,0))</f>
        <v>180100101</v>
      </c>
      <c r="C2434" s="31" t="str">
        <f>INDEX(技能效果!C:C,MATCH(技能效果等级!B2434,技能效果!B:B,0))</f>
        <v>砍刀鬼兵的普通攻击</v>
      </c>
      <c r="D2434" s="30" t="s">
        <v>1013</v>
      </c>
      <c r="E2434" s="31">
        <v>1</v>
      </c>
      <c r="F2434" s="31">
        <f>INDEX(技能效果!H:H,MATCH(技能效果等级!B2434,技能效果!B:B,0))</f>
        <v>1001</v>
      </c>
      <c r="G2434" s="31">
        <v>1</v>
      </c>
      <c r="H2434" s="100"/>
      <c r="I2434" s="100"/>
      <c r="J2434" s="100"/>
      <c r="K2434" s="100"/>
      <c r="L2434" s="100"/>
      <c r="M2434" s="100"/>
      <c r="N2434" s="30" t="str">
        <f>IF(INDEX(技能效果!I:I,MATCH(技能效果等级!B2434,技能效果!B:B,0))="","",INDEX(技能效果!I:I,MATCH(技能效果等级!B2434,技能效果!B:B,0)))</f>
        <v/>
      </c>
      <c r="O2434" s="100"/>
      <c r="P2434" s="100"/>
      <c r="Q2434" s="100"/>
      <c r="R2434" s="31" t="str">
        <f>IF(INDEX(技能效果!J:J,MATCH(技能效果等级!B2434,技能效果!B:B,0))="","",INDEX(技能效果!J:J,MATCH(技能效果等级!B2434,技能效果!B:B,0)))</f>
        <v/>
      </c>
      <c r="S2434" s="100"/>
      <c r="T2434" s="100"/>
      <c r="U2434" s="100"/>
      <c r="V2434" s="30" t="s">
        <v>1329</v>
      </c>
      <c r="W2434" s="31">
        <f t="shared" si="37"/>
        <v>244</v>
      </c>
    </row>
    <row r="2435" spans="1:23" ht="16.5" x14ac:dyDescent="0.2">
      <c r="A2435" s="31">
        <v>2432</v>
      </c>
      <c r="B2435" s="31">
        <f>INDEX(技能效果!B:B,MATCH(技能效果等级!W2435,技能效果!Y:Y,0))</f>
        <v>180100101</v>
      </c>
      <c r="C2435" s="31" t="str">
        <f>INDEX(技能效果!C:C,MATCH(技能效果等级!B2435,技能效果!B:B,0))</f>
        <v>砍刀鬼兵的普通攻击</v>
      </c>
      <c r="D2435" s="30" t="s">
        <v>1013</v>
      </c>
      <c r="E2435" s="31">
        <v>2</v>
      </c>
      <c r="F2435" s="31">
        <f>INDEX(技能效果!H:H,MATCH(技能效果等级!B2435,技能效果!B:B,0))</f>
        <v>1001</v>
      </c>
      <c r="G2435" s="31">
        <v>1</v>
      </c>
      <c r="H2435" s="100"/>
      <c r="I2435" s="100"/>
      <c r="J2435" s="100"/>
      <c r="K2435" s="100"/>
      <c r="L2435" s="100"/>
      <c r="M2435" s="100"/>
      <c r="N2435" s="30" t="str">
        <f>IF(INDEX(技能效果!I:I,MATCH(技能效果等级!B2435,技能效果!B:B,0))="","",INDEX(技能效果!I:I,MATCH(技能效果等级!B2435,技能效果!B:B,0)))</f>
        <v/>
      </c>
      <c r="O2435" s="100"/>
      <c r="P2435" s="100"/>
      <c r="Q2435" s="100"/>
      <c r="R2435" s="31" t="str">
        <f>IF(INDEX(技能效果!J:J,MATCH(技能效果等级!B2435,技能效果!B:B,0))="","",INDEX(技能效果!J:J,MATCH(技能效果等级!B2435,技能效果!B:B,0)))</f>
        <v/>
      </c>
      <c r="S2435" s="100"/>
      <c r="T2435" s="100"/>
      <c r="U2435" s="100"/>
      <c r="V2435" s="30" t="s">
        <v>1329</v>
      </c>
      <c r="W2435" s="31">
        <f t="shared" si="37"/>
        <v>244</v>
      </c>
    </row>
    <row r="2436" spans="1:23" ht="16.5" x14ac:dyDescent="0.2">
      <c r="A2436" s="31">
        <v>2433</v>
      </c>
      <c r="B2436" s="31">
        <f>INDEX(技能效果!B:B,MATCH(技能效果等级!W2436,技能效果!Y:Y,0))</f>
        <v>180100101</v>
      </c>
      <c r="C2436" s="31" t="str">
        <f>INDEX(技能效果!C:C,MATCH(技能效果等级!B2436,技能效果!B:B,0))</f>
        <v>砍刀鬼兵的普通攻击</v>
      </c>
      <c r="D2436" s="30" t="s">
        <v>1013</v>
      </c>
      <c r="E2436" s="31">
        <v>3</v>
      </c>
      <c r="F2436" s="31">
        <f>INDEX(技能效果!H:H,MATCH(技能效果等级!B2436,技能效果!B:B,0))</f>
        <v>1001</v>
      </c>
      <c r="G2436" s="31">
        <v>1</v>
      </c>
      <c r="H2436" s="100"/>
      <c r="I2436" s="100"/>
      <c r="J2436" s="100"/>
      <c r="K2436" s="100"/>
      <c r="L2436" s="100"/>
      <c r="M2436" s="100"/>
      <c r="N2436" s="30" t="str">
        <f>IF(INDEX(技能效果!I:I,MATCH(技能效果等级!B2436,技能效果!B:B,0))="","",INDEX(技能效果!I:I,MATCH(技能效果等级!B2436,技能效果!B:B,0)))</f>
        <v/>
      </c>
      <c r="O2436" s="100"/>
      <c r="P2436" s="100"/>
      <c r="Q2436" s="100"/>
      <c r="R2436" s="31" t="str">
        <f>IF(INDEX(技能效果!J:J,MATCH(技能效果等级!B2436,技能效果!B:B,0))="","",INDEX(技能效果!J:J,MATCH(技能效果等级!B2436,技能效果!B:B,0)))</f>
        <v/>
      </c>
      <c r="S2436" s="100"/>
      <c r="T2436" s="100"/>
      <c r="U2436" s="100"/>
      <c r="V2436" s="30" t="s">
        <v>1329</v>
      </c>
      <c r="W2436" s="31">
        <f t="shared" si="37"/>
        <v>244</v>
      </c>
    </row>
    <row r="2437" spans="1:23" ht="16.5" x14ac:dyDescent="0.2">
      <c r="A2437" s="31">
        <v>2434</v>
      </c>
      <c r="B2437" s="31">
        <f>INDEX(技能效果!B:B,MATCH(技能效果等级!W2437,技能效果!Y:Y,0))</f>
        <v>180100101</v>
      </c>
      <c r="C2437" s="31" t="str">
        <f>INDEX(技能效果!C:C,MATCH(技能效果等级!B2437,技能效果!B:B,0))</f>
        <v>砍刀鬼兵的普通攻击</v>
      </c>
      <c r="D2437" s="30" t="s">
        <v>1013</v>
      </c>
      <c r="E2437" s="31">
        <v>4</v>
      </c>
      <c r="F2437" s="31">
        <f>INDEX(技能效果!H:H,MATCH(技能效果等级!B2437,技能效果!B:B,0))</f>
        <v>1001</v>
      </c>
      <c r="G2437" s="31">
        <v>1</v>
      </c>
      <c r="H2437" s="100"/>
      <c r="I2437" s="100"/>
      <c r="J2437" s="100"/>
      <c r="K2437" s="100"/>
      <c r="L2437" s="100"/>
      <c r="M2437" s="100"/>
      <c r="N2437" s="30" t="str">
        <f>IF(INDEX(技能效果!I:I,MATCH(技能效果等级!B2437,技能效果!B:B,0))="","",INDEX(技能效果!I:I,MATCH(技能效果等级!B2437,技能效果!B:B,0)))</f>
        <v/>
      </c>
      <c r="O2437" s="100"/>
      <c r="P2437" s="100"/>
      <c r="Q2437" s="100"/>
      <c r="R2437" s="31" t="str">
        <f>IF(INDEX(技能效果!J:J,MATCH(技能效果等级!B2437,技能效果!B:B,0))="","",INDEX(技能效果!J:J,MATCH(技能效果等级!B2437,技能效果!B:B,0)))</f>
        <v/>
      </c>
      <c r="S2437" s="100"/>
      <c r="T2437" s="100"/>
      <c r="U2437" s="100"/>
      <c r="V2437" s="30" t="s">
        <v>1329</v>
      </c>
      <c r="W2437" s="31">
        <f t="shared" si="37"/>
        <v>244</v>
      </c>
    </row>
    <row r="2438" spans="1:23" ht="16.5" x14ac:dyDescent="0.2">
      <c r="A2438" s="31">
        <v>2435</v>
      </c>
      <c r="B2438" s="31">
        <f>INDEX(技能效果!B:B,MATCH(技能效果等级!W2438,技能效果!Y:Y,0))</f>
        <v>180100101</v>
      </c>
      <c r="C2438" s="31" t="str">
        <f>INDEX(技能效果!C:C,MATCH(技能效果等级!B2438,技能效果!B:B,0))</f>
        <v>砍刀鬼兵的普通攻击</v>
      </c>
      <c r="D2438" s="30" t="s">
        <v>1013</v>
      </c>
      <c r="E2438" s="31">
        <v>5</v>
      </c>
      <c r="F2438" s="31">
        <f>INDEX(技能效果!H:H,MATCH(技能效果等级!B2438,技能效果!B:B,0))</f>
        <v>1001</v>
      </c>
      <c r="G2438" s="31">
        <v>1</v>
      </c>
      <c r="H2438" s="100"/>
      <c r="I2438" s="100"/>
      <c r="J2438" s="100"/>
      <c r="K2438" s="100"/>
      <c r="L2438" s="100"/>
      <c r="M2438" s="100"/>
      <c r="N2438" s="30" t="str">
        <f>IF(INDEX(技能效果!I:I,MATCH(技能效果等级!B2438,技能效果!B:B,0))="","",INDEX(技能效果!I:I,MATCH(技能效果等级!B2438,技能效果!B:B,0)))</f>
        <v/>
      </c>
      <c r="O2438" s="100"/>
      <c r="P2438" s="100"/>
      <c r="Q2438" s="100"/>
      <c r="R2438" s="31" t="str">
        <f>IF(INDEX(技能效果!J:J,MATCH(技能效果等级!B2438,技能效果!B:B,0))="","",INDEX(技能效果!J:J,MATCH(技能效果等级!B2438,技能效果!B:B,0)))</f>
        <v/>
      </c>
      <c r="S2438" s="100"/>
      <c r="T2438" s="100"/>
      <c r="U2438" s="100"/>
      <c r="V2438" s="30" t="s">
        <v>1329</v>
      </c>
      <c r="W2438" s="31">
        <f t="shared" si="37"/>
        <v>244</v>
      </c>
    </row>
    <row r="2439" spans="1:23" ht="16.5" x14ac:dyDescent="0.2">
      <c r="A2439" s="31">
        <v>2436</v>
      </c>
      <c r="B2439" s="31">
        <f>INDEX(技能效果!B:B,MATCH(技能效果等级!W2439,技能效果!Y:Y,0))</f>
        <v>180100101</v>
      </c>
      <c r="C2439" s="31" t="str">
        <f>INDEX(技能效果!C:C,MATCH(技能效果等级!B2439,技能效果!B:B,0))</f>
        <v>砍刀鬼兵的普通攻击</v>
      </c>
      <c r="D2439" s="30" t="s">
        <v>1013</v>
      </c>
      <c r="E2439" s="31">
        <v>6</v>
      </c>
      <c r="F2439" s="31">
        <f>INDEX(技能效果!H:H,MATCH(技能效果等级!B2439,技能效果!B:B,0))</f>
        <v>1001</v>
      </c>
      <c r="G2439" s="31">
        <v>1</v>
      </c>
      <c r="H2439" s="100"/>
      <c r="I2439" s="100"/>
      <c r="J2439" s="100"/>
      <c r="K2439" s="100"/>
      <c r="L2439" s="100"/>
      <c r="M2439" s="100"/>
      <c r="N2439" s="30" t="str">
        <f>IF(INDEX(技能效果!I:I,MATCH(技能效果等级!B2439,技能效果!B:B,0))="","",INDEX(技能效果!I:I,MATCH(技能效果等级!B2439,技能效果!B:B,0)))</f>
        <v/>
      </c>
      <c r="O2439" s="100"/>
      <c r="P2439" s="100"/>
      <c r="Q2439" s="100"/>
      <c r="R2439" s="31" t="str">
        <f>IF(INDEX(技能效果!J:J,MATCH(技能效果等级!B2439,技能效果!B:B,0))="","",INDEX(技能效果!J:J,MATCH(技能效果等级!B2439,技能效果!B:B,0)))</f>
        <v/>
      </c>
      <c r="S2439" s="100"/>
      <c r="T2439" s="100"/>
      <c r="U2439" s="100"/>
      <c r="V2439" s="30" t="s">
        <v>1329</v>
      </c>
      <c r="W2439" s="31">
        <f t="shared" si="37"/>
        <v>244</v>
      </c>
    </row>
    <row r="2440" spans="1:23" ht="16.5" x14ac:dyDescent="0.2">
      <c r="A2440" s="31">
        <v>2437</v>
      </c>
      <c r="B2440" s="31">
        <f>INDEX(技能效果!B:B,MATCH(技能效果等级!W2440,技能效果!Y:Y,0))</f>
        <v>180100101</v>
      </c>
      <c r="C2440" s="31" t="str">
        <f>INDEX(技能效果!C:C,MATCH(技能效果等级!B2440,技能效果!B:B,0))</f>
        <v>砍刀鬼兵的普通攻击</v>
      </c>
      <c r="D2440" s="30" t="s">
        <v>1013</v>
      </c>
      <c r="E2440" s="31">
        <v>7</v>
      </c>
      <c r="F2440" s="31">
        <f>INDEX(技能效果!H:H,MATCH(技能效果等级!B2440,技能效果!B:B,0))</f>
        <v>1001</v>
      </c>
      <c r="G2440" s="31">
        <v>1</v>
      </c>
      <c r="H2440" s="100"/>
      <c r="I2440" s="100"/>
      <c r="J2440" s="100"/>
      <c r="K2440" s="100"/>
      <c r="L2440" s="100"/>
      <c r="M2440" s="100"/>
      <c r="N2440" s="30" t="str">
        <f>IF(INDEX(技能效果!I:I,MATCH(技能效果等级!B2440,技能效果!B:B,0))="","",INDEX(技能效果!I:I,MATCH(技能效果等级!B2440,技能效果!B:B,0)))</f>
        <v/>
      </c>
      <c r="O2440" s="100"/>
      <c r="P2440" s="100"/>
      <c r="Q2440" s="100"/>
      <c r="R2440" s="31" t="str">
        <f>IF(INDEX(技能效果!J:J,MATCH(技能效果等级!B2440,技能效果!B:B,0))="","",INDEX(技能效果!J:J,MATCH(技能效果等级!B2440,技能效果!B:B,0)))</f>
        <v/>
      </c>
      <c r="S2440" s="100"/>
      <c r="T2440" s="100"/>
      <c r="U2440" s="100"/>
      <c r="V2440" s="30" t="s">
        <v>1329</v>
      </c>
      <c r="W2440" s="31">
        <f t="shared" si="37"/>
        <v>244</v>
      </c>
    </row>
    <row r="2441" spans="1:23" ht="16.5" x14ac:dyDescent="0.2">
      <c r="A2441" s="31">
        <v>2438</v>
      </c>
      <c r="B2441" s="31">
        <f>INDEX(技能效果!B:B,MATCH(技能效果等级!W2441,技能效果!Y:Y,0))</f>
        <v>180100101</v>
      </c>
      <c r="C2441" s="31" t="str">
        <f>INDEX(技能效果!C:C,MATCH(技能效果等级!B2441,技能效果!B:B,0))</f>
        <v>砍刀鬼兵的普通攻击</v>
      </c>
      <c r="D2441" s="30" t="s">
        <v>1013</v>
      </c>
      <c r="E2441" s="31">
        <v>8</v>
      </c>
      <c r="F2441" s="31">
        <f>INDEX(技能效果!H:H,MATCH(技能效果等级!B2441,技能效果!B:B,0))</f>
        <v>1001</v>
      </c>
      <c r="G2441" s="31">
        <v>1</v>
      </c>
      <c r="H2441" s="100"/>
      <c r="I2441" s="100"/>
      <c r="J2441" s="100"/>
      <c r="K2441" s="100"/>
      <c r="L2441" s="100"/>
      <c r="M2441" s="100"/>
      <c r="N2441" s="30" t="str">
        <f>IF(INDEX(技能效果!I:I,MATCH(技能效果等级!B2441,技能效果!B:B,0))="","",INDEX(技能效果!I:I,MATCH(技能效果等级!B2441,技能效果!B:B,0)))</f>
        <v/>
      </c>
      <c r="O2441" s="100"/>
      <c r="P2441" s="100"/>
      <c r="Q2441" s="100"/>
      <c r="R2441" s="31" t="str">
        <f>IF(INDEX(技能效果!J:J,MATCH(技能效果等级!B2441,技能效果!B:B,0))="","",INDEX(技能效果!J:J,MATCH(技能效果等级!B2441,技能效果!B:B,0)))</f>
        <v/>
      </c>
      <c r="S2441" s="100"/>
      <c r="T2441" s="100"/>
      <c r="U2441" s="100"/>
      <c r="V2441" s="30" t="s">
        <v>1329</v>
      </c>
      <c r="W2441" s="31">
        <f t="shared" si="37"/>
        <v>244</v>
      </c>
    </row>
    <row r="2442" spans="1:23" ht="16.5" x14ac:dyDescent="0.2">
      <c r="A2442" s="31">
        <v>2439</v>
      </c>
      <c r="B2442" s="31">
        <f>INDEX(技能效果!B:B,MATCH(技能效果等级!W2442,技能效果!Y:Y,0))</f>
        <v>180100101</v>
      </c>
      <c r="C2442" s="31" t="str">
        <f>INDEX(技能效果!C:C,MATCH(技能效果等级!B2442,技能效果!B:B,0))</f>
        <v>砍刀鬼兵的普通攻击</v>
      </c>
      <c r="D2442" s="30" t="s">
        <v>1013</v>
      </c>
      <c r="E2442" s="31">
        <v>9</v>
      </c>
      <c r="F2442" s="31">
        <f>INDEX(技能效果!H:H,MATCH(技能效果等级!B2442,技能效果!B:B,0))</f>
        <v>1001</v>
      </c>
      <c r="G2442" s="31">
        <v>1</v>
      </c>
      <c r="H2442" s="100"/>
      <c r="I2442" s="100"/>
      <c r="J2442" s="100"/>
      <c r="K2442" s="100"/>
      <c r="L2442" s="100"/>
      <c r="M2442" s="100"/>
      <c r="N2442" s="30" t="str">
        <f>IF(INDEX(技能效果!I:I,MATCH(技能效果等级!B2442,技能效果!B:B,0))="","",INDEX(技能效果!I:I,MATCH(技能效果等级!B2442,技能效果!B:B,0)))</f>
        <v/>
      </c>
      <c r="O2442" s="100"/>
      <c r="P2442" s="100"/>
      <c r="Q2442" s="100"/>
      <c r="R2442" s="31" t="str">
        <f>IF(INDEX(技能效果!J:J,MATCH(技能效果等级!B2442,技能效果!B:B,0))="","",INDEX(技能效果!J:J,MATCH(技能效果等级!B2442,技能效果!B:B,0)))</f>
        <v/>
      </c>
      <c r="S2442" s="100"/>
      <c r="T2442" s="100"/>
      <c r="U2442" s="100"/>
      <c r="V2442" s="30" t="s">
        <v>1329</v>
      </c>
      <c r="W2442" s="31">
        <f t="shared" si="37"/>
        <v>244</v>
      </c>
    </row>
    <row r="2443" spans="1:23" ht="16.5" x14ac:dyDescent="0.2">
      <c r="A2443" s="31">
        <v>2440</v>
      </c>
      <c r="B2443" s="31">
        <f>INDEX(技能效果!B:B,MATCH(技能效果等级!W2443,技能效果!Y:Y,0))</f>
        <v>180100101</v>
      </c>
      <c r="C2443" s="31" t="str">
        <f>INDEX(技能效果!C:C,MATCH(技能效果等级!B2443,技能效果!B:B,0))</f>
        <v>砍刀鬼兵的普通攻击</v>
      </c>
      <c r="D2443" s="30" t="s">
        <v>1013</v>
      </c>
      <c r="E2443" s="31">
        <v>10</v>
      </c>
      <c r="F2443" s="31">
        <f>INDEX(技能效果!H:H,MATCH(技能效果等级!B2443,技能效果!B:B,0))</f>
        <v>1001</v>
      </c>
      <c r="G2443" s="31">
        <v>1</v>
      </c>
      <c r="H2443" s="100"/>
      <c r="I2443" s="100"/>
      <c r="J2443" s="100"/>
      <c r="K2443" s="100"/>
      <c r="L2443" s="100"/>
      <c r="M2443" s="100"/>
      <c r="N2443" s="30" t="str">
        <f>IF(INDEX(技能效果!I:I,MATCH(技能效果等级!B2443,技能效果!B:B,0))="","",INDEX(技能效果!I:I,MATCH(技能效果等级!B2443,技能效果!B:B,0)))</f>
        <v/>
      </c>
      <c r="O2443" s="100"/>
      <c r="P2443" s="100"/>
      <c r="Q2443" s="100"/>
      <c r="R2443" s="31" t="str">
        <f>IF(INDEX(技能效果!J:J,MATCH(技能效果等级!B2443,技能效果!B:B,0))="","",INDEX(技能效果!J:J,MATCH(技能效果等级!B2443,技能效果!B:B,0)))</f>
        <v/>
      </c>
      <c r="S2443" s="100"/>
      <c r="T2443" s="100"/>
      <c r="U2443" s="100"/>
      <c r="V2443" s="30" t="s">
        <v>1329</v>
      </c>
      <c r="W2443" s="31">
        <f t="shared" si="37"/>
        <v>244</v>
      </c>
    </row>
    <row r="2444" spans="1:23" ht="16.5" x14ac:dyDescent="0.2">
      <c r="A2444" s="31">
        <v>2441</v>
      </c>
      <c r="B2444" s="31">
        <f>INDEX(技能效果!B:B,MATCH(技能效果等级!W2444,技能效果!Y:Y,0))</f>
        <v>180100201</v>
      </c>
      <c r="C2444" s="31" t="str">
        <f>INDEX(技能效果!C:C,MATCH(技能效果等级!B2444,技能效果!B:B,0))</f>
        <v>双刀鬼兵的普通攻击</v>
      </c>
      <c r="D2444" s="30" t="s">
        <v>1013</v>
      </c>
      <c r="E2444" s="31">
        <v>1</v>
      </c>
      <c r="F2444" s="31">
        <f>INDEX(技能效果!H:H,MATCH(技能效果等级!B2444,技能效果!B:B,0))</f>
        <v>1001</v>
      </c>
      <c r="G2444" s="31">
        <v>1</v>
      </c>
      <c r="H2444" s="100"/>
      <c r="I2444" s="100"/>
      <c r="J2444" s="100"/>
      <c r="K2444" s="100"/>
      <c r="L2444" s="100"/>
      <c r="M2444" s="100"/>
      <c r="N2444" s="30" t="str">
        <f>IF(INDEX(技能效果!I:I,MATCH(技能效果等级!B2444,技能效果!B:B,0))="","",INDEX(技能效果!I:I,MATCH(技能效果等级!B2444,技能效果!B:B,0)))</f>
        <v/>
      </c>
      <c r="O2444" s="100"/>
      <c r="P2444" s="100"/>
      <c r="Q2444" s="100"/>
      <c r="R2444" s="31" t="str">
        <f>IF(INDEX(技能效果!J:J,MATCH(技能效果等级!B2444,技能效果!B:B,0))="","",INDEX(技能效果!J:J,MATCH(技能效果等级!B2444,技能效果!B:B,0)))</f>
        <v/>
      </c>
      <c r="S2444" s="100"/>
      <c r="T2444" s="100"/>
      <c r="U2444" s="100"/>
      <c r="V2444" s="30" t="s">
        <v>1329</v>
      </c>
      <c r="W2444" s="31">
        <f t="shared" si="37"/>
        <v>245</v>
      </c>
    </row>
    <row r="2445" spans="1:23" ht="16.5" x14ac:dyDescent="0.2">
      <c r="A2445" s="31">
        <v>2442</v>
      </c>
      <c r="B2445" s="31">
        <f>INDEX(技能效果!B:B,MATCH(技能效果等级!W2445,技能效果!Y:Y,0))</f>
        <v>180100201</v>
      </c>
      <c r="C2445" s="31" t="str">
        <f>INDEX(技能效果!C:C,MATCH(技能效果等级!B2445,技能效果!B:B,0))</f>
        <v>双刀鬼兵的普通攻击</v>
      </c>
      <c r="D2445" s="30" t="s">
        <v>1013</v>
      </c>
      <c r="E2445" s="31">
        <v>2</v>
      </c>
      <c r="F2445" s="31">
        <f>INDEX(技能效果!H:H,MATCH(技能效果等级!B2445,技能效果!B:B,0))</f>
        <v>1001</v>
      </c>
      <c r="G2445" s="31">
        <v>1</v>
      </c>
      <c r="H2445" s="100"/>
      <c r="I2445" s="100"/>
      <c r="J2445" s="100"/>
      <c r="K2445" s="100"/>
      <c r="L2445" s="100"/>
      <c r="M2445" s="100"/>
      <c r="N2445" s="30" t="str">
        <f>IF(INDEX(技能效果!I:I,MATCH(技能效果等级!B2445,技能效果!B:B,0))="","",INDEX(技能效果!I:I,MATCH(技能效果等级!B2445,技能效果!B:B,0)))</f>
        <v/>
      </c>
      <c r="O2445" s="100"/>
      <c r="P2445" s="100"/>
      <c r="Q2445" s="100"/>
      <c r="R2445" s="31" t="str">
        <f>IF(INDEX(技能效果!J:J,MATCH(技能效果等级!B2445,技能效果!B:B,0))="","",INDEX(技能效果!J:J,MATCH(技能效果等级!B2445,技能效果!B:B,0)))</f>
        <v/>
      </c>
      <c r="S2445" s="100"/>
      <c r="T2445" s="100"/>
      <c r="U2445" s="100"/>
      <c r="V2445" s="30" t="s">
        <v>1329</v>
      </c>
      <c r="W2445" s="31">
        <f t="shared" si="37"/>
        <v>245</v>
      </c>
    </row>
    <row r="2446" spans="1:23" ht="16.5" x14ac:dyDescent="0.2">
      <c r="A2446" s="31">
        <v>2443</v>
      </c>
      <c r="B2446" s="31">
        <f>INDEX(技能效果!B:B,MATCH(技能效果等级!W2446,技能效果!Y:Y,0))</f>
        <v>180100201</v>
      </c>
      <c r="C2446" s="31" t="str">
        <f>INDEX(技能效果!C:C,MATCH(技能效果等级!B2446,技能效果!B:B,0))</f>
        <v>双刀鬼兵的普通攻击</v>
      </c>
      <c r="D2446" s="30" t="s">
        <v>1013</v>
      </c>
      <c r="E2446" s="31">
        <v>3</v>
      </c>
      <c r="F2446" s="31">
        <f>INDEX(技能效果!H:H,MATCH(技能效果等级!B2446,技能效果!B:B,0))</f>
        <v>1001</v>
      </c>
      <c r="G2446" s="31">
        <v>1</v>
      </c>
      <c r="H2446" s="100"/>
      <c r="I2446" s="100"/>
      <c r="J2446" s="100"/>
      <c r="K2446" s="100"/>
      <c r="L2446" s="100"/>
      <c r="M2446" s="100"/>
      <c r="N2446" s="30" t="str">
        <f>IF(INDEX(技能效果!I:I,MATCH(技能效果等级!B2446,技能效果!B:B,0))="","",INDEX(技能效果!I:I,MATCH(技能效果等级!B2446,技能效果!B:B,0)))</f>
        <v/>
      </c>
      <c r="O2446" s="100"/>
      <c r="P2446" s="100"/>
      <c r="Q2446" s="100"/>
      <c r="R2446" s="31" t="str">
        <f>IF(INDEX(技能效果!J:J,MATCH(技能效果等级!B2446,技能效果!B:B,0))="","",INDEX(技能效果!J:J,MATCH(技能效果等级!B2446,技能效果!B:B,0)))</f>
        <v/>
      </c>
      <c r="S2446" s="100"/>
      <c r="T2446" s="100"/>
      <c r="U2446" s="100"/>
      <c r="V2446" s="30" t="s">
        <v>1329</v>
      </c>
      <c r="W2446" s="31">
        <f t="shared" si="37"/>
        <v>245</v>
      </c>
    </row>
    <row r="2447" spans="1:23" ht="16.5" x14ac:dyDescent="0.2">
      <c r="A2447" s="31">
        <v>2444</v>
      </c>
      <c r="B2447" s="31">
        <f>INDEX(技能效果!B:B,MATCH(技能效果等级!W2447,技能效果!Y:Y,0))</f>
        <v>180100201</v>
      </c>
      <c r="C2447" s="31" t="str">
        <f>INDEX(技能效果!C:C,MATCH(技能效果等级!B2447,技能效果!B:B,0))</f>
        <v>双刀鬼兵的普通攻击</v>
      </c>
      <c r="D2447" s="30" t="s">
        <v>1013</v>
      </c>
      <c r="E2447" s="31">
        <v>4</v>
      </c>
      <c r="F2447" s="31">
        <f>INDEX(技能效果!H:H,MATCH(技能效果等级!B2447,技能效果!B:B,0))</f>
        <v>1001</v>
      </c>
      <c r="G2447" s="31">
        <v>1</v>
      </c>
      <c r="H2447" s="100"/>
      <c r="I2447" s="100"/>
      <c r="J2447" s="100"/>
      <c r="K2447" s="100"/>
      <c r="L2447" s="100"/>
      <c r="M2447" s="100"/>
      <c r="N2447" s="30" t="str">
        <f>IF(INDEX(技能效果!I:I,MATCH(技能效果等级!B2447,技能效果!B:B,0))="","",INDEX(技能效果!I:I,MATCH(技能效果等级!B2447,技能效果!B:B,0)))</f>
        <v/>
      </c>
      <c r="O2447" s="100"/>
      <c r="P2447" s="100"/>
      <c r="Q2447" s="100"/>
      <c r="R2447" s="31" t="str">
        <f>IF(INDEX(技能效果!J:J,MATCH(技能效果等级!B2447,技能效果!B:B,0))="","",INDEX(技能效果!J:J,MATCH(技能效果等级!B2447,技能效果!B:B,0)))</f>
        <v/>
      </c>
      <c r="S2447" s="100"/>
      <c r="T2447" s="100"/>
      <c r="U2447" s="100"/>
      <c r="V2447" s="30" t="s">
        <v>1329</v>
      </c>
      <c r="W2447" s="31">
        <f t="shared" ref="W2447:W2510" si="38">W2437+1</f>
        <v>245</v>
      </c>
    </row>
    <row r="2448" spans="1:23" ht="16.5" x14ac:dyDescent="0.2">
      <c r="A2448" s="31">
        <v>2445</v>
      </c>
      <c r="B2448" s="31">
        <f>INDEX(技能效果!B:B,MATCH(技能效果等级!W2448,技能效果!Y:Y,0))</f>
        <v>180100201</v>
      </c>
      <c r="C2448" s="31" t="str">
        <f>INDEX(技能效果!C:C,MATCH(技能效果等级!B2448,技能效果!B:B,0))</f>
        <v>双刀鬼兵的普通攻击</v>
      </c>
      <c r="D2448" s="30" t="s">
        <v>1013</v>
      </c>
      <c r="E2448" s="31">
        <v>5</v>
      </c>
      <c r="F2448" s="31">
        <f>INDEX(技能效果!H:H,MATCH(技能效果等级!B2448,技能效果!B:B,0))</f>
        <v>1001</v>
      </c>
      <c r="G2448" s="31">
        <v>1</v>
      </c>
      <c r="H2448" s="100"/>
      <c r="I2448" s="100"/>
      <c r="J2448" s="100"/>
      <c r="K2448" s="100"/>
      <c r="L2448" s="100"/>
      <c r="M2448" s="100"/>
      <c r="N2448" s="30" t="str">
        <f>IF(INDEX(技能效果!I:I,MATCH(技能效果等级!B2448,技能效果!B:B,0))="","",INDEX(技能效果!I:I,MATCH(技能效果等级!B2448,技能效果!B:B,0)))</f>
        <v/>
      </c>
      <c r="O2448" s="100"/>
      <c r="P2448" s="100"/>
      <c r="Q2448" s="100"/>
      <c r="R2448" s="31" t="str">
        <f>IF(INDEX(技能效果!J:J,MATCH(技能效果等级!B2448,技能效果!B:B,0))="","",INDEX(技能效果!J:J,MATCH(技能效果等级!B2448,技能效果!B:B,0)))</f>
        <v/>
      </c>
      <c r="S2448" s="100"/>
      <c r="T2448" s="100"/>
      <c r="U2448" s="100"/>
      <c r="V2448" s="30" t="s">
        <v>1329</v>
      </c>
      <c r="W2448" s="31">
        <f t="shared" si="38"/>
        <v>245</v>
      </c>
    </row>
    <row r="2449" spans="1:23" ht="16.5" x14ac:dyDescent="0.2">
      <c r="A2449" s="31">
        <v>2446</v>
      </c>
      <c r="B2449" s="31">
        <f>INDEX(技能效果!B:B,MATCH(技能效果等级!W2449,技能效果!Y:Y,0))</f>
        <v>180100201</v>
      </c>
      <c r="C2449" s="31" t="str">
        <f>INDEX(技能效果!C:C,MATCH(技能效果等级!B2449,技能效果!B:B,0))</f>
        <v>双刀鬼兵的普通攻击</v>
      </c>
      <c r="D2449" s="30" t="s">
        <v>1013</v>
      </c>
      <c r="E2449" s="31">
        <v>6</v>
      </c>
      <c r="F2449" s="31">
        <f>INDEX(技能效果!H:H,MATCH(技能效果等级!B2449,技能效果!B:B,0))</f>
        <v>1001</v>
      </c>
      <c r="G2449" s="31">
        <v>1</v>
      </c>
      <c r="H2449" s="100"/>
      <c r="I2449" s="100"/>
      <c r="J2449" s="100"/>
      <c r="K2449" s="100"/>
      <c r="L2449" s="100"/>
      <c r="M2449" s="100"/>
      <c r="N2449" s="30" t="str">
        <f>IF(INDEX(技能效果!I:I,MATCH(技能效果等级!B2449,技能效果!B:B,0))="","",INDEX(技能效果!I:I,MATCH(技能效果等级!B2449,技能效果!B:B,0)))</f>
        <v/>
      </c>
      <c r="O2449" s="100"/>
      <c r="P2449" s="100"/>
      <c r="Q2449" s="100"/>
      <c r="R2449" s="31" t="str">
        <f>IF(INDEX(技能效果!J:J,MATCH(技能效果等级!B2449,技能效果!B:B,0))="","",INDEX(技能效果!J:J,MATCH(技能效果等级!B2449,技能效果!B:B,0)))</f>
        <v/>
      </c>
      <c r="S2449" s="100"/>
      <c r="T2449" s="100"/>
      <c r="U2449" s="100"/>
      <c r="V2449" s="30" t="s">
        <v>1329</v>
      </c>
      <c r="W2449" s="31">
        <f t="shared" si="38"/>
        <v>245</v>
      </c>
    </row>
    <row r="2450" spans="1:23" ht="16.5" x14ac:dyDescent="0.2">
      <c r="A2450" s="31">
        <v>2447</v>
      </c>
      <c r="B2450" s="31">
        <f>INDEX(技能效果!B:B,MATCH(技能效果等级!W2450,技能效果!Y:Y,0))</f>
        <v>180100201</v>
      </c>
      <c r="C2450" s="31" t="str">
        <f>INDEX(技能效果!C:C,MATCH(技能效果等级!B2450,技能效果!B:B,0))</f>
        <v>双刀鬼兵的普通攻击</v>
      </c>
      <c r="D2450" s="30" t="s">
        <v>1013</v>
      </c>
      <c r="E2450" s="31">
        <v>7</v>
      </c>
      <c r="F2450" s="31">
        <f>INDEX(技能效果!H:H,MATCH(技能效果等级!B2450,技能效果!B:B,0))</f>
        <v>1001</v>
      </c>
      <c r="G2450" s="31">
        <v>1</v>
      </c>
      <c r="H2450" s="100"/>
      <c r="I2450" s="100"/>
      <c r="J2450" s="100"/>
      <c r="K2450" s="100"/>
      <c r="L2450" s="100"/>
      <c r="M2450" s="100"/>
      <c r="N2450" s="30" t="str">
        <f>IF(INDEX(技能效果!I:I,MATCH(技能效果等级!B2450,技能效果!B:B,0))="","",INDEX(技能效果!I:I,MATCH(技能效果等级!B2450,技能效果!B:B,0)))</f>
        <v/>
      </c>
      <c r="O2450" s="100"/>
      <c r="P2450" s="100"/>
      <c r="Q2450" s="100"/>
      <c r="R2450" s="31" t="str">
        <f>IF(INDEX(技能效果!J:J,MATCH(技能效果等级!B2450,技能效果!B:B,0))="","",INDEX(技能效果!J:J,MATCH(技能效果等级!B2450,技能效果!B:B,0)))</f>
        <v/>
      </c>
      <c r="S2450" s="100"/>
      <c r="T2450" s="100"/>
      <c r="U2450" s="100"/>
      <c r="V2450" s="30" t="s">
        <v>1329</v>
      </c>
      <c r="W2450" s="31">
        <f t="shared" si="38"/>
        <v>245</v>
      </c>
    </row>
    <row r="2451" spans="1:23" ht="16.5" x14ac:dyDescent="0.2">
      <c r="A2451" s="31">
        <v>2448</v>
      </c>
      <c r="B2451" s="31">
        <f>INDEX(技能效果!B:B,MATCH(技能效果等级!W2451,技能效果!Y:Y,0))</f>
        <v>180100201</v>
      </c>
      <c r="C2451" s="31" t="str">
        <f>INDEX(技能效果!C:C,MATCH(技能效果等级!B2451,技能效果!B:B,0))</f>
        <v>双刀鬼兵的普通攻击</v>
      </c>
      <c r="D2451" s="30" t="s">
        <v>1013</v>
      </c>
      <c r="E2451" s="31">
        <v>8</v>
      </c>
      <c r="F2451" s="31">
        <f>INDEX(技能效果!H:H,MATCH(技能效果等级!B2451,技能效果!B:B,0))</f>
        <v>1001</v>
      </c>
      <c r="G2451" s="31">
        <v>1</v>
      </c>
      <c r="H2451" s="100"/>
      <c r="I2451" s="100"/>
      <c r="J2451" s="100"/>
      <c r="K2451" s="100"/>
      <c r="L2451" s="100"/>
      <c r="M2451" s="100"/>
      <c r="N2451" s="30" t="str">
        <f>IF(INDEX(技能效果!I:I,MATCH(技能效果等级!B2451,技能效果!B:B,0))="","",INDEX(技能效果!I:I,MATCH(技能效果等级!B2451,技能效果!B:B,0)))</f>
        <v/>
      </c>
      <c r="O2451" s="100"/>
      <c r="P2451" s="100"/>
      <c r="Q2451" s="100"/>
      <c r="R2451" s="31" t="str">
        <f>IF(INDEX(技能效果!J:J,MATCH(技能效果等级!B2451,技能效果!B:B,0))="","",INDEX(技能效果!J:J,MATCH(技能效果等级!B2451,技能效果!B:B,0)))</f>
        <v/>
      </c>
      <c r="S2451" s="100"/>
      <c r="T2451" s="100"/>
      <c r="U2451" s="100"/>
      <c r="V2451" s="30" t="s">
        <v>1329</v>
      </c>
      <c r="W2451" s="31">
        <f t="shared" si="38"/>
        <v>245</v>
      </c>
    </row>
    <row r="2452" spans="1:23" ht="16.5" x14ac:dyDescent="0.2">
      <c r="A2452" s="31">
        <v>2449</v>
      </c>
      <c r="B2452" s="31">
        <f>INDEX(技能效果!B:B,MATCH(技能效果等级!W2452,技能效果!Y:Y,0))</f>
        <v>180100201</v>
      </c>
      <c r="C2452" s="31" t="str">
        <f>INDEX(技能效果!C:C,MATCH(技能效果等级!B2452,技能效果!B:B,0))</f>
        <v>双刀鬼兵的普通攻击</v>
      </c>
      <c r="D2452" s="30" t="s">
        <v>1013</v>
      </c>
      <c r="E2452" s="31">
        <v>9</v>
      </c>
      <c r="F2452" s="31">
        <f>INDEX(技能效果!H:H,MATCH(技能效果等级!B2452,技能效果!B:B,0))</f>
        <v>1001</v>
      </c>
      <c r="G2452" s="31">
        <v>1</v>
      </c>
      <c r="H2452" s="100"/>
      <c r="I2452" s="100"/>
      <c r="J2452" s="100"/>
      <c r="K2452" s="100"/>
      <c r="L2452" s="100"/>
      <c r="M2452" s="100"/>
      <c r="N2452" s="30" t="str">
        <f>IF(INDEX(技能效果!I:I,MATCH(技能效果等级!B2452,技能效果!B:B,0))="","",INDEX(技能效果!I:I,MATCH(技能效果等级!B2452,技能效果!B:B,0)))</f>
        <v/>
      </c>
      <c r="O2452" s="100"/>
      <c r="P2452" s="100"/>
      <c r="Q2452" s="100"/>
      <c r="R2452" s="31" t="str">
        <f>IF(INDEX(技能效果!J:J,MATCH(技能效果等级!B2452,技能效果!B:B,0))="","",INDEX(技能效果!J:J,MATCH(技能效果等级!B2452,技能效果!B:B,0)))</f>
        <v/>
      </c>
      <c r="S2452" s="100"/>
      <c r="T2452" s="100"/>
      <c r="U2452" s="100"/>
      <c r="V2452" s="30" t="s">
        <v>1329</v>
      </c>
      <c r="W2452" s="31">
        <f t="shared" si="38"/>
        <v>245</v>
      </c>
    </row>
    <row r="2453" spans="1:23" ht="16.5" x14ac:dyDescent="0.2">
      <c r="A2453" s="31">
        <v>2450</v>
      </c>
      <c r="B2453" s="31">
        <f>INDEX(技能效果!B:B,MATCH(技能效果等级!W2453,技能效果!Y:Y,0))</f>
        <v>180100201</v>
      </c>
      <c r="C2453" s="31" t="str">
        <f>INDEX(技能效果!C:C,MATCH(技能效果等级!B2453,技能效果!B:B,0))</f>
        <v>双刀鬼兵的普通攻击</v>
      </c>
      <c r="D2453" s="30" t="s">
        <v>1013</v>
      </c>
      <c r="E2453" s="31">
        <v>10</v>
      </c>
      <c r="F2453" s="31">
        <f>INDEX(技能效果!H:H,MATCH(技能效果等级!B2453,技能效果!B:B,0))</f>
        <v>1001</v>
      </c>
      <c r="G2453" s="31">
        <v>1</v>
      </c>
      <c r="H2453" s="100"/>
      <c r="I2453" s="100"/>
      <c r="J2453" s="100"/>
      <c r="K2453" s="100"/>
      <c r="L2453" s="100"/>
      <c r="M2453" s="100"/>
      <c r="N2453" s="30" t="str">
        <f>IF(INDEX(技能效果!I:I,MATCH(技能效果等级!B2453,技能效果!B:B,0))="","",INDEX(技能效果!I:I,MATCH(技能效果等级!B2453,技能效果!B:B,0)))</f>
        <v/>
      </c>
      <c r="O2453" s="100"/>
      <c r="P2453" s="100"/>
      <c r="Q2453" s="100"/>
      <c r="R2453" s="31" t="str">
        <f>IF(INDEX(技能效果!J:J,MATCH(技能效果等级!B2453,技能效果!B:B,0))="","",INDEX(技能效果!J:J,MATCH(技能效果等级!B2453,技能效果!B:B,0)))</f>
        <v/>
      </c>
      <c r="S2453" s="100"/>
      <c r="T2453" s="100"/>
      <c r="U2453" s="100"/>
      <c r="V2453" s="30" t="s">
        <v>1329</v>
      </c>
      <c r="W2453" s="31">
        <f t="shared" si="38"/>
        <v>245</v>
      </c>
    </row>
    <row r="2454" spans="1:23" ht="16.5" x14ac:dyDescent="0.2">
      <c r="A2454" s="31">
        <v>2451</v>
      </c>
      <c r="B2454" s="31">
        <f>INDEX(技能效果!B:B,MATCH(技能效果等级!W2454,技能效果!Y:Y,0))</f>
        <v>180100301</v>
      </c>
      <c r="C2454" s="31" t="str">
        <f>INDEX(技能效果!C:C,MATCH(技能效果等级!B2454,技能效果!B:B,0))</f>
        <v>链球鬼兵的普通攻击</v>
      </c>
      <c r="D2454" s="30" t="s">
        <v>1013</v>
      </c>
      <c r="E2454" s="31">
        <v>1</v>
      </c>
      <c r="F2454" s="31">
        <f>INDEX(技能效果!H:H,MATCH(技能效果等级!B2454,技能效果!B:B,0))</f>
        <v>1001</v>
      </c>
      <c r="G2454" s="31">
        <v>1</v>
      </c>
      <c r="H2454" s="100"/>
      <c r="I2454" s="100"/>
      <c r="J2454" s="100"/>
      <c r="K2454" s="100"/>
      <c r="L2454" s="100"/>
      <c r="M2454" s="100"/>
      <c r="N2454" s="30" t="str">
        <f>IF(INDEX(技能效果!I:I,MATCH(技能效果等级!B2454,技能效果!B:B,0))="","",INDEX(技能效果!I:I,MATCH(技能效果等级!B2454,技能效果!B:B,0)))</f>
        <v/>
      </c>
      <c r="O2454" s="100"/>
      <c r="P2454" s="100"/>
      <c r="Q2454" s="100"/>
      <c r="R2454" s="31" t="str">
        <f>IF(INDEX(技能效果!J:J,MATCH(技能效果等级!B2454,技能效果!B:B,0))="","",INDEX(技能效果!J:J,MATCH(技能效果等级!B2454,技能效果!B:B,0)))</f>
        <v/>
      </c>
      <c r="S2454" s="100"/>
      <c r="T2454" s="100"/>
      <c r="U2454" s="100"/>
      <c r="V2454" s="30" t="s">
        <v>1329</v>
      </c>
      <c r="W2454" s="31">
        <f t="shared" si="38"/>
        <v>246</v>
      </c>
    </row>
    <row r="2455" spans="1:23" ht="16.5" x14ac:dyDescent="0.2">
      <c r="A2455" s="31">
        <v>2452</v>
      </c>
      <c r="B2455" s="31">
        <f>INDEX(技能效果!B:B,MATCH(技能效果等级!W2455,技能效果!Y:Y,0))</f>
        <v>180100301</v>
      </c>
      <c r="C2455" s="31" t="str">
        <f>INDEX(技能效果!C:C,MATCH(技能效果等级!B2455,技能效果!B:B,0))</f>
        <v>链球鬼兵的普通攻击</v>
      </c>
      <c r="D2455" s="30" t="s">
        <v>1013</v>
      </c>
      <c r="E2455" s="31">
        <v>2</v>
      </c>
      <c r="F2455" s="31">
        <f>INDEX(技能效果!H:H,MATCH(技能效果等级!B2455,技能效果!B:B,0))</f>
        <v>1001</v>
      </c>
      <c r="G2455" s="31">
        <v>1</v>
      </c>
      <c r="H2455" s="100"/>
      <c r="I2455" s="100"/>
      <c r="J2455" s="100"/>
      <c r="K2455" s="100"/>
      <c r="L2455" s="100"/>
      <c r="M2455" s="100"/>
      <c r="N2455" s="30" t="str">
        <f>IF(INDEX(技能效果!I:I,MATCH(技能效果等级!B2455,技能效果!B:B,0))="","",INDEX(技能效果!I:I,MATCH(技能效果等级!B2455,技能效果!B:B,0)))</f>
        <v/>
      </c>
      <c r="O2455" s="100"/>
      <c r="P2455" s="100"/>
      <c r="Q2455" s="100"/>
      <c r="R2455" s="31" t="str">
        <f>IF(INDEX(技能效果!J:J,MATCH(技能效果等级!B2455,技能效果!B:B,0))="","",INDEX(技能效果!J:J,MATCH(技能效果等级!B2455,技能效果!B:B,0)))</f>
        <v/>
      </c>
      <c r="S2455" s="100"/>
      <c r="T2455" s="100"/>
      <c r="U2455" s="100"/>
      <c r="V2455" s="30" t="s">
        <v>1329</v>
      </c>
      <c r="W2455" s="31">
        <f t="shared" si="38"/>
        <v>246</v>
      </c>
    </row>
    <row r="2456" spans="1:23" ht="16.5" x14ac:dyDescent="0.2">
      <c r="A2456" s="31">
        <v>2453</v>
      </c>
      <c r="B2456" s="31">
        <f>INDEX(技能效果!B:B,MATCH(技能效果等级!W2456,技能效果!Y:Y,0))</f>
        <v>180100301</v>
      </c>
      <c r="C2456" s="31" t="str">
        <f>INDEX(技能效果!C:C,MATCH(技能效果等级!B2456,技能效果!B:B,0))</f>
        <v>链球鬼兵的普通攻击</v>
      </c>
      <c r="D2456" s="30" t="s">
        <v>1013</v>
      </c>
      <c r="E2456" s="31">
        <v>3</v>
      </c>
      <c r="F2456" s="31">
        <f>INDEX(技能效果!H:H,MATCH(技能效果等级!B2456,技能效果!B:B,0))</f>
        <v>1001</v>
      </c>
      <c r="G2456" s="31">
        <v>1</v>
      </c>
      <c r="H2456" s="100"/>
      <c r="I2456" s="100"/>
      <c r="J2456" s="100"/>
      <c r="K2456" s="100"/>
      <c r="L2456" s="100"/>
      <c r="M2456" s="100"/>
      <c r="N2456" s="30" t="str">
        <f>IF(INDEX(技能效果!I:I,MATCH(技能效果等级!B2456,技能效果!B:B,0))="","",INDEX(技能效果!I:I,MATCH(技能效果等级!B2456,技能效果!B:B,0)))</f>
        <v/>
      </c>
      <c r="O2456" s="100"/>
      <c r="P2456" s="100"/>
      <c r="Q2456" s="100"/>
      <c r="R2456" s="31" t="str">
        <f>IF(INDEX(技能效果!J:J,MATCH(技能效果等级!B2456,技能效果!B:B,0))="","",INDEX(技能效果!J:J,MATCH(技能效果等级!B2456,技能效果!B:B,0)))</f>
        <v/>
      </c>
      <c r="S2456" s="100"/>
      <c r="T2456" s="100"/>
      <c r="U2456" s="100"/>
      <c r="V2456" s="30" t="s">
        <v>1329</v>
      </c>
      <c r="W2456" s="31">
        <f t="shared" si="38"/>
        <v>246</v>
      </c>
    </row>
    <row r="2457" spans="1:23" ht="16.5" x14ac:dyDescent="0.2">
      <c r="A2457" s="31">
        <v>2454</v>
      </c>
      <c r="B2457" s="31">
        <f>INDEX(技能效果!B:B,MATCH(技能效果等级!W2457,技能效果!Y:Y,0))</f>
        <v>180100301</v>
      </c>
      <c r="C2457" s="31" t="str">
        <f>INDEX(技能效果!C:C,MATCH(技能效果等级!B2457,技能效果!B:B,0))</f>
        <v>链球鬼兵的普通攻击</v>
      </c>
      <c r="D2457" s="30" t="s">
        <v>1013</v>
      </c>
      <c r="E2457" s="31">
        <v>4</v>
      </c>
      <c r="F2457" s="31">
        <f>INDEX(技能效果!H:H,MATCH(技能效果等级!B2457,技能效果!B:B,0))</f>
        <v>1001</v>
      </c>
      <c r="G2457" s="31">
        <v>1</v>
      </c>
      <c r="H2457" s="100"/>
      <c r="I2457" s="100"/>
      <c r="J2457" s="100"/>
      <c r="K2457" s="100"/>
      <c r="L2457" s="100"/>
      <c r="M2457" s="100"/>
      <c r="N2457" s="30" t="str">
        <f>IF(INDEX(技能效果!I:I,MATCH(技能效果等级!B2457,技能效果!B:B,0))="","",INDEX(技能效果!I:I,MATCH(技能效果等级!B2457,技能效果!B:B,0)))</f>
        <v/>
      </c>
      <c r="O2457" s="100"/>
      <c r="P2457" s="100"/>
      <c r="Q2457" s="100"/>
      <c r="R2457" s="31" t="str">
        <f>IF(INDEX(技能效果!J:J,MATCH(技能效果等级!B2457,技能效果!B:B,0))="","",INDEX(技能效果!J:J,MATCH(技能效果等级!B2457,技能效果!B:B,0)))</f>
        <v/>
      </c>
      <c r="S2457" s="100"/>
      <c r="T2457" s="100"/>
      <c r="U2457" s="100"/>
      <c r="V2457" s="30" t="s">
        <v>1329</v>
      </c>
      <c r="W2457" s="31">
        <f t="shared" si="38"/>
        <v>246</v>
      </c>
    </row>
    <row r="2458" spans="1:23" ht="16.5" x14ac:dyDescent="0.2">
      <c r="A2458" s="31">
        <v>2455</v>
      </c>
      <c r="B2458" s="31">
        <f>INDEX(技能效果!B:B,MATCH(技能效果等级!W2458,技能效果!Y:Y,0))</f>
        <v>180100301</v>
      </c>
      <c r="C2458" s="31" t="str">
        <f>INDEX(技能效果!C:C,MATCH(技能效果等级!B2458,技能效果!B:B,0))</f>
        <v>链球鬼兵的普通攻击</v>
      </c>
      <c r="D2458" s="30" t="s">
        <v>1013</v>
      </c>
      <c r="E2458" s="31">
        <v>5</v>
      </c>
      <c r="F2458" s="31">
        <f>INDEX(技能效果!H:H,MATCH(技能效果等级!B2458,技能效果!B:B,0))</f>
        <v>1001</v>
      </c>
      <c r="G2458" s="31">
        <v>1</v>
      </c>
      <c r="H2458" s="100"/>
      <c r="I2458" s="100"/>
      <c r="J2458" s="100"/>
      <c r="K2458" s="100"/>
      <c r="L2458" s="100"/>
      <c r="M2458" s="100"/>
      <c r="N2458" s="30" t="str">
        <f>IF(INDEX(技能效果!I:I,MATCH(技能效果等级!B2458,技能效果!B:B,0))="","",INDEX(技能效果!I:I,MATCH(技能效果等级!B2458,技能效果!B:B,0)))</f>
        <v/>
      </c>
      <c r="O2458" s="100"/>
      <c r="P2458" s="100"/>
      <c r="Q2458" s="100"/>
      <c r="R2458" s="31" t="str">
        <f>IF(INDEX(技能效果!J:J,MATCH(技能效果等级!B2458,技能效果!B:B,0))="","",INDEX(技能效果!J:J,MATCH(技能效果等级!B2458,技能效果!B:B,0)))</f>
        <v/>
      </c>
      <c r="S2458" s="100"/>
      <c r="T2458" s="100"/>
      <c r="U2458" s="100"/>
      <c r="V2458" s="30" t="s">
        <v>1329</v>
      </c>
      <c r="W2458" s="31">
        <f t="shared" si="38"/>
        <v>246</v>
      </c>
    </row>
    <row r="2459" spans="1:23" ht="16.5" x14ac:dyDescent="0.2">
      <c r="A2459" s="31">
        <v>2456</v>
      </c>
      <c r="B2459" s="31">
        <f>INDEX(技能效果!B:B,MATCH(技能效果等级!W2459,技能效果!Y:Y,0))</f>
        <v>180100301</v>
      </c>
      <c r="C2459" s="31" t="str">
        <f>INDEX(技能效果!C:C,MATCH(技能效果等级!B2459,技能效果!B:B,0))</f>
        <v>链球鬼兵的普通攻击</v>
      </c>
      <c r="D2459" s="30" t="s">
        <v>1013</v>
      </c>
      <c r="E2459" s="31">
        <v>6</v>
      </c>
      <c r="F2459" s="31">
        <f>INDEX(技能效果!H:H,MATCH(技能效果等级!B2459,技能效果!B:B,0))</f>
        <v>1001</v>
      </c>
      <c r="G2459" s="31">
        <v>1</v>
      </c>
      <c r="H2459" s="100"/>
      <c r="I2459" s="100"/>
      <c r="J2459" s="100"/>
      <c r="K2459" s="100"/>
      <c r="L2459" s="100"/>
      <c r="M2459" s="100"/>
      <c r="N2459" s="30" t="str">
        <f>IF(INDEX(技能效果!I:I,MATCH(技能效果等级!B2459,技能效果!B:B,0))="","",INDEX(技能效果!I:I,MATCH(技能效果等级!B2459,技能效果!B:B,0)))</f>
        <v/>
      </c>
      <c r="O2459" s="100"/>
      <c r="P2459" s="100"/>
      <c r="Q2459" s="100"/>
      <c r="R2459" s="31" t="str">
        <f>IF(INDEX(技能效果!J:J,MATCH(技能效果等级!B2459,技能效果!B:B,0))="","",INDEX(技能效果!J:J,MATCH(技能效果等级!B2459,技能效果!B:B,0)))</f>
        <v/>
      </c>
      <c r="S2459" s="100"/>
      <c r="T2459" s="100"/>
      <c r="U2459" s="100"/>
      <c r="V2459" s="30" t="s">
        <v>1329</v>
      </c>
      <c r="W2459" s="31">
        <f t="shared" si="38"/>
        <v>246</v>
      </c>
    </row>
    <row r="2460" spans="1:23" ht="16.5" x14ac:dyDescent="0.2">
      <c r="A2460" s="31">
        <v>2457</v>
      </c>
      <c r="B2460" s="31">
        <f>INDEX(技能效果!B:B,MATCH(技能效果等级!W2460,技能效果!Y:Y,0))</f>
        <v>180100301</v>
      </c>
      <c r="C2460" s="31" t="str">
        <f>INDEX(技能效果!C:C,MATCH(技能效果等级!B2460,技能效果!B:B,0))</f>
        <v>链球鬼兵的普通攻击</v>
      </c>
      <c r="D2460" s="30" t="s">
        <v>1013</v>
      </c>
      <c r="E2460" s="31">
        <v>7</v>
      </c>
      <c r="F2460" s="31">
        <f>INDEX(技能效果!H:H,MATCH(技能效果等级!B2460,技能效果!B:B,0))</f>
        <v>1001</v>
      </c>
      <c r="G2460" s="31">
        <v>1</v>
      </c>
      <c r="H2460" s="100"/>
      <c r="I2460" s="100"/>
      <c r="J2460" s="100"/>
      <c r="K2460" s="100"/>
      <c r="L2460" s="100"/>
      <c r="M2460" s="100"/>
      <c r="N2460" s="30" t="str">
        <f>IF(INDEX(技能效果!I:I,MATCH(技能效果等级!B2460,技能效果!B:B,0))="","",INDEX(技能效果!I:I,MATCH(技能效果等级!B2460,技能效果!B:B,0)))</f>
        <v/>
      </c>
      <c r="O2460" s="100"/>
      <c r="P2460" s="100"/>
      <c r="Q2460" s="100"/>
      <c r="R2460" s="31" t="str">
        <f>IF(INDEX(技能效果!J:J,MATCH(技能效果等级!B2460,技能效果!B:B,0))="","",INDEX(技能效果!J:J,MATCH(技能效果等级!B2460,技能效果!B:B,0)))</f>
        <v/>
      </c>
      <c r="S2460" s="100"/>
      <c r="T2460" s="100"/>
      <c r="U2460" s="100"/>
      <c r="V2460" s="30" t="s">
        <v>1329</v>
      </c>
      <c r="W2460" s="31">
        <f t="shared" si="38"/>
        <v>246</v>
      </c>
    </row>
    <row r="2461" spans="1:23" ht="16.5" x14ac:dyDescent="0.2">
      <c r="A2461" s="31">
        <v>2458</v>
      </c>
      <c r="B2461" s="31">
        <f>INDEX(技能效果!B:B,MATCH(技能效果等级!W2461,技能效果!Y:Y,0))</f>
        <v>180100301</v>
      </c>
      <c r="C2461" s="31" t="str">
        <f>INDEX(技能效果!C:C,MATCH(技能效果等级!B2461,技能效果!B:B,0))</f>
        <v>链球鬼兵的普通攻击</v>
      </c>
      <c r="D2461" s="30" t="s">
        <v>1013</v>
      </c>
      <c r="E2461" s="31">
        <v>8</v>
      </c>
      <c r="F2461" s="31">
        <f>INDEX(技能效果!H:H,MATCH(技能效果等级!B2461,技能效果!B:B,0))</f>
        <v>1001</v>
      </c>
      <c r="G2461" s="31">
        <v>1</v>
      </c>
      <c r="H2461" s="100"/>
      <c r="I2461" s="100"/>
      <c r="J2461" s="100"/>
      <c r="K2461" s="100"/>
      <c r="L2461" s="100"/>
      <c r="M2461" s="100"/>
      <c r="N2461" s="30" t="str">
        <f>IF(INDEX(技能效果!I:I,MATCH(技能效果等级!B2461,技能效果!B:B,0))="","",INDEX(技能效果!I:I,MATCH(技能效果等级!B2461,技能效果!B:B,0)))</f>
        <v/>
      </c>
      <c r="O2461" s="100"/>
      <c r="P2461" s="100"/>
      <c r="Q2461" s="100"/>
      <c r="R2461" s="31" t="str">
        <f>IF(INDEX(技能效果!J:J,MATCH(技能效果等级!B2461,技能效果!B:B,0))="","",INDEX(技能效果!J:J,MATCH(技能效果等级!B2461,技能效果!B:B,0)))</f>
        <v/>
      </c>
      <c r="S2461" s="100"/>
      <c r="T2461" s="100"/>
      <c r="U2461" s="100"/>
      <c r="V2461" s="30" t="s">
        <v>1329</v>
      </c>
      <c r="W2461" s="31">
        <f t="shared" si="38"/>
        <v>246</v>
      </c>
    </row>
    <row r="2462" spans="1:23" ht="16.5" x14ac:dyDescent="0.2">
      <c r="A2462" s="31">
        <v>2459</v>
      </c>
      <c r="B2462" s="31">
        <f>INDEX(技能效果!B:B,MATCH(技能效果等级!W2462,技能效果!Y:Y,0))</f>
        <v>180100301</v>
      </c>
      <c r="C2462" s="31" t="str">
        <f>INDEX(技能效果!C:C,MATCH(技能效果等级!B2462,技能效果!B:B,0))</f>
        <v>链球鬼兵的普通攻击</v>
      </c>
      <c r="D2462" s="30" t="s">
        <v>1013</v>
      </c>
      <c r="E2462" s="31">
        <v>9</v>
      </c>
      <c r="F2462" s="31">
        <f>INDEX(技能效果!H:H,MATCH(技能效果等级!B2462,技能效果!B:B,0))</f>
        <v>1001</v>
      </c>
      <c r="G2462" s="31">
        <v>1</v>
      </c>
      <c r="H2462" s="100"/>
      <c r="I2462" s="100"/>
      <c r="J2462" s="100"/>
      <c r="K2462" s="100"/>
      <c r="L2462" s="100"/>
      <c r="M2462" s="100"/>
      <c r="N2462" s="30" t="str">
        <f>IF(INDEX(技能效果!I:I,MATCH(技能效果等级!B2462,技能效果!B:B,0))="","",INDEX(技能效果!I:I,MATCH(技能效果等级!B2462,技能效果!B:B,0)))</f>
        <v/>
      </c>
      <c r="O2462" s="100"/>
      <c r="P2462" s="100"/>
      <c r="Q2462" s="100"/>
      <c r="R2462" s="31" t="str">
        <f>IF(INDEX(技能效果!J:J,MATCH(技能效果等级!B2462,技能效果!B:B,0))="","",INDEX(技能效果!J:J,MATCH(技能效果等级!B2462,技能效果!B:B,0)))</f>
        <v/>
      </c>
      <c r="S2462" s="100"/>
      <c r="T2462" s="100"/>
      <c r="U2462" s="100"/>
      <c r="V2462" s="30" t="s">
        <v>1329</v>
      </c>
      <c r="W2462" s="31">
        <f t="shared" si="38"/>
        <v>246</v>
      </c>
    </row>
    <row r="2463" spans="1:23" ht="16.5" x14ac:dyDescent="0.2">
      <c r="A2463" s="31">
        <v>2460</v>
      </c>
      <c r="B2463" s="31">
        <f>INDEX(技能效果!B:B,MATCH(技能效果等级!W2463,技能效果!Y:Y,0))</f>
        <v>180100301</v>
      </c>
      <c r="C2463" s="31" t="str">
        <f>INDEX(技能效果!C:C,MATCH(技能效果等级!B2463,技能效果!B:B,0))</f>
        <v>链球鬼兵的普通攻击</v>
      </c>
      <c r="D2463" s="30" t="s">
        <v>1013</v>
      </c>
      <c r="E2463" s="31">
        <v>10</v>
      </c>
      <c r="F2463" s="31">
        <f>INDEX(技能效果!H:H,MATCH(技能效果等级!B2463,技能效果!B:B,0))</f>
        <v>1001</v>
      </c>
      <c r="G2463" s="31">
        <v>1</v>
      </c>
      <c r="H2463" s="100"/>
      <c r="I2463" s="100"/>
      <c r="J2463" s="100"/>
      <c r="K2463" s="100"/>
      <c r="L2463" s="100"/>
      <c r="M2463" s="100"/>
      <c r="N2463" s="30" t="str">
        <f>IF(INDEX(技能效果!I:I,MATCH(技能效果等级!B2463,技能效果!B:B,0))="","",INDEX(技能效果!I:I,MATCH(技能效果等级!B2463,技能效果!B:B,0)))</f>
        <v/>
      </c>
      <c r="O2463" s="100"/>
      <c r="P2463" s="100"/>
      <c r="Q2463" s="100"/>
      <c r="R2463" s="31" t="str">
        <f>IF(INDEX(技能效果!J:J,MATCH(技能效果等级!B2463,技能效果!B:B,0))="","",INDEX(技能效果!J:J,MATCH(技能效果等级!B2463,技能效果!B:B,0)))</f>
        <v/>
      </c>
      <c r="S2463" s="100"/>
      <c r="T2463" s="100"/>
      <c r="U2463" s="100"/>
      <c r="V2463" s="30" t="s">
        <v>1329</v>
      </c>
      <c r="W2463" s="31">
        <f t="shared" si="38"/>
        <v>246</v>
      </c>
    </row>
    <row r="2464" spans="1:23" ht="16.5" x14ac:dyDescent="0.2">
      <c r="A2464" s="31">
        <v>2461</v>
      </c>
      <c r="B2464" s="31">
        <f>INDEX(技能效果!B:B,MATCH(技能效果等级!W2464,技能效果!Y:Y,0))</f>
        <v>180100401</v>
      </c>
      <c r="C2464" s="31" t="str">
        <f>INDEX(技能效果!C:C,MATCH(技能效果等级!B2464,技能效果!B:B,0))</f>
        <v>鬼将军普通伤害</v>
      </c>
      <c r="D2464" s="30" t="s">
        <v>1013</v>
      </c>
      <c r="E2464" s="31">
        <v>1</v>
      </c>
      <c r="F2464" s="31">
        <f>INDEX(技能效果!H:H,MATCH(技能效果等级!B2464,技能效果!B:B,0))</f>
        <v>1001</v>
      </c>
      <c r="G2464" s="31">
        <v>1</v>
      </c>
      <c r="H2464" s="100"/>
      <c r="I2464" s="100"/>
      <c r="J2464" s="100"/>
      <c r="K2464" s="100"/>
      <c r="L2464" s="100"/>
      <c r="M2464" s="100"/>
      <c r="N2464" s="30" t="str">
        <f>IF(INDEX(技能效果!I:I,MATCH(技能效果等级!B2464,技能效果!B:B,0))="","",INDEX(技能效果!I:I,MATCH(技能效果等级!B2464,技能效果!B:B,0)))</f>
        <v/>
      </c>
      <c r="O2464" s="100"/>
      <c r="P2464" s="100"/>
      <c r="Q2464" s="100"/>
      <c r="R2464" s="31" t="str">
        <f>IF(INDEX(技能效果!J:J,MATCH(技能效果等级!B2464,技能效果!B:B,0))="","",INDEX(技能效果!J:J,MATCH(技能效果等级!B2464,技能效果!B:B,0)))</f>
        <v/>
      </c>
      <c r="S2464" s="100"/>
      <c r="T2464" s="100"/>
      <c r="U2464" s="100"/>
      <c r="V2464" s="30" t="s">
        <v>1329</v>
      </c>
      <c r="W2464" s="31">
        <f t="shared" si="38"/>
        <v>247</v>
      </c>
    </row>
    <row r="2465" spans="1:23" ht="16.5" x14ac:dyDescent="0.2">
      <c r="A2465" s="31">
        <v>2462</v>
      </c>
      <c r="B2465" s="31">
        <f>INDEX(技能效果!B:B,MATCH(技能效果等级!W2465,技能效果!Y:Y,0))</f>
        <v>180100401</v>
      </c>
      <c r="C2465" s="31" t="str">
        <f>INDEX(技能效果!C:C,MATCH(技能效果等级!B2465,技能效果!B:B,0))</f>
        <v>鬼将军普通伤害</v>
      </c>
      <c r="D2465" s="30" t="s">
        <v>1013</v>
      </c>
      <c r="E2465" s="31">
        <v>2</v>
      </c>
      <c r="F2465" s="31">
        <f>INDEX(技能效果!H:H,MATCH(技能效果等级!B2465,技能效果!B:B,0))</f>
        <v>1001</v>
      </c>
      <c r="G2465" s="31">
        <v>1</v>
      </c>
      <c r="H2465" s="100"/>
      <c r="I2465" s="100"/>
      <c r="J2465" s="100"/>
      <c r="K2465" s="100"/>
      <c r="L2465" s="100"/>
      <c r="M2465" s="100"/>
      <c r="N2465" s="30" t="str">
        <f>IF(INDEX(技能效果!I:I,MATCH(技能效果等级!B2465,技能效果!B:B,0))="","",INDEX(技能效果!I:I,MATCH(技能效果等级!B2465,技能效果!B:B,0)))</f>
        <v/>
      </c>
      <c r="O2465" s="100"/>
      <c r="P2465" s="100"/>
      <c r="Q2465" s="100"/>
      <c r="R2465" s="31" t="str">
        <f>IF(INDEX(技能效果!J:J,MATCH(技能效果等级!B2465,技能效果!B:B,0))="","",INDEX(技能效果!J:J,MATCH(技能效果等级!B2465,技能效果!B:B,0)))</f>
        <v/>
      </c>
      <c r="S2465" s="100"/>
      <c r="T2465" s="100"/>
      <c r="U2465" s="100"/>
      <c r="V2465" s="30" t="s">
        <v>1329</v>
      </c>
      <c r="W2465" s="31">
        <f t="shared" si="38"/>
        <v>247</v>
      </c>
    </row>
    <row r="2466" spans="1:23" ht="16.5" x14ac:dyDescent="0.2">
      <c r="A2466" s="31">
        <v>2463</v>
      </c>
      <c r="B2466" s="31">
        <f>INDEX(技能效果!B:B,MATCH(技能效果等级!W2466,技能效果!Y:Y,0))</f>
        <v>180100401</v>
      </c>
      <c r="C2466" s="31" t="str">
        <f>INDEX(技能效果!C:C,MATCH(技能效果等级!B2466,技能效果!B:B,0))</f>
        <v>鬼将军普通伤害</v>
      </c>
      <c r="D2466" s="30" t="s">
        <v>1013</v>
      </c>
      <c r="E2466" s="31">
        <v>3</v>
      </c>
      <c r="F2466" s="31">
        <f>INDEX(技能效果!H:H,MATCH(技能效果等级!B2466,技能效果!B:B,0))</f>
        <v>1001</v>
      </c>
      <c r="G2466" s="31">
        <v>1</v>
      </c>
      <c r="H2466" s="100"/>
      <c r="I2466" s="100"/>
      <c r="J2466" s="100"/>
      <c r="K2466" s="100"/>
      <c r="L2466" s="100"/>
      <c r="M2466" s="100"/>
      <c r="N2466" s="30" t="str">
        <f>IF(INDEX(技能效果!I:I,MATCH(技能效果等级!B2466,技能效果!B:B,0))="","",INDEX(技能效果!I:I,MATCH(技能效果等级!B2466,技能效果!B:B,0)))</f>
        <v/>
      </c>
      <c r="O2466" s="100"/>
      <c r="P2466" s="100"/>
      <c r="Q2466" s="100"/>
      <c r="R2466" s="31" t="str">
        <f>IF(INDEX(技能效果!J:J,MATCH(技能效果等级!B2466,技能效果!B:B,0))="","",INDEX(技能效果!J:J,MATCH(技能效果等级!B2466,技能效果!B:B,0)))</f>
        <v/>
      </c>
      <c r="S2466" s="100"/>
      <c r="T2466" s="100"/>
      <c r="U2466" s="100"/>
      <c r="V2466" s="30" t="s">
        <v>1329</v>
      </c>
      <c r="W2466" s="31">
        <f t="shared" si="38"/>
        <v>247</v>
      </c>
    </row>
    <row r="2467" spans="1:23" ht="16.5" x14ac:dyDescent="0.2">
      <c r="A2467" s="31">
        <v>2464</v>
      </c>
      <c r="B2467" s="31">
        <f>INDEX(技能效果!B:B,MATCH(技能效果等级!W2467,技能效果!Y:Y,0))</f>
        <v>180100401</v>
      </c>
      <c r="C2467" s="31" t="str">
        <f>INDEX(技能效果!C:C,MATCH(技能效果等级!B2467,技能效果!B:B,0))</f>
        <v>鬼将军普通伤害</v>
      </c>
      <c r="D2467" s="30" t="s">
        <v>1013</v>
      </c>
      <c r="E2467" s="31">
        <v>4</v>
      </c>
      <c r="F2467" s="31">
        <f>INDEX(技能效果!H:H,MATCH(技能效果等级!B2467,技能效果!B:B,0))</f>
        <v>1001</v>
      </c>
      <c r="G2467" s="31">
        <v>1</v>
      </c>
      <c r="H2467" s="100"/>
      <c r="I2467" s="100"/>
      <c r="J2467" s="100"/>
      <c r="K2467" s="100"/>
      <c r="L2467" s="100"/>
      <c r="M2467" s="100"/>
      <c r="N2467" s="30" t="str">
        <f>IF(INDEX(技能效果!I:I,MATCH(技能效果等级!B2467,技能效果!B:B,0))="","",INDEX(技能效果!I:I,MATCH(技能效果等级!B2467,技能效果!B:B,0)))</f>
        <v/>
      </c>
      <c r="O2467" s="100"/>
      <c r="P2467" s="100"/>
      <c r="Q2467" s="100"/>
      <c r="R2467" s="31" t="str">
        <f>IF(INDEX(技能效果!J:J,MATCH(技能效果等级!B2467,技能效果!B:B,0))="","",INDEX(技能效果!J:J,MATCH(技能效果等级!B2467,技能效果!B:B,0)))</f>
        <v/>
      </c>
      <c r="S2467" s="100"/>
      <c r="T2467" s="100"/>
      <c r="U2467" s="100"/>
      <c r="V2467" s="30" t="s">
        <v>1329</v>
      </c>
      <c r="W2467" s="31">
        <f t="shared" si="38"/>
        <v>247</v>
      </c>
    </row>
    <row r="2468" spans="1:23" ht="16.5" x14ac:dyDescent="0.2">
      <c r="A2468" s="31">
        <v>2465</v>
      </c>
      <c r="B2468" s="31">
        <f>INDEX(技能效果!B:B,MATCH(技能效果等级!W2468,技能效果!Y:Y,0))</f>
        <v>180100401</v>
      </c>
      <c r="C2468" s="31" t="str">
        <f>INDEX(技能效果!C:C,MATCH(技能效果等级!B2468,技能效果!B:B,0))</f>
        <v>鬼将军普通伤害</v>
      </c>
      <c r="D2468" s="30" t="s">
        <v>1013</v>
      </c>
      <c r="E2468" s="31">
        <v>5</v>
      </c>
      <c r="F2468" s="31">
        <f>INDEX(技能效果!H:H,MATCH(技能效果等级!B2468,技能效果!B:B,0))</f>
        <v>1001</v>
      </c>
      <c r="G2468" s="31">
        <v>1</v>
      </c>
      <c r="H2468" s="100"/>
      <c r="I2468" s="100"/>
      <c r="J2468" s="100"/>
      <c r="K2468" s="100"/>
      <c r="L2468" s="100"/>
      <c r="M2468" s="100"/>
      <c r="N2468" s="30" t="str">
        <f>IF(INDEX(技能效果!I:I,MATCH(技能效果等级!B2468,技能效果!B:B,0))="","",INDEX(技能效果!I:I,MATCH(技能效果等级!B2468,技能效果!B:B,0)))</f>
        <v/>
      </c>
      <c r="O2468" s="100"/>
      <c r="P2468" s="100"/>
      <c r="Q2468" s="100"/>
      <c r="R2468" s="31" t="str">
        <f>IF(INDEX(技能效果!J:J,MATCH(技能效果等级!B2468,技能效果!B:B,0))="","",INDEX(技能效果!J:J,MATCH(技能效果等级!B2468,技能效果!B:B,0)))</f>
        <v/>
      </c>
      <c r="S2468" s="100"/>
      <c r="T2468" s="100"/>
      <c r="U2468" s="100"/>
      <c r="V2468" s="30" t="s">
        <v>1329</v>
      </c>
      <c r="W2468" s="31">
        <f t="shared" si="38"/>
        <v>247</v>
      </c>
    </row>
    <row r="2469" spans="1:23" ht="16.5" x14ac:dyDescent="0.2">
      <c r="A2469" s="31">
        <v>2466</v>
      </c>
      <c r="B2469" s="31">
        <f>INDEX(技能效果!B:B,MATCH(技能效果等级!W2469,技能效果!Y:Y,0))</f>
        <v>180100401</v>
      </c>
      <c r="C2469" s="31" t="str">
        <f>INDEX(技能效果!C:C,MATCH(技能效果等级!B2469,技能效果!B:B,0))</f>
        <v>鬼将军普通伤害</v>
      </c>
      <c r="D2469" s="30" t="s">
        <v>1013</v>
      </c>
      <c r="E2469" s="31">
        <v>6</v>
      </c>
      <c r="F2469" s="31">
        <f>INDEX(技能效果!H:H,MATCH(技能效果等级!B2469,技能效果!B:B,0))</f>
        <v>1001</v>
      </c>
      <c r="G2469" s="31">
        <v>1</v>
      </c>
      <c r="H2469" s="100"/>
      <c r="I2469" s="100"/>
      <c r="J2469" s="100"/>
      <c r="K2469" s="100"/>
      <c r="L2469" s="100"/>
      <c r="M2469" s="100"/>
      <c r="N2469" s="30" t="str">
        <f>IF(INDEX(技能效果!I:I,MATCH(技能效果等级!B2469,技能效果!B:B,0))="","",INDEX(技能效果!I:I,MATCH(技能效果等级!B2469,技能效果!B:B,0)))</f>
        <v/>
      </c>
      <c r="O2469" s="100"/>
      <c r="P2469" s="100"/>
      <c r="Q2469" s="100"/>
      <c r="R2469" s="31" t="str">
        <f>IF(INDEX(技能效果!J:J,MATCH(技能效果等级!B2469,技能效果!B:B,0))="","",INDEX(技能效果!J:J,MATCH(技能效果等级!B2469,技能效果!B:B,0)))</f>
        <v/>
      </c>
      <c r="S2469" s="100"/>
      <c r="T2469" s="100"/>
      <c r="U2469" s="100"/>
      <c r="V2469" s="30" t="s">
        <v>1329</v>
      </c>
      <c r="W2469" s="31">
        <f t="shared" si="38"/>
        <v>247</v>
      </c>
    </row>
    <row r="2470" spans="1:23" ht="16.5" x14ac:dyDescent="0.2">
      <c r="A2470" s="31">
        <v>2467</v>
      </c>
      <c r="B2470" s="31">
        <f>INDEX(技能效果!B:B,MATCH(技能效果等级!W2470,技能效果!Y:Y,0))</f>
        <v>180100401</v>
      </c>
      <c r="C2470" s="31" t="str">
        <f>INDEX(技能效果!C:C,MATCH(技能效果等级!B2470,技能效果!B:B,0))</f>
        <v>鬼将军普通伤害</v>
      </c>
      <c r="D2470" s="30" t="s">
        <v>1013</v>
      </c>
      <c r="E2470" s="31">
        <v>7</v>
      </c>
      <c r="F2470" s="31">
        <f>INDEX(技能效果!H:H,MATCH(技能效果等级!B2470,技能效果!B:B,0))</f>
        <v>1001</v>
      </c>
      <c r="G2470" s="31">
        <v>1</v>
      </c>
      <c r="H2470" s="100"/>
      <c r="I2470" s="100"/>
      <c r="J2470" s="100"/>
      <c r="K2470" s="100"/>
      <c r="L2470" s="100"/>
      <c r="M2470" s="100"/>
      <c r="N2470" s="30" t="str">
        <f>IF(INDEX(技能效果!I:I,MATCH(技能效果等级!B2470,技能效果!B:B,0))="","",INDEX(技能效果!I:I,MATCH(技能效果等级!B2470,技能效果!B:B,0)))</f>
        <v/>
      </c>
      <c r="O2470" s="100"/>
      <c r="P2470" s="100"/>
      <c r="Q2470" s="100"/>
      <c r="R2470" s="31" t="str">
        <f>IF(INDEX(技能效果!J:J,MATCH(技能效果等级!B2470,技能效果!B:B,0))="","",INDEX(技能效果!J:J,MATCH(技能效果等级!B2470,技能效果!B:B,0)))</f>
        <v/>
      </c>
      <c r="S2470" s="100"/>
      <c r="T2470" s="100"/>
      <c r="U2470" s="100"/>
      <c r="V2470" s="30" t="s">
        <v>1329</v>
      </c>
      <c r="W2470" s="31">
        <f t="shared" si="38"/>
        <v>247</v>
      </c>
    </row>
    <row r="2471" spans="1:23" ht="16.5" x14ac:dyDescent="0.2">
      <c r="A2471" s="31">
        <v>2468</v>
      </c>
      <c r="B2471" s="31">
        <f>INDEX(技能效果!B:B,MATCH(技能效果等级!W2471,技能效果!Y:Y,0))</f>
        <v>180100401</v>
      </c>
      <c r="C2471" s="31" t="str">
        <f>INDEX(技能效果!C:C,MATCH(技能效果等级!B2471,技能效果!B:B,0))</f>
        <v>鬼将军普通伤害</v>
      </c>
      <c r="D2471" s="30" t="s">
        <v>1013</v>
      </c>
      <c r="E2471" s="31">
        <v>8</v>
      </c>
      <c r="F2471" s="31">
        <f>INDEX(技能效果!H:H,MATCH(技能效果等级!B2471,技能效果!B:B,0))</f>
        <v>1001</v>
      </c>
      <c r="G2471" s="31">
        <v>1</v>
      </c>
      <c r="H2471" s="100"/>
      <c r="I2471" s="100"/>
      <c r="J2471" s="100"/>
      <c r="K2471" s="100"/>
      <c r="L2471" s="100"/>
      <c r="M2471" s="100"/>
      <c r="N2471" s="30" t="str">
        <f>IF(INDEX(技能效果!I:I,MATCH(技能效果等级!B2471,技能效果!B:B,0))="","",INDEX(技能效果!I:I,MATCH(技能效果等级!B2471,技能效果!B:B,0)))</f>
        <v/>
      </c>
      <c r="O2471" s="100"/>
      <c r="P2471" s="100"/>
      <c r="Q2471" s="100"/>
      <c r="R2471" s="31" t="str">
        <f>IF(INDEX(技能效果!J:J,MATCH(技能效果等级!B2471,技能效果!B:B,0))="","",INDEX(技能效果!J:J,MATCH(技能效果等级!B2471,技能效果!B:B,0)))</f>
        <v/>
      </c>
      <c r="S2471" s="100"/>
      <c r="T2471" s="100"/>
      <c r="U2471" s="100"/>
      <c r="V2471" s="30" t="s">
        <v>1329</v>
      </c>
      <c r="W2471" s="31">
        <f t="shared" si="38"/>
        <v>247</v>
      </c>
    </row>
    <row r="2472" spans="1:23" ht="16.5" x14ac:dyDescent="0.2">
      <c r="A2472" s="31">
        <v>2469</v>
      </c>
      <c r="B2472" s="31">
        <f>INDEX(技能效果!B:B,MATCH(技能效果等级!W2472,技能效果!Y:Y,0))</f>
        <v>180100401</v>
      </c>
      <c r="C2472" s="31" t="str">
        <f>INDEX(技能效果!C:C,MATCH(技能效果等级!B2472,技能效果!B:B,0))</f>
        <v>鬼将军普通伤害</v>
      </c>
      <c r="D2472" s="30" t="s">
        <v>1013</v>
      </c>
      <c r="E2472" s="31">
        <v>9</v>
      </c>
      <c r="F2472" s="31">
        <f>INDEX(技能效果!H:H,MATCH(技能效果等级!B2472,技能效果!B:B,0))</f>
        <v>1001</v>
      </c>
      <c r="G2472" s="31">
        <v>1</v>
      </c>
      <c r="H2472" s="100"/>
      <c r="I2472" s="100"/>
      <c r="J2472" s="100"/>
      <c r="K2472" s="100"/>
      <c r="L2472" s="100"/>
      <c r="M2472" s="100"/>
      <c r="N2472" s="30" t="str">
        <f>IF(INDEX(技能效果!I:I,MATCH(技能效果等级!B2472,技能效果!B:B,0))="","",INDEX(技能效果!I:I,MATCH(技能效果等级!B2472,技能效果!B:B,0)))</f>
        <v/>
      </c>
      <c r="O2472" s="100"/>
      <c r="P2472" s="100"/>
      <c r="Q2472" s="100"/>
      <c r="R2472" s="31" t="str">
        <f>IF(INDEX(技能效果!J:J,MATCH(技能效果等级!B2472,技能效果!B:B,0))="","",INDEX(技能效果!J:J,MATCH(技能效果等级!B2472,技能效果!B:B,0)))</f>
        <v/>
      </c>
      <c r="S2472" s="100"/>
      <c r="T2472" s="100"/>
      <c r="U2472" s="100"/>
      <c r="V2472" s="30" t="s">
        <v>1329</v>
      </c>
      <c r="W2472" s="31">
        <f t="shared" si="38"/>
        <v>247</v>
      </c>
    </row>
    <row r="2473" spans="1:23" ht="16.5" x14ac:dyDescent="0.2">
      <c r="A2473" s="31">
        <v>2470</v>
      </c>
      <c r="B2473" s="31">
        <f>INDEX(技能效果!B:B,MATCH(技能效果等级!W2473,技能效果!Y:Y,0))</f>
        <v>180100401</v>
      </c>
      <c r="C2473" s="31" t="str">
        <f>INDEX(技能效果!C:C,MATCH(技能效果等级!B2473,技能效果!B:B,0))</f>
        <v>鬼将军普通伤害</v>
      </c>
      <c r="D2473" s="30" t="s">
        <v>1013</v>
      </c>
      <c r="E2473" s="31">
        <v>10</v>
      </c>
      <c r="F2473" s="31">
        <f>INDEX(技能效果!H:H,MATCH(技能效果等级!B2473,技能效果!B:B,0))</f>
        <v>1001</v>
      </c>
      <c r="G2473" s="31">
        <v>1</v>
      </c>
      <c r="H2473" s="100"/>
      <c r="I2473" s="100"/>
      <c r="J2473" s="100"/>
      <c r="K2473" s="100"/>
      <c r="L2473" s="100"/>
      <c r="M2473" s="100"/>
      <c r="N2473" s="30" t="str">
        <f>IF(INDEX(技能效果!I:I,MATCH(技能效果等级!B2473,技能效果!B:B,0))="","",INDEX(技能效果!I:I,MATCH(技能效果等级!B2473,技能效果!B:B,0)))</f>
        <v/>
      </c>
      <c r="O2473" s="100"/>
      <c r="P2473" s="100"/>
      <c r="Q2473" s="100"/>
      <c r="R2473" s="31" t="str">
        <f>IF(INDEX(技能效果!J:J,MATCH(技能效果等级!B2473,技能效果!B:B,0))="","",INDEX(技能效果!J:J,MATCH(技能效果等级!B2473,技能效果!B:B,0)))</f>
        <v/>
      </c>
      <c r="S2473" s="100"/>
      <c r="T2473" s="100"/>
      <c r="U2473" s="100"/>
      <c r="V2473" s="30" t="s">
        <v>1329</v>
      </c>
      <c r="W2473" s="31">
        <f t="shared" si="38"/>
        <v>247</v>
      </c>
    </row>
    <row r="2474" spans="1:23" ht="16.5" x14ac:dyDescent="0.2">
      <c r="A2474" s="31">
        <v>2471</v>
      </c>
      <c r="B2474" s="31">
        <f>INDEX(技能效果!B:B,MATCH(技能效果等级!W2474,技能效果!Y:Y,0))</f>
        <v>180200401</v>
      </c>
      <c r="C2474" s="31" t="str">
        <f>INDEX(技能效果!C:C,MATCH(技能效果等级!B2474,技能效果!B:B,0))</f>
        <v>鬼将军超级伤害</v>
      </c>
      <c r="D2474" s="30" t="s">
        <v>1013</v>
      </c>
      <c r="E2474" s="31">
        <v>1</v>
      </c>
      <c r="F2474" s="31">
        <f>INDEX(技能效果!H:H,MATCH(技能效果等级!B2474,技能效果!B:B,0))</f>
        <v>1001</v>
      </c>
      <c r="G2474" s="31">
        <v>1</v>
      </c>
      <c r="H2474" s="100"/>
      <c r="I2474" s="100"/>
      <c r="J2474" s="100"/>
      <c r="K2474" s="100"/>
      <c r="L2474" s="100"/>
      <c r="M2474" s="100"/>
      <c r="N2474" s="30" t="str">
        <f>IF(INDEX(技能效果!I:I,MATCH(技能效果等级!B2474,技能效果!B:B,0))="","",INDEX(技能效果!I:I,MATCH(技能效果等级!B2474,技能效果!B:B,0)))</f>
        <v/>
      </c>
      <c r="O2474" s="100"/>
      <c r="P2474" s="100"/>
      <c r="Q2474" s="100"/>
      <c r="R2474" s="31" t="str">
        <f>IF(INDEX(技能效果!J:J,MATCH(技能效果等级!B2474,技能效果!B:B,0))="","",INDEX(技能效果!J:J,MATCH(技能效果等级!B2474,技能效果!B:B,0)))</f>
        <v/>
      </c>
      <c r="S2474" s="100"/>
      <c r="T2474" s="100"/>
      <c r="U2474" s="100"/>
      <c r="V2474" s="30" t="s">
        <v>1329</v>
      </c>
      <c r="W2474" s="31">
        <f t="shared" si="38"/>
        <v>248</v>
      </c>
    </row>
    <row r="2475" spans="1:23" ht="16.5" x14ac:dyDescent="0.2">
      <c r="A2475" s="31">
        <v>2472</v>
      </c>
      <c r="B2475" s="31">
        <f>INDEX(技能效果!B:B,MATCH(技能效果等级!W2475,技能效果!Y:Y,0))</f>
        <v>180200401</v>
      </c>
      <c r="C2475" s="31" t="str">
        <f>INDEX(技能效果!C:C,MATCH(技能效果等级!B2475,技能效果!B:B,0))</f>
        <v>鬼将军超级伤害</v>
      </c>
      <c r="D2475" s="30" t="s">
        <v>1013</v>
      </c>
      <c r="E2475" s="31">
        <v>2</v>
      </c>
      <c r="F2475" s="31">
        <f>INDEX(技能效果!H:H,MATCH(技能效果等级!B2475,技能效果!B:B,0))</f>
        <v>1001</v>
      </c>
      <c r="G2475" s="31">
        <v>1</v>
      </c>
      <c r="H2475" s="100"/>
      <c r="I2475" s="100"/>
      <c r="J2475" s="100"/>
      <c r="K2475" s="100"/>
      <c r="L2475" s="100"/>
      <c r="M2475" s="100"/>
      <c r="N2475" s="30" t="str">
        <f>IF(INDEX(技能效果!I:I,MATCH(技能效果等级!B2475,技能效果!B:B,0))="","",INDEX(技能效果!I:I,MATCH(技能效果等级!B2475,技能效果!B:B,0)))</f>
        <v/>
      </c>
      <c r="O2475" s="100"/>
      <c r="P2475" s="100"/>
      <c r="Q2475" s="100"/>
      <c r="R2475" s="31" t="str">
        <f>IF(INDEX(技能效果!J:J,MATCH(技能效果等级!B2475,技能效果!B:B,0))="","",INDEX(技能效果!J:J,MATCH(技能效果等级!B2475,技能效果!B:B,0)))</f>
        <v/>
      </c>
      <c r="S2475" s="100"/>
      <c r="T2475" s="100"/>
      <c r="U2475" s="100"/>
      <c r="V2475" s="30" t="s">
        <v>1329</v>
      </c>
      <c r="W2475" s="31">
        <f t="shared" si="38"/>
        <v>248</v>
      </c>
    </row>
    <row r="2476" spans="1:23" ht="16.5" x14ac:dyDescent="0.2">
      <c r="A2476" s="31">
        <v>2473</v>
      </c>
      <c r="B2476" s="31">
        <f>INDEX(技能效果!B:B,MATCH(技能效果等级!W2476,技能效果!Y:Y,0))</f>
        <v>180200401</v>
      </c>
      <c r="C2476" s="31" t="str">
        <f>INDEX(技能效果!C:C,MATCH(技能效果等级!B2476,技能效果!B:B,0))</f>
        <v>鬼将军超级伤害</v>
      </c>
      <c r="D2476" s="30" t="s">
        <v>1013</v>
      </c>
      <c r="E2476" s="31">
        <v>3</v>
      </c>
      <c r="F2476" s="31">
        <f>INDEX(技能效果!H:H,MATCH(技能效果等级!B2476,技能效果!B:B,0))</f>
        <v>1001</v>
      </c>
      <c r="G2476" s="31">
        <v>1</v>
      </c>
      <c r="H2476" s="100"/>
      <c r="I2476" s="100"/>
      <c r="J2476" s="100"/>
      <c r="K2476" s="100"/>
      <c r="L2476" s="100"/>
      <c r="M2476" s="100"/>
      <c r="N2476" s="30" t="str">
        <f>IF(INDEX(技能效果!I:I,MATCH(技能效果等级!B2476,技能效果!B:B,0))="","",INDEX(技能效果!I:I,MATCH(技能效果等级!B2476,技能效果!B:B,0)))</f>
        <v/>
      </c>
      <c r="O2476" s="100"/>
      <c r="P2476" s="100"/>
      <c r="Q2476" s="100"/>
      <c r="R2476" s="31" t="str">
        <f>IF(INDEX(技能效果!J:J,MATCH(技能效果等级!B2476,技能效果!B:B,0))="","",INDEX(技能效果!J:J,MATCH(技能效果等级!B2476,技能效果!B:B,0)))</f>
        <v/>
      </c>
      <c r="S2476" s="100"/>
      <c r="T2476" s="100"/>
      <c r="U2476" s="100"/>
      <c r="V2476" s="30" t="s">
        <v>1329</v>
      </c>
      <c r="W2476" s="31">
        <f t="shared" si="38"/>
        <v>248</v>
      </c>
    </row>
    <row r="2477" spans="1:23" ht="16.5" x14ac:dyDescent="0.2">
      <c r="A2477" s="31">
        <v>2474</v>
      </c>
      <c r="B2477" s="31">
        <f>INDEX(技能效果!B:B,MATCH(技能效果等级!W2477,技能效果!Y:Y,0))</f>
        <v>180200401</v>
      </c>
      <c r="C2477" s="31" t="str">
        <f>INDEX(技能效果!C:C,MATCH(技能效果等级!B2477,技能效果!B:B,0))</f>
        <v>鬼将军超级伤害</v>
      </c>
      <c r="D2477" s="30" t="s">
        <v>1013</v>
      </c>
      <c r="E2477" s="31">
        <v>4</v>
      </c>
      <c r="F2477" s="31">
        <f>INDEX(技能效果!H:H,MATCH(技能效果等级!B2477,技能效果!B:B,0))</f>
        <v>1001</v>
      </c>
      <c r="G2477" s="31">
        <v>1</v>
      </c>
      <c r="H2477" s="100"/>
      <c r="I2477" s="100"/>
      <c r="J2477" s="100"/>
      <c r="K2477" s="100"/>
      <c r="L2477" s="100"/>
      <c r="M2477" s="100"/>
      <c r="N2477" s="30" t="str">
        <f>IF(INDEX(技能效果!I:I,MATCH(技能效果等级!B2477,技能效果!B:B,0))="","",INDEX(技能效果!I:I,MATCH(技能效果等级!B2477,技能效果!B:B,0)))</f>
        <v/>
      </c>
      <c r="O2477" s="100"/>
      <c r="P2477" s="100"/>
      <c r="Q2477" s="100"/>
      <c r="R2477" s="31" t="str">
        <f>IF(INDEX(技能效果!J:J,MATCH(技能效果等级!B2477,技能效果!B:B,0))="","",INDEX(技能效果!J:J,MATCH(技能效果等级!B2477,技能效果!B:B,0)))</f>
        <v/>
      </c>
      <c r="S2477" s="100"/>
      <c r="T2477" s="100"/>
      <c r="U2477" s="100"/>
      <c r="V2477" s="30" t="s">
        <v>1329</v>
      </c>
      <c r="W2477" s="31">
        <f t="shared" si="38"/>
        <v>248</v>
      </c>
    </row>
    <row r="2478" spans="1:23" ht="16.5" x14ac:dyDescent="0.2">
      <c r="A2478" s="31">
        <v>2475</v>
      </c>
      <c r="B2478" s="31">
        <f>INDEX(技能效果!B:B,MATCH(技能效果等级!W2478,技能效果!Y:Y,0))</f>
        <v>180200401</v>
      </c>
      <c r="C2478" s="31" t="str">
        <f>INDEX(技能效果!C:C,MATCH(技能效果等级!B2478,技能效果!B:B,0))</f>
        <v>鬼将军超级伤害</v>
      </c>
      <c r="D2478" s="30" t="s">
        <v>1013</v>
      </c>
      <c r="E2478" s="31">
        <v>5</v>
      </c>
      <c r="F2478" s="31">
        <f>INDEX(技能效果!H:H,MATCH(技能效果等级!B2478,技能效果!B:B,0))</f>
        <v>1001</v>
      </c>
      <c r="G2478" s="31">
        <v>1</v>
      </c>
      <c r="H2478" s="100"/>
      <c r="I2478" s="100"/>
      <c r="J2478" s="100"/>
      <c r="K2478" s="100"/>
      <c r="L2478" s="100"/>
      <c r="M2478" s="100"/>
      <c r="N2478" s="30" t="str">
        <f>IF(INDEX(技能效果!I:I,MATCH(技能效果等级!B2478,技能效果!B:B,0))="","",INDEX(技能效果!I:I,MATCH(技能效果等级!B2478,技能效果!B:B,0)))</f>
        <v/>
      </c>
      <c r="O2478" s="100"/>
      <c r="P2478" s="100"/>
      <c r="Q2478" s="100"/>
      <c r="R2478" s="31" t="str">
        <f>IF(INDEX(技能效果!J:J,MATCH(技能效果等级!B2478,技能效果!B:B,0))="","",INDEX(技能效果!J:J,MATCH(技能效果等级!B2478,技能效果!B:B,0)))</f>
        <v/>
      </c>
      <c r="S2478" s="100"/>
      <c r="T2478" s="100"/>
      <c r="U2478" s="100"/>
      <c r="V2478" s="30" t="s">
        <v>1329</v>
      </c>
      <c r="W2478" s="31">
        <f t="shared" si="38"/>
        <v>248</v>
      </c>
    </row>
    <row r="2479" spans="1:23" ht="16.5" x14ac:dyDescent="0.2">
      <c r="A2479" s="31">
        <v>2476</v>
      </c>
      <c r="B2479" s="31">
        <f>INDEX(技能效果!B:B,MATCH(技能效果等级!W2479,技能效果!Y:Y,0))</f>
        <v>180200401</v>
      </c>
      <c r="C2479" s="31" t="str">
        <f>INDEX(技能效果!C:C,MATCH(技能效果等级!B2479,技能效果!B:B,0))</f>
        <v>鬼将军超级伤害</v>
      </c>
      <c r="D2479" s="30" t="s">
        <v>1013</v>
      </c>
      <c r="E2479" s="31">
        <v>6</v>
      </c>
      <c r="F2479" s="31">
        <f>INDEX(技能效果!H:H,MATCH(技能效果等级!B2479,技能效果!B:B,0))</f>
        <v>1001</v>
      </c>
      <c r="G2479" s="31">
        <v>1</v>
      </c>
      <c r="H2479" s="100"/>
      <c r="I2479" s="100"/>
      <c r="J2479" s="100"/>
      <c r="K2479" s="100"/>
      <c r="L2479" s="100"/>
      <c r="M2479" s="100"/>
      <c r="N2479" s="30" t="str">
        <f>IF(INDEX(技能效果!I:I,MATCH(技能效果等级!B2479,技能效果!B:B,0))="","",INDEX(技能效果!I:I,MATCH(技能效果等级!B2479,技能效果!B:B,0)))</f>
        <v/>
      </c>
      <c r="O2479" s="100"/>
      <c r="P2479" s="100"/>
      <c r="Q2479" s="100"/>
      <c r="R2479" s="31" t="str">
        <f>IF(INDEX(技能效果!J:J,MATCH(技能效果等级!B2479,技能效果!B:B,0))="","",INDEX(技能效果!J:J,MATCH(技能效果等级!B2479,技能效果!B:B,0)))</f>
        <v/>
      </c>
      <c r="S2479" s="100"/>
      <c r="T2479" s="100"/>
      <c r="U2479" s="100"/>
      <c r="V2479" s="30" t="s">
        <v>1329</v>
      </c>
      <c r="W2479" s="31">
        <f t="shared" si="38"/>
        <v>248</v>
      </c>
    </row>
    <row r="2480" spans="1:23" ht="16.5" x14ac:dyDescent="0.2">
      <c r="A2480" s="31">
        <v>2477</v>
      </c>
      <c r="B2480" s="31">
        <f>INDEX(技能效果!B:B,MATCH(技能效果等级!W2480,技能效果!Y:Y,0))</f>
        <v>180200401</v>
      </c>
      <c r="C2480" s="31" t="str">
        <f>INDEX(技能效果!C:C,MATCH(技能效果等级!B2480,技能效果!B:B,0))</f>
        <v>鬼将军超级伤害</v>
      </c>
      <c r="D2480" s="30" t="s">
        <v>1013</v>
      </c>
      <c r="E2480" s="31">
        <v>7</v>
      </c>
      <c r="F2480" s="31">
        <f>INDEX(技能效果!H:H,MATCH(技能效果等级!B2480,技能效果!B:B,0))</f>
        <v>1001</v>
      </c>
      <c r="G2480" s="31">
        <v>1</v>
      </c>
      <c r="H2480" s="100"/>
      <c r="I2480" s="100"/>
      <c r="J2480" s="100"/>
      <c r="K2480" s="100"/>
      <c r="L2480" s="100"/>
      <c r="M2480" s="100"/>
      <c r="N2480" s="30" t="str">
        <f>IF(INDEX(技能效果!I:I,MATCH(技能效果等级!B2480,技能效果!B:B,0))="","",INDEX(技能效果!I:I,MATCH(技能效果等级!B2480,技能效果!B:B,0)))</f>
        <v/>
      </c>
      <c r="O2480" s="100"/>
      <c r="P2480" s="100"/>
      <c r="Q2480" s="100"/>
      <c r="R2480" s="31" t="str">
        <f>IF(INDEX(技能效果!J:J,MATCH(技能效果等级!B2480,技能效果!B:B,0))="","",INDEX(技能效果!J:J,MATCH(技能效果等级!B2480,技能效果!B:B,0)))</f>
        <v/>
      </c>
      <c r="S2480" s="100"/>
      <c r="T2480" s="100"/>
      <c r="U2480" s="100"/>
      <c r="V2480" s="30" t="s">
        <v>1329</v>
      </c>
      <c r="W2480" s="31">
        <f t="shared" si="38"/>
        <v>248</v>
      </c>
    </row>
    <row r="2481" spans="1:23" ht="16.5" x14ac:dyDescent="0.2">
      <c r="A2481" s="31">
        <v>2478</v>
      </c>
      <c r="B2481" s="31">
        <f>INDEX(技能效果!B:B,MATCH(技能效果等级!W2481,技能效果!Y:Y,0))</f>
        <v>180200401</v>
      </c>
      <c r="C2481" s="31" t="str">
        <f>INDEX(技能效果!C:C,MATCH(技能效果等级!B2481,技能效果!B:B,0))</f>
        <v>鬼将军超级伤害</v>
      </c>
      <c r="D2481" s="30" t="s">
        <v>1013</v>
      </c>
      <c r="E2481" s="31">
        <v>8</v>
      </c>
      <c r="F2481" s="31">
        <f>INDEX(技能效果!H:H,MATCH(技能效果等级!B2481,技能效果!B:B,0))</f>
        <v>1001</v>
      </c>
      <c r="G2481" s="31">
        <v>1</v>
      </c>
      <c r="H2481" s="100"/>
      <c r="I2481" s="100"/>
      <c r="J2481" s="100"/>
      <c r="K2481" s="100"/>
      <c r="L2481" s="100"/>
      <c r="M2481" s="100"/>
      <c r="N2481" s="30" t="str">
        <f>IF(INDEX(技能效果!I:I,MATCH(技能效果等级!B2481,技能效果!B:B,0))="","",INDEX(技能效果!I:I,MATCH(技能效果等级!B2481,技能效果!B:B,0)))</f>
        <v/>
      </c>
      <c r="O2481" s="100"/>
      <c r="P2481" s="100"/>
      <c r="Q2481" s="100"/>
      <c r="R2481" s="31" t="str">
        <f>IF(INDEX(技能效果!J:J,MATCH(技能效果等级!B2481,技能效果!B:B,0))="","",INDEX(技能效果!J:J,MATCH(技能效果等级!B2481,技能效果!B:B,0)))</f>
        <v/>
      </c>
      <c r="S2481" s="100"/>
      <c r="T2481" s="100"/>
      <c r="U2481" s="100"/>
      <c r="V2481" s="30" t="s">
        <v>1329</v>
      </c>
      <c r="W2481" s="31">
        <f t="shared" si="38"/>
        <v>248</v>
      </c>
    </row>
    <row r="2482" spans="1:23" ht="16.5" x14ac:dyDescent="0.2">
      <c r="A2482" s="31">
        <v>2479</v>
      </c>
      <c r="B2482" s="31">
        <f>INDEX(技能效果!B:B,MATCH(技能效果等级!W2482,技能效果!Y:Y,0))</f>
        <v>180200401</v>
      </c>
      <c r="C2482" s="31" t="str">
        <f>INDEX(技能效果!C:C,MATCH(技能效果等级!B2482,技能效果!B:B,0))</f>
        <v>鬼将军超级伤害</v>
      </c>
      <c r="D2482" s="30" t="s">
        <v>1013</v>
      </c>
      <c r="E2482" s="31">
        <v>9</v>
      </c>
      <c r="F2482" s="31">
        <f>INDEX(技能效果!H:H,MATCH(技能效果等级!B2482,技能效果!B:B,0))</f>
        <v>1001</v>
      </c>
      <c r="G2482" s="31">
        <v>1</v>
      </c>
      <c r="H2482" s="100"/>
      <c r="I2482" s="100"/>
      <c r="J2482" s="100"/>
      <c r="K2482" s="100"/>
      <c r="L2482" s="100"/>
      <c r="M2482" s="100"/>
      <c r="N2482" s="30" t="str">
        <f>IF(INDEX(技能效果!I:I,MATCH(技能效果等级!B2482,技能效果!B:B,0))="","",INDEX(技能效果!I:I,MATCH(技能效果等级!B2482,技能效果!B:B,0)))</f>
        <v/>
      </c>
      <c r="O2482" s="100"/>
      <c r="P2482" s="100"/>
      <c r="Q2482" s="100"/>
      <c r="R2482" s="31" t="str">
        <f>IF(INDEX(技能效果!J:J,MATCH(技能效果等级!B2482,技能效果!B:B,0))="","",INDEX(技能效果!J:J,MATCH(技能效果等级!B2482,技能效果!B:B,0)))</f>
        <v/>
      </c>
      <c r="S2482" s="100"/>
      <c r="T2482" s="100"/>
      <c r="U2482" s="100"/>
      <c r="V2482" s="30" t="s">
        <v>1329</v>
      </c>
      <c r="W2482" s="31">
        <f t="shared" si="38"/>
        <v>248</v>
      </c>
    </row>
    <row r="2483" spans="1:23" ht="16.5" x14ac:dyDescent="0.2">
      <c r="A2483" s="31">
        <v>2480</v>
      </c>
      <c r="B2483" s="31">
        <f>INDEX(技能效果!B:B,MATCH(技能效果等级!W2483,技能效果!Y:Y,0))</f>
        <v>180200401</v>
      </c>
      <c r="C2483" s="31" t="str">
        <f>INDEX(技能效果!C:C,MATCH(技能效果等级!B2483,技能效果!B:B,0))</f>
        <v>鬼将军超级伤害</v>
      </c>
      <c r="D2483" s="30" t="s">
        <v>1013</v>
      </c>
      <c r="E2483" s="31">
        <v>10</v>
      </c>
      <c r="F2483" s="31">
        <f>INDEX(技能效果!H:H,MATCH(技能效果等级!B2483,技能效果!B:B,0))</f>
        <v>1001</v>
      </c>
      <c r="G2483" s="31">
        <v>1</v>
      </c>
      <c r="H2483" s="100"/>
      <c r="I2483" s="100"/>
      <c r="J2483" s="100"/>
      <c r="K2483" s="100"/>
      <c r="L2483" s="100"/>
      <c r="M2483" s="100"/>
      <c r="N2483" s="30" t="str">
        <f>IF(INDEX(技能效果!I:I,MATCH(技能效果等级!B2483,技能效果!B:B,0))="","",INDEX(技能效果!I:I,MATCH(技能效果等级!B2483,技能效果!B:B,0)))</f>
        <v/>
      </c>
      <c r="O2483" s="100"/>
      <c r="P2483" s="100"/>
      <c r="Q2483" s="100"/>
      <c r="R2483" s="31" t="str">
        <f>IF(INDEX(技能效果!J:J,MATCH(技能效果等级!B2483,技能效果!B:B,0))="","",INDEX(技能效果!J:J,MATCH(技能效果等级!B2483,技能效果!B:B,0)))</f>
        <v/>
      </c>
      <c r="S2483" s="100"/>
      <c r="T2483" s="100"/>
      <c r="U2483" s="100"/>
      <c r="V2483" s="30" t="s">
        <v>1329</v>
      </c>
      <c r="W2483" s="31">
        <f t="shared" si="38"/>
        <v>248</v>
      </c>
    </row>
    <row r="2484" spans="1:23" ht="16.5" x14ac:dyDescent="0.2">
      <c r="A2484" s="31">
        <v>2481</v>
      </c>
      <c r="B2484" s="31">
        <f>INDEX(技能效果!B:B,MATCH(技能效果等级!W2484,技能效果!Y:Y,0))</f>
        <v>180100501</v>
      </c>
      <c r="C2484" s="31" t="str">
        <f>INDEX(技能效果!C:C,MATCH(技能效果等级!B2484,技能效果!B:B,0))</f>
        <v>变身鬼将军普通伤害</v>
      </c>
      <c r="D2484" s="30" t="s">
        <v>1013</v>
      </c>
      <c r="E2484" s="31">
        <v>1</v>
      </c>
      <c r="F2484" s="31">
        <f>INDEX(技能效果!H:H,MATCH(技能效果等级!B2484,技能效果!B:B,0))</f>
        <v>1001</v>
      </c>
      <c r="G2484" s="31">
        <v>1</v>
      </c>
      <c r="H2484" s="100"/>
      <c r="I2484" s="100"/>
      <c r="J2484" s="100"/>
      <c r="K2484" s="100"/>
      <c r="L2484" s="100"/>
      <c r="M2484" s="100"/>
      <c r="N2484" s="30" t="str">
        <f>IF(INDEX(技能效果!I:I,MATCH(技能效果等级!B2484,技能效果!B:B,0))="","",INDEX(技能效果!I:I,MATCH(技能效果等级!B2484,技能效果!B:B,0)))</f>
        <v/>
      </c>
      <c r="O2484" s="100"/>
      <c r="P2484" s="100"/>
      <c r="Q2484" s="100"/>
      <c r="R2484" s="31" t="str">
        <f>IF(INDEX(技能效果!J:J,MATCH(技能效果等级!B2484,技能效果!B:B,0))="","",INDEX(技能效果!J:J,MATCH(技能效果等级!B2484,技能效果!B:B,0)))</f>
        <v/>
      </c>
      <c r="S2484" s="100"/>
      <c r="T2484" s="100"/>
      <c r="U2484" s="100"/>
      <c r="V2484" s="30" t="s">
        <v>1329</v>
      </c>
      <c r="W2484" s="31">
        <f t="shared" si="38"/>
        <v>249</v>
      </c>
    </row>
    <row r="2485" spans="1:23" ht="16.5" x14ac:dyDescent="0.2">
      <c r="A2485" s="31">
        <v>2482</v>
      </c>
      <c r="B2485" s="31">
        <f>INDEX(技能效果!B:B,MATCH(技能效果等级!W2485,技能效果!Y:Y,0))</f>
        <v>180100501</v>
      </c>
      <c r="C2485" s="31" t="str">
        <f>INDEX(技能效果!C:C,MATCH(技能效果等级!B2485,技能效果!B:B,0))</f>
        <v>变身鬼将军普通伤害</v>
      </c>
      <c r="D2485" s="30" t="s">
        <v>1013</v>
      </c>
      <c r="E2485" s="31">
        <v>2</v>
      </c>
      <c r="F2485" s="31">
        <f>INDEX(技能效果!H:H,MATCH(技能效果等级!B2485,技能效果!B:B,0))</f>
        <v>1001</v>
      </c>
      <c r="G2485" s="31">
        <v>1</v>
      </c>
      <c r="H2485" s="100"/>
      <c r="I2485" s="100"/>
      <c r="J2485" s="100"/>
      <c r="K2485" s="100"/>
      <c r="L2485" s="100"/>
      <c r="M2485" s="100"/>
      <c r="N2485" s="30" t="str">
        <f>IF(INDEX(技能效果!I:I,MATCH(技能效果等级!B2485,技能效果!B:B,0))="","",INDEX(技能效果!I:I,MATCH(技能效果等级!B2485,技能效果!B:B,0)))</f>
        <v/>
      </c>
      <c r="O2485" s="100"/>
      <c r="P2485" s="100"/>
      <c r="Q2485" s="100"/>
      <c r="R2485" s="31" t="str">
        <f>IF(INDEX(技能效果!J:J,MATCH(技能效果等级!B2485,技能效果!B:B,0))="","",INDEX(技能效果!J:J,MATCH(技能效果等级!B2485,技能效果!B:B,0)))</f>
        <v/>
      </c>
      <c r="S2485" s="100"/>
      <c r="T2485" s="100"/>
      <c r="U2485" s="100"/>
      <c r="V2485" s="30" t="s">
        <v>1329</v>
      </c>
      <c r="W2485" s="31">
        <f t="shared" si="38"/>
        <v>249</v>
      </c>
    </row>
    <row r="2486" spans="1:23" ht="16.5" x14ac:dyDescent="0.2">
      <c r="A2486" s="31">
        <v>2483</v>
      </c>
      <c r="B2486" s="31">
        <f>INDEX(技能效果!B:B,MATCH(技能效果等级!W2486,技能效果!Y:Y,0))</f>
        <v>180100501</v>
      </c>
      <c r="C2486" s="31" t="str">
        <f>INDEX(技能效果!C:C,MATCH(技能效果等级!B2486,技能效果!B:B,0))</f>
        <v>变身鬼将军普通伤害</v>
      </c>
      <c r="D2486" s="30" t="s">
        <v>1013</v>
      </c>
      <c r="E2486" s="31">
        <v>3</v>
      </c>
      <c r="F2486" s="31">
        <f>INDEX(技能效果!H:H,MATCH(技能效果等级!B2486,技能效果!B:B,0))</f>
        <v>1001</v>
      </c>
      <c r="G2486" s="31">
        <v>1</v>
      </c>
      <c r="H2486" s="100"/>
      <c r="I2486" s="100"/>
      <c r="J2486" s="100"/>
      <c r="K2486" s="100"/>
      <c r="L2486" s="100"/>
      <c r="M2486" s="100"/>
      <c r="N2486" s="30" t="str">
        <f>IF(INDEX(技能效果!I:I,MATCH(技能效果等级!B2486,技能效果!B:B,0))="","",INDEX(技能效果!I:I,MATCH(技能效果等级!B2486,技能效果!B:B,0)))</f>
        <v/>
      </c>
      <c r="O2486" s="100"/>
      <c r="P2486" s="100"/>
      <c r="Q2486" s="100"/>
      <c r="R2486" s="31" t="str">
        <f>IF(INDEX(技能效果!J:J,MATCH(技能效果等级!B2486,技能效果!B:B,0))="","",INDEX(技能效果!J:J,MATCH(技能效果等级!B2486,技能效果!B:B,0)))</f>
        <v/>
      </c>
      <c r="S2486" s="100"/>
      <c r="T2486" s="100"/>
      <c r="U2486" s="100"/>
      <c r="V2486" s="30" t="s">
        <v>1329</v>
      </c>
      <c r="W2486" s="31">
        <f t="shared" si="38"/>
        <v>249</v>
      </c>
    </row>
    <row r="2487" spans="1:23" ht="16.5" x14ac:dyDescent="0.2">
      <c r="A2487" s="31">
        <v>2484</v>
      </c>
      <c r="B2487" s="31">
        <f>INDEX(技能效果!B:B,MATCH(技能效果等级!W2487,技能效果!Y:Y,0))</f>
        <v>180100501</v>
      </c>
      <c r="C2487" s="31" t="str">
        <f>INDEX(技能效果!C:C,MATCH(技能效果等级!B2487,技能效果!B:B,0))</f>
        <v>变身鬼将军普通伤害</v>
      </c>
      <c r="D2487" s="30" t="s">
        <v>1013</v>
      </c>
      <c r="E2487" s="31">
        <v>4</v>
      </c>
      <c r="F2487" s="31">
        <f>INDEX(技能效果!H:H,MATCH(技能效果等级!B2487,技能效果!B:B,0))</f>
        <v>1001</v>
      </c>
      <c r="G2487" s="31">
        <v>1</v>
      </c>
      <c r="H2487" s="100"/>
      <c r="I2487" s="100"/>
      <c r="J2487" s="100"/>
      <c r="K2487" s="100"/>
      <c r="L2487" s="100"/>
      <c r="M2487" s="100"/>
      <c r="N2487" s="30" t="str">
        <f>IF(INDEX(技能效果!I:I,MATCH(技能效果等级!B2487,技能效果!B:B,0))="","",INDEX(技能效果!I:I,MATCH(技能效果等级!B2487,技能效果!B:B,0)))</f>
        <v/>
      </c>
      <c r="O2487" s="100"/>
      <c r="P2487" s="100"/>
      <c r="Q2487" s="100"/>
      <c r="R2487" s="31" t="str">
        <f>IF(INDEX(技能效果!J:J,MATCH(技能效果等级!B2487,技能效果!B:B,0))="","",INDEX(技能效果!J:J,MATCH(技能效果等级!B2487,技能效果!B:B,0)))</f>
        <v/>
      </c>
      <c r="S2487" s="100"/>
      <c r="T2487" s="100"/>
      <c r="U2487" s="100"/>
      <c r="V2487" s="30" t="s">
        <v>1329</v>
      </c>
      <c r="W2487" s="31">
        <f t="shared" si="38"/>
        <v>249</v>
      </c>
    </row>
    <row r="2488" spans="1:23" ht="16.5" x14ac:dyDescent="0.2">
      <c r="A2488" s="31">
        <v>2485</v>
      </c>
      <c r="B2488" s="31">
        <f>INDEX(技能效果!B:B,MATCH(技能效果等级!W2488,技能效果!Y:Y,0))</f>
        <v>180100501</v>
      </c>
      <c r="C2488" s="31" t="str">
        <f>INDEX(技能效果!C:C,MATCH(技能效果等级!B2488,技能效果!B:B,0))</f>
        <v>变身鬼将军普通伤害</v>
      </c>
      <c r="D2488" s="30" t="s">
        <v>1013</v>
      </c>
      <c r="E2488" s="31">
        <v>5</v>
      </c>
      <c r="F2488" s="31">
        <f>INDEX(技能效果!H:H,MATCH(技能效果等级!B2488,技能效果!B:B,0))</f>
        <v>1001</v>
      </c>
      <c r="G2488" s="31">
        <v>1</v>
      </c>
      <c r="H2488" s="100"/>
      <c r="I2488" s="100"/>
      <c r="J2488" s="100"/>
      <c r="K2488" s="100"/>
      <c r="L2488" s="100"/>
      <c r="M2488" s="100"/>
      <c r="N2488" s="30" t="str">
        <f>IF(INDEX(技能效果!I:I,MATCH(技能效果等级!B2488,技能效果!B:B,0))="","",INDEX(技能效果!I:I,MATCH(技能效果等级!B2488,技能效果!B:B,0)))</f>
        <v/>
      </c>
      <c r="O2488" s="100"/>
      <c r="P2488" s="100"/>
      <c r="Q2488" s="100"/>
      <c r="R2488" s="31" t="str">
        <f>IF(INDEX(技能效果!J:J,MATCH(技能效果等级!B2488,技能效果!B:B,0))="","",INDEX(技能效果!J:J,MATCH(技能效果等级!B2488,技能效果!B:B,0)))</f>
        <v/>
      </c>
      <c r="S2488" s="100"/>
      <c r="T2488" s="100"/>
      <c r="U2488" s="100"/>
      <c r="V2488" s="30" t="s">
        <v>1329</v>
      </c>
      <c r="W2488" s="31">
        <f t="shared" si="38"/>
        <v>249</v>
      </c>
    </row>
    <row r="2489" spans="1:23" ht="16.5" x14ac:dyDescent="0.2">
      <c r="A2489" s="31">
        <v>2486</v>
      </c>
      <c r="B2489" s="31">
        <f>INDEX(技能效果!B:B,MATCH(技能效果等级!W2489,技能效果!Y:Y,0))</f>
        <v>180100501</v>
      </c>
      <c r="C2489" s="31" t="str">
        <f>INDEX(技能效果!C:C,MATCH(技能效果等级!B2489,技能效果!B:B,0))</f>
        <v>变身鬼将军普通伤害</v>
      </c>
      <c r="D2489" s="30" t="s">
        <v>1013</v>
      </c>
      <c r="E2489" s="31">
        <v>6</v>
      </c>
      <c r="F2489" s="31">
        <f>INDEX(技能效果!H:H,MATCH(技能效果等级!B2489,技能效果!B:B,0))</f>
        <v>1001</v>
      </c>
      <c r="G2489" s="31">
        <v>1</v>
      </c>
      <c r="H2489" s="100"/>
      <c r="I2489" s="100"/>
      <c r="J2489" s="100"/>
      <c r="K2489" s="100"/>
      <c r="L2489" s="100"/>
      <c r="M2489" s="100"/>
      <c r="N2489" s="30" t="str">
        <f>IF(INDEX(技能效果!I:I,MATCH(技能效果等级!B2489,技能效果!B:B,0))="","",INDEX(技能效果!I:I,MATCH(技能效果等级!B2489,技能效果!B:B,0)))</f>
        <v/>
      </c>
      <c r="O2489" s="100"/>
      <c r="P2489" s="100"/>
      <c r="Q2489" s="100"/>
      <c r="R2489" s="31" t="str">
        <f>IF(INDEX(技能效果!J:J,MATCH(技能效果等级!B2489,技能效果!B:B,0))="","",INDEX(技能效果!J:J,MATCH(技能效果等级!B2489,技能效果!B:B,0)))</f>
        <v/>
      </c>
      <c r="S2489" s="100"/>
      <c r="T2489" s="100"/>
      <c r="U2489" s="100"/>
      <c r="V2489" s="30" t="s">
        <v>1329</v>
      </c>
      <c r="W2489" s="31">
        <f t="shared" si="38"/>
        <v>249</v>
      </c>
    </row>
    <row r="2490" spans="1:23" ht="16.5" x14ac:dyDescent="0.2">
      <c r="A2490" s="31">
        <v>2487</v>
      </c>
      <c r="B2490" s="31">
        <f>INDEX(技能效果!B:B,MATCH(技能效果等级!W2490,技能效果!Y:Y,0))</f>
        <v>180100501</v>
      </c>
      <c r="C2490" s="31" t="str">
        <f>INDEX(技能效果!C:C,MATCH(技能效果等级!B2490,技能效果!B:B,0))</f>
        <v>变身鬼将军普通伤害</v>
      </c>
      <c r="D2490" s="30" t="s">
        <v>1013</v>
      </c>
      <c r="E2490" s="31">
        <v>7</v>
      </c>
      <c r="F2490" s="31">
        <f>INDEX(技能效果!H:H,MATCH(技能效果等级!B2490,技能效果!B:B,0))</f>
        <v>1001</v>
      </c>
      <c r="G2490" s="31">
        <v>1</v>
      </c>
      <c r="H2490" s="100"/>
      <c r="I2490" s="100"/>
      <c r="J2490" s="100"/>
      <c r="K2490" s="100"/>
      <c r="L2490" s="100"/>
      <c r="M2490" s="100"/>
      <c r="N2490" s="30" t="str">
        <f>IF(INDEX(技能效果!I:I,MATCH(技能效果等级!B2490,技能效果!B:B,0))="","",INDEX(技能效果!I:I,MATCH(技能效果等级!B2490,技能效果!B:B,0)))</f>
        <v/>
      </c>
      <c r="O2490" s="100"/>
      <c r="P2490" s="100"/>
      <c r="Q2490" s="100"/>
      <c r="R2490" s="31" t="str">
        <f>IF(INDEX(技能效果!J:J,MATCH(技能效果等级!B2490,技能效果!B:B,0))="","",INDEX(技能效果!J:J,MATCH(技能效果等级!B2490,技能效果!B:B,0)))</f>
        <v/>
      </c>
      <c r="S2490" s="100"/>
      <c r="T2490" s="100"/>
      <c r="U2490" s="100"/>
      <c r="V2490" s="30" t="s">
        <v>1329</v>
      </c>
      <c r="W2490" s="31">
        <f t="shared" si="38"/>
        <v>249</v>
      </c>
    </row>
    <row r="2491" spans="1:23" ht="16.5" x14ac:dyDescent="0.2">
      <c r="A2491" s="31">
        <v>2488</v>
      </c>
      <c r="B2491" s="31">
        <f>INDEX(技能效果!B:B,MATCH(技能效果等级!W2491,技能效果!Y:Y,0))</f>
        <v>180100501</v>
      </c>
      <c r="C2491" s="31" t="str">
        <f>INDEX(技能效果!C:C,MATCH(技能效果等级!B2491,技能效果!B:B,0))</f>
        <v>变身鬼将军普通伤害</v>
      </c>
      <c r="D2491" s="30" t="s">
        <v>1013</v>
      </c>
      <c r="E2491" s="31">
        <v>8</v>
      </c>
      <c r="F2491" s="31">
        <f>INDEX(技能效果!H:H,MATCH(技能效果等级!B2491,技能效果!B:B,0))</f>
        <v>1001</v>
      </c>
      <c r="G2491" s="31">
        <v>1</v>
      </c>
      <c r="H2491" s="100"/>
      <c r="I2491" s="100"/>
      <c r="J2491" s="100"/>
      <c r="K2491" s="100"/>
      <c r="L2491" s="100"/>
      <c r="M2491" s="100"/>
      <c r="N2491" s="30" t="str">
        <f>IF(INDEX(技能效果!I:I,MATCH(技能效果等级!B2491,技能效果!B:B,0))="","",INDEX(技能效果!I:I,MATCH(技能效果等级!B2491,技能效果!B:B,0)))</f>
        <v/>
      </c>
      <c r="O2491" s="100"/>
      <c r="P2491" s="100"/>
      <c r="Q2491" s="100"/>
      <c r="R2491" s="31" t="str">
        <f>IF(INDEX(技能效果!J:J,MATCH(技能效果等级!B2491,技能效果!B:B,0))="","",INDEX(技能效果!J:J,MATCH(技能效果等级!B2491,技能效果!B:B,0)))</f>
        <v/>
      </c>
      <c r="S2491" s="100"/>
      <c r="T2491" s="100"/>
      <c r="U2491" s="100"/>
      <c r="V2491" s="30" t="s">
        <v>1329</v>
      </c>
      <c r="W2491" s="31">
        <f t="shared" si="38"/>
        <v>249</v>
      </c>
    </row>
    <row r="2492" spans="1:23" ht="16.5" x14ac:dyDescent="0.2">
      <c r="A2492" s="31">
        <v>2489</v>
      </c>
      <c r="B2492" s="31">
        <f>INDEX(技能效果!B:B,MATCH(技能效果等级!W2492,技能效果!Y:Y,0))</f>
        <v>180100501</v>
      </c>
      <c r="C2492" s="31" t="str">
        <f>INDEX(技能效果!C:C,MATCH(技能效果等级!B2492,技能效果!B:B,0))</f>
        <v>变身鬼将军普通伤害</v>
      </c>
      <c r="D2492" s="30" t="s">
        <v>1013</v>
      </c>
      <c r="E2492" s="31">
        <v>9</v>
      </c>
      <c r="F2492" s="31">
        <f>INDEX(技能效果!H:H,MATCH(技能效果等级!B2492,技能效果!B:B,0))</f>
        <v>1001</v>
      </c>
      <c r="G2492" s="31">
        <v>1</v>
      </c>
      <c r="H2492" s="100"/>
      <c r="I2492" s="100"/>
      <c r="J2492" s="100"/>
      <c r="K2492" s="100"/>
      <c r="L2492" s="100"/>
      <c r="M2492" s="100"/>
      <c r="N2492" s="30" t="str">
        <f>IF(INDEX(技能效果!I:I,MATCH(技能效果等级!B2492,技能效果!B:B,0))="","",INDEX(技能效果!I:I,MATCH(技能效果等级!B2492,技能效果!B:B,0)))</f>
        <v/>
      </c>
      <c r="O2492" s="100"/>
      <c r="P2492" s="100"/>
      <c r="Q2492" s="100"/>
      <c r="R2492" s="31" t="str">
        <f>IF(INDEX(技能效果!J:J,MATCH(技能效果等级!B2492,技能效果!B:B,0))="","",INDEX(技能效果!J:J,MATCH(技能效果等级!B2492,技能效果!B:B,0)))</f>
        <v/>
      </c>
      <c r="S2492" s="100"/>
      <c r="T2492" s="100"/>
      <c r="U2492" s="100"/>
      <c r="V2492" s="30" t="s">
        <v>1329</v>
      </c>
      <c r="W2492" s="31">
        <f t="shared" si="38"/>
        <v>249</v>
      </c>
    </row>
    <row r="2493" spans="1:23" ht="16.5" x14ac:dyDescent="0.2">
      <c r="A2493" s="31">
        <v>2490</v>
      </c>
      <c r="B2493" s="31">
        <f>INDEX(技能效果!B:B,MATCH(技能效果等级!W2493,技能效果!Y:Y,0))</f>
        <v>180100501</v>
      </c>
      <c r="C2493" s="31" t="str">
        <f>INDEX(技能效果!C:C,MATCH(技能效果等级!B2493,技能效果!B:B,0))</f>
        <v>变身鬼将军普通伤害</v>
      </c>
      <c r="D2493" s="30" t="s">
        <v>1013</v>
      </c>
      <c r="E2493" s="31">
        <v>10</v>
      </c>
      <c r="F2493" s="31">
        <f>INDEX(技能效果!H:H,MATCH(技能效果等级!B2493,技能效果!B:B,0))</f>
        <v>1001</v>
      </c>
      <c r="G2493" s="31">
        <v>1</v>
      </c>
      <c r="H2493" s="100"/>
      <c r="I2493" s="100"/>
      <c r="J2493" s="100"/>
      <c r="K2493" s="100"/>
      <c r="L2493" s="100"/>
      <c r="M2493" s="100"/>
      <c r="N2493" s="30" t="str">
        <f>IF(INDEX(技能效果!I:I,MATCH(技能效果等级!B2493,技能效果!B:B,0))="","",INDEX(技能效果!I:I,MATCH(技能效果等级!B2493,技能效果!B:B,0)))</f>
        <v/>
      </c>
      <c r="O2493" s="100"/>
      <c r="P2493" s="100"/>
      <c r="Q2493" s="100"/>
      <c r="R2493" s="31" t="str">
        <f>IF(INDEX(技能效果!J:J,MATCH(技能效果等级!B2493,技能效果!B:B,0))="","",INDEX(技能效果!J:J,MATCH(技能效果等级!B2493,技能效果!B:B,0)))</f>
        <v/>
      </c>
      <c r="S2493" s="100"/>
      <c r="T2493" s="100"/>
      <c r="U2493" s="100"/>
      <c r="V2493" s="30" t="s">
        <v>1329</v>
      </c>
      <c r="W2493" s="31">
        <f t="shared" si="38"/>
        <v>249</v>
      </c>
    </row>
    <row r="2494" spans="1:23" ht="16.5" x14ac:dyDescent="0.2">
      <c r="A2494" s="31">
        <v>2491</v>
      </c>
      <c r="B2494" s="31">
        <f>INDEX(技能效果!B:B,MATCH(技能效果等级!W2494,技能效果!Y:Y,0))</f>
        <v>180200501</v>
      </c>
      <c r="C2494" s="31" t="str">
        <f>INDEX(技能效果!C:C,MATCH(技能效果等级!B2494,技能效果!B:B,0))</f>
        <v>变身鬼将军2技能伤害</v>
      </c>
      <c r="D2494" s="30" t="s">
        <v>1013</v>
      </c>
      <c r="E2494" s="31">
        <v>1</v>
      </c>
      <c r="F2494" s="31">
        <f>INDEX(技能效果!H:H,MATCH(技能效果等级!B2494,技能效果!B:B,0))</f>
        <v>1001</v>
      </c>
      <c r="G2494" s="31">
        <v>1</v>
      </c>
      <c r="H2494" s="100"/>
      <c r="I2494" s="100"/>
      <c r="J2494" s="100"/>
      <c r="K2494" s="100"/>
      <c r="L2494" s="100"/>
      <c r="M2494" s="100"/>
      <c r="N2494" s="30" t="str">
        <f>IF(INDEX(技能效果!I:I,MATCH(技能效果等级!B2494,技能效果!B:B,0))="","",INDEX(技能效果!I:I,MATCH(技能效果等级!B2494,技能效果!B:B,0)))</f>
        <v/>
      </c>
      <c r="O2494" s="100"/>
      <c r="P2494" s="100"/>
      <c r="Q2494" s="100"/>
      <c r="R2494" s="31" t="str">
        <f>IF(INDEX(技能效果!J:J,MATCH(技能效果等级!B2494,技能效果!B:B,0))="","",INDEX(技能效果!J:J,MATCH(技能效果等级!B2494,技能效果!B:B,0)))</f>
        <v/>
      </c>
      <c r="S2494" s="100"/>
      <c r="T2494" s="100"/>
      <c r="U2494" s="100"/>
      <c r="V2494" s="30" t="s">
        <v>1329</v>
      </c>
      <c r="W2494" s="31">
        <f t="shared" si="38"/>
        <v>250</v>
      </c>
    </row>
    <row r="2495" spans="1:23" ht="16.5" x14ac:dyDescent="0.2">
      <c r="A2495" s="31">
        <v>2492</v>
      </c>
      <c r="B2495" s="31">
        <f>INDEX(技能效果!B:B,MATCH(技能效果等级!W2495,技能效果!Y:Y,0))</f>
        <v>180200501</v>
      </c>
      <c r="C2495" s="31" t="str">
        <f>INDEX(技能效果!C:C,MATCH(技能效果等级!B2495,技能效果!B:B,0))</f>
        <v>变身鬼将军2技能伤害</v>
      </c>
      <c r="D2495" s="30" t="s">
        <v>1013</v>
      </c>
      <c r="E2495" s="31">
        <v>2</v>
      </c>
      <c r="F2495" s="31">
        <f>INDEX(技能效果!H:H,MATCH(技能效果等级!B2495,技能效果!B:B,0))</f>
        <v>1001</v>
      </c>
      <c r="G2495" s="31">
        <v>1</v>
      </c>
      <c r="H2495" s="100"/>
      <c r="I2495" s="100"/>
      <c r="J2495" s="100"/>
      <c r="K2495" s="100"/>
      <c r="L2495" s="100"/>
      <c r="M2495" s="100"/>
      <c r="N2495" s="30" t="str">
        <f>IF(INDEX(技能效果!I:I,MATCH(技能效果等级!B2495,技能效果!B:B,0))="","",INDEX(技能效果!I:I,MATCH(技能效果等级!B2495,技能效果!B:B,0)))</f>
        <v/>
      </c>
      <c r="O2495" s="100"/>
      <c r="P2495" s="100"/>
      <c r="Q2495" s="100"/>
      <c r="R2495" s="31" t="str">
        <f>IF(INDEX(技能效果!J:J,MATCH(技能效果等级!B2495,技能效果!B:B,0))="","",INDEX(技能效果!J:J,MATCH(技能效果等级!B2495,技能效果!B:B,0)))</f>
        <v/>
      </c>
      <c r="S2495" s="100"/>
      <c r="T2495" s="100"/>
      <c r="U2495" s="100"/>
      <c r="V2495" s="30" t="s">
        <v>1329</v>
      </c>
      <c r="W2495" s="31">
        <f t="shared" si="38"/>
        <v>250</v>
      </c>
    </row>
    <row r="2496" spans="1:23" ht="16.5" x14ac:dyDescent="0.2">
      <c r="A2496" s="31">
        <v>2493</v>
      </c>
      <c r="B2496" s="31">
        <f>INDEX(技能效果!B:B,MATCH(技能效果等级!W2496,技能效果!Y:Y,0))</f>
        <v>180200501</v>
      </c>
      <c r="C2496" s="31" t="str">
        <f>INDEX(技能效果!C:C,MATCH(技能效果等级!B2496,技能效果!B:B,0))</f>
        <v>变身鬼将军2技能伤害</v>
      </c>
      <c r="D2496" s="30" t="s">
        <v>1013</v>
      </c>
      <c r="E2496" s="31">
        <v>3</v>
      </c>
      <c r="F2496" s="31">
        <f>INDEX(技能效果!H:H,MATCH(技能效果等级!B2496,技能效果!B:B,0))</f>
        <v>1001</v>
      </c>
      <c r="G2496" s="31">
        <v>1</v>
      </c>
      <c r="H2496" s="100"/>
      <c r="I2496" s="100"/>
      <c r="J2496" s="100"/>
      <c r="K2496" s="100"/>
      <c r="L2496" s="100"/>
      <c r="M2496" s="100"/>
      <c r="N2496" s="30" t="str">
        <f>IF(INDEX(技能效果!I:I,MATCH(技能效果等级!B2496,技能效果!B:B,0))="","",INDEX(技能效果!I:I,MATCH(技能效果等级!B2496,技能效果!B:B,0)))</f>
        <v/>
      </c>
      <c r="O2496" s="100"/>
      <c r="P2496" s="100"/>
      <c r="Q2496" s="100"/>
      <c r="R2496" s="31" t="str">
        <f>IF(INDEX(技能效果!J:J,MATCH(技能效果等级!B2496,技能效果!B:B,0))="","",INDEX(技能效果!J:J,MATCH(技能效果等级!B2496,技能效果!B:B,0)))</f>
        <v/>
      </c>
      <c r="S2496" s="100"/>
      <c r="T2496" s="100"/>
      <c r="U2496" s="100"/>
      <c r="V2496" s="30" t="s">
        <v>1329</v>
      </c>
      <c r="W2496" s="31">
        <f t="shared" si="38"/>
        <v>250</v>
      </c>
    </row>
    <row r="2497" spans="1:23" ht="16.5" x14ac:dyDescent="0.2">
      <c r="A2497" s="31">
        <v>2494</v>
      </c>
      <c r="B2497" s="31">
        <f>INDEX(技能效果!B:B,MATCH(技能效果等级!W2497,技能效果!Y:Y,0))</f>
        <v>180200501</v>
      </c>
      <c r="C2497" s="31" t="str">
        <f>INDEX(技能效果!C:C,MATCH(技能效果等级!B2497,技能效果!B:B,0))</f>
        <v>变身鬼将军2技能伤害</v>
      </c>
      <c r="D2497" s="30" t="s">
        <v>1013</v>
      </c>
      <c r="E2497" s="31">
        <v>4</v>
      </c>
      <c r="F2497" s="31">
        <f>INDEX(技能效果!H:H,MATCH(技能效果等级!B2497,技能效果!B:B,0))</f>
        <v>1001</v>
      </c>
      <c r="G2497" s="31">
        <v>1</v>
      </c>
      <c r="H2497" s="100"/>
      <c r="I2497" s="100"/>
      <c r="J2497" s="100"/>
      <c r="K2497" s="100"/>
      <c r="L2497" s="100"/>
      <c r="M2497" s="100"/>
      <c r="N2497" s="30" t="str">
        <f>IF(INDEX(技能效果!I:I,MATCH(技能效果等级!B2497,技能效果!B:B,0))="","",INDEX(技能效果!I:I,MATCH(技能效果等级!B2497,技能效果!B:B,0)))</f>
        <v/>
      </c>
      <c r="O2497" s="100"/>
      <c r="P2497" s="100"/>
      <c r="Q2497" s="100"/>
      <c r="R2497" s="31" t="str">
        <f>IF(INDEX(技能效果!J:J,MATCH(技能效果等级!B2497,技能效果!B:B,0))="","",INDEX(技能效果!J:J,MATCH(技能效果等级!B2497,技能效果!B:B,0)))</f>
        <v/>
      </c>
      <c r="S2497" s="100"/>
      <c r="T2497" s="100"/>
      <c r="U2497" s="100"/>
      <c r="V2497" s="30" t="s">
        <v>1329</v>
      </c>
      <c r="W2497" s="31">
        <f t="shared" si="38"/>
        <v>250</v>
      </c>
    </row>
    <row r="2498" spans="1:23" ht="16.5" x14ac:dyDescent="0.2">
      <c r="A2498" s="31">
        <v>2495</v>
      </c>
      <c r="B2498" s="31">
        <f>INDEX(技能效果!B:B,MATCH(技能效果等级!W2498,技能效果!Y:Y,0))</f>
        <v>180200501</v>
      </c>
      <c r="C2498" s="31" t="str">
        <f>INDEX(技能效果!C:C,MATCH(技能效果等级!B2498,技能效果!B:B,0))</f>
        <v>变身鬼将军2技能伤害</v>
      </c>
      <c r="D2498" s="30" t="s">
        <v>1013</v>
      </c>
      <c r="E2498" s="31">
        <v>5</v>
      </c>
      <c r="F2498" s="31">
        <f>INDEX(技能效果!H:H,MATCH(技能效果等级!B2498,技能效果!B:B,0))</f>
        <v>1001</v>
      </c>
      <c r="G2498" s="31">
        <v>1</v>
      </c>
      <c r="H2498" s="100"/>
      <c r="I2498" s="100"/>
      <c r="J2498" s="100"/>
      <c r="K2498" s="100"/>
      <c r="L2498" s="100"/>
      <c r="M2498" s="100"/>
      <c r="N2498" s="30" t="str">
        <f>IF(INDEX(技能效果!I:I,MATCH(技能效果等级!B2498,技能效果!B:B,0))="","",INDEX(技能效果!I:I,MATCH(技能效果等级!B2498,技能效果!B:B,0)))</f>
        <v/>
      </c>
      <c r="O2498" s="100"/>
      <c r="P2498" s="100"/>
      <c r="Q2498" s="100"/>
      <c r="R2498" s="31" t="str">
        <f>IF(INDEX(技能效果!J:J,MATCH(技能效果等级!B2498,技能效果!B:B,0))="","",INDEX(技能效果!J:J,MATCH(技能效果等级!B2498,技能效果!B:B,0)))</f>
        <v/>
      </c>
      <c r="S2498" s="100"/>
      <c r="T2498" s="100"/>
      <c r="U2498" s="100"/>
      <c r="V2498" s="30" t="s">
        <v>1329</v>
      </c>
      <c r="W2498" s="31">
        <f t="shared" si="38"/>
        <v>250</v>
      </c>
    </row>
    <row r="2499" spans="1:23" ht="16.5" x14ac:dyDescent="0.2">
      <c r="A2499" s="31">
        <v>2496</v>
      </c>
      <c r="B2499" s="31">
        <f>INDEX(技能效果!B:B,MATCH(技能效果等级!W2499,技能效果!Y:Y,0))</f>
        <v>180200501</v>
      </c>
      <c r="C2499" s="31" t="str">
        <f>INDEX(技能效果!C:C,MATCH(技能效果等级!B2499,技能效果!B:B,0))</f>
        <v>变身鬼将军2技能伤害</v>
      </c>
      <c r="D2499" s="30" t="s">
        <v>1013</v>
      </c>
      <c r="E2499" s="31">
        <v>6</v>
      </c>
      <c r="F2499" s="31">
        <f>INDEX(技能效果!H:H,MATCH(技能效果等级!B2499,技能效果!B:B,0))</f>
        <v>1001</v>
      </c>
      <c r="G2499" s="31">
        <v>1</v>
      </c>
      <c r="H2499" s="100"/>
      <c r="I2499" s="100"/>
      <c r="J2499" s="100"/>
      <c r="K2499" s="100"/>
      <c r="L2499" s="100"/>
      <c r="M2499" s="100"/>
      <c r="N2499" s="30" t="str">
        <f>IF(INDEX(技能效果!I:I,MATCH(技能效果等级!B2499,技能效果!B:B,0))="","",INDEX(技能效果!I:I,MATCH(技能效果等级!B2499,技能效果!B:B,0)))</f>
        <v/>
      </c>
      <c r="O2499" s="100"/>
      <c r="P2499" s="100"/>
      <c r="Q2499" s="100"/>
      <c r="R2499" s="31" t="str">
        <f>IF(INDEX(技能效果!J:J,MATCH(技能效果等级!B2499,技能效果!B:B,0))="","",INDEX(技能效果!J:J,MATCH(技能效果等级!B2499,技能效果!B:B,0)))</f>
        <v/>
      </c>
      <c r="S2499" s="100"/>
      <c r="T2499" s="100"/>
      <c r="U2499" s="100"/>
      <c r="V2499" s="30" t="s">
        <v>1329</v>
      </c>
      <c r="W2499" s="31">
        <f t="shared" si="38"/>
        <v>250</v>
      </c>
    </row>
    <row r="2500" spans="1:23" ht="16.5" x14ac:dyDescent="0.2">
      <c r="A2500" s="31">
        <v>2497</v>
      </c>
      <c r="B2500" s="31">
        <f>INDEX(技能效果!B:B,MATCH(技能效果等级!W2500,技能效果!Y:Y,0))</f>
        <v>180200501</v>
      </c>
      <c r="C2500" s="31" t="str">
        <f>INDEX(技能效果!C:C,MATCH(技能效果等级!B2500,技能效果!B:B,0))</f>
        <v>变身鬼将军2技能伤害</v>
      </c>
      <c r="D2500" s="30" t="s">
        <v>1013</v>
      </c>
      <c r="E2500" s="31">
        <v>7</v>
      </c>
      <c r="F2500" s="31">
        <f>INDEX(技能效果!H:H,MATCH(技能效果等级!B2500,技能效果!B:B,0))</f>
        <v>1001</v>
      </c>
      <c r="G2500" s="31">
        <v>1</v>
      </c>
      <c r="H2500" s="100"/>
      <c r="I2500" s="100"/>
      <c r="J2500" s="100"/>
      <c r="K2500" s="100"/>
      <c r="L2500" s="100"/>
      <c r="M2500" s="100"/>
      <c r="N2500" s="30" t="str">
        <f>IF(INDEX(技能效果!I:I,MATCH(技能效果等级!B2500,技能效果!B:B,0))="","",INDEX(技能效果!I:I,MATCH(技能效果等级!B2500,技能效果!B:B,0)))</f>
        <v/>
      </c>
      <c r="O2500" s="100"/>
      <c r="P2500" s="100"/>
      <c r="Q2500" s="100"/>
      <c r="R2500" s="31" t="str">
        <f>IF(INDEX(技能效果!J:J,MATCH(技能效果等级!B2500,技能效果!B:B,0))="","",INDEX(技能效果!J:J,MATCH(技能效果等级!B2500,技能效果!B:B,0)))</f>
        <v/>
      </c>
      <c r="S2500" s="100"/>
      <c r="T2500" s="100"/>
      <c r="U2500" s="100"/>
      <c r="V2500" s="30" t="s">
        <v>1329</v>
      </c>
      <c r="W2500" s="31">
        <f t="shared" si="38"/>
        <v>250</v>
      </c>
    </row>
    <row r="2501" spans="1:23" ht="16.5" x14ac:dyDescent="0.2">
      <c r="A2501" s="31">
        <v>2498</v>
      </c>
      <c r="B2501" s="31">
        <f>INDEX(技能效果!B:B,MATCH(技能效果等级!W2501,技能效果!Y:Y,0))</f>
        <v>180200501</v>
      </c>
      <c r="C2501" s="31" t="str">
        <f>INDEX(技能效果!C:C,MATCH(技能效果等级!B2501,技能效果!B:B,0))</f>
        <v>变身鬼将军2技能伤害</v>
      </c>
      <c r="D2501" s="30" t="s">
        <v>1013</v>
      </c>
      <c r="E2501" s="31">
        <v>8</v>
      </c>
      <c r="F2501" s="31">
        <f>INDEX(技能效果!H:H,MATCH(技能效果等级!B2501,技能效果!B:B,0))</f>
        <v>1001</v>
      </c>
      <c r="G2501" s="31">
        <v>1</v>
      </c>
      <c r="H2501" s="100"/>
      <c r="I2501" s="100"/>
      <c r="J2501" s="100"/>
      <c r="K2501" s="100"/>
      <c r="L2501" s="100"/>
      <c r="M2501" s="100"/>
      <c r="N2501" s="30" t="str">
        <f>IF(INDEX(技能效果!I:I,MATCH(技能效果等级!B2501,技能效果!B:B,0))="","",INDEX(技能效果!I:I,MATCH(技能效果等级!B2501,技能效果!B:B,0)))</f>
        <v/>
      </c>
      <c r="O2501" s="100"/>
      <c r="P2501" s="100"/>
      <c r="Q2501" s="100"/>
      <c r="R2501" s="31" t="str">
        <f>IF(INDEX(技能效果!J:J,MATCH(技能效果等级!B2501,技能效果!B:B,0))="","",INDEX(技能效果!J:J,MATCH(技能效果等级!B2501,技能效果!B:B,0)))</f>
        <v/>
      </c>
      <c r="S2501" s="100"/>
      <c r="T2501" s="100"/>
      <c r="U2501" s="100"/>
      <c r="V2501" s="30" t="s">
        <v>1329</v>
      </c>
      <c r="W2501" s="31">
        <f t="shared" si="38"/>
        <v>250</v>
      </c>
    </row>
    <row r="2502" spans="1:23" ht="16.5" x14ac:dyDescent="0.2">
      <c r="A2502" s="31">
        <v>2499</v>
      </c>
      <c r="B2502" s="31">
        <f>INDEX(技能效果!B:B,MATCH(技能效果等级!W2502,技能效果!Y:Y,0))</f>
        <v>180200501</v>
      </c>
      <c r="C2502" s="31" t="str">
        <f>INDEX(技能效果!C:C,MATCH(技能效果等级!B2502,技能效果!B:B,0))</f>
        <v>变身鬼将军2技能伤害</v>
      </c>
      <c r="D2502" s="30" t="s">
        <v>1013</v>
      </c>
      <c r="E2502" s="31">
        <v>9</v>
      </c>
      <c r="F2502" s="31">
        <f>INDEX(技能效果!H:H,MATCH(技能效果等级!B2502,技能效果!B:B,0))</f>
        <v>1001</v>
      </c>
      <c r="G2502" s="31">
        <v>1</v>
      </c>
      <c r="H2502" s="100"/>
      <c r="I2502" s="100"/>
      <c r="J2502" s="100"/>
      <c r="K2502" s="100"/>
      <c r="L2502" s="100"/>
      <c r="M2502" s="100"/>
      <c r="N2502" s="30" t="str">
        <f>IF(INDEX(技能效果!I:I,MATCH(技能效果等级!B2502,技能效果!B:B,0))="","",INDEX(技能效果!I:I,MATCH(技能效果等级!B2502,技能效果!B:B,0)))</f>
        <v/>
      </c>
      <c r="O2502" s="100"/>
      <c r="P2502" s="100"/>
      <c r="Q2502" s="100"/>
      <c r="R2502" s="31" t="str">
        <f>IF(INDEX(技能效果!J:J,MATCH(技能效果等级!B2502,技能效果!B:B,0))="","",INDEX(技能效果!J:J,MATCH(技能效果等级!B2502,技能效果!B:B,0)))</f>
        <v/>
      </c>
      <c r="S2502" s="100"/>
      <c r="T2502" s="100"/>
      <c r="U2502" s="100"/>
      <c r="V2502" s="30" t="s">
        <v>1329</v>
      </c>
      <c r="W2502" s="31">
        <f t="shared" si="38"/>
        <v>250</v>
      </c>
    </row>
    <row r="2503" spans="1:23" ht="16.5" x14ac:dyDescent="0.2">
      <c r="A2503" s="31">
        <v>2500</v>
      </c>
      <c r="B2503" s="31">
        <f>INDEX(技能效果!B:B,MATCH(技能效果等级!W2503,技能效果!Y:Y,0))</f>
        <v>180200501</v>
      </c>
      <c r="C2503" s="31" t="str">
        <f>INDEX(技能效果!C:C,MATCH(技能效果等级!B2503,技能效果!B:B,0))</f>
        <v>变身鬼将军2技能伤害</v>
      </c>
      <c r="D2503" s="30" t="s">
        <v>1013</v>
      </c>
      <c r="E2503" s="31">
        <v>10</v>
      </c>
      <c r="F2503" s="31">
        <f>INDEX(技能效果!H:H,MATCH(技能效果等级!B2503,技能效果!B:B,0))</f>
        <v>1001</v>
      </c>
      <c r="G2503" s="31">
        <v>1</v>
      </c>
      <c r="H2503" s="100"/>
      <c r="I2503" s="100"/>
      <c r="J2503" s="100"/>
      <c r="K2503" s="100"/>
      <c r="L2503" s="100"/>
      <c r="M2503" s="100"/>
      <c r="N2503" s="30" t="str">
        <f>IF(INDEX(技能效果!I:I,MATCH(技能效果等级!B2503,技能效果!B:B,0))="","",INDEX(技能效果!I:I,MATCH(技能效果等级!B2503,技能效果!B:B,0)))</f>
        <v/>
      </c>
      <c r="O2503" s="100"/>
      <c r="P2503" s="100"/>
      <c r="Q2503" s="100"/>
      <c r="R2503" s="31" t="str">
        <f>IF(INDEX(技能效果!J:J,MATCH(技能效果等级!B2503,技能效果!B:B,0))="","",INDEX(技能效果!J:J,MATCH(技能效果等级!B2503,技能效果!B:B,0)))</f>
        <v/>
      </c>
      <c r="S2503" s="100"/>
      <c r="T2503" s="100"/>
      <c r="U2503" s="100"/>
      <c r="V2503" s="30" t="s">
        <v>1329</v>
      </c>
      <c r="W2503" s="31">
        <f t="shared" si="38"/>
        <v>250</v>
      </c>
    </row>
    <row r="2504" spans="1:23" ht="16.5" x14ac:dyDescent="0.2">
      <c r="A2504" s="31">
        <v>2501</v>
      </c>
      <c r="B2504" s="31">
        <f>INDEX(技能效果!B:B,MATCH(技能效果等级!W2504,技能效果!Y:Y,0))</f>
        <v>180200502</v>
      </c>
      <c r="C2504" s="31" t="str">
        <f>INDEX(技能效果!C:C,MATCH(技能效果等级!B2504,技能效果!B:B,0))</f>
        <v>变身鬼将军偷水晶</v>
      </c>
      <c r="D2504" s="30" t="s">
        <v>1013</v>
      </c>
      <c r="E2504" s="31">
        <v>1</v>
      </c>
      <c r="F2504" s="31">
        <f>INDEX(技能效果!H:H,MATCH(技能效果等级!B2504,技能效果!B:B,0))</f>
        <v>3003</v>
      </c>
      <c r="G2504" s="31">
        <v>1</v>
      </c>
      <c r="H2504" s="100"/>
      <c r="I2504" s="100"/>
      <c r="J2504" s="100"/>
      <c r="K2504" s="100"/>
      <c r="L2504" s="100"/>
      <c r="M2504" s="100"/>
      <c r="N2504" s="30" t="str">
        <f>IF(INDEX(技能效果!I:I,MATCH(技能效果等级!B2504,技能效果!B:B,0))="","",INDEX(技能效果!I:I,MATCH(技能效果等级!B2504,技能效果!B:B,0)))</f>
        <v/>
      </c>
      <c r="O2504" s="100"/>
      <c r="P2504" s="100"/>
      <c r="Q2504" s="100"/>
      <c r="R2504" s="31" t="str">
        <f>IF(INDEX(技能效果!J:J,MATCH(技能效果等级!B2504,技能效果!B:B,0))="","",INDEX(技能效果!J:J,MATCH(技能效果等级!B2504,技能效果!B:B,0)))</f>
        <v/>
      </c>
      <c r="S2504" s="100"/>
      <c r="T2504" s="100"/>
      <c r="U2504" s="100"/>
      <c r="V2504" s="30" t="s">
        <v>1329</v>
      </c>
      <c r="W2504" s="31">
        <f t="shared" si="38"/>
        <v>251</v>
      </c>
    </row>
    <row r="2505" spans="1:23" ht="16.5" x14ac:dyDescent="0.2">
      <c r="A2505" s="31">
        <v>2502</v>
      </c>
      <c r="B2505" s="31">
        <f>INDEX(技能效果!B:B,MATCH(技能效果等级!W2505,技能效果!Y:Y,0))</f>
        <v>180200502</v>
      </c>
      <c r="C2505" s="31" t="str">
        <f>INDEX(技能效果!C:C,MATCH(技能效果等级!B2505,技能效果!B:B,0))</f>
        <v>变身鬼将军偷水晶</v>
      </c>
      <c r="D2505" s="30" t="s">
        <v>1013</v>
      </c>
      <c r="E2505" s="31">
        <v>2</v>
      </c>
      <c r="F2505" s="31">
        <f>INDEX(技能效果!H:H,MATCH(技能效果等级!B2505,技能效果!B:B,0))</f>
        <v>3003</v>
      </c>
      <c r="G2505" s="31">
        <v>1</v>
      </c>
      <c r="H2505" s="100"/>
      <c r="I2505" s="100"/>
      <c r="J2505" s="100"/>
      <c r="K2505" s="100"/>
      <c r="L2505" s="100"/>
      <c r="M2505" s="100"/>
      <c r="N2505" s="30" t="str">
        <f>IF(INDEX(技能效果!I:I,MATCH(技能效果等级!B2505,技能效果!B:B,0))="","",INDEX(技能效果!I:I,MATCH(技能效果等级!B2505,技能效果!B:B,0)))</f>
        <v/>
      </c>
      <c r="O2505" s="100"/>
      <c r="P2505" s="100"/>
      <c r="Q2505" s="100"/>
      <c r="R2505" s="31" t="str">
        <f>IF(INDEX(技能效果!J:J,MATCH(技能效果等级!B2505,技能效果!B:B,0))="","",INDEX(技能效果!J:J,MATCH(技能效果等级!B2505,技能效果!B:B,0)))</f>
        <v/>
      </c>
      <c r="S2505" s="100"/>
      <c r="T2505" s="100"/>
      <c r="U2505" s="100"/>
      <c r="V2505" s="30" t="s">
        <v>1329</v>
      </c>
      <c r="W2505" s="31">
        <f t="shared" si="38"/>
        <v>251</v>
      </c>
    </row>
    <row r="2506" spans="1:23" ht="16.5" x14ac:dyDescent="0.2">
      <c r="A2506" s="31">
        <v>2503</v>
      </c>
      <c r="B2506" s="31">
        <f>INDEX(技能效果!B:B,MATCH(技能效果等级!W2506,技能效果!Y:Y,0))</f>
        <v>180200502</v>
      </c>
      <c r="C2506" s="31" t="str">
        <f>INDEX(技能效果!C:C,MATCH(技能效果等级!B2506,技能效果!B:B,0))</f>
        <v>变身鬼将军偷水晶</v>
      </c>
      <c r="D2506" s="30" t="s">
        <v>1013</v>
      </c>
      <c r="E2506" s="31">
        <v>3</v>
      </c>
      <c r="F2506" s="31">
        <f>INDEX(技能效果!H:H,MATCH(技能效果等级!B2506,技能效果!B:B,0))</f>
        <v>3003</v>
      </c>
      <c r="G2506" s="31">
        <v>1</v>
      </c>
      <c r="H2506" s="100"/>
      <c r="I2506" s="100"/>
      <c r="J2506" s="100"/>
      <c r="K2506" s="100"/>
      <c r="L2506" s="100"/>
      <c r="M2506" s="100"/>
      <c r="N2506" s="30" t="str">
        <f>IF(INDEX(技能效果!I:I,MATCH(技能效果等级!B2506,技能效果!B:B,0))="","",INDEX(技能效果!I:I,MATCH(技能效果等级!B2506,技能效果!B:B,0)))</f>
        <v/>
      </c>
      <c r="O2506" s="100"/>
      <c r="P2506" s="100"/>
      <c r="Q2506" s="100"/>
      <c r="R2506" s="31" t="str">
        <f>IF(INDEX(技能效果!J:J,MATCH(技能效果等级!B2506,技能效果!B:B,0))="","",INDEX(技能效果!J:J,MATCH(技能效果等级!B2506,技能效果!B:B,0)))</f>
        <v/>
      </c>
      <c r="S2506" s="100"/>
      <c r="T2506" s="100"/>
      <c r="U2506" s="100"/>
      <c r="V2506" s="30" t="s">
        <v>1329</v>
      </c>
      <c r="W2506" s="31">
        <f t="shared" si="38"/>
        <v>251</v>
      </c>
    </row>
    <row r="2507" spans="1:23" ht="16.5" x14ac:dyDescent="0.2">
      <c r="A2507" s="31">
        <v>2504</v>
      </c>
      <c r="B2507" s="31">
        <f>INDEX(技能效果!B:B,MATCH(技能效果等级!W2507,技能效果!Y:Y,0))</f>
        <v>180200502</v>
      </c>
      <c r="C2507" s="31" t="str">
        <f>INDEX(技能效果!C:C,MATCH(技能效果等级!B2507,技能效果!B:B,0))</f>
        <v>变身鬼将军偷水晶</v>
      </c>
      <c r="D2507" s="30" t="s">
        <v>1013</v>
      </c>
      <c r="E2507" s="31">
        <v>4</v>
      </c>
      <c r="F2507" s="31">
        <f>INDEX(技能效果!H:H,MATCH(技能效果等级!B2507,技能效果!B:B,0))</f>
        <v>3003</v>
      </c>
      <c r="G2507" s="31">
        <v>1</v>
      </c>
      <c r="H2507" s="100"/>
      <c r="I2507" s="100"/>
      <c r="J2507" s="100"/>
      <c r="K2507" s="100"/>
      <c r="L2507" s="100"/>
      <c r="M2507" s="100"/>
      <c r="N2507" s="30" t="str">
        <f>IF(INDEX(技能效果!I:I,MATCH(技能效果等级!B2507,技能效果!B:B,0))="","",INDEX(技能效果!I:I,MATCH(技能效果等级!B2507,技能效果!B:B,0)))</f>
        <v/>
      </c>
      <c r="O2507" s="100"/>
      <c r="P2507" s="100"/>
      <c r="Q2507" s="100"/>
      <c r="R2507" s="31" t="str">
        <f>IF(INDEX(技能效果!J:J,MATCH(技能效果等级!B2507,技能效果!B:B,0))="","",INDEX(技能效果!J:J,MATCH(技能效果等级!B2507,技能效果!B:B,0)))</f>
        <v/>
      </c>
      <c r="S2507" s="100"/>
      <c r="T2507" s="100"/>
      <c r="U2507" s="100"/>
      <c r="V2507" s="30" t="s">
        <v>1329</v>
      </c>
      <c r="W2507" s="31">
        <f t="shared" si="38"/>
        <v>251</v>
      </c>
    </row>
    <row r="2508" spans="1:23" ht="16.5" x14ac:dyDescent="0.2">
      <c r="A2508" s="31">
        <v>2505</v>
      </c>
      <c r="B2508" s="31">
        <f>INDEX(技能效果!B:B,MATCH(技能效果等级!W2508,技能效果!Y:Y,0))</f>
        <v>180200502</v>
      </c>
      <c r="C2508" s="31" t="str">
        <f>INDEX(技能效果!C:C,MATCH(技能效果等级!B2508,技能效果!B:B,0))</f>
        <v>变身鬼将军偷水晶</v>
      </c>
      <c r="D2508" s="30" t="s">
        <v>1013</v>
      </c>
      <c r="E2508" s="31">
        <v>5</v>
      </c>
      <c r="F2508" s="31">
        <f>INDEX(技能效果!H:H,MATCH(技能效果等级!B2508,技能效果!B:B,0))</f>
        <v>3003</v>
      </c>
      <c r="G2508" s="31">
        <v>1</v>
      </c>
      <c r="H2508" s="100"/>
      <c r="I2508" s="100"/>
      <c r="J2508" s="100"/>
      <c r="K2508" s="100"/>
      <c r="L2508" s="100"/>
      <c r="M2508" s="100"/>
      <c r="N2508" s="30" t="str">
        <f>IF(INDEX(技能效果!I:I,MATCH(技能效果等级!B2508,技能效果!B:B,0))="","",INDEX(技能效果!I:I,MATCH(技能效果等级!B2508,技能效果!B:B,0)))</f>
        <v/>
      </c>
      <c r="O2508" s="100"/>
      <c r="P2508" s="100"/>
      <c r="Q2508" s="100"/>
      <c r="R2508" s="31" t="str">
        <f>IF(INDEX(技能效果!J:J,MATCH(技能效果等级!B2508,技能效果!B:B,0))="","",INDEX(技能效果!J:J,MATCH(技能效果等级!B2508,技能效果!B:B,0)))</f>
        <v/>
      </c>
      <c r="S2508" s="100"/>
      <c r="T2508" s="100"/>
      <c r="U2508" s="100"/>
      <c r="V2508" s="30" t="s">
        <v>1329</v>
      </c>
      <c r="W2508" s="31">
        <f t="shared" si="38"/>
        <v>251</v>
      </c>
    </row>
    <row r="2509" spans="1:23" ht="16.5" x14ac:dyDescent="0.2">
      <c r="A2509" s="31">
        <v>2506</v>
      </c>
      <c r="B2509" s="31">
        <f>INDEX(技能效果!B:B,MATCH(技能效果等级!W2509,技能效果!Y:Y,0))</f>
        <v>180200502</v>
      </c>
      <c r="C2509" s="31" t="str">
        <f>INDEX(技能效果!C:C,MATCH(技能效果等级!B2509,技能效果!B:B,0))</f>
        <v>变身鬼将军偷水晶</v>
      </c>
      <c r="D2509" s="30" t="s">
        <v>1013</v>
      </c>
      <c r="E2509" s="31">
        <v>6</v>
      </c>
      <c r="F2509" s="31">
        <f>INDEX(技能效果!H:H,MATCH(技能效果等级!B2509,技能效果!B:B,0))</f>
        <v>3003</v>
      </c>
      <c r="G2509" s="31">
        <v>1</v>
      </c>
      <c r="H2509" s="100"/>
      <c r="I2509" s="100"/>
      <c r="J2509" s="100"/>
      <c r="K2509" s="100"/>
      <c r="L2509" s="100"/>
      <c r="M2509" s="100"/>
      <c r="N2509" s="30" t="str">
        <f>IF(INDEX(技能效果!I:I,MATCH(技能效果等级!B2509,技能效果!B:B,0))="","",INDEX(技能效果!I:I,MATCH(技能效果等级!B2509,技能效果!B:B,0)))</f>
        <v/>
      </c>
      <c r="O2509" s="100"/>
      <c r="P2509" s="100"/>
      <c r="Q2509" s="100"/>
      <c r="R2509" s="31" t="str">
        <f>IF(INDEX(技能效果!J:J,MATCH(技能效果等级!B2509,技能效果!B:B,0))="","",INDEX(技能效果!J:J,MATCH(技能效果等级!B2509,技能效果!B:B,0)))</f>
        <v/>
      </c>
      <c r="S2509" s="100"/>
      <c r="T2509" s="100"/>
      <c r="U2509" s="100"/>
      <c r="V2509" s="30" t="s">
        <v>1329</v>
      </c>
      <c r="W2509" s="31">
        <f t="shared" si="38"/>
        <v>251</v>
      </c>
    </row>
    <row r="2510" spans="1:23" ht="16.5" x14ac:dyDescent="0.2">
      <c r="A2510" s="31">
        <v>2507</v>
      </c>
      <c r="B2510" s="31">
        <f>INDEX(技能效果!B:B,MATCH(技能效果等级!W2510,技能效果!Y:Y,0))</f>
        <v>180200502</v>
      </c>
      <c r="C2510" s="31" t="str">
        <f>INDEX(技能效果!C:C,MATCH(技能效果等级!B2510,技能效果!B:B,0))</f>
        <v>变身鬼将军偷水晶</v>
      </c>
      <c r="D2510" s="30" t="s">
        <v>1013</v>
      </c>
      <c r="E2510" s="31">
        <v>7</v>
      </c>
      <c r="F2510" s="31">
        <f>INDEX(技能效果!H:H,MATCH(技能效果等级!B2510,技能效果!B:B,0))</f>
        <v>3003</v>
      </c>
      <c r="G2510" s="31">
        <v>1</v>
      </c>
      <c r="H2510" s="100"/>
      <c r="I2510" s="100"/>
      <c r="J2510" s="100"/>
      <c r="K2510" s="100"/>
      <c r="L2510" s="100"/>
      <c r="M2510" s="100"/>
      <c r="N2510" s="30" t="str">
        <f>IF(INDEX(技能效果!I:I,MATCH(技能效果等级!B2510,技能效果!B:B,0))="","",INDEX(技能效果!I:I,MATCH(技能效果等级!B2510,技能效果!B:B,0)))</f>
        <v/>
      </c>
      <c r="O2510" s="100"/>
      <c r="P2510" s="100"/>
      <c r="Q2510" s="100"/>
      <c r="R2510" s="31" t="str">
        <f>IF(INDEX(技能效果!J:J,MATCH(技能效果等级!B2510,技能效果!B:B,0))="","",INDEX(技能效果!J:J,MATCH(技能效果等级!B2510,技能效果!B:B,0)))</f>
        <v/>
      </c>
      <c r="S2510" s="100"/>
      <c r="T2510" s="100"/>
      <c r="U2510" s="100"/>
      <c r="V2510" s="30" t="s">
        <v>1329</v>
      </c>
      <c r="W2510" s="31">
        <f t="shared" si="38"/>
        <v>251</v>
      </c>
    </row>
    <row r="2511" spans="1:23" ht="16.5" x14ac:dyDescent="0.2">
      <c r="A2511" s="31">
        <v>2508</v>
      </c>
      <c r="B2511" s="31">
        <f>INDEX(技能效果!B:B,MATCH(技能效果等级!W2511,技能效果!Y:Y,0))</f>
        <v>180200502</v>
      </c>
      <c r="C2511" s="31" t="str">
        <f>INDEX(技能效果!C:C,MATCH(技能效果等级!B2511,技能效果!B:B,0))</f>
        <v>变身鬼将军偷水晶</v>
      </c>
      <c r="D2511" s="30" t="s">
        <v>1013</v>
      </c>
      <c r="E2511" s="31">
        <v>8</v>
      </c>
      <c r="F2511" s="31">
        <f>INDEX(技能效果!H:H,MATCH(技能效果等级!B2511,技能效果!B:B,0))</f>
        <v>3003</v>
      </c>
      <c r="G2511" s="31">
        <v>1</v>
      </c>
      <c r="H2511" s="100"/>
      <c r="I2511" s="100"/>
      <c r="J2511" s="100"/>
      <c r="K2511" s="100"/>
      <c r="L2511" s="100"/>
      <c r="M2511" s="100"/>
      <c r="N2511" s="30" t="str">
        <f>IF(INDEX(技能效果!I:I,MATCH(技能效果等级!B2511,技能效果!B:B,0))="","",INDEX(技能效果!I:I,MATCH(技能效果等级!B2511,技能效果!B:B,0)))</f>
        <v/>
      </c>
      <c r="O2511" s="100"/>
      <c r="P2511" s="100"/>
      <c r="Q2511" s="100"/>
      <c r="R2511" s="31" t="str">
        <f>IF(INDEX(技能效果!J:J,MATCH(技能效果等级!B2511,技能效果!B:B,0))="","",INDEX(技能效果!J:J,MATCH(技能效果等级!B2511,技能效果!B:B,0)))</f>
        <v/>
      </c>
      <c r="S2511" s="100"/>
      <c r="T2511" s="100"/>
      <c r="U2511" s="100"/>
      <c r="V2511" s="30" t="s">
        <v>1329</v>
      </c>
      <c r="W2511" s="31">
        <f t="shared" ref="W2511:W2574" si="39">W2501+1</f>
        <v>251</v>
      </c>
    </row>
    <row r="2512" spans="1:23" ht="16.5" x14ac:dyDescent="0.2">
      <c r="A2512" s="31">
        <v>2509</v>
      </c>
      <c r="B2512" s="31">
        <f>INDEX(技能效果!B:B,MATCH(技能效果等级!W2512,技能效果!Y:Y,0))</f>
        <v>180200502</v>
      </c>
      <c r="C2512" s="31" t="str">
        <f>INDEX(技能效果!C:C,MATCH(技能效果等级!B2512,技能效果!B:B,0))</f>
        <v>变身鬼将军偷水晶</v>
      </c>
      <c r="D2512" s="30" t="s">
        <v>1013</v>
      </c>
      <c r="E2512" s="31">
        <v>9</v>
      </c>
      <c r="F2512" s="31">
        <f>INDEX(技能效果!H:H,MATCH(技能效果等级!B2512,技能效果!B:B,0))</f>
        <v>3003</v>
      </c>
      <c r="G2512" s="31">
        <v>1</v>
      </c>
      <c r="H2512" s="100"/>
      <c r="I2512" s="100"/>
      <c r="J2512" s="100"/>
      <c r="K2512" s="100"/>
      <c r="L2512" s="100"/>
      <c r="M2512" s="100"/>
      <c r="N2512" s="30" t="str">
        <f>IF(INDEX(技能效果!I:I,MATCH(技能效果等级!B2512,技能效果!B:B,0))="","",INDEX(技能效果!I:I,MATCH(技能效果等级!B2512,技能效果!B:B,0)))</f>
        <v/>
      </c>
      <c r="O2512" s="100"/>
      <c r="P2512" s="100"/>
      <c r="Q2512" s="100"/>
      <c r="R2512" s="31" t="str">
        <f>IF(INDEX(技能效果!J:J,MATCH(技能效果等级!B2512,技能效果!B:B,0))="","",INDEX(技能效果!J:J,MATCH(技能效果等级!B2512,技能效果!B:B,0)))</f>
        <v/>
      </c>
      <c r="S2512" s="100"/>
      <c r="T2512" s="100"/>
      <c r="U2512" s="100"/>
      <c r="V2512" s="30" t="s">
        <v>1329</v>
      </c>
      <c r="W2512" s="31">
        <f t="shared" si="39"/>
        <v>251</v>
      </c>
    </row>
    <row r="2513" spans="1:23" ht="16.5" x14ac:dyDescent="0.2">
      <c r="A2513" s="31">
        <v>2510</v>
      </c>
      <c r="B2513" s="31">
        <f>INDEX(技能效果!B:B,MATCH(技能效果等级!W2513,技能效果!Y:Y,0))</f>
        <v>180200502</v>
      </c>
      <c r="C2513" s="31" t="str">
        <f>INDEX(技能效果!C:C,MATCH(技能效果等级!B2513,技能效果!B:B,0))</f>
        <v>变身鬼将军偷水晶</v>
      </c>
      <c r="D2513" s="30" t="s">
        <v>1013</v>
      </c>
      <c r="E2513" s="31">
        <v>10</v>
      </c>
      <c r="F2513" s="31">
        <f>INDEX(技能效果!H:H,MATCH(技能效果等级!B2513,技能效果!B:B,0))</f>
        <v>3003</v>
      </c>
      <c r="G2513" s="31">
        <v>1</v>
      </c>
      <c r="H2513" s="100"/>
      <c r="I2513" s="100"/>
      <c r="J2513" s="100"/>
      <c r="K2513" s="100"/>
      <c r="L2513" s="100"/>
      <c r="M2513" s="100"/>
      <c r="N2513" s="30" t="str">
        <f>IF(INDEX(技能效果!I:I,MATCH(技能效果等级!B2513,技能效果!B:B,0))="","",INDEX(技能效果!I:I,MATCH(技能效果等级!B2513,技能效果!B:B,0)))</f>
        <v/>
      </c>
      <c r="O2513" s="100"/>
      <c r="P2513" s="100"/>
      <c r="Q2513" s="100"/>
      <c r="R2513" s="31" t="str">
        <f>IF(INDEX(技能效果!J:J,MATCH(技能效果等级!B2513,技能效果!B:B,0))="","",INDEX(技能效果!J:J,MATCH(技能效果等级!B2513,技能效果!B:B,0)))</f>
        <v/>
      </c>
      <c r="S2513" s="100"/>
      <c r="T2513" s="100"/>
      <c r="U2513" s="100"/>
      <c r="V2513" s="30" t="s">
        <v>1329</v>
      </c>
      <c r="W2513" s="31">
        <f t="shared" si="39"/>
        <v>251</v>
      </c>
    </row>
    <row r="2514" spans="1:23" ht="16.5" x14ac:dyDescent="0.2">
      <c r="A2514" s="31">
        <v>2511</v>
      </c>
      <c r="B2514" s="31">
        <f>INDEX(技能效果!B:B,MATCH(技能效果等级!W2514,技能效果!Y:Y,0))</f>
        <v>180300501</v>
      </c>
      <c r="C2514" s="31" t="str">
        <f>INDEX(技能效果!C:C,MATCH(技能效果等级!B2514,技能效果!B:B,0))</f>
        <v>变身鬼将军触发其他效果</v>
      </c>
      <c r="D2514" s="30" t="s">
        <v>1013</v>
      </c>
      <c r="E2514" s="31">
        <v>1</v>
      </c>
      <c r="F2514" s="31">
        <f>INDEX(技能效果!H:H,MATCH(技能效果等级!B2514,技能效果!B:B,0))</f>
        <v>4025</v>
      </c>
      <c r="G2514" s="31">
        <v>1</v>
      </c>
      <c r="H2514" s="100"/>
      <c r="I2514" s="100"/>
      <c r="J2514" s="100"/>
      <c r="K2514" s="100"/>
      <c r="L2514" s="100"/>
      <c r="M2514" s="100"/>
      <c r="N2514" s="30" t="str">
        <f>IF(INDEX(技能效果!I:I,MATCH(技能效果等级!B2514,技能效果!B:B,0))="","",INDEX(技能效果!I:I,MATCH(技能效果等级!B2514,技能效果!B:B,0)))</f>
        <v/>
      </c>
      <c r="O2514" s="100"/>
      <c r="P2514" s="100"/>
      <c r="Q2514" s="100"/>
      <c r="R2514" s="31" t="str">
        <f>IF(INDEX(技能效果!J:J,MATCH(技能效果等级!B2514,技能效果!B:B,0))="","",INDEX(技能效果!J:J,MATCH(技能效果等级!B2514,技能效果!B:B,0)))</f>
        <v/>
      </c>
      <c r="S2514" s="100"/>
      <c r="T2514" s="100"/>
      <c r="U2514" s="100"/>
      <c r="V2514" s="30" t="s">
        <v>1329</v>
      </c>
      <c r="W2514" s="31">
        <f t="shared" si="39"/>
        <v>252</v>
      </c>
    </row>
    <row r="2515" spans="1:23" ht="16.5" x14ac:dyDescent="0.2">
      <c r="A2515" s="31">
        <v>2512</v>
      </c>
      <c r="B2515" s="31">
        <f>INDEX(技能效果!B:B,MATCH(技能效果等级!W2515,技能效果!Y:Y,0))</f>
        <v>180300501</v>
      </c>
      <c r="C2515" s="31" t="str">
        <f>INDEX(技能效果!C:C,MATCH(技能效果等级!B2515,技能效果!B:B,0))</f>
        <v>变身鬼将军触发其他效果</v>
      </c>
      <c r="D2515" s="30" t="s">
        <v>1013</v>
      </c>
      <c r="E2515" s="31">
        <v>2</v>
      </c>
      <c r="F2515" s="31">
        <f>INDEX(技能效果!H:H,MATCH(技能效果等级!B2515,技能效果!B:B,0))</f>
        <v>4025</v>
      </c>
      <c r="G2515" s="31">
        <v>1</v>
      </c>
      <c r="H2515" s="100"/>
      <c r="I2515" s="100"/>
      <c r="J2515" s="100"/>
      <c r="K2515" s="100"/>
      <c r="L2515" s="100"/>
      <c r="M2515" s="100"/>
      <c r="N2515" s="30" t="str">
        <f>IF(INDEX(技能效果!I:I,MATCH(技能效果等级!B2515,技能效果!B:B,0))="","",INDEX(技能效果!I:I,MATCH(技能效果等级!B2515,技能效果!B:B,0)))</f>
        <v/>
      </c>
      <c r="O2515" s="100"/>
      <c r="P2515" s="100"/>
      <c r="Q2515" s="100"/>
      <c r="R2515" s="31" t="str">
        <f>IF(INDEX(技能效果!J:J,MATCH(技能效果等级!B2515,技能效果!B:B,0))="","",INDEX(技能效果!J:J,MATCH(技能效果等级!B2515,技能效果!B:B,0)))</f>
        <v/>
      </c>
      <c r="S2515" s="100"/>
      <c r="T2515" s="100"/>
      <c r="U2515" s="100"/>
      <c r="V2515" s="30" t="s">
        <v>1329</v>
      </c>
      <c r="W2515" s="31">
        <f t="shared" si="39"/>
        <v>252</v>
      </c>
    </row>
    <row r="2516" spans="1:23" ht="16.5" x14ac:dyDescent="0.2">
      <c r="A2516" s="31">
        <v>2513</v>
      </c>
      <c r="B2516" s="31">
        <f>INDEX(技能效果!B:B,MATCH(技能效果等级!W2516,技能效果!Y:Y,0))</f>
        <v>180300501</v>
      </c>
      <c r="C2516" s="31" t="str">
        <f>INDEX(技能效果!C:C,MATCH(技能效果等级!B2516,技能效果!B:B,0))</f>
        <v>变身鬼将军触发其他效果</v>
      </c>
      <c r="D2516" s="30" t="s">
        <v>1013</v>
      </c>
      <c r="E2516" s="31">
        <v>3</v>
      </c>
      <c r="F2516" s="31">
        <f>INDEX(技能效果!H:H,MATCH(技能效果等级!B2516,技能效果!B:B,0))</f>
        <v>4025</v>
      </c>
      <c r="G2516" s="31">
        <v>1</v>
      </c>
      <c r="H2516" s="100"/>
      <c r="I2516" s="100"/>
      <c r="J2516" s="100"/>
      <c r="K2516" s="100"/>
      <c r="L2516" s="100"/>
      <c r="M2516" s="100"/>
      <c r="N2516" s="30" t="str">
        <f>IF(INDEX(技能效果!I:I,MATCH(技能效果等级!B2516,技能效果!B:B,0))="","",INDEX(技能效果!I:I,MATCH(技能效果等级!B2516,技能效果!B:B,0)))</f>
        <v/>
      </c>
      <c r="O2516" s="100"/>
      <c r="P2516" s="100"/>
      <c r="Q2516" s="100"/>
      <c r="R2516" s="31" t="str">
        <f>IF(INDEX(技能效果!J:J,MATCH(技能效果等级!B2516,技能效果!B:B,0))="","",INDEX(技能效果!J:J,MATCH(技能效果等级!B2516,技能效果!B:B,0)))</f>
        <v/>
      </c>
      <c r="S2516" s="100"/>
      <c r="T2516" s="100"/>
      <c r="U2516" s="100"/>
      <c r="V2516" s="30" t="s">
        <v>1329</v>
      </c>
      <c r="W2516" s="31">
        <f t="shared" si="39"/>
        <v>252</v>
      </c>
    </row>
    <row r="2517" spans="1:23" ht="16.5" x14ac:dyDescent="0.2">
      <c r="A2517" s="31">
        <v>2514</v>
      </c>
      <c r="B2517" s="31">
        <f>INDEX(技能效果!B:B,MATCH(技能效果等级!W2517,技能效果!Y:Y,0))</f>
        <v>180300501</v>
      </c>
      <c r="C2517" s="31" t="str">
        <f>INDEX(技能效果!C:C,MATCH(技能效果等级!B2517,技能效果!B:B,0))</f>
        <v>变身鬼将军触发其他效果</v>
      </c>
      <c r="D2517" s="30" t="s">
        <v>1013</v>
      </c>
      <c r="E2517" s="31">
        <v>4</v>
      </c>
      <c r="F2517" s="31">
        <f>INDEX(技能效果!H:H,MATCH(技能效果等级!B2517,技能效果!B:B,0))</f>
        <v>4025</v>
      </c>
      <c r="G2517" s="31">
        <v>1</v>
      </c>
      <c r="H2517" s="100"/>
      <c r="I2517" s="100"/>
      <c r="J2517" s="100"/>
      <c r="K2517" s="100"/>
      <c r="L2517" s="100"/>
      <c r="M2517" s="100"/>
      <c r="N2517" s="30" t="str">
        <f>IF(INDEX(技能效果!I:I,MATCH(技能效果等级!B2517,技能效果!B:B,0))="","",INDEX(技能效果!I:I,MATCH(技能效果等级!B2517,技能效果!B:B,0)))</f>
        <v/>
      </c>
      <c r="O2517" s="100"/>
      <c r="P2517" s="100"/>
      <c r="Q2517" s="100"/>
      <c r="R2517" s="31" t="str">
        <f>IF(INDEX(技能效果!J:J,MATCH(技能效果等级!B2517,技能效果!B:B,0))="","",INDEX(技能效果!J:J,MATCH(技能效果等级!B2517,技能效果!B:B,0)))</f>
        <v/>
      </c>
      <c r="S2517" s="100"/>
      <c r="T2517" s="100"/>
      <c r="U2517" s="100"/>
      <c r="V2517" s="30" t="s">
        <v>1329</v>
      </c>
      <c r="W2517" s="31">
        <f t="shared" si="39"/>
        <v>252</v>
      </c>
    </row>
    <row r="2518" spans="1:23" ht="16.5" x14ac:dyDescent="0.2">
      <c r="A2518" s="31">
        <v>2515</v>
      </c>
      <c r="B2518" s="31">
        <f>INDEX(技能效果!B:B,MATCH(技能效果等级!W2518,技能效果!Y:Y,0))</f>
        <v>180300501</v>
      </c>
      <c r="C2518" s="31" t="str">
        <f>INDEX(技能效果!C:C,MATCH(技能效果等级!B2518,技能效果!B:B,0))</f>
        <v>变身鬼将军触发其他效果</v>
      </c>
      <c r="D2518" s="30" t="s">
        <v>1013</v>
      </c>
      <c r="E2518" s="31">
        <v>5</v>
      </c>
      <c r="F2518" s="31">
        <f>INDEX(技能效果!H:H,MATCH(技能效果等级!B2518,技能效果!B:B,0))</f>
        <v>4025</v>
      </c>
      <c r="G2518" s="31">
        <v>1</v>
      </c>
      <c r="H2518" s="100"/>
      <c r="I2518" s="100"/>
      <c r="J2518" s="100"/>
      <c r="K2518" s="100"/>
      <c r="L2518" s="100"/>
      <c r="M2518" s="100"/>
      <c r="N2518" s="30" t="str">
        <f>IF(INDEX(技能效果!I:I,MATCH(技能效果等级!B2518,技能效果!B:B,0))="","",INDEX(技能效果!I:I,MATCH(技能效果等级!B2518,技能效果!B:B,0)))</f>
        <v/>
      </c>
      <c r="O2518" s="100"/>
      <c r="P2518" s="100"/>
      <c r="Q2518" s="100"/>
      <c r="R2518" s="31" t="str">
        <f>IF(INDEX(技能效果!J:J,MATCH(技能效果等级!B2518,技能效果!B:B,0))="","",INDEX(技能效果!J:J,MATCH(技能效果等级!B2518,技能效果!B:B,0)))</f>
        <v/>
      </c>
      <c r="S2518" s="100"/>
      <c r="T2518" s="100"/>
      <c r="U2518" s="100"/>
      <c r="V2518" s="30" t="s">
        <v>1329</v>
      </c>
      <c r="W2518" s="31">
        <f t="shared" si="39"/>
        <v>252</v>
      </c>
    </row>
    <row r="2519" spans="1:23" ht="16.5" x14ac:dyDescent="0.2">
      <c r="A2519" s="31">
        <v>2516</v>
      </c>
      <c r="B2519" s="31">
        <f>INDEX(技能效果!B:B,MATCH(技能效果等级!W2519,技能效果!Y:Y,0))</f>
        <v>180300501</v>
      </c>
      <c r="C2519" s="31" t="str">
        <f>INDEX(技能效果!C:C,MATCH(技能效果等级!B2519,技能效果!B:B,0))</f>
        <v>变身鬼将军触发其他效果</v>
      </c>
      <c r="D2519" s="30" t="s">
        <v>1013</v>
      </c>
      <c r="E2519" s="31">
        <v>6</v>
      </c>
      <c r="F2519" s="31">
        <f>INDEX(技能效果!H:H,MATCH(技能效果等级!B2519,技能效果!B:B,0))</f>
        <v>4025</v>
      </c>
      <c r="G2519" s="31">
        <v>1</v>
      </c>
      <c r="H2519" s="100"/>
      <c r="I2519" s="100"/>
      <c r="J2519" s="100"/>
      <c r="K2519" s="100"/>
      <c r="L2519" s="100"/>
      <c r="M2519" s="100"/>
      <c r="N2519" s="30" t="str">
        <f>IF(INDEX(技能效果!I:I,MATCH(技能效果等级!B2519,技能效果!B:B,0))="","",INDEX(技能效果!I:I,MATCH(技能效果等级!B2519,技能效果!B:B,0)))</f>
        <v/>
      </c>
      <c r="O2519" s="100"/>
      <c r="P2519" s="100"/>
      <c r="Q2519" s="100"/>
      <c r="R2519" s="31" t="str">
        <f>IF(INDEX(技能效果!J:J,MATCH(技能效果等级!B2519,技能效果!B:B,0))="","",INDEX(技能效果!J:J,MATCH(技能效果等级!B2519,技能效果!B:B,0)))</f>
        <v/>
      </c>
      <c r="S2519" s="100"/>
      <c r="T2519" s="100"/>
      <c r="U2519" s="100"/>
      <c r="V2519" s="30" t="s">
        <v>1329</v>
      </c>
      <c r="W2519" s="31">
        <f t="shared" si="39"/>
        <v>252</v>
      </c>
    </row>
    <row r="2520" spans="1:23" ht="16.5" x14ac:dyDescent="0.2">
      <c r="A2520" s="31">
        <v>2517</v>
      </c>
      <c r="B2520" s="31">
        <f>INDEX(技能效果!B:B,MATCH(技能效果等级!W2520,技能效果!Y:Y,0))</f>
        <v>180300501</v>
      </c>
      <c r="C2520" s="31" t="str">
        <f>INDEX(技能效果!C:C,MATCH(技能效果等级!B2520,技能效果!B:B,0))</f>
        <v>变身鬼将军触发其他效果</v>
      </c>
      <c r="D2520" s="30" t="s">
        <v>1013</v>
      </c>
      <c r="E2520" s="31">
        <v>7</v>
      </c>
      <c r="F2520" s="31">
        <f>INDEX(技能效果!H:H,MATCH(技能效果等级!B2520,技能效果!B:B,0))</f>
        <v>4025</v>
      </c>
      <c r="G2520" s="31">
        <v>1</v>
      </c>
      <c r="H2520" s="100"/>
      <c r="I2520" s="100"/>
      <c r="J2520" s="100"/>
      <c r="K2520" s="100"/>
      <c r="L2520" s="100"/>
      <c r="M2520" s="100"/>
      <c r="N2520" s="30" t="str">
        <f>IF(INDEX(技能效果!I:I,MATCH(技能效果等级!B2520,技能效果!B:B,0))="","",INDEX(技能效果!I:I,MATCH(技能效果等级!B2520,技能效果!B:B,0)))</f>
        <v/>
      </c>
      <c r="O2520" s="100"/>
      <c r="P2520" s="100"/>
      <c r="Q2520" s="100"/>
      <c r="R2520" s="31" t="str">
        <f>IF(INDEX(技能效果!J:J,MATCH(技能效果等级!B2520,技能效果!B:B,0))="","",INDEX(技能效果!J:J,MATCH(技能效果等级!B2520,技能效果!B:B,0)))</f>
        <v/>
      </c>
      <c r="S2520" s="100"/>
      <c r="T2520" s="100"/>
      <c r="U2520" s="100"/>
      <c r="V2520" s="30" t="s">
        <v>1329</v>
      </c>
      <c r="W2520" s="31">
        <f t="shared" si="39"/>
        <v>252</v>
      </c>
    </row>
    <row r="2521" spans="1:23" ht="16.5" x14ac:dyDescent="0.2">
      <c r="A2521" s="31">
        <v>2518</v>
      </c>
      <c r="B2521" s="31">
        <f>INDEX(技能效果!B:B,MATCH(技能效果等级!W2521,技能效果!Y:Y,0))</f>
        <v>180300501</v>
      </c>
      <c r="C2521" s="31" t="str">
        <f>INDEX(技能效果!C:C,MATCH(技能效果等级!B2521,技能效果!B:B,0))</f>
        <v>变身鬼将军触发其他效果</v>
      </c>
      <c r="D2521" s="30" t="s">
        <v>1013</v>
      </c>
      <c r="E2521" s="31">
        <v>8</v>
      </c>
      <c r="F2521" s="31">
        <f>INDEX(技能效果!H:H,MATCH(技能效果等级!B2521,技能效果!B:B,0))</f>
        <v>4025</v>
      </c>
      <c r="G2521" s="31">
        <v>1</v>
      </c>
      <c r="H2521" s="100"/>
      <c r="I2521" s="100"/>
      <c r="J2521" s="100"/>
      <c r="K2521" s="100"/>
      <c r="L2521" s="100"/>
      <c r="M2521" s="100"/>
      <c r="N2521" s="30" t="str">
        <f>IF(INDEX(技能效果!I:I,MATCH(技能效果等级!B2521,技能效果!B:B,0))="","",INDEX(技能效果!I:I,MATCH(技能效果等级!B2521,技能效果!B:B,0)))</f>
        <v/>
      </c>
      <c r="O2521" s="100"/>
      <c r="P2521" s="100"/>
      <c r="Q2521" s="100"/>
      <c r="R2521" s="31" t="str">
        <f>IF(INDEX(技能效果!J:J,MATCH(技能效果等级!B2521,技能效果!B:B,0))="","",INDEX(技能效果!J:J,MATCH(技能效果等级!B2521,技能效果!B:B,0)))</f>
        <v/>
      </c>
      <c r="S2521" s="100"/>
      <c r="T2521" s="100"/>
      <c r="U2521" s="100"/>
      <c r="V2521" s="30" t="s">
        <v>1329</v>
      </c>
      <c r="W2521" s="31">
        <f t="shared" si="39"/>
        <v>252</v>
      </c>
    </row>
    <row r="2522" spans="1:23" ht="16.5" x14ac:dyDescent="0.2">
      <c r="A2522" s="31">
        <v>2519</v>
      </c>
      <c r="B2522" s="31">
        <f>INDEX(技能效果!B:B,MATCH(技能效果等级!W2522,技能效果!Y:Y,0))</f>
        <v>180300501</v>
      </c>
      <c r="C2522" s="31" t="str">
        <f>INDEX(技能效果!C:C,MATCH(技能效果等级!B2522,技能效果!B:B,0))</f>
        <v>变身鬼将军触发其他效果</v>
      </c>
      <c r="D2522" s="30" t="s">
        <v>1013</v>
      </c>
      <c r="E2522" s="31">
        <v>9</v>
      </c>
      <c r="F2522" s="31">
        <f>INDEX(技能效果!H:H,MATCH(技能效果等级!B2522,技能效果!B:B,0))</f>
        <v>4025</v>
      </c>
      <c r="G2522" s="31">
        <v>1</v>
      </c>
      <c r="H2522" s="100"/>
      <c r="I2522" s="100"/>
      <c r="J2522" s="100"/>
      <c r="K2522" s="100"/>
      <c r="L2522" s="100"/>
      <c r="M2522" s="100"/>
      <c r="N2522" s="30" t="str">
        <f>IF(INDEX(技能效果!I:I,MATCH(技能效果等级!B2522,技能效果!B:B,0))="","",INDEX(技能效果!I:I,MATCH(技能效果等级!B2522,技能效果!B:B,0)))</f>
        <v/>
      </c>
      <c r="O2522" s="100"/>
      <c r="P2522" s="100"/>
      <c r="Q2522" s="100"/>
      <c r="R2522" s="31" t="str">
        <f>IF(INDEX(技能效果!J:J,MATCH(技能效果等级!B2522,技能效果!B:B,0))="","",INDEX(技能效果!J:J,MATCH(技能效果等级!B2522,技能效果!B:B,0)))</f>
        <v/>
      </c>
      <c r="S2522" s="100"/>
      <c r="T2522" s="100"/>
      <c r="U2522" s="100"/>
      <c r="V2522" s="30" t="s">
        <v>1329</v>
      </c>
      <c r="W2522" s="31">
        <f t="shared" si="39"/>
        <v>252</v>
      </c>
    </row>
    <row r="2523" spans="1:23" ht="16.5" x14ac:dyDescent="0.2">
      <c r="A2523" s="31">
        <v>2520</v>
      </c>
      <c r="B2523" s="31">
        <f>INDEX(技能效果!B:B,MATCH(技能效果等级!W2523,技能效果!Y:Y,0))</f>
        <v>180300501</v>
      </c>
      <c r="C2523" s="31" t="str">
        <f>INDEX(技能效果!C:C,MATCH(技能效果等级!B2523,技能效果!B:B,0))</f>
        <v>变身鬼将军触发其他效果</v>
      </c>
      <c r="D2523" s="30" t="s">
        <v>1013</v>
      </c>
      <c r="E2523" s="31">
        <v>10</v>
      </c>
      <c r="F2523" s="31">
        <f>INDEX(技能效果!H:H,MATCH(技能效果等级!B2523,技能效果!B:B,0))</f>
        <v>4025</v>
      </c>
      <c r="G2523" s="31">
        <v>1</v>
      </c>
      <c r="H2523" s="100"/>
      <c r="I2523" s="100"/>
      <c r="J2523" s="100"/>
      <c r="K2523" s="100"/>
      <c r="L2523" s="100"/>
      <c r="M2523" s="100"/>
      <c r="N2523" s="30" t="str">
        <f>IF(INDEX(技能效果!I:I,MATCH(技能效果等级!B2523,技能效果!B:B,0))="","",INDEX(技能效果!I:I,MATCH(技能效果等级!B2523,技能效果!B:B,0)))</f>
        <v/>
      </c>
      <c r="O2523" s="100"/>
      <c r="P2523" s="100"/>
      <c r="Q2523" s="100"/>
      <c r="R2523" s="31" t="str">
        <f>IF(INDEX(技能效果!J:J,MATCH(技能效果等级!B2523,技能效果!B:B,0))="","",INDEX(技能效果!J:J,MATCH(技能效果等级!B2523,技能效果!B:B,0)))</f>
        <v/>
      </c>
      <c r="S2523" s="100"/>
      <c r="T2523" s="100"/>
      <c r="U2523" s="100"/>
      <c r="V2523" s="30" t="s">
        <v>1329</v>
      </c>
      <c r="W2523" s="31">
        <f t="shared" si="39"/>
        <v>252</v>
      </c>
    </row>
    <row r="2524" spans="1:23" ht="16.5" x14ac:dyDescent="0.2">
      <c r="A2524" s="31">
        <v>2521</v>
      </c>
      <c r="B2524" s="31">
        <f>INDEX(技能效果!B:B,MATCH(技能效果等级!W2524,技能效果!Y:Y,0))</f>
        <v>180300502</v>
      </c>
      <c r="C2524" s="31" t="str">
        <f>INDEX(技能效果!C:C,MATCH(技能效果等级!B2524,技能效果!B:B,0))</f>
        <v>变身鬼将军增加攻击</v>
      </c>
      <c r="D2524" s="30" t="s">
        <v>1013</v>
      </c>
      <c r="E2524" s="31">
        <v>1</v>
      </c>
      <c r="F2524" s="31">
        <f>INDEX(技能效果!H:H,MATCH(技能效果等级!B2524,技能效果!B:B,0))</f>
        <v>4007</v>
      </c>
      <c r="G2524" s="31">
        <v>1</v>
      </c>
      <c r="H2524" s="100"/>
      <c r="I2524" s="100"/>
      <c r="J2524" s="100"/>
      <c r="K2524" s="100"/>
      <c r="L2524" s="100"/>
      <c r="M2524" s="100"/>
      <c r="N2524" s="30" t="str">
        <f>IF(INDEX(技能效果!I:I,MATCH(技能效果等级!B2524,技能效果!B:B,0))="","",INDEX(技能效果!I:I,MATCH(技能效果等级!B2524,技能效果!B:B,0)))</f>
        <v/>
      </c>
      <c r="O2524" s="100"/>
      <c r="P2524" s="100"/>
      <c r="Q2524" s="100"/>
      <c r="R2524" s="31" t="str">
        <f>IF(INDEX(技能效果!J:J,MATCH(技能效果等级!B2524,技能效果!B:B,0))="","",INDEX(技能效果!J:J,MATCH(技能效果等级!B2524,技能效果!B:B,0)))</f>
        <v/>
      </c>
      <c r="S2524" s="100"/>
      <c r="T2524" s="100"/>
      <c r="U2524" s="100"/>
      <c r="V2524" s="30" t="s">
        <v>1329</v>
      </c>
      <c r="W2524" s="31">
        <f t="shared" si="39"/>
        <v>253</v>
      </c>
    </row>
    <row r="2525" spans="1:23" ht="16.5" x14ac:dyDescent="0.2">
      <c r="A2525" s="31">
        <v>2522</v>
      </c>
      <c r="B2525" s="31">
        <f>INDEX(技能效果!B:B,MATCH(技能效果等级!W2525,技能效果!Y:Y,0))</f>
        <v>180300502</v>
      </c>
      <c r="C2525" s="31" t="str">
        <f>INDEX(技能效果!C:C,MATCH(技能效果等级!B2525,技能效果!B:B,0))</f>
        <v>变身鬼将军增加攻击</v>
      </c>
      <c r="D2525" s="30" t="s">
        <v>1013</v>
      </c>
      <c r="E2525" s="31">
        <v>2</v>
      </c>
      <c r="F2525" s="31">
        <f>INDEX(技能效果!H:H,MATCH(技能效果等级!B2525,技能效果!B:B,0))</f>
        <v>4007</v>
      </c>
      <c r="G2525" s="31">
        <v>1</v>
      </c>
      <c r="H2525" s="100"/>
      <c r="I2525" s="100"/>
      <c r="J2525" s="100"/>
      <c r="K2525" s="100"/>
      <c r="L2525" s="100"/>
      <c r="M2525" s="100"/>
      <c r="N2525" s="30" t="str">
        <f>IF(INDEX(技能效果!I:I,MATCH(技能效果等级!B2525,技能效果!B:B,0))="","",INDEX(技能效果!I:I,MATCH(技能效果等级!B2525,技能效果!B:B,0)))</f>
        <v/>
      </c>
      <c r="O2525" s="100"/>
      <c r="P2525" s="100"/>
      <c r="Q2525" s="100"/>
      <c r="R2525" s="31" t="str">
        <f>IF(INDEX(技能效果!J:J,MATCH(技能效果等级!B2525,技能效果!B:B,0))="","",INDEX(技能效果!J:J,MATCH(技能效果等级!B2525,技能效果!B:B,0)))</f>
        <v/>
      </c>
      <c r="S2525" s="100"/>
      <c r="T2525" s="100"/>
      <c r="U2525" s="100"/>
      <c r="V2525" s="30" t="s">
        <v>1329</v>
      </c>
      <c r="W2525" s="31">
        <f t="shared" si="39"/>
        <v>253</v>
      </c>
    </row>
    <row r="2526" spans="1:23" ht="16.5" x14ac:dyDescent="0.2">
      <c r="A2526" s="31">
        <v>2523</v>
      </c>
      <c r="B2526" s="31">
        <f>INDEX(技能效果!B:B,MATCH(技能效果等级!W2526,技能效果!Y:Y,0))</f>
        <v>180300502</v>
      </c>
      <c r="C2526" s="31" t="str">
        <f>INDEX(技能效果!C:C,MATCH(技能效果等级!B2526,技能效果!B:B,0))</f>
        <v>变身鬼将军增加攻击</v>
      </c>
      <c r="D2526" s="30" t="s">
        <v>1013</v>
      </c>
      <c r="E2526" s="31">
        <v>3</v>
      </c>
      <c r="F2526" s="31">
        <f>INDEX(技能效果!H:H,MATCH(技能效果等级!B2526,技能效果!B:B,0))</f>
        <v>4007</v>
      </c>
      <c r="G2526" s="31">
        <v>1</v>
      </c>
      <c r="H2526" s="100"/>
      <c r="I2526" s="100"/>
      <c r="J2526" s="100"/>
      <c r="K2526" s="100"/>
      <c r="L2526" s="100"/>
      <c r="M2526" s="100"/>
      <c r="N2526" s="30" t="str">
        <f>IF(INDEX(技能效果!I:I,MATCH(技能效果等级!B2526,技能效果!B:B,0))="","",INDEX(技能效果!I:I,MATCH(技能效果等级!B2526,技能效果!B:B,0)))</f>
        <v/>
      </c>
      <c r="O2526" s="100"/>
      <c r="P2526" s="100"/>
      <c r="Q2526" s="100"/>
      <c r="R2526" s="31" t="str">
        <f>IF(INDEX(技能效果!J:J,MATCH(技能效果等级!B2526,技能效果!B:B,0))="","",INDEX(技能效果!J:J,MATCH(技能效果等级!B2526,技能效果!B:B,0)))</f>
        <v/>
      </c>
      <c r="S2526" s="100"/>
      <c r="T2526" s="100"/>
      <c r="U2526" s="100"/>
      <c r="V2526" s="30" t="s">
        <v>1329</v>
      </c>
      <c r="W2526" s="31">
        <f t="shared" si="39"/>
        <v>253</v>
      </c>
    </row>
    <row r="2527" spans="1:23" ht="16.5" x14ac:dyDescent="0.2">
      <c r="A2527" s="31">
        <v>2524</v>
      </c>
      <c r="B2527" s="31">
        <f>INDEX(技能效果!B:B,MATCH(技能效果等级!W2527,技能效果!Y:Y,0))</f>
        <v>180300502</v>
      </c>
      <c r="C2527" s="31" t="str">
        <f>INDEX(技能效果!C:C,MATCH(技能效果等级!B2527,技能效果!B:B,0))</f>
        <v>变身鬼将军增加攻击</v>
      </c>
      <c r="D2527" s="30" t="s">
        <v>1013</v>
      </c>
      <c r="E2527" s="31">
        <v>4</v>
      </c>
      <c r="F2527" s="31">
        <f>INDEX(技能效果!H:H,MATCH(技能效果等级!B2527,技能效果!B:B,0))</f>
        <v>4007</v>
      </c>
      <c r="G2527" s="31">
        <v>1</v>
      </c>
      <c r="H2527" s="100"/>
      <c r="I2527" s="100"/>
      <c r="J2527" s="100"/>
      <c r="K2527" s="100"/>
      <c r="L2527" s="100"/>
      <c r="M2527" s="100"/>
      <c r="N2527" s="30" t="str">
        <f>IF(INDEX(技能效果!I:I,MATCH(技能效果等级!B2527,技能效果!B:B,0))="","",INDEX(技能效果!I:I,MATCH(技能效果等级!B2527,技能效果!B:B,0)))</f>
        <v/>
      </c>
      <c r="O2527" s="100"/>
      <c r="P2527" s="100"/>
      <c r="Q2527" s="100"/>
      <c r="R2527" s="31" t="str">
        <f>IF(INDEX(技能效果!J:J,MATCH(技能效果等级!B2527,技能效果!B:B,0))="","",INDEX(技能效果!J:J,MATCH(技能效果等级!B2527,技能效果!B:B,0)))</f>
        <v/>
      </c>
      <c r="S2527" s="100"/>
      <c r="T2527" s="100"/>
      <c r="U2527" s="100"/>
      <c r="V2527" s="30" t="s">
        <v>1329</v>
      </c>
      <c r="W2527" s="31">
        <f t="shared" si="39"/>
        <v>253</v>
      </c>
    </row>
    <row r="2528" spans="1:23" ht="16.5" x14ac:dyDescent="0.2">
      <c r="A2528" s="31">
        <v>2525</v>
      </c>
      <c r="B2528" s="31">
        <f>INDEX(技能效果!B:B,MATCH(技能效果等级!W2528,技能效果!Y:Y,0))</f>
        <v>180300502</v>
      </c>
      <c r="C2528" s="31" t="str">
        <f>INDEX(技能效果!C:C,MATCH(技能效果等级!B2528,技能效果!B:B,0))</f>
        <v>变身鬼将军增加攻击</v>
      </c>
      <c r="D2528" s="30" t="s">
        <v>1013</v>
      </c>
      <c r="E2528" s="31">
        <v>5</v>
      </c>
      <c r="F2528" s="31">
        <f>INDEX(技能效果!H:H,MATCH(技能效果等级!B2528,技能效果!B:B,0))</f>
        <v>4007</v>
      </c>
      <c r="G2528" s="31">
        <v>1</v>
      </c>
      <c r="H2528" s="100"/>
      <c r="I2528" s="100"/>
      <c r="J2528" s="100"/>
      <c r="K2528" s="100"/>
      <c r="L2528" s="100"/>
      <c r="M2528" s="100"/>
      <c r="N2528" s="30" t="str">
        <f>IF(INDEX(技能效果!I:I,MATCH(技能效果等级!B2528,技能效果!B:B,0))="","",INDEX(技能效果!I:I,MATCH(技能效果等级!B2528,技能效果!B:B,0)))</f>
        <v/>
      </c>
      <c r="O2528" s="100"/>
      <c r="P2528" s="100"/>
      <c r="Q2528" s="100"/>
      <c r="R2528" s="31" t="str">
        <f>IF(INDEX(技能效果!J:J,MATCH(技能效果等级!B2528,技能效果!B:B,0))="","",INDEX(技能效果!J:J,MATCH(技能效果等级!B2528,技能效果!B:B,0)))</f>
        <v/>
      </c>
      <c r="S2528" s="100"/>
      <c r="T2528" s="100"/>
      <c r="U2528" s="100"/>
      <c r="V2528" s="30" t="s">
        <v>1329</v>
      </c>
      <c r="W2528" s="31">
        <f t="shared" si="39"/>
        <v>253</v>
      </c>
    </row>
    <row r="2529" spans="1:23" ht="16.5" x14ac:dyDescent="0.2">
      <c r="A2529" s="31">
        <v>2526</v>
      </c>
      <c r="B2529" s="31">
        <f>INDEX(技能效果!B:B,MATCH(技能效果等级!W2529,技能效果!Y:Y,0))</f>
        <v>180300502</v>
      </c>
      <c r="C2529" s="31" t="str">
        <f>INDEX(技能效果!C:C,MATCH(技能效果等级!B2529,技能效果!B:B,0))</f>
        <v>变身鬼将军增加攻击</v>
      </c>
      <c r="D2529" s="30" t="s">
        <v>1013</v>
      </c>
      <c r="E2529" s="31">
        <v>6</v>
      </c>
      <c r="F2529" s="31">
        <f>INDEX(技能效果!H:H,MATCH(技能效果等级!B2529,技能效果!B:B,0))</f>
        <v>4007</v>
      </c>
      <c r="G2529" s="31">
        <v>1</v>
      </c>
      <c r="H2529" s="100"/>
      <c r="I2529" s="100"/>
      <c r="J2529" s="100"/>
      <c r="K2529" s="100"/>
      <c r="L2529" s="100"/>
      <c r="M2529" s="100"/>
      <c r="N2529" s="30" t="str">
        <f>IF(INDEX(技能效果!I:I,MATCH(技能效果等级!B2529,技能效果!B:B,0))="","",INDEX(技能效果!I:I,MATCH(技能效果等级!B2529,技能效果!B:B,0)))</f>
        <v/>
      </c>
      <c r="O2529" s="100"/>
      <c r="P2529" s="100"/>
      <c r="Q2529" s="100"/>
      <c r="R2529" s="31" t="str">
        <f>IF(INDEX(技能效果!J:J,MATCH(技能效果等级!B2529,技能效果!B:B,0))="","",INDEX(技能效果!J:J,MATCH(技能效果等级!B2529,技能效果!B:B,0)))</f>
        <v/>
      </c>
      <c r="S2529" s="100"/>
      <c r="T2529" s="100"/>
      <c r="U2529" s="100"/>
      <c r="V2529" s="30" t="s">
        <v>1329</v>
      </c>
      <c r="W2529" s="31">
        <f t="shared" si="39"/>
        <v>253</v>
      </c>
    </row>
    <row r="2530" spans="1:23" ht="16.5" x14ac:dyDescent="0.2">
      <c r="A2530" s="31">
        <v>2527</v>
      </c>
      <c r="B2530" s="31">
        <f>INDEX(技能效果!B:B,MATCH(技能效果等级!W2530,技能效果!Y:Y,0))</f>
        <v>180300502</v>
      </c>
      <c r="C2530" s="31" t="str">
        <f>INDEX(技能效果!C:C,MATCH(技能效果等级!B2530,技能效果!B:B,0))</f>
        <v>变身鬼将军增加攻击</v>
      </c>
      <c r="D2530" s="30" t="s">
        <v>1013</v>
      </c>
      <c r="E2530" s="31">
        <v>7</v>
      </c>
      <c r="F2530" s="31">
        <f>INDEX(技能效果!H:H,MATCH(技能效果等级!B2530,技能效果!B:B,0))</f>
        <v>4007</v>
      </c>
      <c r="G2530" s="31">
        <v>1</v>
      </c>
      <c r="H2530" s="100"/>
      <c r="I2530" s="100"/>
      <c r="J2530" s="100"/>
      <c r="K2530" s="100"/>
      <c r="L2530" s="100"/>
      <c r="M2530" s="100"/>
      <c r="N2530" s="30" t="str">
        <f>IF(INDEX(技能效果!I:I,MATCH(技能效果等级!B2530,技能效果!B:B,0))="","",INDEX(技能效果!I:I,MATCH(技能效果等级!B2530,技能效果!B:B,0)))</f>
        <v/>
      </c>
      <c r="O2530" s="100"/>
      <c r="P2530" s="100"/>
      <c r="Q2530" s="100"/>
      <c r="R2530" s="31" t="str">
        <f>IF(INDEX(技能效果!J:J,MATCH(技能效果等级!B2530,技能效果!B:B,0))="","",INDEX(技能效果!J:J,MATCH(技能效果等级!B2530,技能效果!B:B,0)))</f>
        <v/>
      </c>
      <c r="S2530" s="100"/>
      <c r="T2530" s="100"/>
      <c r="U2530" s="100"/>
      <c r="V2530" s="30" t="s">
        <v>1329</v>
      </c>
      <c r="W2530" s="31">
        <f t="shared" si="39"/>
        <v>253</v>
      </c>
    </row>
    <row r="2531" spans="1:23" ht="16.5" x14ac:dyDescent="0.2">
      <c r="A2531" s="31">
        <v>2528</v>
      </c>
      <c r="B2531" s="31">
        <f>INDEX(技能效果!B:B,MATCH(技能效果等级!W2531,技能效果!Y:Y,0))</f>
        <v>180300502</v>
      </c>
      <c r="C2531" s="31" t="str">
        <f>INDEX(技能效果!C:C,MATCH(技能效果等级!B2531,技能效果!B:B,0))</f>
        <v>变身鬼将军增加攻击</v>
      </c>
      <c r="D2531" s="30" t="s">
        <v>1013</v>
      </c>
      <c r="E2531" s="31">
        <v>8</v>
      </c>
      <c r="F2531" s="31">
        <f>INDEX(技能效果!H:H,MATCH(技能效果等级!B2531,技能效果!B:B,0))</f>
        <v>4007</v>
      </c>
      <c r="G2531" s="31">
        <v>1</v>
      </c>
      <c r="H2531" s="100"/>
      <c r="I2531" s="100"/>
      <c r="J2531" s="100"/>
      <c r="K2531" s="100"/>
      <c r="L2531" s="100"/>
      <c r="M2531" s="100"/>
      <c r="N2531" s="30" t="str">
        <f>IF(INDEX(技能效果!I:I,MATCH(技能效果等级!B2531,技能效果!B:B,0))="","",INDEX(技能效果!I:I,MATCH(技能效果等级!B2531,技能效果!B:B,0)))</f>
        <v/>
      </c>
      <c r="O2531" s="100"/>
      <c r="P2531" s="100"/>
      <c r="Q2531" s="100"/>
      <c r="R2531" s="31" t="str">
        <f>IF(INDEX(技能效果!J:J,MATCH(技能效果等级!B2531,技能效果!B:B,0))="","",INDEX(技能效果!J:J,MATCH(技能效果等级!B2531,技能效果!B:B,0)))</f>
        <v/>
      </c>
      <c r="S2531" s="100"/>
      <c r="T2531" s="100"/>
      <c r="U2531" s="100"/>
      <c r="V2531" s="30" t="s">
        <v>1329</v>
      </c>
      <c r="W2531" s="31">
        <f t="shared" si="39"/>
        <v>253</v>
      </c>
    </row>
    <row r="2532" spans="1:23" ht="16.5" x14ac:dyDescent="0.2">
      <c r="A2532" s="31">
        <v>2529</v>
      </c>
      <c r="B2532" s="31">
        <f>INDEX(技能效果!B:B,MATCH(技能效果等级!W2532,技能效果!Y:Y,0))</f>
        <v>180300502</v>
      </c>
      <c r="C2532" s="31" t="str">
        <f>INDEX(技能效果!C:C,MATCH(技能效果等级!B2532,技能效果!B:B,0))</f>
        <v>变身鬼将军增加攻击</v>
      </c>
      <c r="D2532" s="30" t="s">
        <v>1013</v>
      </c>
      <c r="E2532" s="31">
        <v>9</v>
      </c>
      <c r="F2532" s="31">
        <f>INDEX(技能效果!H:H,MATCH(技能效果等级!B2532,技能效果!B:B,0))</f>
        <v>4007</v>
      </c>
      <c r="G2532" s="31">
        <v>1</v>
      </c>
      <c r="H2532" s="100"/>
      <c r="I2532" s="100"/>
      <c r="J2532" s="100"/>
      <c r="K2532" s="100"/>
      <c r="L2532" s="100"/>
      <c r="M2532" s="100"/>
      <c r="N2532" s="30" t="str">
        <f>IF(INDEX(技能效果!I:I,MATCH(技能效果等级!B2532,技能效果!B:B,0))="","",INDEX(技能效果!I:I,MATCH(技能效果等级!B2532,技能效果!B:B,0)))</f>
        <v/>
      </c>
      <c r="O2532" s="100"/>
      <c r="P2532" s="100"/>
      <c r="Q2532" s="100"/>
      <c r="R2532" s="31" t="str">
        <f>IF(INDEX(技能效果!J:J,MATCH(技能效果等级!B2532,技能效果!B:B,0))="","",INDEX(技能效果!J:J,MATCH(技能效果等级!B2532,技能效果!B:B,0)))</f>
        <v/>
      </c>
      <c r="S2532" s="100"/>
      <c r="T2532" s="100"/>
      <c r="U2532" s="100"/>
      <c r="V2532" s="30" t="s">
        <v>1329</v>
      </c>
      <c r="W2532" s="31">
        <f t="shared" si="39"/>
        <v>253</v>
      </c>
    </row>
    <row r="2533" spans="1:23" ht="16.5" x14ac:dyDescent="0.2">
      <c r="A2533" s="31">
        <v>2530</v>
      </c>
      <c r="B2533" s="31">
        <f>INDEX(技能效果!B:B,MATCH(技能效果等级!W2533,技能效果!Y:Y,0))</f>
        <v>180300502</v>
      </c>
      <c r="C2533" s="31" t="str">
        <f>INDEX(技能效果!C:C,MATCH(技能效果等级!B2533,技能效果!B:B,0))</f>
        <v>变身鬼将军增加攻击</v>
      </c>
      <c r="D2533" s="30" t="s">
        <v>1013</v>
      </c>
      <c r="E2533" s="31">
        <v>10</v>
      </c>
      <c r="F2533" s="31">
        <f>INDEX(技能效果!H:H,MATCH(技能效果等级!B2533,技能效果!B:B,0))</f>
        <v>4007</v>
      </c>
      <c r="G2533" s="31">
        <v>1</v>
      </c>
      <c r="H2533" s="100"/>
      <c r="I2533" s="100"/>
      <c r="J2533" s="100"/>
      <c r="K2533" s="100"/>
      <c r="L2533" s="100"/>
      <c r="M2533" s="100"/>
      <c r="N2533" s="30" t="str">
        <f>IF(INDEX(技能效果!I:I,MATCH(技能效果等级!B2533,技能效果!B:B,0))="","",INDEX(技能效果!I:I,MATCH(技能效果等级!B2533,技能效果!B:B,0)))</f>
        <v/>
      </c>
      <c r="O2533" s="100"/>
      <c r="P2533" s="100"/>
      <c r="Q2533" s="100"/>
      <c r="R2533" s="31" t="str">
        <f>IF(INDEX(技能效果!J:J,MATCH(技能效果等级!B2533,技能效果!B:B,0))="","",INDEX(技能效果!J:J,MATCH(技能效果等级!B2533,技能效果!B:B,0)))</f>
        <v/>
      </c>
      <c r="S2533" s="100"/>
      <c r="T2533" s="100"/>
      <c r="U2533" s="100"/>
      <c r="V2533" s="30" t="s">
        <v>1329</v>
      </c>
      <c r="W2533" s="31">
        <f t="shared" si="39"/>
        <v>253</v>
      </c>
    </row>
    <row r="2534" spans="1:23" ht="16.5" x14ac:dyDescent="0.2">
      <c r="A2534" s="31">
        <v>2531</v>
      </c>
      <c r="B2534" s="31">
        <f>INDEX(技能效果!B:B,MATCH(技能效果等级!W2534,技能效果!Y:Y,0))</f>
        <v>180100601</v>
      </c>
      <c r="C2534" s="31" t="str">
        <f>INDEX(技能效果!C:C,MATCH(技能效果等级!B2534,技能效果!B:B,0))</f>
        <v>骷髅小兵1普通攻击</v>
      </c>
      <c r="D2534" s="30" t="s">
        <v>1013</v>
      </c>
      <c r="E2534" s="31">
        <v>1</v>
      </c>
      <c r="F2534" s="31">
        <f>INDEX(技能效果!H:H,MATCH(技能效果等级!B2534,技能效果!B:B,0))</f>
        <v>1001</v>
      </c>
      <c r="G2534" s="31">
        <v>1</v>
      </c>
      <c r="H2534" s="100"/>
      <c r="I2534" s="100"/>
      <c r="J2534" s="100"/>
      <c r="K2534" s="100"/>
      <c r="L2534" s="100"/>
      <c r="M2534" s="100"/>
      <c r="N2534" s="30" t="str">
        <f>IF(INDEX(技能效果!I:I,MATCH(技能效果等级!B2534,技能效果!B:B,0))="","",INDEX(技能效果!I:I,MATCH(技能效果等级!B2534,技能效果!B:B,0)))</f>
        <v/>
      </c>
      <c r="O2534" s="100"/>
      <c r="P2534" s="100"/>
      <c r="Q2534" s="100"/>
      <c r="R2534" s="31" t="str">
        <f>IF(INDEX(技能效果!J:J,MATCH(技能效果等级!B2534,技能效果!B:B,0))="","",INDEX(技能效果!J:J,MATCH(技能效果等级!B2534,技能效果!B:B,0)))</f>
        <v/>
      </c>
      <c r="S2534" s="100"/>
      <c r="T2534" s="100"/>
      <c r="U2534" s="100"/>
      <c r="V2534" s="30" t="s">
        <v>1329</v>
      </c>
      <c r="W2534" s="31">
        <f t="shared" si="39"/>
        <v>254</v>
      </c>
    </row>
    <row r="2535" spans="1:23" ht="16.5" x14ac:dyDescent="0.2">
      <c r="A2535" s="31">
        <v>2532</v>
      </c>
      <c r="B2535" s="31">
        <f>INDEX(技能效果!B:B,MATCH(技能效果等级!W2535,技能效果!Y:Y,0))</f>
        <v>180100601</v>
      </c>
      <c r="C2535" s="31" t="str">
        <f>INDEX(技能效果!C:C,MATCH(技能效果等级!B2535,技能效果!B:B,0))</f>
        <v>骷髅小兵1普通攻击</v>
      </c>
      <c r="D2535" s="30" t="s">
        <v>1013</v>
      </c>
      <c r="E2535" s="31">
        <v>2</v>
      </c>
      <c r="F2535" s="31">
        <f>INDEX(技能效果!H:H,MATCH(技能效果等级!B2535,技能效果!B:B,0))</f>
        <v>1001</v>
      </c>
      <c r="G2535" s="31">
        <v>1</v>
      </c>
      <c r="H2535" s="100"/>
      <c r="I2535" s="100"/>
      <c r="J2535" s="100"/>
      <c r="K2535" s="100"/>
      <c r="L2535" s="100"/>
      <c r="M2535" s="100"/>
      <c r="N2535" s="30" t="str">
        <f>IF(INDEX(技能效果!I:I,MATCH(技能效果等级!B2535,技能效果!B:B,0))="","",INDEX(技能效果!I:I,MATCH(技能效果等级!B2535,技能效果!B:B,0)))</f>
        <v/>
      </c>
      <c r="O2535" s="100"/>
      <c r="P2535" s="100"/>
      <c r="Q2535" s="100"/>
      <c r="R2535" s="31" t="str">
        <f>IF(INDEX(技能效果!J:J,MATCH(技能效果等级!B2535,技能效果!B:B,0))="","",INDEX(技能效果!J:J,MATCH(技能效果等级!B2535,技能效果!B:B,0)))</f>
        <v/>
      </c>
      <c r="S2535" s="100"/>
      <c r="T2535" s="100"/>
      <c r="U2535" s="100"/>
      <c r="V2535" s="30" t="s">
        <v>1329</v>
      </c>
      <c r="W2535" s="31">
        <f t="shared" si="39"/>
        <v>254</v>
      </c>
    </row>
    <row r="2536" spans="1:23" ht="16.5" x14ac:dyDescent="0.2">
      <c r="A2536" s="31">
        <v>2533</v>
      </c>
      <c r="B2536" s="31">
        <f>INDEX(技能效果!B:B,MATCH(技能效果等级!W2536,技能效果!Y:Y,0))</f>
        <v>180100601</v>
      </c>
      <c r="C2536" s="31" t="str">
        <f>INDEX(技能效果!C:C,MATCH(技能效果等级!B2536,技能效果!B:B,0))</f>
        <v>骷髅小兵1普通攻击</v>
      </c>
      <c r="D2536" s="30" t="s">
        <v>1013</v>
      </c>
      <c r="E2536" s="31">
        <v>3</v>
      </c>
      <c r="F2536" s="31">
        <f>INDEX(技能效果!H:H,MATCH(技能效果等级!B2536,技能效果!B:B,0))</f>
        <v>1001</v>
      </c>
      <c r="G2536" s="31">
        <v>1</v>
      </c>
      <c r="H2536" s="100"/>
      <c r="I2536" s="100"/>
      <c r="J2536" s="100"/>
      <c r="K2536" s="100"/>
      <c r="L2536" s="100"/>
      <c r="M2536" s="100"/>
      <c r="N2536" s="30" t="str">
        <f>IF(INDEX(技能效果!I:I,MATCH(技能效果等级!B2536,技能效果!B:B,0))="","",INDEX(技能效果!I:I,MATCH(技能效果等级!B2536,技能效果!B:B,0)))</f>
        <v/>
      </c>
      <c r="O2536" s="100"/>
      <c r="P2536" s="100"/>
      <c r="Q2536" s="100"/>
      <c r="R2536" s="31" t="str">
        <f>IF(INDEX(技能效果!J:J,MATCH(技能效果等级!B2536,技能效果!B:B,0))="","",INDEX(技能效果!J:J,MATCH(技能效果等级!B2536,技能效果!B:B,0)))</f>
        <v/>
      </c>
      <c r="S2536" s="100"/>
      <c r="T2536" s="100"/>
      <c r="U2536" s="100"/>
      <c r="V2536" s="30" t="s">
        <v>1329</v>
      </c>
      <c r="W2536" s="31">
        <f t="shared" si="39"/>
        <v>254</v>
      </c>
    </row>
    <row r="2537" spans="1:23" ht="16.5" x14ac:dyDescent="0.2">
      <c r="A2537" s="31">
        <v>2534</v>
      </c>
      <c r="B2537" s="31">
        <f>INDEX(技能效果!B:B,MATCH(技能效果等级!W2537,技能效果!Y:Y,0))</f>
        <v>180100601</v>
      </c>
      <c r="C2537" s="31" t="str">
        <f>INDEX(技能效果!C:C,MATCH(技能效果等级!B2537,技能效果!B:B,0))</f>
        <v>骷髅小兵1普通攻击</v>
      </c>
      <c r="D2537" s="30" t="s">
        <v>1013</v>
      </c>
      <c r="E2537" s="31">
        <v>4</v>
      </c>
      <c r="F2537" s="31">
        <f>INDEX(技能效果!H:H,MATCH(技能效果等级!B2537,技能效果!B:B,0))</f>
        <v>1001</v>
      </c>
      <c r="G2537" s="31">
        <v>1</v>
      </c>
      <c r="H2537" s="100"/>
      <c r="I2537" s="100"/>
      <c r="J2537" s="100"/>
      <c r="K2537" s="100"/>
      <c r="L2537" s="100"/>
      <c r="M2537" s="100"/>
      <c r="N2537" s="30" t="str">
        <f>IF(INDEX(技能效果!I:I,MATCH(技能效果等级!B2537,技能效果!B:B,0))="","",INDEX(技能效果!I:I,MATCH(技能效果等级!B2537,技能效果!B:B,0)))</f>
        <v/>
      </c>
      <c r="O2537" s="100"/>
      <c r="P2537" s="100"/>
      <c r="Q2537" s="100"/>
      <c r="R2537" s="31" t="str">
        <f>IF(INDEX(技能效果!J:J,MATCH(技能效果等级!B2537,技能效果!B:B,0))="","",INDEX(技能效果!J:J,MATCH(技能效果等级!B2537,技能效果!B:B,0)))</f>
        <v/>
      </c>
      <c r="S2537" s="100"/>
      <c r="T2537" s="100"/>
      <c r="U2537" s="100"/>
      <c r="V2537" s="30" t="s">
        <v>1329</v>
      </c>
      <c r="W2537" s="31">
        <f t="shared" si="39"/>
        <v>254</v>
      </c>
    </row>
    <row r="2538" spans="1:23" ht="16.5" x14ac:dyDescent="0.2">
      <c r="A2538" s="31">
        <v>2535</v>
      </c>
      <c r="B2538" s="31">
        <f>INDEX(技能效果!B:B,MATCH(技能效果等级!W2538,技能效果!Y:Y,0))</f>
        <v>180100601</v>
      </c>
      <c r="C2538" s="31" t="str">
        <f>INDEX(技能效果!C:C,MATCH(技能效果等级!B2538,技能效果!B:B,0))</f>
        <v>骷髅小兵1普通攻击</v>
      </c>
      <c r="D2538" s="30" t="s">
        <v>1013</v>
      </c>
      <c r="E2538" s="31">
        <v>5</v>
      </c>
      <c r="F2538" s="31">
        <f>INDEX(技能效果!H:H,MATCH(技能效果等级!B2538,技能效果!B:B,0))</f>
        <v>1001</v>
      </c>
      <c r="G2538" s="31">
        <v>1</v>
      </c>
      <c r="H2538" s="100"/>
      <c r="I2538" s="100"/>
      <c r="J2538" s="100"/>
      <c r="K2538" s="100"/>
      <c r="L2538" s="100"/>
      <c r="M2538" s="100"/>
      <c r="N2538" s="30" t="str">
        <f>IF(INDEX(技能效果!I:I,MATCH(技能效果等级!B2538,技能效果!B:B,0))="","",INDEX(技能效果!I:I,MATCH(技能效果等级!B2538,技能效果!B:B,0)))</f>
        <v/>
      </c>
      <c r="O2538" s="100"/>
      <c r="P2538" s="100"/>
      <c r="Q2538" s="100"/>
      <c r="R2538" s="31" t="str">
        <f>IF(INDEX(技能效果!J:J,MATCH(技能效果等级!B2538,技能效果!B:B,0))="","",INDEX(技能效果!J:J,MATCH(技能效果等级!B2538,技能效果!B:B,0)))</f>
        <v/>
      </c>
      <c r="S2538" s="100"/>
      <c r="T2538" s="100"/>
      <c r="U2538" s="100"/>
      <c r="V2538" s="30" t="s">
        <v>1329</v>
      </c>
      <c r="W2538" s="31">
        <f t="shared" si="39"/>
        <v>254</v>
      </c>
    </row>
    <row r="2539" spans="1:23" ht="16.5" x14ac:dyDescent="0.2">
      <c r="A2539" s="31">
        <v>2536</v>
      </c>
      <c r="B2539" s="31">
        <f>INDEX(技能效果!B:B,MATCH(技能效果等级!W2539,技能效果!Y:Y,0))</f>
        <v>180100601</v>
      </c>
      <c r="C2539" s="31" t="str">
        <f>INDEX(技能效果!C:C,MATCH(技能效果等级!B2539,技能效果!B:B,0))</f>
        <v>骷髅小兵1普通攻击</v>
      </c>
      <c r="D2539" s="30" t="s">
        <v>1013</v>
      </c>
      <c r="E2539" s="31">
        <v>6</v>
      </c>
      <c r="F2539" s="31">
        <f>INDEX(技能效果!H:H,MATCH(技能效果等级!B2539,技能效果!B:B,0))</f>
        <v>1001</v>
      </c>
      <c r="G2539" s="31">
        <v>1</v>
      </c>
      <c r="H2539" s="100"/>
      <c r="I2539" s="100"/>
      <c r="J2539" s="100"/>
      <c r="K2539" s="100"/>
      <c r="L2539" s="100"/>
      <c r="M2539" s="100"/>
      <c r="N2539" s="30" t="str">
        <f>IF(INDEX(技能效果!I:I,MATCH(技能效果等级!B2539,技能效果!B:B,0))="","",INDEX(技能效果!I:I,MATCH(技能效果等级!B2539,技能效果!B:B,0)))</f>
        <v/>
      </c>
      <c r="O2539" s="100"/>
      <c r="P2539" s="100"/>
      <c r="Q2539" s="100"/>
      <c r="R2539" s="31" t="str">
        <f>IF(INDEX(技能效果!J:J,MATCH(技能效果等级!B2539,技能效果!B:B,0))="","",INDEX(技能效果!J:J,MATCH(技能效果等级!B2539,技能效果!B:B,0)))</f>
        <v/>
      </c>
      <c r="S2539" s="100"/>
      <c r="T2539" s="100"/>
      <c r="U2539" s="100"/>
      <c r="V2539" s="30" t="s">
        <v>1329</v>
      </c>
      <c r="W2539" s="31">
        <f t="shared" si="39"/>
        <v>254</v>
      </c>
    </row>
    <row r="2540" spans="1:23" ht="16.5" x14ac:dyDescent="0.2">
      <c r="A2540" s="31">
        <v>2537</v>
      </c>
      <c r="B2540" s="31">
        <f>INDEX(技能效果!B:B,MATCH(技能效果等级!W2540,技能效果!Y:Y,0))</f>
        <v>180100601</v>
      </c>
      <c r="C2540" s="31" t="str">
        <f>INDEX(技能效果!C:C,MATCH(技能效果等级!B2540,技能效果!B:B,0))</f>
        <v>骷髅小兵1普通攻击</v>
      </c>
      <c r="D2540" s="30" t="s">
        <v>1013</v>
      </c>
      <c r="E2540" s="31">
        <v>7</v>
      </c>
      <c r="F2540" s="31">
        <f>INDEX(技能效果!H:H,MATCH(技能效果等级!B2540,技能效果!B:B,0))</f>
        <v>1001</v>
      </c>
      <c r="G2540" s="31">
        <v>1</v>
      </c>
      <c r="H2540" s="100"/>
      <c r="I2540" s="100"/>
      <c r="J2540" s="100"/>
      <c r="K2540" s="100"/>
      <c r="L2540" s="100"/>
      <c r="M2540" s="100"/>
      <c r="N2540" s="30" t="str">
        <f>IF(INDEX(技能效果!I:I,MATCH(技能效果等级!B2540,技能效果!B:B,0))="","",INDEX(技能效果!I:I,MATCH(技能效果等级!B2540,技能效果!B:B,0)))</f>
        <v/>
      </c>
      <c r="O2540" s="100"/>
      <c r="P2540" s="100"/>
      <c r="Q2540" s="100"/>
      <c r="R2540" s="31" t="str">
        <f>IF(INDEX(技能效果!J:J,MATCH(技能效果等级!B2540,技能效果!B:B,0))="","",INDEX(技能效果!J:J,MATCH(技能效果等级!B2540,技能效果!B:B,0)))</f>
        <v/>
      </c>
      <c r="S2540" s="100"/>
      <c r="T2540" s="100"/>
      <c r="U2540" s="100"/>
      <c r="V2540" s="30" t="s">
        <v>1329</v>
      </c>
      <c r="W2540" s="31">
        <f t="shared" si="39"/>
        <v>254</v>
      </c>
    </row>
    <row r="2541" spans="1:23" ht="16.5" x14ac:dyDescent="0.2">
      <c r="A2541" s="31">
        <v>2538</v>
      </c>
      <c r="B2541" s="31">
        <f>INDEX(技能效果!B:B,MATCH(技能效果等级!W2541,技能效果!Y:Y,0))</f>
        <v>180100601</v>
      </c>
      <c r="C2541" s="31" t="str">
        <f>INDEX(技能效果!C:C,MATCH(技能效果等级!B2541,技能效果!B:B,0))</f>
        <v>骷髅小兵1普通攻击</v>
      </c>
      <c r="D2541" s="30" t="s">
        <v>1013</v>
      </c>
      <c r="E2541" s="31">
        <v>8</v>
      </c>
      <c r="F2541" s="31">
        <f>INDEX(技能效果!H:H,MATCH(技能效果等级!B2541,技能效果!B:B,0))</f>
        <v>1001</v>
      </c>
      <c r="G2541" s="31">
        <v>1</v>
      </c>
      <c r="H2541" s="100"/>
      <c r="I2541" s="100"/>
      <c r="J2541" s="100"/>
      <c r="K2541" s="100"/>
      <c r="L2541" s="100"/>
      <c r="M2541" s="100"/>
      <c r="N2541" s="30" t="str">
        <f>IF(INDEX(技能效果!I:I,MATCH(技能效果等级!B2541,技能效果!B:B,0))="","",INDEX(技能效果!I:I,MATCH(技能效果等级!B2541,技能效果!B:B,0)))</f>
        <v/>
      </c>
      <c r="O2541" s="100"/>
      <c r="P2541" s="100"/>
      <c r="Q2541" s="100"/>
      <c r="R2541" s="31" t="str">
        <f>IF(INDEX(技能效果!J:J,MATCH(技能效果等级!B2541,技能效果!B:B,0))="","",INDEX(技能效果!J:J,MATCH(技能效果等级!B2541,技能效果!B:B,0)))</f>
        <v/>
      </c>
      <c r="S2541" s="100"/>
      <c r="T2541" s="100"/>
      <c r="U2541" s="100"/>
      <c r="V2541" s="30" t="s">
        <v>1329</v>
      </c>
      <c r="W2541" s="31">
        <f t="shared" si="39"/>
        <v>254</v>
      </c>
    </row>
    <row r="2542" spans="1:23" ht="16.5" x14ac:dyDescent="0.2">
      <c r="A2542" s="31">
        <v>2539</v>
      </c>
      <c r="B2542" s="31">
        <f>INDEX(技能效果!B:B,MATCH(技能效果等级!W2542,技能效果!Y:Y,0))</f>
        <v>180100601</v>
      </c>
      <c r="C2542" s="31" t="str">
        <f>INDEX(技能效果!C:C,MATCH(技能效果等级!B2542,技能效果!B:B,0))</f>
        <v>骷髅小兵1普通攻击</v>
      </c>
      <c r="D2542" s="30" t="s">
        <v>1013</v>
      </c>
      <c r="E2542" s="31">
        <v>9</v>
      </c>
      <c r="F2542" s="31">
        <f>INDEX(技能效果!H:H,MATCH(技能效果等级!B2542,技能效果!B:B,0))</f>
        <v>1001</v>
      </c>
      <c r="G2542" s="31">
        <v>1</v>
      </c>
      <c r="H2542" s="100"/>
      <c r="I2542" s="100"/>
      <c r="J2542" s="100"/>
      <c r="K2542" s="100"/>
      <c r="L2542" s="100"/>
      <c r="M2542" s="100"/>
      <c r="N2542" s="30" t="str">
        <f>IF(INDEX(技能效果!I:I,MATCH(技能效果等级!B2542,技能效果!B:B,0))="","",INDEX(技能效果!I:I,MATCH(技能效果等级!B2542,技能效果!B:B,0)))</f>
        <v/>
      </c>
      <c r="O2542" s="100"/>
      <c r="P2542" s="100"/>
      <c r="Q2542" s="100"/>
      <c r="R2542" s="31" t="str">
        <f>IF(INDEX(技能效果!J:J,MATCH(技能效果等级!B2542,技能效果!B:B,0))="","",INDEX(技能效果!J:J,MATCH(技能效果等级!B2542,技能效果!B:B,0)))</f>
        <v/>
      </c>
      <c r="S2542" s="100"/>
      <c r="T2542" s="100"/>
      <c r="U2542" s="100"/>
      <c r="V2542" s="30" t="s">
        <v>1329</v>
      </c>
      <c r="W2542" s="31">
        <f t="shared" si="39"/>
        <v>254</v>
      </c>
    </row>
    <row r="2543" spans="1:23" ht="16.5" x14ac:dyDescent="0.2">
      <c r="A2543" s="31">
        <v>2540</v>
      </c>
      <c r="B2543" s="31">
        <f>INDEX(技能效果!B:B,MATCH(技能效果等级!W2543,技能效果!Y:Y,0))</f>
        <v>180100601</v>
      </c>
      <c r="C2543" s="31" t="str">
        <f>INDEX(技能效果!C:C,MATCH(技能效果等级!B2543,技能效果!B:B,0))</f>
        <v>骷髅小兵1普通攻击</v>
      </c>
      <c r="D2543" s="30" t="s">
        <v>1013</v>
      </c>
      <c r="E2543" s="31">
        <v>10</v>
      </c>
      <c r="F2543" s="31">
        <f>INDEX(技能效果!H:H,MATCH(技能效果等级!B2543,技能效果!B:B,0))</f>
        <v>1001</v>
      </c>
      <c r="G2543" s="31">
        <v>1</v>
      </c>
      <c r="H2543" s="100"/>
      <c r="I2543" s="100"/>
      <c r="J2543" s="100"/>
      <c r="K2543" s="100"/>
      <c r="L2543" s="100"/>
      <c r="M2543" s="100"/>
      <c r="N2543" s="30" t="str">
        <f>IF(INDEX(技能效果!I:I,MATCH(技能效果等级!B2543,技能效果!B:B,0))="","",INDEX(技能效果!I:I,MATCH(技能效果等级!B2543,技能效果!B:B,0)))</f>
        <v/>
      </c>
      <c r="O2543" s="100"/>
      <c r="P2543" s="100"/>
      <c r="Q2543" s="100"/>
      <c r="R2543" s="31" t="str">
        <f>IF(INDEX(技能效果!J:J,MATCH(技能效果等级!B2543,技能效果!B:B,0))="","",INDEX(技能效果!J:J,MATCH(技能效果等级!B2543,技能效果!B:B,0)))</f>
        <v/>
      </c>
      <c r="S2543" s="100"/>
      <c r="T2543" s="100"/>
      <c r="U2543" s="100"/>
      <c r="V2543" s="30" t="s">
        <v>1329</v>
      </c>
      <c r="W2543" s="31">
        <f t="shared" si="39"/>
        <v>254</v>
      </c>
    </row>
    <row r="2544" spans="1:23" ht="16.5" x14ac:dyDescent="0.2">
      <c r="A2544" s="31">
        <v>2541</v>
      </c>
      <c r="B2544" s="31">
        <f>INDEX(技能效果!B:B,MATCH(技能效果等级!W2544,技能效果!Y:Y,0))</f>
        <v>180100801</v>
      </c>
      <c r="C2544" s="31" t="str">
        <f>INDEX(技能效果!C:C,MATCH(技能效果等级!B2544,技能效果!B:B,0))</f>
        <v>伏尸将军单体伤害</v>
      </c>
      <c r="D2544" s="30" t="s">
        <v>1013</v>
      </c>
      <c r="E2544" s="31">
        <v>1</v>
      </c>
      <c r="F2544" s="31">
        <f>INDEX(技能效果!H:H,MATCH(技能效果等级!B2544,技能效果!B:B,0))</f>
        <v>1001</v>
      </c>
      <c r="G2544" s="31">
        <v>1</v>
      </c>
      <c r="H2544" s="100"/>
      <c r="I2544" s="100"/>
      <c r="J2544" s="100"/>
      <c r="K2544" s="100"/>
      <c r="L2544" s="100"/>
      <c r="M2544" s="100"/>
      <c r="N2544" s="30" t="str">
        <f>IF(INDEX(技能效果!I:I,MATCH(技能效果等级!B2544,技能效果!B:B,0))="","",INDEX(技能效果!I:I,MATCH(技能效果等级!B2544,技能效果!B:B,0)))</f>
        <v/>
      </c>
      <c r="O2544" s="100"/>
      <c r="P2544" s="100"/>
      <c r="Q2544" s="100"/>
      <c r="R2544" s="31" t="str">
        <f>IF(INDEX(技能效果!J:J,MATCH(技能效果等级!B2544,技能效果!B:B,0))="","",INDEX(技能效果!J:J,MATCH(技能效果等级!B2544,技能效果!B:B,0)))</f>
        <v/>
      </c>
      <c r="S2544" s="100"/>
      <c r="T2544" s="100"/>
      <c r="U2544" s="100"/>
      <c r="V2544" s="30" t="s">
        <v>1329</v>
      </c>
      <c r="W2544" s="31">
        <f t="shared" si="39"/>
        <v>255</v>
      </c>
    </row>
    <row r="2545" spans="1:23" ht="16.5" x14ac:dyDescent="0.2">
      <c r="A2545" s="31">
        <v>2542</v>
      </c>
      <c r="B2545" s="31">
        <f>INDEX(技能效果!B:B,MATCH(技能效果等级!W2545,技能效果!Y:Y,0))</f>
        <v>180100801</v>
      </c>
      <c r="C2545" s="31" t="str">
        <f>INDEX(技能效果!C:C,MATCH(技能效果等级!B2545,技能效果!B:B,0))</f>
        <v>伏尸将军单体伤害</v>
      </c>
      <c r="D2545" s="30" t="s">
        <v>1013</v>
      </c>
      <c r="E2545" s="31">
        <v>2</v>
      </c>
      <c r="F2545" s="31">
        <f>INDEX(技能效果!H:H,MATCH(技能效果等级!B2545,技能效果!B:B,0))</f>
        <v>1001</v>
      </c>
      <c r="G2545" s="31">
        <v>1</v>
      </c>
      <c r="H2545" s="100"/>
      <c r="I2545" s="100"/>
      <c r="J2545" s="100"/>
      <c r="K2545" s="100"/>
      <c r="L2545" s="100"/>
      <c r="M2545" s="100"/>
      <c r="N2545" s="30" t="str">
        <f>IF(INDEX(技能效果!I:I,MATCH(技能效果等级!B2545,技能效果!B:B,0))="","",INDEX(技能效果!I:I,MATCH(技能效果等级!B2545,技能效果!B:B,0)))</f>
        <v/>
      </c>
      <c r="O2545" s="100"/>
      <c r="P2545" s="100"/>
      <c r="Q2545" s="100"/>
      <c r="R2545" s="31" t="str">
        <f>IF(INDEX(技能效果!J:J,MATCH(技能效果等级!B2545,技能效果!B:B,0))="","",INDEX(技能效果!J:J,MATCH(技能效果等级!B2545,技能效果!B:B,0)))</f>
        <v/>
      </c>
      <c r="S2545" s="100"/>
      <c r="T2545" s="100"/>
      <c r="U2545" s="100"/>
      <c r="V2545" s="30" t="s">
        <v>1329</v>
      </c>
      <c r="W2545" s="31">
        <f t="shared" si="39"/>
        <v>255</v>
      </c>
    </row>
    <row r="2546" spans="1:23" ht="16.5" x14ac:dyDescent="0.2">
      <c r="A2546" s="31">
        <v>2543</v>
      </c>
      <c r="B2546" s="31">
        <f>INDEX(技能效果!B:B,MATCH(技能效果等级!W2546,技能效果!Y:Y,0))</f>
        <v>180100801</v>
      </c>
      <c r="C2546" s="31" t="str">
        <f>INDEX(技能效果!C:C,MATCH(技能效果等级!B2546,技能效果!B:B,0))</f>
        <v>伏尸将军单体伤害</v>
      </c>
      <c r="D2546" s="30" t="s">
        <v>1013</v>
      </c>
      <c r="E2546" s="31">
        <v>3</v>
      </c>
      <c r="F2546" s="31">
        <f>INDEX(技能效果!H:H,MATCH(技能效果等级!B2546,技能效果!B:B,0))</f>
        <v>1001</v>
      </c>
      <c r="G2546" s="31">
        <v>1</v>
      </c>
      <c r="H2546" s="100"/>
      <c r="I2546" s="100"/>
      <c r="J2546" s="100"/>
      <c r="K2546" s="100"/>
      <c r="L2546" s="100"/>
      <c r="M2546" s="100"/>
      <c r="N2546" s="30" t="str">
        <f>IF(INDEX(技能效果!I:I,MATCH(技能效果等级!B2546,技能效果!B:B,0))="","",INDEX(技能效果!I:I,MATCH(技能效果等级!B2546,技能效果!B:B,0)))</f>
        <v/>
      </c>
      <c r="O2546" s="100"/>
      <c r="P2546" s="100"/>
      <c r="Q2546" s="100"/>
      <c r="R2546" s="31" t="str">
        <f>IF(INDEX(技能效果!J:J,MATCH(技能效果等级!B2546,技能效果!B:B,0))="","",INDEX(技能效果!J:J,MATCH(技能效果等级!B2546,技能效果!B:B,0)))</f>
        <v/>
      </c>
      <c r="S2546" s="100"/>
      <c r="T2546" s="100"/>
      <c r="U2546" s="100"/>
      <c r="V2546" s="30" t="s">
        <v>1329</v>
      </c>
      <c r="W2546" s="31">
        <f t="shared" si="39"/>
        <v>255</v>
      </c>
    </row>
    <row r="2547" spans="1:23" ht="16.5" x14ac:dyDescent="0.2">
      <c r="A2547" s="31">
        <v>2544</v>
      </c>
      <c r="B2547" s="31">
        <f>INDEX(技能效果!B:B,MATCH(技能效果等级!W2547,技能效果!Y:Y,0))</f>
        <v>180100801</v>
      </c>
      <c r="C2547" s="31" t="str">
        <f>INDEX(技能效果!C:C,MATCH(技能效果等级!B2547,技能效果!B:B,0))</f>
        <v>伏尸将军单体伤害</v>
      </c>
      <c r="D2547" s="30" t="s">
        <v>1013</v>
      </c>
      <c r="E2547" s="31">
        <v>4</v>
      </c>
      <c r="F2547" s="31">
        <f>INDEX(技能效果!H:H,MATCH(技能效果等级!B2547,技能效果!B:B,0))</f>
        <v>1001</v>
      </c>
      <c r="G2547" s="31">
        <v>1</v>
      </c>
      <c r="H2547" s="100"/>
      <c r="I2547" s="100"/>
      <c r="J2547" s="100"/>
      <c r="K2547" s="100"/>
      <c r="L2547" s="100"/>
      <c r="M2547" s="100"/>
      <c r="N2547" s="30" t="str">
        <f>IF(INDEX(技能效果!I:I,MATCH(技能效果等级!B2547,技能效果!B:B,0))="","",INDEX(技能效果!I:I,MATCH(技能效果等级!B2547,技能效果!B:B,0)))</f>
        <v/>
      </c>
      <c r="O2547" s="100"/>
      <c r="P2547" s="100"/>
      <c r="Q2547" s="100"/>
      <c r="R2547" s="31" t="str">
        <f>IF(INDEX(技能效果!J:J,MATCH(技能效果等级!B2547,技能效果!B:B,0))="","",INDEX(技能效果!J:J,MATCH(技能效果等级!B2547,技能效果!B:B,0)))</f>
        <v/>
      </c>
      <c r="S2547" s="100"/>
      <c r="T2547" s="100"/>
      <c r="U2547" s="100"/>
      <c r="V2547" s="30" t="s">
        <v>1329</v>
      </c>
      <c r="W2547" s="31">
        <f t="shared" si="39"/>
        <v>255</v>
      </c>
    </row>
    <row r="2548" spans="1:23" ht="16.5" x14ac:dyDescent="0.2">
      <c r="A2548" s="31">
        <v>2545</v>
      </c>
      <c r="B2548" s="31">
        <f>INDEX(技能效果!B:B,MATCH(技能效果等级!W2548,技能效果!Y:Y,0))</f>
        <v>180100801</v>
      </c>
      <c r="C2548" s="31" t="str">
        <f>INDEX(技能效果!C:C,MATCH(技能效果等级!B2548,技能效果!B:B,0))</f>
        <v>伏尸将军单体伤害</v>
      </c>
      <c r="D2548" s="30" t="s">
        <v>1013</v>
      </c>
      <c r="E2548" s="31">
        <v>5</v>
      </c>
      <c r="F2548" s="31">
        <f>INDEX(技能效果!H:H,MATCH(技能效果等级!B2548,技能效果!B:B,0))</f>
        <v>1001</v>
      </c>
      <c r="G2548" s="31">
        <v>1</v>
      </c>
      <c r="H2548" s="100"/>
      <c r="I2548" s="100"/>
      <c r="J2548" s="100"/>
      <c r="K2548" s="100"/>
      <c r="L2548" s="100"/>
      <c r="M2548" s="100"/>
      <c r="N2548" s="30" t="str">
        <f>IF(INDEX(技能效果!I:I,MATCH(技能效果等级!B2548,技能效果!B:B,0))="","",INDEX(技能效果!I:I,MATCH(技能效果等级!B2548,技能效果!B:B,0)))</f>
        <v/>
      </c>
      <c r="O2548" s="100"/>
      <c r="P2548" s="100"/>
      <c r="Q2548" s="100"/>
      <c r="R2548" s="31" t="str">
        <f>IF(INDEX(技能效果!J:J,MATCH(技能效果等级!B2548,技能效果!B:B,0))="","",INDEX(技能效果!J:J,MATCH(技能效果等级!B2548,技能效果!B:B,0)))</f>
        <v/>
      </c>
      <c r="S2548" s="100"/>
      <c r="T2548" s="100"/>
      <c r="U2548" s="100"/>
      <c r="V2548" s="30" t="s">
        <v>1329</v>
      </c>
      <c r="W2548" s="31">
        <f t="shared" si="39"/>
        <v>255</v>
      </c>
    </row>
    <row r="2549" spans="1:23" ht="16.5" x14ac:dyDescent="0.2">
      <c r="A2549" s="31">
        <v>2546</v>
      </c>
      <c r="B2549" s="31">
        <f>INDEX(技能效果!B:B,MATCH(技能效果等级!W2549,技能效果!Y:Y,0))</f>
        <v>180100801</v>
      </c>
      <c r="C2549" s="31" t="str">
        <f>INDEX(技能效果!C:C,MATCH(技能效果等级!B2549,技能效果!B:B,0))</f>
        <v>伏尸将军单体伤害</v>
      </c>
      <c r="D2549" s="30" t="s">
        <v>1013</v>
      </c>
      <c r="E2549" s="31">
        <v>6</v>
      </c>
      <c r="F2549" s="31">
        <f>INDEX(技能效果!H:H,MATCH(技能效果等级!B2549,技能效果!B:B,0))</f>
        <v>1001</v>
      </c>
      <c r="G2549" s="31">
        <v>1</v>
      </c>
      <c r="H2549" s="100"/>
      <c r="I2549" s="100"/>
      <c r="J2549" s="100"/>
      <c r="K2549" s="100"/>
      <c r="L2549" s="100"/>
      <c r="M2549" s="100"/>
      <c r="N2549" s="30" t="str">
        <f>IF(INDEX(技能效果!I:I,MATCH(技能效果等级!B2549,技能效果!B:B,0))="","",INDEX(技能效果!I:I,MATCH(技能效果等级!B2549,技能效果!B:B,0)))</f>
        <v/>
      </c>
      <c r="O2549" s="100"/>
      <c r="P2549" s="100"/>
      <c r="Q2549" s="100"/>
      <c r="R2549" s="31" t="str">
        <f>IF(INDEX(技能效果!J:J,MATCH(技能效果等级!B2549,技能效果!B:B,0))="","",INDEX(技能效果!J:J,MATCH(技能效果等级!B2549,技能效果!B:B,0)))</f>
        <v/>
      </c>
      <c r="S2549" s="100"/>
      <c r="T2549" s="100"/>
      <c r="U2549" s="100"/>
      <c r="V2549" s="30" t="s">
        <v>1329</v>
      </c>
      <c r="W2549" s="31">
        <f t="shared" si="39"/>
        <v>255</v>
      </c>
    </row>
    <row r="2550" spans="1:23" ht="16.5" x14ac:dyDescent="0.2">
      <c r="A2550" s="31">
        <v>2547</v>
      </c>
      <c r="B2550" s="31">
        <f>INDEX(技能效果!B:B,MATCH(技能效果等级!W2550,技能效果!Y:Y,0))</f>
        <v>180100801</v>
      </c>
      <c r="C2550" s="31" t="str">
        <f>INDEX(技能效果!C:C,MATCH(技能效果等级!B2550,技能效果!B:B,0))</f>
        <v>伏尸将军单体伤害</v>
      </c>
      <c r="D2550" s="30" t="s">
        <v>1013</v>
      </c>
      <c r="E2550" s="31">
        <v>7</v>
      </c>
      <c r="F2550" s="31">
        <f>INDEX(技能效果!H:H,MATCH(技能效果等级!B2550,技能效果!B:B,0))</f>
        <v>1001</v>
      </c>
      <c r="G2550" s="31">
        <v>1</v>
      </c>
      <c r="H2550" s="100"/>
      <c r="I2550" s="100"/>
      <c r="J2550" s="100"/>
      <c r="K2550" s="100"/>
      <c r="L2550" s="100"/>
      <c r="M2550" s="100"/>
      <c r="N2550" s="30" t="str">
        <f>IF(INDEX(技能效果!I:I,MATCH(技能效果等级!B2550,技能效果!B:B,0))="","",INDEX(技能效果!I:I,MATCH(技能效果等级!B2550,技能效果!B:B,0)))</f>
        <v/>
      </c>
      <c r="O2550" s="100"/>
      <c r="P2550" s="100"/>
      <c r="Q2550" s="100"/>
      <c r="R2550" s="31" t="str">
        <f>IF(INDEX(技能效果!J:J,MATCH(技能效果等级!B2550,技能效果!B:B,0))="","",INDEX(技能效果!J:J,MATCH(技能效果等级!B2550,技能效果!B:B,0)))</f>
        <v/>
      </c>
      <c r="S2550" s="100"/>
      <c r="T2550" s="100"/>
      <c r="U2550" s="100"/>
      <c r="V2550" s="30" t="s">
        <v>1329</v>
      </c>
      <c r="W2550" s="31">
        <f t="shared" si="39"/>
        <v>255</v>
      </c>
    </row>
    <row r="2551" spans="1:23" ht="16.5" x14ac:dyDescent="0.2">
      <c r="A2551" s="31">
        <v>2548</v>
      </c>
      <c r="B2551" s="31">
        <f>INDEX(技能效果!B:B,MATCH(技能效果等级!W2551,技能效果!Y:Y,0))</f>
        <v>180100801</v>
      </c>
      <c r="C2551" s="31" t="str">
        <f>INDEX(技能效果!C:C,MATCH(技能效果等级!B2551,技能效果!B:B,0))</f>
        <v>伏尸将军单体伤害</v>
      </c>
      <c r="D2551" s="30" t="s">
        <v>1013</v>
      </c>
      <c r="E2551" s="31">
        <v>8</v>
      </c>
      <c r="F2551" s="31">
        <f>INDEX(技能效果!H:H,MATCH(技能效果等级!B2551,技能效果!B:B,0))</f>
        <v>1001</v>
      </c>
      <c r="G2551" s="31">
        <v>1</v>
      </c>
      <c r="H2551" s="100"/>
      <c r="I2551" s="100"/>
      <c r="J2551" s="100"/>
      <c r="K2551" s="100"/>
      <c r="L2551" s="100"/>
      <c r="M2551" s="100"/>
      <c r="N2551" s="30" t="str">
        <f>IF(INDEX(技能效果!I:I,MATCH(技能效果等级!B2551,技能效果!B:B,0))="","",INDEX(技能效果!I:I,MATCH(技能效果等级!B2551,技能效果!B:B,0)))</f>
        <v/>
      </c>
      <c r="O2551" s="100"/>
      <c r="P2551" s="100"/>
      <c r="Q2551" s="100"/>
      <c r="R2551" s="31" t="str">
        <f>IF(INDEX(技能效果!J:J,MATCH(技能效果等级!B2551,技能效果!B:B,0))="","",INDEX(技能效果!J:J,MATCH(技能效果等级!B2551,技能效果!B:B,0)))</f>
        <v/>
      </c>
      <c r="S2551" s="100"/>
      <c r="T2551" s="100"/>
      <c r="U2551" s="100"/>
      <c r="V2551" s="30" t="s">
        <v>1329</v>
      </c>
      <c r="W2551" s="31">
        <f t="shared" si="39"/>
        <v>255</v>
      </c>
    </row>
    <row r="2552" spans="1:23" ht="16.5" x14ac:dyDescent="0.2">
      <c r="A2552" s="31">
        <v>2549</v>
      </c>
      <c r="B2552" s="31">
        <f>INDEX(技能效果!B:B,MATCH(技能效果等级!W2552,技能效果!Y:Y,0))</f>
        <v>180100801</v>
      </c>
      <c r="C2552" s="31" t="str">
        <f>INDEX(技能效果!C:C,MATCH(技能效果等级!B2552,技能效果!B:B,0))</f>
        <v>伏尸将军单体伤害</v>
      </c>
      <c r="D2552" s="30" t="s">
        <v>1013</v>
      </c>
      <c r="E2552" s="31">
        <v>9</v>
      </c>
      <c r="F2552" s="31">
        <f>INDEX(技能效果!H:H,MATCH(技能效果等级!B2552,技能效果!B:B,0))</f>
        <v>1001</v>
      </c>
      <c r="G2552" s="31">
        <v>1</v>
      </c>
      <c r="H2552" s="100"/>
      <c r="I2552" s="100"/>
      <c r="J2552" s="100"/>
      <c r="K2552" s="100"/>
      <c r="L2552" s="100"/>
      <c r="M2552" s="100"/>
      <c r="N2552" s="30" t="str">
        <f>IF(INDEX(技能效果!I:I,MATCH(技能效果等级!B2552,技能效果!B:B,0))="","",INDEX(技能效果!I:I,MATCH(技能效果等级!B2552,技能效果!B:B,0)))</f>
        <v/>
      </c>
      <c r="O2552" s="100"/>
      <c r="P2552" s="100"/>
      <c r="Q2552" s="100"/>
      <c r="R2552" s="31" t="str">
        <f>IF(INDEX(技能效果!J:J,MATCH(技能效果等级!B2552,技能效果!B:B,0))="","",INDEX(技能效果!J:J,MATCH(技能效果等级!B2552,技能效果!B:B,0)))</f>
        <v/>
      </c>
      <c r="S2552" s="100"/>
      <c r="T2552" s="100"/>
      <c r="U2552" s="100"/>
      <c r="V2552" s="30" t="s">
        <v>1329</v>
      </c>
      <c r="W2552" s="31">
        <f t="shared" si="39"/>
        <v>255</v>
      </c>
    </row>
    <row r="2553" spans="1:23" ht="16.5" x14ac:dyDescent="0.2">
      <c r="A2553" s="31">
        <v>2550</v>
      </c>
      <c r="B2553" s="31">
        <f>INDEX(技能效果!B:B,MATCH(技能效果等级!W2553,技能效果!Y:Y,0))</f>
        <v>180100801</v>
      </c>
      <c r="C2553" s="31" t="str">
        <f>INDEX(技能效果!C:C,MATCH(技能效果等级!B2553,技能效果!B:B,0))</f>
        <v>伏尸将军单体伤害</v>
      </c>
      <c r="D2553" s="30" t="s">
        <v>1013</v>
      </c>
      <c r="E2553" s="31">
        <v>10</v>
      </c>
      <c r="F2553" s="31">
        <f>INDEX(技能效果!H:H,MATCH(技能效果等级!B2553,技能效果!B:B,0))</f>
        <v>1001</v>
      </c>
      <c r="G2553" s="31">
        <v>1</v>
      </c>
      <c r="H2553" s="100"/>
      <c r="I2553" s="100"/>
      <c r="J2553" s="100"/>
      <c r="K2553" s="100"/>
      <c r="L2553" s="100"/>
      <c r="M2553" s="100"/>
      <c r="N2553" s="30" t="str">
        <f>IF(INDEX(技能效果!I:I,MATCH(技能效果等级!B2553,技能效果!B:B,0))="","",INDEX(技能效果!I:I,MATCH(技能效果等级!B2553,技能效果!B:B,0)))</f>
        <v/>
      </c>
      <c r="O2553" s="100"/>
      <c r="P2553" s="100"/>
      <c r="Q2553" s="100"/>
      <c r="R2553" s="31" t="str">
        <f>IF(INDEX(技能效果!J:J,MATCH(技能效果等级!B2553,技能效果!B:B,0))="","",INDEX(技能效果!J:J,MATCH(技能效果等级!B2553,技能效果!B:B,0)))</f>
        <v/>
      </c>
      <c r="S2553" s="100"/>
      <c r="T2553" s="100"/>
      <c r="U2553" s="100"/>
      <c r="V2553" s="30" t="s">
        <v>1329</v>
      </c>
      <c r="W2553" s="31">
        <f t="shared" si="39"/>
        <v>255</v>
      </c>
    </row>
    <row r="2554" spans="1:23" ht="16.5" x14ac:dyDescent="0.2">
      <c r="A2554" s="31">
        <v>2551</v>
      </c>
      <c r="B2554" s="31">
        <f>INDEX(技能效果!B:B,MATCH(技能效果等级!W2554,技能效果!Y:Y,0))</f>
        <v>180200801</v>
      </c>
      <c r="C2554" s="31" t="str">
        <f>INDEX(技能效果!C:C,MATCH(技能效果等级!B2554,技能效果!B:B,0))</f>
        <v>伏尸将军群体伤害</v>
      </c>
      <c r="D2554" s="30" t="s">
        <v>1013</v>
      </c>
      <c r="E2554" s="31">
        <v>1</v>
      </c>
      <c r="F2554" s="31">
        <f>INDEX(技能效果!H:H,MATCH(技能效果等级!B2554,技能效果!B:B,0))</f>
        <v>1001</v>
      </c>
      <c r="G2554" s="31">
        <v>1</v>
      </c>
      <c r="H2554" s="100"/>
      <c r="I2554" s="100"/>
      <c r="J2554" s="100"/>
      <c r="K2554" s="100"/>
      <c r="L2554" s="100"/>
      <c r="M2554" s="100"/>
      <c r="N2554" s="30" t="str">
        <f>IF(INDEX(技能效果!I:I,MATCH(技能效果等级!B2554,技能效果!B:B,0))="","",INDEX(技能效果!I:I,MATCH(技能效果等级!B2554,技能效果!B:B,0)))</f>
        <v/>
      </c>
      <c r="O2554" s="100"/>
      <c r="P2554" s="100"/>
      <c r="Q2554" s="100"/>
      <c r="R2554" s="31" t="str">
        <f>IF(INDEX(技能效果!J:J,MATCH(技能效果等级!B2554,技能效果!B:B,0))="","",INDEX(技能效果!J:J,MATCH(技能效果等级!B2554,技能效果!B:B,0)))</f>
        <v/>
      </c>
      <c r="S2554" s="100"/>
      <c r="T2554" s="100"/>
      <c r="U2554" s="100"/>
      <c r="V2554" s="30" t="s">
        <v>1329</v>
      </c>
      <c r="W2554" s="31">
        <f t="shared" si="39"/>
        <v>256</v>
      </c>
    </row>
    <row r="2555" spans="1:23" ht="16.5" x14ac:dyDescent="0.2">
      <c r="A2555" s="31">
        <v>2552</v>
      </c>
      <c r="B2555" s="31">
        <f>INDEX(技能效果!B:B,MATCH(技能效果等级!W2555,技能效果!Y:Y,0))</f>
        <v>180200801</v>
      </c>
      <c r="C2555" s="31" t="str">
        <f>INDEX(技能效果!C:C,MATCH(技能效果等级!B2555,技能效果!B:B,0))</f>
        <v>伏尸将军群体伤害</v>
      </c>
      <c r="D2555" s="30" t="s">
        <v>1013</v>
      </c>
      <c r="E2555" s="31">
        <v>2</v>
      </c>
      <c r="F2555" s="31">
        <f>INDEX(技能效果!H:H,MATCH(技能效果等级!B2555,技能效果!B:B,0))</f>
        <v>1001</v>
      </c>
      <c r="G2555" s="31">
        <v>1</v>
      </c>
      <c r="H2555" s="100"/>
      <c r="I2555" s="100"/>
      <c r="J2555" s="100"/>
      <c r="K2555" s="100"/>
      <c r="L2555" s="100"/>
      <c r="M2555" s="100"/>
      <c r="N2555" s="30" t="str">
        <f>IF(INDEX(技能效果!I:I,MATCH(技能效果等级!B2555,技能效果!B:B,0))="","",INDEX(技能效果!I:I,MATCH(技能效果等级!B2555,技能效果!B:B,0)))</f>
        <v/>
      </c>
      <c r="O2555" s="100"/>
      <c r="P2555" s="100"/>
      <c r="Q2555" s="100"/>
      <c r="R2555" s="31" t="str">
        <f>IF(INDEX(技能效果!J:J,MATCH(技能效果等级!B2555,技能效果!B:B,0))="","",INDEX(技能效果!J:J,MATCH(技能效果等级!B2555,技能效果!B:B,0)))</f>
        <v/>
      </c>
      <c r="S2555" s="100"/>
      <c r="T2555" s="100"/>
      <c r="U2555" s="100"/>
      <c r="V2555" s="30" t="s">
        <v>1329</v>
      </c>
      <c r="W2555" s="31">
        <f t="shared" si="39"/>
        <v>256</v>
      </c>
    </row>
    <row r="2556" spans="1:23" ht="16.5" x14ac:dyDescent="0.2">
      <c r="A2556" s="31">
        <v>2553</v>
      </c>
      <c r="B2556" s="31">
        <f>INDEX(技能效果!B:B,MATCH(技能效果等级!W2556,技能效果!Y:Y,0))</f>
        <v>180200801</v>
      </c>
      <c r="C2556" s="31" t="str">
        <f>INDEX(技能效果!C:C,MATCH(技能效果等级!B2556,技能效果!B:B,0))</f>
        <v>伏尸将军群体伤害</v>
      </c>
      <c r="D2556" s="30" t="s">
        <v>1013</v>
      </c>
      <c r="E2556" s="31">
        <v>3</v>
      </c>
      <c r="F2556" s="31">
        <f>INDEX(技能效果!H:H,MATCH(技能效果等级!B2556,技能效果!B:B,0))</f>
        <v>1001</v>
      </c>
      <c r="G2556" s="31">
        <v>1</v>
      </c>
      <c r="H2556" s="100"/>
      <c r="I2556" s="100"/>
      <c r="J2556" s="100"/>
      <c r="K2556" s="100"/>
      <c r="L2556" s="100"/>
      <c r="M2556" s="100"/>
      <c r="N2556" s="30" t="str">
        <f>IF(INDEX(技能效果!I:I,MATCH(技能效果等级!B2556,技能效果!B:B,0))="","",INDEX(技能效果!I:I,MATCH(技能效果等级!B2556,技能效果!B:B,0)))</f>
        <v/>
      </c>
      <c r="O2556" s="100"/>
      <c r="P2556" s="100"/>
      <c r="Q2556" s="100"/>
      <c r="R2556" s="31" t="str">
        <f>IF(INDEX(技能效果!J:J,MATCH(技能效果等级!B2556,技能效果!B:B,0))="","",INDEX(技能效果!J:J,MATCH(技能效果等级!B2556,技能效果!B:B,0)))</f>
        <v/>
      </c>
      <c r="S2556" s="100"/>
      <c r="T2556" s="100"/>
      <c r="U2556" s="100"/>
      <c r="V2556" s="30" t="s">
        <v>1329</v>
      </c>
      <c r="W2556" s="31">
        <f t="shared" si="39"/>
        <v>256</v>
      </c>
    </row>
    <row r="2557" spans="1:23" ht="16.5" x14ac:dyDescent="0.2">
      <c r="A2557" s="31">
        <v>2554</v>
      </c>
      <c r="B2557" s="31">
        <f>INDEX(技能效果!B:B,MATCH(技能效果等级!W2557,技能效果!Y:Y,0))</f>
        <v>180200801</v>
      </c>
      <c r="C2557" s="31" t="str">
        <f>INDEX(技能效果!C:C,MATCH(技能效果等级!B2557,技能效果!B:B,0))</f>
        <v>伏尸将军群体伤害</v>
      </c>
      <c r="D2557" s="30" t="s">
        <v>1013</v>
      </c>
      <c r="E2557" s="31">
        <v>4</v>
      </c>
      <c r="F2557" s="31">
        <f>INDEX(技能效果!H:H,MATCH(技能效果等级!B2557,技能效果!B:B,0))</f>
        <v>1001</v>
      </c>
      <c r="G2557" s="31">
        <v>1</v>
      </c>
      <c r="H2557" s="100"/>
      <c r="I2557" s="100"/>
      <c r="J2557" s="100"/>
      <c r="K2557" s="100"/>
      <c r="L2557" s="100"/>
      <c r="M2557" s="100"/>
      <c r="N2557" s="30" t="str">
        <f>IF(INDEX(技能效果!I:I,MATCH(技能效果等级!B2557,技能效果!B:B,0))="","",INDEX(技能效果!I:I,MATCH(技能效果等级!B2557,技能效果!B:B,0)))</f>
        <v/>
      </c>
      <c r="O2557" s="100"/>
      <c r="P2557" s="100"/>
      <c r="Q2557" s="100"/>
      <c r="R2557" s="31" t="str">
        <f>IF(INDEX(技能效果!J:J,MATCH(技能效果等级!B2557,技能效果!B:B,0))="","",INDEX(技能效果!J:J,MATCH(技能效果等级!B2557,技能效果!B:B,0)))</f>
        <v/>
      </c>
      <c r="S2557" s="100"/>
      <c r="T2557" s="100"/>
      <c r="U2557" s="100"/>
      <c r="V2557" s="30" t="s">
        <v>1329</v>
      </c>
      <c r="W2557" s="31">
        <f t="shared" si="39"/>
        <v>256</v>
      </c>
    </row>
    <row r="2558" spans="1:23" ht="16.5" x14ac:dyDescent="0.2">
      <c r="A2558" s="31">
        <v>2555</v>
      </c>
      <c r="B2558" s="31">
        <f>INDEX(技能效果!B:B,MATCH(技能效果等级!W2558,技能效果!Y:Y,0))</f>
        <v>180200801</v>
      </c>
      <c r="C2558" s="31" t="str">
        <f>INDEX(技能效果!C:C,MATCH(技能效果等级!B2558,技能效果!B:B,0))</f>
        <v>伏尸将军群体伤害</v>
      </c>
      <c r="D2558" s="30" t="s">
        <v>1013</v>
      </c>
      <c r="E2558" s="31">
        <v>5</v>
      </c>
      <c r="F2558" s="31">
        <f>INDEX(技能效果!H:H,MATCH(技能效果等级!B2558,技能效果!B:B,0))</f>
        <v>1001</v>
      </c>
      <c r="G2558" s="31">
        <v>1</v>
      </c>
      <c r="H2558" s="100"/>
      <c r="I2558" s="100"/>
      <c r="J2558" s="100"/>
      <c r="K2558" s="100"/>
      <c r="L2558" s="100"/>
      <c r="M2558" s="100"/>
      <c r="N2558" s="30" t="str">
        <f>IF(INDEX(技能效果!I:I,MATCH(技能效果等级!B2558,技能效果!B:B,0))="","",INDEX(技能效果!I:I,MATCH(技能效果等级!B2558,技能效果!B:B,0)))</f>
        <v/>
      </c>
      <c r="O2558" s="100"/>
      <c r="P2558" s="100"/>
      <c r="Q2558" s="100"/>
      <c r="R2558" s="31" t="str">
        <f>IF(INDEX(技能效果!J:J,MATCH(技能效果等级!B2558,技能效果!B:B,0))="","",INDEX(技能效果!J:J,MATCH(技能效果等级!B2558,技能效果!B:B,0)))</f>
        <v/>
      </c>
      <c r="S2558" s="100"/>
      <c r="T2558" s="100"/>
      <c r="U2558" s="100"/>
      <c r="V2558" s="30" t="s">
        <v>1329</v>
      </c>
      <c r="W2558" s="31">
        <f t="shared" si="39"/>
        <v>256</v>
      </c>
    </row>
    <row r="2559" spans="1:23" ht="16.5" x14ac:dyDescent="0.2">
      <c r="A2559" s="31">
        <v>2556</v>
      </c>
      <c r="B2559" s="31">
        <f>INDEX(技能效果!B:B,MATCH(技能效果等级!W2559,技能效果!Y:Y,0))</f>
        <v>180200801</v>
      </c>
      <c r="C2559" s="31" t="str">
        <f>INDEX(技能效果!C:C,MATCH(技能效果等级!B2559,技能效果!B:B,0))</f>
        <v>伏尸将军群体伤害</v>
      </c>
      <c r="D2559" s="30" t="s">
        <v>1013</v>
      </c>
      <c r="E2559" s="31">
        <v>6</v>
      </c>
      <c r="F2559" s="31">
        <f>INDEX(技能效果!H:H,MATCH(技能效果等级!B2559,技能效果!B:B,0))</f>
        <v>1001</v>
      </c>
      <c r="G2559" s="31">
        <v>1</v>
      </c>
      <c r="H2559" s="100"/>
      <c r="I2559" s="100"/>
      <c r="J2559" s="100"/>
      <c r="K2559" s="100"/>
      <c r="L2559" s="100"/>
      <c r="M2559" s="100"/>
      <c r="N2559" s="30" t="str">
        <f>IF(INDEX(技能效果!I:I,MATCH(技能效果等级!B2559,技能效果!B:B,0))="","",INDEX(技能效果!I:I,MATCH(技能效果等级!B2559,技能效果!B:B,0)))</f>
        <v/>
      </c>
      <c r="O2559" s="100"/>
      <c r="P2559" s="100"/>
      <c r="Q2559" s="100"/>
      <c r="R2559" s="31" t="str">
        <f>IF(INDEX(技能效果!J:J,MATCH(技能效果等级!B2559,技能效果!B:B,0))="","",INDEX(技能效果!J:J,MATCH(技能效果等级!B2559,技能效果!B:B,0)))</f>
        <v/>
      </c>
      <c r="S2559" s="100"/>
      <c r="T2559" s="100"/>
      <c r="U2559" s="100"/>
      <c r="V2559" s="30" t="s">
        <v>1329</v>
      </c>
      <c r="W2559" s="31">
        <f t="shared" si="39"/>
        <v>256</v>
      </c>
    </row>
    <row r="2560" spans="1:23" ht="16.5" x14ac:dyDescent="0.2">
      <c r="A2560" s="31">
        <v>2557</v>
      </c>
      <c r="B2560" s="31">
        <f>INDEX(技能效果!B:B,MATCH(技能效果等级!W2560,技能效果!Y:Y,0))</f>
        <v>180200801</v>
      </c>
      <c r="C2560" s="31" t="str">
        <f>INDEX(技能效果!C:C,MATCH(技能效果等级!B2560,技能效果!B:B,0))</f>
        <v>伏尸将军群体伤害</v>
      </c>
      <c r="D2560" s="30" t="s">
        <v>1013</v>
      </c>
      <c r="E2560" s="31">
        <v>7</v>
      </c>
      <c r="F2560" s="31">
        <f>INDEX(技能效果!H:H,MATCH(技能效果等级!B2560,技能效果!B:B,0))</f>
        <v>1001</v>
      </c>
      <c r="G2560" s="31">
        <v>1</v>
      </c>
      <c r="H2560" s="100"/>
      <c r="I2560" s="100"/>
      <c r="J2560" s="100"/>
      <c r="K2560" s="100"/>
      <c r="L2560" s="100"/>
      <c r="M2560" s="100"/>
      <c r="N2560" s="30" t="str">
        <f>IF(INDEX(技能效果!I:I,MATCH(技能效果等级!B2560,技能效果!B:B,0))="","",INDEX(技能效果!I:I,MATCH(技能效果等级!B2560,技能效果!B:B,0)))</f>
        <v/>
      </c>
      <c r="O2560" s="100"/>
      <c r="P2560" s="100"/>
      <c r="Q2560" s="100"/>
      <c r="R2560" s="31" t="str">
        <f>IF(INDEX(技能效果!J:J,MATCH(技能效果等级!B2560,技能效果!B:B,0))="","",INDEX(技能效果!J:J,MATCH(技能效果等级!B2560,技能效果!B:B,0)))</f>
        <v/>
      </c>
      <c r="S2560" s="100"/>
      <c r="T2560" s="100"/>
      <c r="U2560" s="100"/>
      <c r="V2560" s="30" t="s">
        <v>1329</v>
      </c>
      <c r="W2560" s="31">
        <f t="shared" si="39"/>
        <v>256</v>
      </c>
    </row>
    <row r="2561" spans="1:23" ht="16.5" x14ac:dyDescent="0.2">
      <c r="A2561" s="31">
        <v>2558</v>
      </c>
      <c r="B2561" s="31">
        <f>INDEX(技能效果!B:B,MATCH(技能效果等级!W2561,技能效果!Y:Y,0))</f>
        <v>180200801</v>
      </c>
      <c r="C2561" s="31" t="str">
        <f>INDEX(技能效果!C:C,MATCH(技能效果等级!B2561,技能效果!B:B,0))</f>
        <v>伏尸将军群体伤害</v>
      </c>
      <c r="D2561" s="30" t="s">
        <v>1013</v>
      </c>
      <c r="E2561" s="31">
        <v>8</v>
      </c>
      <c r="F2561" s="31">
        <f>INDEX(技能效果!H:H,MATCH(技能效果等级!B2561,技能效果!B:B,0))</f>
        <v>1001</v>
      </c>
      <c r="G2561" s="31">
        <v>1</v>
      </c>
      <c r="H2561" s="100"/>
      <c r="I2561" s="100"/>
      <c r="J2561" s="100"/>
      <c r="K2561" s="100"/>
      <c r="L2561" s="100"/>
      <c r="M2561" s="100"/>
      <c r="N2561" s="30" t="str">
        <f>IF(INDEX(技能效果!I:I,MATCH(技能效果等级!B2561,技能效果!B:B,0))="","",INDEX(技能效果!I:I,MATCH(技能效果等级!B2561,技能效果!B:B,0)))</f>
        <v/>
      </c>
      <c r="O2561" s="100"/>
      <c r="P2561" s="100"/>
      <c r="Q2561" s="100"/>
      <c r="R2561" s="31" t="str">
        <f>IF(INDEX(技能效果!J:J,MATCH(技能效果等级!B2561,技能效果!B:B,0))="","",INDEX(技能效果!J:J,MATCH(技能效果等级!B2561,技能效果!B:B,0)))</f>
        <v/>
      </c>
      <c r="S2561" s="100"/>
      <c r="T2561" s="100"/>
      <c r="U2561" s="100"/>
      <c r="V2561" s="30" t="s">
        <v>1329</v>
      </c>
      <c r="W2561" s="31">
        <f t="shared" si="39"/>
        <v>256</v>
      </c>
    </row>
    <row r="2562" spans="1:23" ht="16.5" x14ac:dyDescent="0.2">
      <c r="A2562" s="31">
        <v>2559</v>
      </c>
      <c r="B2562" s="31">
        <f>INDEX(技能效果!B:B,MATCH(技能效果等级!W2562,技能效果!Y:Y,0))</f>
        <v>180200801</v>
      </c>
      <c r="C2562" s="31" t="str">
        <f>INDEX(技能效果!C:C,MATCH(技能效果等级!B2562,技能效果!B:B,0))</f>
        <v>伏尸将军群体伤害</v>
      </c>
      <c r="D2562" s="30" t="s">
        <v>1013</v>
      </c>
      <c r="E2562" s="31">
        <v>9</v>
      </c>
      <c r="F2562" s="31">
        <f>INDEX(技能效果!H:H,MATCH(技能效果等级!B2562,技能效果!B:B,0))</f>
        <v>1001</v>
      </c>
      <c r="G2562" s="31">
        <v>1</v>
      </c>
      <c r="H2562" s="100"/>
      <c r="I2562" s="100"/>
      <c r="J2562" s="100"/>
      <c r="K2562" s="100"/>
      <c r="L2562" s="100"/>
      <c r="M2562" s="100"/>
      <c r="N2562" s="30" t="str">
        <f>IF(INDEX(技能效果!I:I,MATCH(技能效果等级!B2562,技能效果!B:B,0))="","",INDEX(技能效果!I:I,MATCH(技能效果等级!B2562,技能效果!B:B,0)))</f>
        <v/>
      </c>
      <c r="O2562" s="100"/>
      <c r="P2562" s="100"/>
      <c r="Q2562" s="100"/>
      <c r="R2562" s="31" t="str">
        <f>IF(INDEX(技能效果!J:J,MATCH(技能效果等级!B2562,技能效果!B:B,0))="","",INDEX(技能效果!J:J,MATCH(技能效果等级!B2562,技能效果!B:B,0)))</f>
        <v/>
      </c>
      <c r="S2562" s="100"/>
      <c r="T2562" s="100"/>
      <c r="U2562" s="100"/>
      <c r="V2562" s="30" t="s">
        <v>1329</v>
      </c>
      <c r="W2562" s="31">
        <f t="shared" si="39"/>
        <v>256</v>
      </c>
    </row>
    <row r="2563" spans="1:23" ht="16.5" x14ac:dyDescent="0.2">
      <c r="A2563" s="31">
        <v>2560</v>
      </c>
      <c r="B2563" s="31">
        <f>INDEX(技能效果!B:B,MATCH(技能效果等级!W2563,技能效果!Y:Y,0))</f>
        <v>180200801</v>
      </c>
      <c r="C2563" s="31" t="str">
        <f>INDEX(技能效果!C:C,MATCH(技能效果等级!B2563,技能效果!B:B,0))</f>
        <v>伏尸将军群体伤害</v>
      </c>
      <c r="D2563" s="30" t="s">
        <v>1013</v>
      </c>
      <c r="E2563" s="31">
        <v>10</v>
      </c>
      <c r="F2563" s="31">
        <f>INDEX(技能效果!H:H,MATCH(技能效果等级!B2563,技能效果!B:B,0))</f>
        <v>1001</v>
      </c>
      <c r="G2563" s="31">
        <v>1</v>
      </c>
      <c r="H2563" s="100"/>
      <c r="I2563" s="100"/>
      <c r="J2563" s="100"/>
      <c r="K2563" s="100"/>
      <c r="L2563" s="100"/>
      <c r="M2563" s="100"/>
      <c r="N2563" s="30" t="str">
        <f>IF(INDEX(技能效果!I:I,MATCH(技能效果等级!B2563,技能效果!B:B,0))="","",INDEX(技能效果!I:I,MATCH(技能效果等级!B2563,技能效果!B:B,0)))</f>
        <v/>
      </c>
      <c r="O2563" s="100"/>
      <c r="P2563" s="100"/>
      <c r="Q2563" s="100"/>
      <c r="R2563" s="31" t="str">
        <f>IF(INDEX(技能效果!J:J,MATCH(技能效果等级!B2563,技能效果!B:B,0))="","",INDEX(技能效果!J:J,MATCH(技能效果等级!B2563,技能效果!B:B,0)))</f>
        <v/>
      </c>
      <c r="S2563" s="100"/>
      <c r="T2563" s="100"/>
      <c r="U2563" s="100"/>
      <c r="V2563" s="30" t="s">
        <v>1329</v>
      </c>
      <c r="W2563" s="31">
        <f t="shared" si="39"/>
        <v>256</v>
      </c>
    </row>
    <row r="2564" spans="1:23" ht="16.5" x14ac:dyDescent="0.2">
      <c r="A2564" s="31">
        <v>2561</v>
      </c>
      <c r="B2564" s="31">
        <f>INDEX(技能效果!B:B,MATCH(技能效果等级!W2564,技能效果!Y:Y,0))</f>
        <v>180100901</v>
      </c>
      <c r="C2564" s="31" t="str">
        <f>INDEX(技能效果!C:C,MATCH(技能效果等级!B2564,技能效果!B:B,0))</f>
        <v>石瀑将军单体伤害</v>
      </c>
      <c r="D2564" s="30" t="s">
        <v>1013</v>
      </c>
      <c r="E2564" s="31">
        <v>1</v>
      </c>
      <c r="F2564" s="31">
        <f>INDEX(技能效果!H:H,MATCH(技能效果等级!B2564,技能效果!B:B,0))</f>
        <v>1001</v>
      </c>
      <c r="G2564" s="31">
        <v>1</v>
      </c>
      <c r="H2564" s="100"/>
      <c r="I2564" s="100"/>
      <c r="J2564" s="100"/>
      <c r="K2564" s="100"/>
      <c r="L2564" s="100"/>
      <c r="M2564" s="100"/>
      <c r="N2564" s="30" t="str">
        <f>IF(INDEX(技能效果!I:I,MATCH(技能效果等级!B2564,技能效果!B:B,0))="","",INDEX(技能效果!I:I,MATCH(技能效果等级!B2564,技能效果!B:B,0)))</f>
        <v/>
      </c>
      <c r="O2564" s="100"/>
      <c r="P2564" s="100"/>
      <c r="Q2564" s="100"/>
      <c r="R2564" s="31" t="str">
        <f>IF(INDEX(技能效果!J:J,MATCH(技能效果等级!B2564,技能效果!B:B,0))="","",INDEX(技能效果!J:J,MATCH(技能效果等级!B2564,技能效果!B:B,0)))</f>
        <v/>
      </c>
      <c r="S2564" s="100"/>
      <c r="T2564" s="100"/>
      <c r="U2564" s="100"/>
      <c r="V2564" s="30" t="s">
        <v>1329</v>
      </c>
      <c r="W2564" s="31">
        <f t="shared" si="39"/>
        <v>257</v>
      </c>
    </row>
    <row r="2565" spans="1:23" ht="16.5" x14ac:dyDescent="0.2">
      <c r="A2565" s="31">
        <v>2562</v>
      </c>
      <c r="B2565" s="31">
        <f>INDEX(技能效果!B:B,MATCH(技能效果等级!W2565,技能效果!Y:Y,0))</f>
        <v>180100901</v>
      </c>
      <c r="C2565" s="31" t="str">
        <f>INDEX(技能效果!C:C,MATCH(技能效果等级!B2565,技能效果!B:B,0))</f>
        <v>石瀑将军单体伤害</v>
      </c>
      <c r="D2565" s="30" t="s">
        <v>1013</v>
      </c>
      <c r="E2565" s="31">
        <v>2</v>
      </c>
      <c r="F2565" s="31">
        <f>INDEX(技能效果!H:H,MATCH(技能效果等级!B2565,技能效果!B:B,0))</f>
        <v>1001</v>
      </c>
      <c r="G2565" s="31">
        <v>1</v>
      </c>
      <c r="H2565" s="100"/>
      <c r="I2565" s="100"/>
      <c r="J2565" s="100"/>
      <c r="K2565" s="100"/>
      <c r="L2565" s="100"/>
      <c r="M2565" s="100"/>
      <c r="N2565" s="30" t="str">
        <f>IF(INDEX(技能效果!I:I,MATCH(技能效果等级!B2565,技能效果!B:B,0))="","",INDEX(技能效果!I:I,MATCH(技能效果等级!B2565,技能效果!B:B,0)))</f>
        <v/>
      </c>
      <c r="O2565" s="100"/>
      <c r="P2565" s="100"/>
      <c r="Q2565" s="100"/>
      <c r="R2565" s="31" t="str">
        <f>IF(INDEX(技能效果!J:J,MATCH(技能效果等级!B2565,技能效果!B:B,0))="","",INDEX(技能效果!J:J,MATCH(技能效果等级!B2565,技能效果!B:B,0)))</f>
        <v/>
      </c>
      <c r="S2565" s="100"/>
      <c r="T2565" s="100"/>
      <c r="U2565" s="100"/>
      <c r="V2565" s="30" t="s">
        <v>1329</v>
      </c>
      <c r="W2565" s="31">
        <f t="shared" si="39"/>
        <v>257</v>
      </c>
    </row>
    <row r="2566" spans="1:23" ht="16.5" x14ac:dyDescent="0.2">
      <c r="A2566" s="31">
        <v>2563</v>
      </c>
      <c r="B2566" s="31">
        <f>INDEX(技能效果!B:B,MATCH(技能效果等级!W2566,技能效果!Y:Y,0))</f>
        <v>180100901</v>
      </c>
      <c r="C2566" s="31" t="str">
        <f>INDEX(技能效果!C:C,MATCH(技能效果等级!B2566,技能效果!B:B,0))</f>
        <v>石瀑将军单体伤害</v>
      </c>
      <c r="D2566" s="30" t="s">
        <v>1013</v>
      </c>
      <c r="E2566" s="31">
        <v>3</v>
      </c>
      <c r="F2566" s="31">
        <f>INDEX(技能效果!H:H,MATCH(技能效果等级!B2566,技能效果!B:B,0))</f>
        <v>1001</v>
      </c>
      <c r="G2566" s="31">
        <v>1</v>
      </c>
      <c r="H2566" s="100"/>
      <c r="I2566" s="100"/>
      <c r="J2566" s="100"/>
      <c r="K2566" s="100"/>
      <c r="L2566" s="100"/>
      <c r="M2566" s="100"/>
      <c r="N2566" s="30" t="str">
        <f>IF(INDEX(技能效果!I:I,MATCH(技能效果等级!B2566,技能效果!B:B,0))="","",INDEX(技能效果!I:I,MATCH(技能效果等级!B2566,技能效果!B:B,0)))</f>
        <v/>
      </c>
      <c r="O2566" s="100"/>
      <c r="P2566" s="100"/>
      <c r="Q2566" s="100"/>
      <c r="R2566" s="31" t="str">
        <f>IF(INDEX(技能效果!J:J,MATCH(技能效果等级!B2566,技能效果!B:B,0))="","",INDEX(技能效果!J:J,MATCH(技能效果等级!B2566,技能效果!B:B,0)))</f>
        <v/>
      </c>
      <c r="S2566" s="100"/>
      <c r="T2566" s="100"/>
      <c r="U2566" s="100"/>
      <c r="V2566" s="30" t="s">
        <v>1329</v>
      </c>
      <c r="W2566" s="31">
        <f t="shared" si="39"/>
        <v>257</v>
      </c>
    </row>
    <row r="2567" spans="1:23" ht="16.5" x14ac:dyDescent="0.2">
      <c r="A2567" s="31">
        <v>2564</v>
      </c>
      <c r="B2567" s="31">
        <f>INDEX(技能效果!B:B,MATCH(技能效果等级!W2567,技能效果!Y:Y,0))</f>
        <v>180100901</v>
      </c>
      <c r="C2567" s="31" t="str">
        <f>INDEX(技能效果!C:C,MATCH(技能效果等级!B2567,技能效果!B:B,0))</f>
        <v>石瀑将军单体伤害</v>
      </c>
      <c r="D2567" s="30" t="s">
        <v>1013</v>
      </c>
      <c r="E2567" s="31">
        <v>4</v>
      </c>
      <c r="F2567" s="31">
        <f>INDEX(技能效果!H:H,MATCH(技能效果等级!B2567,技能效果!B:B,0))</f>
        <v>1001</v>
      </c>
      <c r="G2567" s="31">
        <v>1</v>
      </c>
      <c r="H2567" s="100"/>
      <c r="I2567" s="100"/>
      <c r="J2567" s="100"/>
      <c r="K2567" s="100"/>
      <c r="L2567" s="100"/>
      <c r="M2567" s="100"/>
      <c r="N2567" s="30" t="str">
        <f>IF(INDEX(技能效果!I:I,MATCH(技能效果等级!B2567,技能效果!B:B,0))="","",INDEX(技能效果!I:I,MATCH(技能效果等级!B2567,技能效果!B:B,0)))</f>
        <v/>
      </c>
      <c r="O2567" s="100"/>
      <c r="P2567" s="100"/>
      <c r="Q2567" s="100"/>
      <c r="R2567" s="31" t="str">
        <f>IF(INDEX(技能效果!J:J,MATCH(技能效果等级!B2567,技能效果!B:B,0))="","",INDEX(技能效果!J:J,MATCH(技能效果等级!B2567,技能效果!B:B,0)))</f>
        <v/>
      </c>
      <c r="S2567" s="100"/>
      <c r="T2567" s="100"/>
      <c r="U2567" s="100"/>
      <c r="V2567" s="30" t="s">
        <v>1329</v>
      </c>
      <c r="W2567" s="31">
        <f t="shared" si="39"/>
        <v>257</v>
      </c>
    </row>
    <row r="2568" spans="1:23" ht="16.5" x14ac:dyDescent="0.2">
      <c r="A2568" s="31">
        <v>2565</v>
      </c>
      <c r="B2568" s="31">
        <f>INDEX(技能效果!B:B,MATCH(技能效果等级!W2568,技能效果!Y:Y,0))</f>
        <v>180100901</v>
      </c>
      <c r="C2568" s="31" t="str">
        <f>INDEX(技能效果!C:C,MATCH(技能效果等级!B2568,技能效果!B:B,0))</f>
        <v>石瀑将军单体伤害</v>
      </c>
      <c r="D2568" s="30" t="s">
        <v>1013</v>
      </c>
      <c r="E2568" s="31">
        <v>5</v>
      </c>
      <c r="F2568" s="31">
        <f>INDEX(技能效果!H:H,MATCH(技能效果等级!B2568,技能效果!B:B,0))</f>
        <v>1001</v>
      </c>
      <c r="G2568" s="31">
        <v>1</v>
      </c>
      <c r="H2568" s="100"/>
      <c r="I2568" s="100"/>
      <c r="J2568" s="100"/>
      <c r="K2568" s="100"/>
      <c r="L2568" s="100"/>
      <c r="M2568" s="100"/>
      <c r="N2568" s="30" t="str">
        <f>IF(INDEX(技能效果!I:I,MATCH(技能效果等级!B2568,技能效果!B:B,0))="","",INDEX(技能效果!I:I,MATCH(技能效果等级!B2568,技能效果!B:B,0)))</f>
        <v/>
      </c>
      <c r="O2568" s="100"/>
      <c r="P2568" s="100"/>
      <c r="Q2568" s="100"/>
      <c r="R2568" s="31" t="str">
        <f>IF(INDEX(技能效果!J:J,MATCH(技能效果等级!B2568,技能效果!B:B,0))="","",INDEX(技能效果!J:J,MATCH(技能效果等级!B2568,技能效果!B:B,0)))</f>
        <v/>
      </c>
      <c r="S2568" s="100"/>
      <c r="T2568" s="100"/>
      <c r="U2568" s="100"/>
      <c r="V2568" s="30" t="s">
        <v>1329</v>
      </c>
      <c r="W2568" s="31">
        <f t="shared" si="39"/>
        <v>257</v>
      </c>
    </row>
    <row r="2569" spans="1:23" ht="16.5" x14ac:dyDescent="0.2">
      <c r="A2569" s="31">
        <v>2566</v>
      </c>
      <c r="B2569" s="31">
        <f>INDEX(技能效果!B:B,MATCH(技能效果等级!W2569,技能效果!Y:Y,0))</f>
        <v>180100901</v>
      </c>
      <c r="C2569" s="31" t="str">
        <f>INDEX(技能效果!C:C,MATCH(技能效果等级!B2569,技能效果!B:B,0))</f>
        <v>石瀑将军单体伤害</v>
      </c>
      <c r="D2569" s="30" t="s">
        <v>1013</v>
      </c>
      <c r="E2569" s="31">
        <v>6</v>
      </c>
      <c r="F2569" s="31">
        <f>INDEX(技能效果!H:H,MATCH(技能效果等级!B2569,技能效果!B:B,0))</f>
        <v>1001</v>
      </c>
      <c r="G2569" s="31">
        <v>1</v>
      </c>
      <c r="H2569" s="100"/>
      <c r="I2569" s="100"/>
      <c r="J2569" s="100"/>
      <c r="K2569" s="100"/>
      <c r="L2569" s="100"/>
      <c r="M2569" s="100"/>
      <c r="N2569" s="30" t="str">
        <f>IF(INDEX(技能效果!I:I,MATCH(技能效果等级!B2569,技能效果!B:B,0))="","",INDEX(技能效果!I:I,MATCH(技能效果等级!B2569,技能效果!B:B,0)))</f>
        <v/>
      </c>
      <c r="O2569" s="100"/>
      <c r="P2569" s="100"/>
      <c r="Q2569" s="100"/>
      <c r="R2569" s="31" t="str">
        <f>IF(INDEX(技能效果!J:J,MATCH(技能效果等级!B2569,技能效果!B:B,0))="","",INDEX(技能效果!J:J,MATCH(技能效果等级!B2569,技能效果!B:B,0)))</f>
        <v/>
      </c>
      <c r="S2569" s="100"/>
      <c r="T2569" s="100"/>
      <c r="U2569" s="100"/>
      <c r="V2569" s="30" t="s">
        <v>1329</v>
      </c>
      <c r="W2569" s="31">
        <f t="shared" si="39"/>
        <v>257</v>
      </c>
    </row>
    <row r="2570" spans="1:23" ht="16.5" x14ac:dyDescent="0.2">
      <c r="A2570" s="31">
        <v>2567</v>
      </c>
      <c r="B2570" s="31">
        <f>INDEX(技能效果!B:B,MATCH(技能效果等级!W2570,技能效果!Y:Y,0))</f>
        <v>180100901</v>
      </c>
      <c r="C2570" s="31" t="str">
        <f>INDEX(技能效果!C:C,MATCH(技能效果等级!B2570,技能效果!B:B,0))</f>
        <v>石瀑将军单体伤害</v>
      </c>
      <c r="D2570" s="30" t="s">
        <v>1013</v>
      </c>
      <c r="E2570" s="31">
        <v>7</v>
      </c>
      <c r="F2570" s="31">
        <f>INDEX(技能效果!H:H,MATCH(技能效果等级!B2570,技能效果!B:B,0))</f>
        <v>1001</v>
      </c>
      <c r="G2570" s="31">
        <v>1</v>
      </c>
      <c r="H2570" s="100"/>
      <c r="I2570" s="100"/>
      <c r="J2570" s="100"/>
      <c r="K2570" s="100"/>
      <c r="L2570" s="100"/>
      <c r="M2570" s="100"/>
      <c r="N2570" s="30" t="str">
        <f>IF(INDEX(技能效果!I:I,MATCH(技能效果等级!B2570,技能效果!B:B,0))="","",INDEX(技能效果!I:I,MATCH(技能效果等级!B2570,技能效果!B:B,0)))</f>
        <v/>
      </c>
      <c r="O2570" s="100"/>
      <c r="P2570" s="100"/>
      <c r="Q2570" s="100"/>
      <c r="R2570" s="31" t="str">
        <f>IF(INDEX(技能效果!J:J,MATCH(技能效果等级!B2570,技能效果!B:B,0))="","",INDEX(技能效果!J:J,MATCH(技能效果等级!B2570,技能效果!B:B,0)))</f>
        <v/>
      </c>
      <c r="S2570" s="100"/>
      <c r="T2570" s="100"/>
      <c r="U2570" s="100"/>
      <c r="V2570" s="30" t="s">
        <v>1329</v>
      </c>
      <c r="W2570" s="31">
        <f t="shared" si="39"/>
        <v>257</v>
      </c>
    </row>
    <row r="2571" spans="1:23" ht="16.5" x14ac:dyDescent="0.2">
      <c r="A2571" s="31">
        <v>2568</v>
      </c>
      <c r="B2571" s="31">
        <f>INDEX(技能效果!B:B,MATCH(技能效果等级!W2571,技能效果!Y:Y,0))</f>
        <v>180100901</v>
      </c>
      <c r="C2571" s="31" t="str">
        <f>INDEX(技能效果!C:C,MATCH(技能效果等级!B2571,技能效果!B:B,0))</f>
        <v>石瀑将军单体伤害</v>
      </c>
      <c r="D2571" s="30" t="s">
        <v>1013</v>
      </c>
      <c r="E2571" s="31">
        <v>8</v>
      </c>
      <c r="F2571" s="31">
        <f>INDEX(技能效果!H:H,MATCH(技能效果等级!B2571,技能效果!B:B,0))</f>
        <v>1001</v>
      </c>
      <c r="G2571" s="31">
        <v>1</v>
      </c>
      <c r="H2571" s="100"/>
      <c r="I2571" s="100"/>
      <c r="J2571" s="100"/>
      <c r="K2571" s="100"/>
      <c r="L2571" s="100"/>
      <c r="M2571" s="100"/>
      <c r="N2571" s="30" t="str">
        <f>IF(INDEX(技能效果!I:I,MATCH(技能效果等级!B2571,技能效果!B:B,0))="","",INDEX(技能效果!I:I,MATCH(技能效果等级!B2571,技能效果!B:B,0)))</f>
        <v/>
      </c>
      <c r="O2571" s="100"/>
      <c r="P2571" s="100"/>
      <c r="Q2571" s="100"/>
      <c r="R2571" s="31" t="str">
        <f>IF(INDEX(技能效果!J:J,MATCH(技能效果等级!B2571,技能效果!B:B,0))="","",INDEX(技能效果!J:J,MATCH(技能效果等级!B2571,技能效果!B:B,0)))</f>
        <v/>
      </c>
      <c r="S2571" s="100"/>
      <c r="T2571" s="100"/>
      <c r="U2571" s="100"/>
      <c r="V2571" s="30" t="s">
        <v>1329</v>
      </c>
      <c r="W2571" s="31">
        <f t="shared" si="39"/>
        <v>257</v>
      </c>
    </row>
    <row r="2572" spans="1:23" ht="16.5" x14ac:dyDescent="0.2">
      <c r="A2572" s="31">
        <v>2569</v>
      </c>
      <c r="B2572" s="31">
        <f>INDEX(技能效果!B:B,MATCH(技能效果等级!W2572,技能效果!Y:Y,0))</f>
        <v>180100901</v>
      </c>
      <c r="C2572" s="31" t="str">
        <f>INDEX(技能效果!C:C,MATCH(技能效果等级!B2572,技能效果!B:B,0))</f>
        <v>石瀑将军单体伤害</v>
      </c>
      <c r="D2572" s="30" t="s">
        <v>1013</v>
      </c>
      <c r="E2572" s="31">
        <v>9</v>
      </c>
      <c r="F2572" s="31">
        <f>INDEX(技能效果!H:H,MATCH(技能效果等级!B2572,技能效果!B:B,0))</f>
        <v>1001</v>
      </c>
      <c r="G2572" s="31">
        <v>1</v>
      </c>
      <c r="H2572" s="100"/>
      <c r="I2572" s="100"/>
      <c r="J2572" s="100"/>
      <c r="K2572" s="100"/>
      <c r="L2572" s="100"/>
      <c r="M2572" s="100"/>
      <c r="N2572" s="30" t="str">
        <f>IF(INDEX(技能效果!I:I,MATCH(技能效果等级!B2572,技能效果!B:B,0))="","",INDEX(技能效果!I:I,MATCH(技能效果等级!B2572,技能效果!B:B,0)))</f>
        <v/>
      </c>
      <c r="O2572" s="100"/>
      <c r="P2572" s="100"/>
      <c r="Q2572" s="100"/>
      <c r="R2572" s="31" t="str">
        <f>IF(INDEX(技能效果!J:J,MATCH(技能效果等级!B2572,技能效果!B:B,0))="","",INDEX(技能效果!J:J,MATCH(技能效果等级!B2572,技能效果!B:B,0)))</f>
        <v/>
      </c>
      <c r="S2572" s="100"/>
      <c r="T2572" s="100"/>
      <c r="U2572" s="100"/>
      <c r="V2572" s="30" t="s">
        <v>1329</v>
      </c>
      <c r="W2572" s="31">
        <f t="shared" si="39"/>
        <v>257</v>
      </c>
    </row>
    <row r="2573" spans="1:23" s="33" customFormat="1" ht="16.5" x14ac:dyDescent="0.2">
      <c r="A2573" s="31">
        <v>2570</v>
      </c>
      <c r="B2573" s="31">
        <f>INDEX(技能效果!B:B,MATCH(技能效果等级!W2573,技能效果!Y:Y,0))</f>
        <v>180100901</v>
      </c>
      <c r="C2573" s="31" t="str">
        <f>INDEX(技能效果!C:C,MATCH(技能效果等级!B2573,技能效果!B:B,0))</f>
        <v>石瀑将军单体伤害</v>
      </c>
      <c r="D2573" s="30" t="s">
        <v>1013</v>
      </c>
      <c r="E2573" s="31">
        <v>10</v>
      </c>
      <c r="F2573" s="31">
        <f>INDEX(技能效果!H:H,MATCH(技能效果等级!B2573,技能效果!B:B,0))</f>
        <v>1001</v>
      </c>
      <c r="G2573" s="31">
        <v>1</v>
      </c>
      <c r="H2573" s="100"/>
      <c r="I2573" s="100"/>
      <c r="J2573" s="100"/>
      <c r="K2573" s="100"/>
      <c r="L2573" s="100"/>
      <c r="M2573" s="100"/>
      <c r="N2573" s="30" t="str">
        <f>IF(INDEX(技能效果!I:I,MATCH(技能效果等级!B2573,技能效果!B:B,0))="","",INDEX(技能效果!I:I,MATCH(技能效果等级!B2573,技能效果!B:B,0)))</f>
        <v/>
      </c>
      <c r="O2573" s="100"/>
      <c r="P2573" s="100"/>
      <c r="Q2573" s="100"/>
      <c r="R2573" s="31" t="str">
        <f>IF(INDEX(技能效果!J:J,MATCH(技能效果等级!B2573,技能效果!B:B,0))="","",INDEX(技能效果!J:J,MATCH(技能效果等级!B2573,技能效果!B:B,0)))</f>
        <v/>
      </c>
      <c r="S2573" s="100"/>
      <c r="T2573" s="100"/>
      <c r="U2573" s="100"/>
      <c r="V2573" s="30" t="s">
        <v>1329</v>
      </c>
      <c r="W2573" s="31">
        <f t="shared" si="39"/>
        <v>257</v>
      </c>
    </row>
    <row r="2574" spans="1:23" ht="16.5" x14ac:dyDescent="0.2">
      <c r="A2574" s="31">
        <v>2571</v>
      </c>
      <c r="B2574" s="31">
        <f>INDEX(技能效果!B:B,MATCH(技能效果等级!W2574,技能效果!Y:Y,0))</f>
        <v>180200901</v>
      </c>
      <c r="C2574" s="31" t="str">
        <f>INDEX(技能效果!C:C,MATCH(技能效果等级!B2574,技能效果!B:B,0))</f>
        <v>石瀑将军群体伤害</v>
      </c>
      <c r="D2574" s="30" t="s">
        <v>1013</v>
      </c>
      <c r="E2574" s="31">
        <v>11</v>
      </c>
      <c r="F2574" s="31">
        <f>INDEX(技能效果!H:H,MATCH(技能效果等级!B2574,技能效果!B:B,0))</f>
        <v>1001</v>
      </c>
      <c r="G2574" s="31">
        <v>2</v>
      </c>
      <c r="H2574" s="100"/>
      <c r="I2574" s="100"/>
      <c r="J2574" s="100"/>
      <c r="K2574" s="100"/>
      <c r="L2574" s="100"/>
      <c r="M2574" s="100"/>
      <c r="N2574" s="30" t="str">
        <f>IF(INDEX(技能效果!I:I,MATCH(技能效果等级!B2574,技能效果!B:B,0))="","",INDEX(技能效果!I:I,MATCH(技能效果等级!B2574,技能效果!B:B,0)))</f>
        <v/>
      </c>
      <c r="O2574" s="100"/>
      <c r="P2574" s="100"/>
      <c r="Q2574" s="100"/>
      <c r="R2574" s="31" t="str">
        <f>IF(INDEX(技能效果!J:J,MATCH(技能效果等级!B2574,技能效果!B:B,0))="","",INDEX(技能效果!J:J,MATCH(技能效果等级!B2574,技能效果!B:B,0)))</f>
        <v/>
      </c>
      <c r="S2574" s="100"/>
      <c r="T2574" s="100"/>
      <c r="U2574" s="100"/>
      <c r="V2574" s="30" t="s">
        <v>1329</v>
      </c>
      <c r="W2574" s="31">
        <f t="shared" si="39"/>
        <v>258</v>
      </c>
    </row>
    <row r="2575" spans="1:23" ht="16.5" x14ac:dyDescent="0.2">
      <c r="A2575" s="31">
        <v>2572</v>
      </c>
      <c r="B2575" s="31">
        <f>INDEX(技能效果!B:B,MATCH(技能效果等级!W2575,技能效果!Y:Y,0))</f>
        <v>180200901</v>
      </c>
      <c r="C2575" s="31" t="str">
        <f>INDEX(技能效果!C:C,MATCH(技能效果等级!B2575,技能效果!B:B,0))</f>
        <v>石瀑将军群体伤害</v>
      </c>
      <c r="D2575" s="30" t="s">
        <v>1013</v>
      </c>
      <c r="E2575" s="31">
        <v>12</v>
      </c>
      <c r="F2575" s="31">
        <f>INDEX(技能效果!H:H,MATCH(技能效果等级!B2575,技能效果!B:B,0))</f>
        <v>1001</v>
      </c>
      <c r="G2575" s="31">
        <v>3</v>
      </c>
      <c r="H2575" s="100"/>
      <c r="I2575" s="100"/>
      <c r="J2575" s="100"/>
      <c r="K2575" s="100"/>
      <c r="L2575" s="100"/>
      <c r="M2575" s="100"/>
      <c r="N2575" s="30" t="str">
        <f>IF(INDEX(技能效果!I:I,MATCH(技能效果等级!B2575,技能效果!B:B,0))="","",INDEX(技能效果!I:I,MATCH(技能效果等级!B2575,技能效果!B:B,0)))</f>
        <v/>
      </c>
      <c r="O2575" s="100"/>
      <c r="P2575" s="100"/>
      <c r="Q2575" s="100"/>
      <c r="R2575" s="31" t="str">
        <f>IF(INDEX(技能效果!J:J,MATCH(技能效果等级!B2575,技能效果!B:B,0))="","",INDEX(技能效果!J:J,MATCH(技能效果等级!B2575,技能效果!B:B,0)))</f>
        <v/>
      </c>
      <c r="S2575" s="100"/>
      <c r="T2575" s="100"/>
      <c r="U2575" s="100"/>
      <c r="V2575" s="30" t="s">
        <v>1329</v>
      </c>
      <c r="W2575" s="31">
        <f t="shared" ref="W2575:W2638" si="40">W2565+1</f>
        <v>258</v>
      </c>
    </row>
    <row r="2576" spans="1:23" ht="16.5" x14ac:dyDescent="0.2">
      <c r="A2576" s="31">
        <v>2573</v>
      </c>
      <c r="B2576" s="31">
        <f>INDEX(技能效果!B:B,MATCH(技能效果等级!W2576,技能效果!Y:Y,0))</f>
        <v>180200901</v>
      </c>
      <c r="C2576" s="31" t="str">
        <f>INDEX(技能效果!C:C,MATCH(技能效果等级!B2576,技能效果!B:B,0))</f>
        <v>石瀑将军群体伤害</v>
      </c>
      <c r="D2576" s="30" t="s">
        <v>1013</v>
      </c>
      <c r="E2576" s="31">
        <v>13</v>
      </c>
      <c r="F2576" s="31">
        <f>INDEX(技能效果!H:H,MATCH(技能效果等级!B2576,技能效果!B:B,0))</f>
        <v>1001</v>
      </c>
      <c r="G2576" s="31">
        <v>4</v>
      </c>
      <c r="H2576" s="100"/>
      <c r="I2576" s="100"/>
      <c r="J2576" s="100"/>
      <c r="K2576" s="100"/>
      <c r="L2576" s="100"/>
      <c r="M2576" s="100"/>
      <c r="N2576" s="30" t="str">
        <f>IF(INDEX(技能效果!I:I,MATCH(技能效果等级!B2576,技能效果!B:B,0))="","",INDEX(技能效果!I:I,MATCH(技能效果等级!B2576,技能效果!B:B,0)))</f>
        <v/>
      </c>
      <c r="O2576" s="100"/>
      <c r="P2576" s="100"/>
      <c r="Q2576" s="100"/>
      <c r="R2576" s="31" t="str">
        <f>IF(INDEX(技能效果!J:J,MATCH(技能效果等级!B2576,技能效果!B:B,0))="","",INDEX(技能效果!J:J,MATCH(技能效果等级!B2576,技能效果!B:B,0)))</f>
        <v/>
      </c>
      <c r="S2576" s="100"/>
      <c r="T2576" s="100"/>
      <c r="U2576" s="100"/>
      <c r="V2576" s="30" t="s">
        <v>1329</v>
      </c>
      <c r="W2576" s="31">
        <f t="shared" si="40"/>
        <v>258</v>
      </c>
    </row>
    <row r="2577" spans="1:23" ht="16.5" x14ac:dyDescent="0.2">
      <c r="A2577" s="31">
        <v>2574</v>
      </c>
      <c r="B2577" s="31">
        <f>INDEX(技能效果!B:B,MATCH(技能效果等级!W2577,技能效果!Y:Y,0))</f>
        <v>180200901</v>
      </c>
      <c r="C2577" s="31" t="str">
        <f>INDEX(技能效果!C:C,MATCH(技能效果等级!B2577,技能效果!B:B,0))</f>
        <v>石瀑将军群体伤害</v>
      </c>
      <c r="D2577" s="30" t="s">
        <v>1013</v>
      </c>
      <c r="E2577" s="31">
        <v>14</v>
      </c>
      <c r="F2577" s="31">
        <f>INDEX(技能效果!H:H,MATCH(技能效果等级!B2577,技能效果!B:B,0))</f>
        <v>1001</v>
      </c>
      <c r="G2577" s="31">
        <v>5</v>
      </c>
      <c r="H2577" s="100"/>
      <c r="I2577" s="100"/>
      <c r="J2577" s="100"/>
      <c r="K2577" s="100"/>
      <c r="L2577" s="100"/>
      <c r="M2577" s="100"/>
      <c r="N2577" s="30" t="str">
        <f>IF(INDEX(技能效果!I:I,MATCH(技能效果等级!B2577,技能效果!B:B,0))="","",INDEX(技能效果!I:I,MATCH(技能效果等级!B2577,技能效果!B:B,0)))</f>
        <v/>
      </c>
      <c r="O2577" s="100"/>
      <c r="P2577" s="100"/>
      <c r="Q2577" s="100"/>
      <c r="R2577" s="31" t="str">
        <f>IF(INDEX(技能效果!J:J,MATCH(技能效果等级!B2577,技能效果!B:B,0))="","",INDEX(技能效果!J:J,MATCH(技能效果等级!B2577,技能效果!B:B,0)))</f>
        <v/>
      </c>
      <c r="S2577" s="100"/>
      <c r="T2577" s="100"/>
      <c r="U2577" s="100"/>
      <c r="V2577" s="30" t="s">
        <v>1329</v>
      </c>
      <c r="W2577" s="31">
        <f t="shared" si="40"/>
        <v>258</v>
      </c>
    </row>
    <row r="2578" spans="1:23" ht="16.5" x14ac:dyDescent="0.2">
      <c r="A2578" s="31">
        <v>2575</v>
      </c>
      <c r="B2578" s="31">
        <f>INDEX(技能效果!B:B,MATCH(技能效果等级!W2578,技能效果!Y:Y,0))</f>
        <v>180200901</v>
      </c>
      <c r="C2578" s="31" t="str">
        <f>INDEX(技能效果!C:C,MATCH(技能效果等级!B2578,技能效果!B:B,0))</f>
        <v>石瀑将军群体伤害</v>
      </c>
      <c r="D2578" s="30" t="s">
        <v>1013</v>
      </c>
      <c r="E2578" s="31">
        <v>15</v>
      </c>
      <c r="F2578" s="31">
        <f>INDEX(技能效果!H:H,MATCH(技能效果等级!B2578,技能效果!B:B,0))</f>
        <v>1001</v>
      </c>
      <c r="G2578" s="31">
        <v>6</v>
      </c>
      <c r="H2578" s="100"/>
      <c r="I2578" s="100"/>
      <c r="J2578" s="100"/>
      <c r="K2578" s="100"/>
      <c r="L2578" s="100"/>
      <c r="M2578" s="100"/>
      <c r="N2578" s="30" t="str">
        <f>IF(INDEX(技能效果!I:I,MATCH(技能效果等级!B2578,技能效果!B:B,0))="","",INDEX(技能效果!I:I,MATCH(技能效果等级!B2578,技能效果!B:B,0)))</f>
        <v/>
      </c>
      <c r="O2578" s="100"/>
      <c r="P2578" s="100"/>
      <c r="Q2578" s="100"/>
      <c r="R2578" s="31" t="str">
        <f>IF(INDEX(技能效果!J:J,MATCH(技能效果等级!B2578,技能效果!B:B,0))="","",INDEX(技能效果!J:J,MATCH(技能效果等级!B2578,技能效果!B:B,0)))</f>
        <v/>
      </c>
      <c r="S2578" s="100"/>
      <c r="T2578" s="100"/>
      <c r="U2578" s="100"/>
      <c r="V2578" s="30" t="s">
        <v>1329</v>
      </c>
      <c r="W2578" s="31">
        <f t="shared" si="40"/>
        <v>258</v>
      </c>
    </row>
    <row r="2579" spans="1:23" ht="16.5" x14ac:dyDescent="0.2">
      <c r="A2579" s="31">
        <v>2576</v>
      </c>
      <c r="B2579" s="31">
        <f>INDEX(技能效果!B:B,MATCH(技能效果等级!W2579,技能效果!Y:Y,0))</f>
        <v>180200901</v>
      </c>
      <c r="C2579" s="31" t="str">
        <f>INDEX(技能效果!C:C,MATCH(技能效果等级!B2579,技能效果!B:B,0))</f>
        <v>石瀑将军群体伤害</v>
      </c>
      <c r="D2579" s="30" t="s">
        <v>1013</v>
      </c>
      <c r="E2579" s="31">
        <v>16</v>
      </c>
      <c r="F2579" s="31">
        <f>INDEX(技能效果!H:H,MATCH(技能效果等级!B2579,技能效果!B:B,0))</f>
        <v>1001</v>
      </c>
      <c r="G2579" s="31">
        <v>7</v>
      </c>
      <c r="H2579" s="100"/>
      <c r="I2579" s="100"/>
      <c r="J2579" s="100"/>
      <c r="K2579" s="100"/>
      <c r="L2579" s="100"/>
      <c r="M2579" s="100"/>
      <c r="N2579" s="30" t="str">
        <f>IF(INDEX(技能效果!I:I,MATCH(技能效果等级!B2579,技能效果!B:B,0))="","",INDEX(技能效果!I:I,MATCH(技能效果等级!B2579,技能效果!B:B,0)))</f>
        <v/>
      </c>
      <c r="O2579" s="100"/>
      <c r="P2579" s="100"/>
      <c r="Q2579" s="100"/>
      <c r="R2579" s="31" t="str">
        <f>IF(INDEX(技能效果!J:J,MATCH(技能效果等级!B2579,技能效果!B:B,0))="","",INDEX(技能效果!J:J,MATCH(技能效果等级!B2579,技能效果!B:B,0)))</f>
        <v/>
      </c>
      <c r="S2579" s="100"/>
      <c r="T2579" s="100"/>
      <c r="U2579" s="100"/>
      <c r="V2579" s="30" t="s">
        <v>1329</v>
      </c>
      <c r="W2579" s="31">
        <f t="shared" si="40"/>
        <v>258</v>
      </c>
    </row>
    <row r="2580" spans="1:23" ht="16.5" x14ac:dyDescent="0.2">
      <c r="A2580" s="31">
        <v>2577</v>
      </c>
      <c r="B2580" s="31">
        <f>INDEX(技能效果!B:B,MATCH(技能效果等级!W2580,技能效果!Y:Y,0))</f>
        <v>180200901</v>
      </c>
      <c r="C2580" s="31" t="str">
        <f>INDEX(技能效果!C:C,MATCH(技能效果等级!B2580,技能效果!B:B,0))</f>
        <v>石瀑将军群体伤害</v>
      </c>
      <c r="D2580" s="30" t="s">
        <v>1013</v>
      </c>
      <c r="E2580" s="31">
        <v>17</v>
      </c>
      <c r="F2580" s="31">
        <f>INDEX(技能效果!H:H,MATCH(技能效果等级!B2580,技能效果!B:B,0))</f>
        <v>1001</v>
      </c>
      <c r="G2580" s="31">
        <v>8</v>
      </c>
      <c r="H2580" s="100"/>
      <c r="I2580" s="100"/>
      <c r="J2580" s="100"/>
      <c r="K2580" s="100"/>
      <c r="L2580" s="100"/>
      <c r="M2580" s="100"/>
      <c r="N2580" s="30" t="str">
        <f>IF(INDEX(技能效果!I:I,MATCH(技能效果等级!B2580,技能效果!B:B,0))="","",INDEX(技能效果!I:I,MATCH(技能效果等级!B2580,技能效果!B:B,0)))</f>
        <v/>
      </c>
      <c r="O2580" s="100"/>
      <c r="P2580" s="100"/>
      <c r="Q2580" s="100"/>
      <c r="R2580" s="31" t="str">
        <f>IF(INDEX(技能效果!J:J,MATCH(技能效果等级!B2580,技能效果!B:B,0))="","",INDEX(技能效果!J:J,MATCH(技能效果等级!B2580,技能效果!B:B,0)))</f>
        <v/>
      </c>
      <c r="S2580" s="100"/>
      <c r="T2580" s="100"/>
      <c r="U2580" s="100"/>
      <c r="V2580" s="30" t="s">
        <v>1329</v>
      </c>
      <c r="W2580" s="31">
        <f t="shared" si="40"/>
        <v>258</v>
      </c>
    </row>
    <row r="2581" spans="1:23" ht="16.5" x14ac:dyDescent="0.2">
      <c r="A2581" s="31">
        <v>2578</v>
      </c>
      <c r="B2581" s="31">
        <f>INDEX(技能效果!B:B,MATCH(技能效果等级!W2581,技能效果!Y:Y,0))</f>
        <v>180200901</v>
      </c>
      <c r="C2581" s="31" t="str">
        <f>INDEX(技能效果!C:C,MATCH(技能效果等级!B2581,技能效果!B:B,0))</f>
        <v>石瀑将军群体伤害</v>
      </c>
      <c r="D2581" s="30" t="s">
        <v>1013</v>
      </c>
      <c r="E2581" s="31">
        <v>18</v>
      </c>
      <c r="F2581" s="31">
        <f>INDEX(技能效果!H:H,MATCH(技能效果等级!B2581,技能效果!B:B,0))</f>
        <v>1001</v>
      </c>
      <c r="G2581" s="31">
        <v>9</v>
      </c>
      <c r="H2581" s="100"/>
      <c r="I2581" s="100"/>
      <c r="J2581" s="100"/>
      <c r="K2581" s="100"/>
      <c r="L2581" s="100"/>
      <c r="M2581" s="100"/>
      <c r="N2581" s="30" t="str">
        <f>IF(INDEX(技能效果!I:I,MATCH(技能效果等级!B2581,技能效果!B:B,0))="","",INDEX(技能效果!I:I,MATCH(技能效果等级!B2581,技能效果!B:B,0)))</f>
        <v/>
      </c>
      <c r="O2581" s="100"/>
      <c r="P2581" s="100"/>
      <c r="Q2581" s="100"/>
      <c r="R2581" s="31" t="str">
        <f>IF(INDEX(技能效果!J:J,MATCH(技能效果等级!B2581,技能效果!B:B,0))="","",INDEX(技能效果!J:J,MATCH(技能效果等级!B2581,技能效果!B:B,0)))</f>
        <v/>
      </c>
      <c r="S2581" s="100"/>
      <c r="T2581" s="100"/>
      <c r="U2581" s="100"/>
      <c r="V2581" s="30" t="s">
        <v>1329</v>
      </c>
      <c r="W2581" s="31">
        <f t="shared" si="40"/>
        <v>258</v>
      </c>
    </row>
    <row r="2582" spans="1:23" ht="16.5" x14ac:dyDescent="0.2">
      <c r="A2582" s="31">
        <v>2579</v>
      </c>
      <c r="B2582" s="31">
        <f>INDEX(技能效果!B:B,MATCH(技能效果等级!W2582,技能效果!Y:Y,0))</f>
        <v>180200901</v>
      </c>
      <c r="C2582" s="31" t="str">
        <f>INDEX(技能效果!C:C,MATCH(技能效果等级!B2582,技能效果!B:B,0))</f>
        <v>石瀑将军群体伤害</v>
      </c>
      <c r="D2582" s="30" t="s">
        <v>1013</v>
      </c>
      <c r="E2582" s="31">
        <v>19</v>
      </c>
      <c r="F2582" s="31">
        <f>INDEX(技能效果!H:H,MATCH(技能效果等级!B2582,技能效果!B:B,0))</f>
        <v>1001</v>
      </c>
      <c r="G2582" s="31">
        <v>10</v>
      </c>
      <c r="H2582" s="100"/>
      <c r="I2582" s="100"/>
      <c r="J2582" s="100"/>
      <c r="K2582" s="100"/>
      <c r="L2582" s="100"/>
      <c r="M2582" s="100"/>
      <c r="N2582" s="30" t="str">
        <f>IF(INDEX(技能效果!I:I,MATCH(技能效果等级!B2582,技能效果!B:B,0))="","",INDEX(技能效果!I:I,MATCH(技能效果等级!B2582,技能效果!B:B,0)))</f>
        <v/>
      </c>
      <c r="O2582" s="100"/>
      <c r="P2582" s="100"/>
      <c r="Q2582" s="100"/>
      <c r="R2582" s="31" t="str">
        <f>IF(INDEX(技能效果!J:J,MATCH(技能效果等级!B2582,技能效果!B:B,0))="","",INDEX(技能效果!J:J,MATCH(技能效果等级!B2582,技能效果!B:B,0)))</f>
        <v/>
      </c>
      <c r="S2582" s="100"/>
      <c r="T2582" s="100"/>
      <c r="U2582" s="100"/>
      <c r="V2582" s="30" t="s">
        <v>1329</v>
      </c>
      <c r="W2582" s="31">
        <f t="shared" si="40"/>
        <v>258</v>
      </c>
    </row>
    <row r="2583" spans="1:23" ht="16.5" x14ac:dyDescent="0.2">
      <c r="A2583" s="31">
        <v>2580</v>
      </c>
      <c r="B2583" s="31">
        <f>INDEX(技能效果!B:B,MATCH(技能效果等级!W2583,技能效果!Y:Y,0))</f>
        <v>180200901</v>
      </c>
      <c r="C2583" s="31" t="str">
        <f>INDEX(技能效果!C:C,MATCH(技能效果等级!B2583,技能效果!B:B,0))</f>
        <v>石瀑将军群体伤害</v>
      </c>
      <c r="D2583" s="30" t="s">
        <v>1013</v>
      </c>
      <c r="E2583" s="31">
        <v>20</v>
      </c>
      <c r="F2583" s="31">
        <f>INDEX(技能效果!H:H,MATCH(技能效果等级!B2583,技能效果!B:B,0))</f>
        <v>1001</v>
      </c>
      <c r="G2583" s="31">
        <v>11</v>
      </c>
      <c r="H2583" s="100"/>
      <c r="I2583" s="100"/>
      <c r="J2583" s="100"/>
      <c r="K2583" s="100"/>
      <c r="L2583" s="100"/>
      <c r="M2583" s="100"/>
      <c r="N2583" s="30" t="str">
        <f>IF(INDEX(技能效果!I:I,MATCH(技能效果等级!B2583,技能效果!B:B,0))="","",INDEX(技能效果!I:I,MATCH(技能效果等级!B2583,技能效果!B:B,0)))</f>
        <v/>
      </c>
      <c r="O2583" s="100"/>
      <c r="P2583" s="100"/>
      <c r="Q2583" s="100"/>
      <c r="R2583" s="31" t="str">
        <f>IF(INDEX(技能效果!J:J,MATCH(技能效果等级!B2583,技能效果!B:B,0))="","",INDEX(技能效果!J:J,MATCH(技能效果等级!B2583,技能效果!B:B,0)))</f>
        <v/>
      </c>
      <c r="S2583" s="100"/>
      <c r="T2583" s="100"/>
      <c r="U2583" s="100"/>
      <c r="V2583" s="30" t="s">
        <v>1329</v>
      </c>
      <c r="W2583" s="31">
        <f t="shared" si="40"/>
        <v>258</v>
      </c>
    </row>
    <row r="2584" spans="1:23" ht="16.5" x14ac:dyDescent="0.2">
      <c r="A2584" s="31">
        <v>2581</v>
      </c>
      <c r="B2584" s="31">
        <f>INDEX(技能效果!B:B,MATCH(技能效果等级!W2584,技能效果!Y:Y,0))</f>
        <v>180101001</v>
      </c>
      <c r="C2584" s="31" t="str">
        <f>INDEX(技能效果!C:C,MATCH(技能效果等级!B2584,技能效果!B:B,0))</f>
        <v>小蜘蛛普通攻击</v>
      </c>
      <c r="D2584" s="30" t="s">
        <v>1013</v>
      </c>
      <c r="E2584" s="31">
        <v>21</v>
      </c>
      <c r="F2584" s="31">
        <f>INDEX(技能效果!H:H,MATCH(技能效果等级!B2584,技能效果!B:B,0))</f>
        <v>1001</v>
      </c>
      <c r="G2584" s="31">
        <v>12</v>
      </c>
      <c r="H2584" s="100"/>
      <c r="I2584" s="100"/>
      <c r="J2584" s="100"/>
      <c r="K2584" s="100"/>
      <c r="L2584" s="100"/>
      <c r="M2584" s="100"/>
      <c r="N2584" s="30" t="str">
        <f>IF(INDEX(技能效果!I:I,MATCH(技能效果等级!B2584,技能效果!B:B,0))="","",INDEX(技能效果!I:I,MATCH(技能效果等级!B2584,技能效果!B:B,0)))</f>
        <v/>
      </c>
      <c r="O2584" s="100"/>
      <c r="P2584" s="100"/>
      <c r="Q2584" s="100"/>
      <c r="R2584" s="31" t="str">
        <f>IF(INDEX(技能效果!J:J,MATCH(技能效果等级!B2584,技能效果!B:B,0))="","",INDEX(技能效果!J:J,MATCH(技能效果等级!B2584,技能效果!B:B,0)))</f>
        <v/>
      </c>
      <c r="S2584" s="100"/>
      <c r="T2584" s="100"/>
      <c r="U2584" s="100"/>
      <c r="V2584" s="30" t="s">
        <v>1329</v>
      </c>
      <c r="W2584" s="31">
        <f t="shared" si="40"/>
        <v>259</v>
      </c>
    </row>
    <row r="2585" spans="1:23" ht="16.5" x14ac:dyDescent="0.2">
      <c r="A2585" s="31">
        <v>2582</v>
      </c>
      <c r="B2585" s="31">
        <f>INDEX(技能效果!B:B,MATCH(技能效果等级!W2585,技能效果!Y:Y,0))</f>
        <v>180101001</v>
      </c>
      <c r="C2585" s="31" t="str">
        <f>INDEX(技能效果!C:C,MATCH(技能效果等级!B2585,技能效果!B:B,0))</f>
        <v>小蜘蛛普通攻击</v>
      </c>
      <c r="D2585" s="30" t="s">
        <v>1013</v>
      </c>
      <c r="E2585" s="31">
        <v>22</v>
      </c>
      <c r="F2585" s="31">
        <f>INDEX(技能效果!H:H,MATCH(技能效果等级!B2585,技能效果!B:B,0))</f>
        <v>1001</v>
      </c>
      <c r="G2585" s="31">
        <v>13</v>
      </c>
      <c r="H2585" s="100"/>
      <c r="I2585" s="100"/>
      <c r="J2585" s="100"/>
      <c r="K2585" s="100"/>
      <c r="L2585" s="100"/>
      <c r="M2585" s="100"/>
      <c r="N2585" s="30" t="str">
        <f>IF(INDEX(技能效果!I:I,MATCH(技能效果等级!B2585,技能效果!B:B,0))="","",INDEX(技能效果!I:I,MATCH(技能效果等级!B2585,技能效果!B:B,0)))</f>
        <v/>
      </c>
      <c r="O2585" s="100"/>
      <c r="P2585" s="100"/>
      <c r="Q2585" s="100"/>
      <c r="R2585" s="31" t="str">
        <f>IF(INDEX(技能效果!J:J,MATCH(技能效果等级!B2585,技能效果!B:B,0))="","",INDEX(技能效果!J:J,MATCH(技能效果等级!B2585,技能效果!B:B,0)))</f>
        <v/>
      </c>
      <c r="S2585" s="100"/>
      <c r="T2585" s="100"/>
      <c r="U2585" s="100"/>
      <c r="V2585" s="30" t="s">
        <v>1329</v>
      </c>
      <c r="W2585" s="31">
        <f t="shared" si="40"/>
        <v>259</v>
      </c>
    </row>
    <row r="2586" spans="1:23" ht="16.5" x14ac:dyDescent="0.2">
      <c r="A2586" s="31">
        <v>2583</v>
      </c>
      <c r="B2586" s="31">
        <f>INDEX(技能效果!B:B,MATCH(技能效果等级!W2586,技能效果!Y:Y,0))</f>
        <v>180101001</v>
      </c>
      <c r="C2586" s="31" t="str">
        <f>INDEX(技能效果!C:C,MATCH(技能效果等级!B2586,技能效果!B:B,0))</f>
        <v>小蜘蛛普通攻击</v>
      </c>
      <c r="D2586" s="30" t="s">
        <v>1013</v>
      </c>
      <c r="E2586" s="31">
        <v>23</v>
      </c>
      <c r="F2586" s="31">
        <f>INDEX(技能效果!H:H,MATCH(技能效果等级!B2586,技能效果!B:B,0))</f>
        <v>1001</v>
      </c>
      <c r="G2586" s="31">
        <v>14</v>
      </c>
      <c r="H2586" s="100"/>
      <c r="I2586" s="100"/>
      <c r="J2586" s="100"/>
      <c r="K2586" s="100"/>
      <c r="L2586" s="100"/>
      <c r="M2586" s="100"/>
      <c r="N2586" s="30" t="str">
        <f>IF(INDEX(技能效果!I:I,MATCH(技能效果等级!B2586,技能效果!B:B,0))="","",INDEX(技能效果!I:I,MATCH(技能效果等级!B2586,技能效果!B:B,0)))</f>
        <v/>
      </c>
      <c r="O2586" s="100"/>
      <c r="P2586" s="100"/>
      <c r="Q2586" s="100"/>
      <c r="R2586" s="31" t="str">
        <f>IF(INDEX(技能效果!J:J,MATCH(技能效果等级!B2586,技能效果!B:B,0))="","",INDEX(技能效果!J:J,MATCH(技能效果等级!B2586,技能效果!B:B,0)))</f>
        <v/>
      </c>
      <c r="S2586" s="100"/>
      <c r="T2586" s="100"/>
      <c r="U2586" s="100"/>
      <c r="V2586" s="30" t="s">
        <v>1329</v>
      </c>
      <c r="W2586" s="31">
        <f t="shared" si="40"/>
        <v>259</v>
      </c>
    </row>
    <row r="2587" spans="1:23" ht="16.5" x14ac:dyDescent="0.2">
      <c r="A2587" s="31">
        <v>2584</v>
      </c>
      <c r="B2587" s="31">
        <f>INDEX(技能效果!B:B,MATCH(技能效果等级!W2587,技能效果!Y:Y,0))</f>
        <v>180101001</v>
      </c>
      <c r="C2587" s="31" t="str">
        <f>INDEX(技能效果!C:C,MATCH(技能效果等级!B2587,技能效果!B:B,0))</f>
        <v>小蜘蛛普通攻击</v>
      </c>
      <c r="D2587" s="30" t="s">
        <v>1013</v>
      </c>
      <c r="E2587" s="31">
        <v>24</v>
      </c>
      <c r="F2587" s="31">
        <f>INDEX(技能效果!H:H,MATCH(技能效果等级!B2587,技能效果!B:B,0))</f>
        <v>1001</v>
      </c>
      <c r="G2587" s="31">
        <v>15</v>
      </c>
      <c r="H2587" s="100"/>
      <c r="I2587" s="100"/>
      <c r="J2587" s="100"/>
      <c r="K2587" s="100"/>
      <c r="L2587" s="100"/>
      <c r="M2587" s="100"/>
      <c r="N2587" s="30" t="str">
        <f>IF(INDEX(技能效果!I:I,MATCH(技能效果等级!B2587,技能效果!B:B,0))="","",INDEX(技能效果!I:I,MATCH(技能效果等级!B2587,技能效果!B:B,0)))</f>
        <v/>
      </c>
      <c r="O2587" s="100"/>
      <c r="P2587" s="100"/>
      <c r="Q2587" s="100"/>
      <c r="R2587" s="31" t="str">
        <f>IF(INDEX(技能效果!J:J,MATCH(技能效果等级!B2587,技能效果!B:B,0))="","",INDEX(技能效果!J:J,MATCH(技能效果等级!B2587,技能效果!B:B,0)))</f>
        <v/>
      </c>
      <c r="S2587" s="100"/>
      <c r="T2587" s="100"/>
      <c r="U2587" s="100"/>
      <c r="V2587" s="30" t="s">
        <v>1329</v>
      </c>
      <c r="W2587" s="31">
        <f t="shared" si="40"/>
        <v>259</v>
      </c>
    </row>
    <row r="2588" spans="1:23" ht="16.5" x14ac:dyDescent="0.2">
      <c r="A2588" s="31">
        <v>2585</v>
      </c>
      <c r="B2588" s="31">
        <f>INDEX(技能效果!B:B,MATCH(技能效果等级!W2588,技能效果!Y:Y,0))</f>
        <v>180101001</v>
      </c>
      <c r="C2588" s="31" t="str">
        <f>INDEX(技能效果!C:C,MATCH(技能效果等级!B2588,技能效果!B:B,0))</f>
        <v>小蜘蛛普通攻击</v>
      </c>
      <c r="D2588" s="30" t="s">
        <v>1013</v>
      </c>
      <c r="E2588" s="31">
        <v>25</v>
      </c>
      <c r="F2588" s="31">
        <f>INDEX(技能效果!H:H,MATCH(技能效果等级!B2588,技能效果!B:B,0))</f>
        <v>1001</v>
      </c>
      <c r="G2588" s="31">
        <v>16</v>
      </c>
      <c r="H2588" s="100"/>
      <c r="I2588" s="100"/>
      <c r="J2588" s="100"/>
      <c r="K2588" s="100"/>
      <c r="L2588" s="100"/>
      <c r="M2588" s="100"/>
      <c r="N2588" s="30" t="str">
        <f>IF(INDEX(技能效果!I:I,MATCH(技能效果等级!B2588,技能效果!B:B,0))="","",INDEX(技能效果!I:I,MATCH(技能效果等级!B2588,技能效果!B:B,0)))</f>
        <v/>
      </c>
      <c r="O2588" s="100"/>
      <c r="P2588" s="100"/>
      <c r="Q2588" s="100"/>
      <c r="R2588" s="31" t="str">
        <f>IF(INDEX(技能效果!J:J,MATCH(技能效果等级!B2588,技能效果!B:B,0))="","",INDEX(技能效果!J:J,MATCH(技能效果等级!B2588,技能效果!B:B,0)))</f>
        <v/>
      </c>
      <c r="S2588" s="100"/>
      <c r="T2588" s="100"/>
      <c r="U2588" s="100"/>
      <c r="V2588" s="30" t="s">
        <v>1329</v>
      </c>
      <c r="W2588" s="31">
        <f t="shared" si="40"/>
        <v>259</v>
      </c>
    </row>
    <row r="2589" spans="1:23" ht="16.5" x14ac:dyDescent="0.2">
      <c r="A2589" s="31">
        <v>2586</v>
      </c>
      <c r="B2589" s="31">
        <f>INDEX(技能效果!B:B,MATCH(技能效果等级!W2589,技能效果!Y:Y,0))</f>
        <v>180101001</v>
      </c>
      <c r="C2589" s="31" t="str">
        <f>INDEX(技能效果!C:C,MATCH(技能效果等级!B2589,技能效果!B:B,0))</f>
        <v>小蜘蛛普通攻击</v>
      </c>
      <c r="D2589" s="30" t="s">
        <v>1013</v>
      </c>
      <c r="E2589" s="31">
        <v>26</v>
      </c>
      <c r="F2589" s="31">
        <f>INDEX(技能效果!H:H,MATCH(技能效果等级!B2589,技能效果!B:B,0))</f>
        <v>1001</v>
      </c>
      <c r="G2589" s="31">
        <v>17</v>
      </c>
      <c r="H2589" s="100"/>
      <c r="I2589" s="100"/>
      <c r="J2589" s="100"/>
      <c r="K2589" s="100"/>
      <c r="L2589" s="100"/>
      <c r="M2589" s="100"/>
      <c r="N2589" s="30" t="str">
        <f>IF(INDEX(技能效果!I:I,MATCH(技能效果等级!B2589,技能效果!B:B,0))="","",INDEX(技能效果!I:I,MATCH(技能效果等级!B2589,技能效果!B:B,0)))</f>
        <v/>
      </c>
      <c r="O2589" s="100"/>
      <c r="P2589" s="100"/>
      <c r="Q2589" s="100"/>
      <c r="R2589" s="31" t="str">
        <f>IF(INDEX(技能效果!J:J,MATCH(技能效果等级!B2589,技能效果!B:B,0))="","",INDEX(技能效果!J:J,MATCH(技能效果等级!B2589,技能效果!B:B,0)))</f>
        <v/>
      </c>
      <c r="S2589" s="100"/>
      <c r="T2589" s="100"/>
      <c r="U2589" s="100"/>
      <c r="V2589" s="30" t="s">
        <v>1329</v>
      </c>
      <c r="W2589" s="31">
        <f t="shared" si="40"/>
        <v>259</v>
      </c>
    </row>
    <row r="2590" spans="1:23" ht="16.5" x14ac:dyDescent="0.2">
      <c r="A2590" s="31">
        <v>2587</v>
      </c>
      <c r="B2590" s="31">
        <f>INDEX(技能效果!B:B,MATCH(技能效果等级!W2590,技能效果!Y:Y,0))</f>
        <v>180101001</v>
      </c>
      <c r="C2590" s="31" t="str">
        <f>INDEX(技能效果!C:C,MATCH(技能效果等级!B2590,技能效果!B:B,0))</f>
        <v>小蜘蛛普通攻击</v>
      </c>
      <c r="D2590" s="30" t="s">
        <v>1013</v>
      </c>
      <c r="E2590" s="31">
        <v>27</v>
      </c>
      <c r="F2590" s="31">
        <f>INDEX(技能效果!H:H,MATCH(技能效果等级!B2590,技能效果!B:B,0))</f>
        <v>1001</v>
      </c>
      <c r="G2590" s="31">
        <v>18</v>
      </c>
      <c r="H2590" s="100"/>
      <c r="I2590" s="100"/>
      <c r="J2590" s="100"/>
      <c r="K2590" s="100"/>
      <c r="L2590" s="100"/>
      <c r="M2590" s="100"/>
      <c r="N2590" s="30" t="str">
        <f>IF(INDEX(技能效果!I:I,MATCH(技能效果等级!B2590,技能效果!B:B,0))="","",INDEX(技能效果!I:I,MATCH(技能效果等级!B2590,技能效果!B:B,0)))</f>
        <v/>
      </c>
      <c r="O2590" s="100"/>
      <c r="P2590" s="100"/>
      <c r="Q2590" s="100"/>
      <c r="R2590" s="31" t="str">
        <f>IF(INDEX(技能效果!J:J,MATCH(技能效果等级!B2590,技能效果!B:B,0))="","",INDEX(技能效果!J:J,MATCH(技能效果等级!B2590,技能效果!B:B,0)))</f>
        <v/>
      </c>
      <c r="S2590" s="100"/>
      <c r="T2590" s="100"/>
      <c r="U2590" s="100"/>
      <c r="V2590" s="30" t="s">
        <v>1329</v>
      </c>
      <c r="W2590" s="31">
        <f t="shared" si="40"/>
        <v>259</v>
      </c>
    </row>
    <row r="2591" spans="1:23" ht="16.5" x14ac:dyDescent="0.2">
      <c r="A2591" s="31">
        <v>2588</v>
      </c>
      <c r="B2591" s="31">
        <f>INDEX(技能效果!B:B,MATCH(技能效果等级!W2591,技能效果!Y:Y,0))</f>
        <v>180101001</v>
      </c>
      <c r="C2591" s="31" t="str">
        <f>INDEX(技能效果!C:C,MATCH(技能效果等级!B2591,技能效果!B:B,0))</f>
        <v>小蜘蛛普通攻击</v>
      </c>
      <c r="D2591" s="30" t="s">
        <v>1013</v>
      </c>
      <c r="E2591" s="31">
        <v>28</v>
      </c>
      <c r="F2591" s="31">
        <f>INDEX(技能效果!H:H,MATCH(技能效果等级!B2591,技能效果!B:B,0))</f>
        <v>1001</v>
      </c>
      <c r="G2591" s="31">
        <v>19</v>
      </c>
      <c r="H2591" s="100"/>
      <c r="I2591" s="100"/>
      <c r="J2591" s="100"/>
      <c r="K2591" s="100"/>
      <c r="L2591" s="100"/>
      <c r="M2591" s="100"/>
      <c r="N2591" s="30" t="str">
        <f>IF(INDEX(技能效果!I:I,MATCH(技能效果等级!B2591,技能效果!B:B,0))="","",INDEX(技能效果!I:I,MATCH(技能效果等级!B2591,技能效果!B:B,0)))</f>
        <v/>
      </c>
      <c r="O2591" s="100"/>
      <c r="P2591" s="100"/>
      <c r="Q2591" s="100"/>
      <c r="R2591" s="31" t="str">
        <f>IF(INDEX(技能效果!J:J,MATCH(技能效果等级!B2591,技能效果!B:B,0))="","",INDEX(技能效果!J:J,MATCH(技能效果等级!B2591,技能效果!B:B,0)))</f>
        <v/>
      </c>
      <c r="S2591" s="100"/>
      <c r="T2591" s="100"/>
      <c r="U2591" s="100"/>
      <c r="V2591" s="30" t="s">
        <v>1329</v>
      </c>
      <c r="W2591" s="31">
        <f t="shared" si="40"/>
        <v>259</v>
      </c>
    </row>
    <row r="2592" spans="1:23" ht="16.5" x14ac:dyDescent="0.2">
      <c r="A2592" s="31">
        <v>2589</v>
      </c>
      <c r="B2592" s="31">
        <f>INDEX(技能效果!B:B,MATCH(技能效果等级!W2592,技能效果!Y:Y,0))</f>
        <v>180101001</v>
      </c>
      <c r="C2592" s="31" t="str">
        <f>INDEX(技能效果!C:C,MATCH(技能效果等级!B2592,技能效果!B:B,0))</f>
        <v>小蜘蛛普通攻击</v>
      </c>
      <c r="D2592" s="30" t="s">
        <v>1013</v>
      </c>
      <c r="E2592" s="31">
        <v>29</v>
      </c>
      <c r="F2592" s="31">
        <f>INDEX(技能效果!H:H,MATCH(技能效果等级!B2592,技能效果!B:B,0))</f>
        <v>1001</v>
      </c>
      <c r="G2592" s="31">
        <v>20</v>
      </c>
      <c r="H2592" s="100"/>
      <c r="I2592" s="100"/>
      <c r="J2592" s="100"/>
      <c r="K2592" s="100"/>
      <c r="L2592" s="100"/>
      <c r="M2592" s="100"/>
      <c r="N2592" s="30" t="str">
        <f>IF(INDEX(技能效果!I:I,MATCH(技能效果等级!B2592,技能效果!B:B,0))="","",INDEX(技能效果!I:I,MATCH(技能效果等级!B2592,技能效果!B:B,0)))</f>
        <v/>
      </c>
      <c r="O2592" s="100"/>
      <c r="P2592" s="100"/>
      <c r="Q2592" s="100"/>
      <c r="R2592" s="31" t="str">
        <f>IF(INDEX(技能效果!J:J,MATCH(技能效果等级!B2592,技能效果!B:B,0))="","",INDEX(技能效果!J:J,MATCH(技能效果等级!B2592,技能效果!B:B,0)))</f>
        <v/>
      </c>
      <c r="S2592" s="100"/>
      <c r="T2592" s="100"/>
      <c r="U2592" s="100"/>
      <c r="V2592" s="30" t="s">
        <v>1329</v>
      </c>
      <c r="W2592" s="31">
        <f t="shared" si="40"/>
        <v>259</v>
      </c>
    </row>
    <row r="2593" spans="1:23" ht="16.5" x14ac:dyDescent="0.2">
      <c r="A2593" s="31">
        <v>2590</v>
      </c>
      <c r="B2593" s="31">
        <f>INDEX(技能效果!B:B,MATCH(技能效果等级!W2593,技能效果!Y:Y,0))</f>
        <v>180101001</v>
      </c>
      <c r="C2593" s="31" t="str">
        <f>INDEX(技能效果!C:C,MATCH(技能效果等级!B2593,技能效果!B:B,0))</f>
        <v>小蜘蛛普通攻击</v>
      </c>
      <c r="D2593" s="30" t="s">
        <v>1013</v>
      </c>
      <c r="E2593" s="31">
        <v>30</v>
      </c>
      <c r="F2593" s="31">
        <f>INDEX(技能效果!H:H,MATCH(技能效果等级!B2593,技能效果!B:B,0))</f>
        <v>1001</v>
      </c>
      <c r="G2593" s="31">
        <v>21</v>
      </c>
      <c r="H2593" s="100"/>
      <c r="I2593" s="100"/>
      <c r="J2593" s="100"/>
      <c r="K2593" s="100"/>
      <c r="L2593" s="100"/>
      <c r="M2593" s="100"/>
      <c r="N2593" s="30" t="str">
        <f>IF(INDEX(技能效果!I:I,MATCH(技能效果等级!B2593,技能效果!B:B,0))="","",INDEX(技能效果!I:I,MATCH(技能效果等级!B2593,技能效果!B:B,0)))</f>
        <v/>
      </c>
      <c r="O2593" s="100"/>
      <c r="P2593" s="100"/>
      <c r="Q2593" s="100"/>
      <c r="R2593" s="31" t="str">
        <f>IF(INDEX(技能效果!J:J,MATCH(技能效果等级!B2593,技能效果!B:B,0))="","",INDEX(技能效果!J:J,MATCH(技能效果等级!B2593,技能效果!B:B,0)))</f>
        <v/>
      </c>
      <c r="S2593" s="100"/>
      <c r="T2593" s="100"/>
      <c r="U2593" s="100"/>
      <c r="V2593" s="30" t="s">
        <v>1329</v>
      </c>
      <c r="W2593" s="31">
        <f t="shared" si="40"/>
        <v>259</v>
      </c>
    </row>
    <row r="2594" spans="1:23" ht="16.5" x14ac:dyDescent="0.2">
      <c r="A2594" s="31">
        <v>2591</v>
      </c>
      <c r="B2594" s="31">
        <f>INDEX(技能效果!B:B,MATCH(技能效果等级!W2594,技能效果!Y:Y,0))</f>
        <v>180101101</v>
      </c>
      <c r="C2594" s="31" t="str">
        <f>INDEX(技能效果!C:C,MATCH(技能效果等级!B2594,技能效果!B:B,0))</f>
        <v>魔导机兵团普通攻击</v>
      </c>
      <c r="D2594" s="30" t="s">
        <v>1013</v>
      </c>
      <c r="E2594" s="31">
        <v>31</v>
      </c>
      <c r="F2594" s="31">
        <f>INDEX(技能效果!H:H,MATCH(技能效果等级!B2594,技能效果!B:B,0))</f>
        <v>1001</v>
      </c>
      <c r="G2594" s="31">
        <v>22</v>
      </c>
      <c r="H2594" s="100"/>
      <c r="I2594" s="100"/>
      <c r="J2594" s="100"/>
      <c r="K2594" s="100"/>
      <c r="L2594" s="100"/>
      <c r="M2594" s="100"/>
      <c r="N2594" s="30" t="str">
        <f>IF(INDEX(技能效果!I:I,MATCH(技能效果等级!B2594,技能效果!B:B,0))="","",INDEX(技能效果!I:I,MATCH(技能效果等级!B2594,技能效果!B:B,0)))</f>
        <v/>
      </c>
      <c r="O2594" s="100"/>
      <c r="P2594" s="100"/>
      <c r="Q2594" s="100"/>
      <c r="R2594" s="31" t="str">
        <f>IF(INDEX(技能效果!J:J,MATCH(技能效果等级!B2594,技能效果!B:B,0))="","",INDEX(技能效果!J:J,MATCH(技能效果等级!B2594,技能效果!B:B,0)))</f>
        <v/>
      </c>
      <c r="S2594" s="100"/>
      <c r="T2594" s="100"/>
      <c r="U2594" s="100"/>
      <c r="V2594" s="30" t="s">
        <v>1329</v>
      </c>
      <c r="W2594" s="31">
        <f t="shared" si="40"/>
        <v>260</v>
      </c>
    </row>
    <row r="2595" spans="1:23" ht="16.5" x14ac:dyDescent="0.2">
      <c r="A2595" s="31">
        <v>2592</v>
      </c>
      <c r="B2595" s="31">
        <f>INDEX(技能效果!B:B,MATCH(技能效果等级!W2595,技能效果!Y:Y,0))</f>
        <v>180101101</v>
      </c>
      <c r="C2595" s="31" t="str">
        <f>INDEX(技能效果!C:C,MATCH(技能效果等级!B2595,技能效果!B:B,0))</f>
        <v>魔导机兵团普通攻击</v>
      </c>
      <c r="D2595" s="30" t="s">
        <v>1013</v>
      </c>
      <c r="E2595" s="31">
        <v>32</v>
      </c>
      <c r="F2595" s="31">
        <f>INDEX(技能效果!H:H,MATCH(技能效果等级!B2595,技能效果!B:B,0))</f>
        <v>1001</v>
      </c>
      <c r="G2595" s="31">
        <v>23</v>
      </c>
      <c r="H2595" s="100"/>
      <c r="I2595" s="100"/>
      <c r="J2595" s="100"/>
      <c r="K2595" s="100"/>
      <c r="L2595" s="100"/>
      <c r="M2595" s="100"/>
      <c r="N2595" s="30" t="str">
        <f>IF(INDEX(技能效果!I:I,MATCH(技能效果等级!B2595,技能效果!B:B,0))="","",INDEX(技能效果!I:I,MATCH(技能效果等级!B2595,技能效果!B:B,0)))</f>
        <v/>
      </c>
      <c r="O2595" s="100"/>
      <c r="P2595" s="100"/>
      <c r="Q2595" s="100"/>
      <c r="R2595" s="31" t="str">
        <f>IF(INDEX(技能效果!J:J,MATCH(技能效果等级!B2595,技能效果!B:B,0))="","",INDEX(技能效果!J:J,MATCH(技能效果等级!B2595,技能效果!B:B,0)))</f>
        <v/>
      </c>
      <c r="S2595" s="100"/>
      <c r="T2595" s="100"/>
      <c r="U2595" s="100"/>
      <c r="V2595" s="30" t="s">
        <v>1329</v>
      </c>
      <c r="W2595" s="31">
        <f t="shared" si="40"/>
        <v>260</v>
      </c>
    </row>
    <row r="2596" spans="1:23" ht="16.5" x14ac:dyDescent="0.2">
      <c r="A2596" s="31">
        <v>2593</v>
      </c>
      <c r="B2596" s="31">
        <f>INDEX(技能效果!B:B,MATCH(技能效果等级!W2596,技能效果!Y:Y,0))</f>
        <v>180101101</v>
      </c>
      <c r="C2596" s="31" t="str">
        <f>INDEX(技能效果!C:C,MATCH(技能效果等级!B2596,技能效果!B:B,0))</f>
        <v>魔导机兵团普通攻击</v>
      </c>
      <c r="D2596" s="30" t="s">
        <v>1013</v>
      </c>
      <c r="E2596" s="31">
        <v>33</v>
      </c>
      <c r="F2596" s="31">
        <f>INDEX(技能效果!H:H,MATCH(技能效果等级!B2596,技能效果!B:B,0))</f>
        <v>1001</v>
      </c>
      <c r="G2596" s="31">
        <v>24</v>
      </c>
      <c r="H2596" s="100"/>
      <c r="I2596" s="100"/>
      <c r="J2596" s="100"/>
      <c r="K2596" s="100"/>
      <c r="L2596" s="100"/>
      <c r="M2596" s="100"/>
      <c r="N2596" s="30" t="str">
        <f>IF(INDEX(技能效果!I:I,MATCH(技能效果等级!B2596,技能效果!B:B,0))="","",INDEX(技能效果!I:I,MATCH(技能效果等级!B2596,技能效果!B:B,0)))</f>
        <v/>
      </c>
      <c r="O2596" s="100"/>
      <c r="P2596" s="100"/>
      <c r="Q2596" s="100"/>
      <c r="R2596" s="31" t="str">
        <f>IF(INDEX(技能效果!J:J,MATCH(技能效果等级!B2596,技能效果!B:B,0))="","",INDEX(技能效果!J:J,MATCH(技能效果等级!B2596,技能效果!B:B,0)))</f>
        <v/>
      </c>
      <c r="S2596" s="100"/>
      <c r="T2596" s="100"/>
      <c r="U2596" s="100"/>
      <c r="V2596" s="30" t="s">
        <v>1329</v>
      </c>
      <c r="W2596" s="31">
        <f t="shared" si="40"/>
        <v>260</v>
      </c>
    </row>
    <row r="2597" spans="1:23" ht="16.5" x14ac:dyDescent="0.2">
      <c r="A2597" s="31">
        <v>2594</v>
      </c>
      <c r="B2597" s="31">
        <f>INDEX(技能效果!B:B,MATCH(技能效果等级!W2597,技能效果!Y:Y,0))</f>
        <v>180101101</v>
      </c>
      <c r="C2597" s="31" t="str">
        <f>INDEX(技能效果!C:C,MATCH(技能效果等级!B2597,技能效果!B:B,0))</f>
        <v>魔导机兵团普通攻击</v>
      </c>
      <c r="D2597" s="30" t="s">
        <v>1013</v>
      </c>
      <c r="E2597" s="31">
        <v>34</v>
      </c>
      <c r="F2597" s="31">
        <f>INDEX(技能效果!H:H,MATCH(技能效果等级!B2597,技能效果!B:B,0))</f>
        <v>1001</v>
      </c>
      <c r="G2597" s="31">
        <v>25</v>
      </c>
      <c r="H2597" s="100"/>
      <c r="I2597" s="100"/>
      <c r="J2597" s="100"/>
      <c r="K2597" s="100"/>
      <c r="L2597" s="100"/>
      <c r="M2597" s="100"/>
      <c r="N2597" s="30" t="str">
        <f>IF(INDEX(技能效果!I:I,MATCH(技能效果等级!B2597,技能效果!B:B,0))="","",INDEX(技能效果!I:I,MATCH(技能效果等级!B2597,技能效果!B:B,0)))</f>
        <v/>
      </c>
      <c r="O2597" s="100"/>
      <c r="P2597" s="100"/>
      <c r="Q2597" s="100"/>
      <c r="R2597" s="31" t="str">
        <f>IF(INDEX(技能效果!J:J,MATCH(技能效果等级!B2597,技能效果!B:B,0))="","",INDEX(技能效果!J:J,MATCH(技能效果等级!B2597,技能效果!B:B,0)))</f>
        <v/>
      </c>
      <c r="S2597" s="100"/>
      <c r="T2597" s="100"/>
      <c r="U2597" s="100"/>
      <c r="V2597" s="30" t="s">
        <v>1329</v>
      </c>
      <c r="W2597" s="31">
        <f t="shared" si="40"/>
        <v>260</v>
      </c>
    </row>
    <row r="2598" spans="1:23" ht="16.5" x14ac:dyDescent="0.2">
      <c r="A2598" s="31">
        <v>2595</v>
      </c>
      <c r="B2598" s="31">
        <f>INDEX(技能效果!B:B,MATCH(技能效果等级!W2598,技能效果!Y:Y,0))</f>
        <v>180101101</v>
      </c>
      <c r="C2598" s="31" t="str">
        <f>INDEX(技能效果!C:C,MATCH(技能效果等级!B2598,技能效果!B:B,0))</f>
        <v>魔导机兵团普通攻击</v>
      </c>
      <c r="D2598" s="30" t="s">
        <v>1013</v>
      </c>
      <c r="E2598" s="31">
        <v>35</v>
      </c>
      <c r="F2598" s="31">
        <f>INDEX(技能效果!H:H,MATCH(技能效果等级!B2598,技能效果!B:B,0))</f>
        <v>1001</v>
      </c>
      <c r="G2598" s="31">
        <v>26</v>
      </c>
      <c r="H2598" s="100"/>
      <c r="I2598" s="100"/>
      <c r="J2598" s="100"/>
      <c r="K2598" s="100"/>
      <c r="L2598" s="100"/>
      <c r="M2598" s="100"/>
      <c r="N2598" s="30" t="str">
        <f>IF(INDEX(技能效果!I:I,MATCH(技能效果等级!B2598,技能效果!B:B,0))="","",INDEX(技能效果!I:I,MATCH(技能效果等级!B2598,技能效果!B:B,0)))</f>
        <v/>
      </c>
      <c r="O2598" s="100"/>
      <c r="P2598" s="100"/>
      <c r="Q2598" s="100"/>
      <c r="R2598" s="31" t="str">
        <f>IF(INDEX(技能效果!J:J,MATCH(技能效果等级!B2598,技能效果!B:B,0))="","",INDEX(技能效果!J:J,MATCH(技能效果等级!B2598,技能效果!B:B,0)))</f>
        <v/>
      </c>
      <c r="S2598" s="100"/>
      <c r="T2598" s="100"/>
      <c r="U2598" s="100"/>
      <c r="V2598" s="30" t="s">
        <v>1329</v>
      </c>
      <c r="W2598" s="31">
        <f t="shared" si="40"/>
        <v>260</v>
      </c>
    </row>
    <row r="2599" spans="1:23" ht="16.5" x14ac:dyDescent="0.2">
      <c r="A2599" s="31">
        <v>2596</v>
      </c>
      <c r="B2599" s="31">
        <f>INDEX(技能效果!B:B,MATCH(技能效果等级!W2599,技能效果!Y:Y,0))</f>
        <v>180101101</v>
      </c>
      <c r="C2599" s="31" t="str">
        <f>INDEX(技能效果!C:C,MATCH(技能效果等级!B2599,技能效果!B:B,0))</f>
        <v>魔导机兵团普通攻击</v>
      </c>
      <c r="D2599" s="30" t="s">
        <v>1013</v>
      </c>
      <c r="E2599" s="31">
        <v>36</v>
      </c>
      <c r="F2599" s="31">
        <f>INDEX(技能效果!H:H,MATCH(技能效果等级!B2599,技能效果!B:B,0))</f>
        <v>1001</v>
      </c>
      <c r="G2599" s="31">
        <v>27</v>
      </c>
      <c r="H2599" s="100"/>
      <c r="I2599" s="100"/>
      <c r="J2599" s="100"/>
      <c r="K2599" s="100"/>
      <c r="L2599" s="100"/>
      <c r="M2599" s="100"/>
      <c r="N2599" s="30" t="str">
        <f>IF(INDEX(技能效果!I:I,MATCH(技能效果等级!B2599,技能效果!B:B,0))="","",INDEX(技能效果!I:I,MATCH(技能效果等级!B2599,技能效果!B:B,0)))</f>
        <v/>
      </c>
      <c r="O2599" s="100"/>
      <c r="P2599" s="100"/>
      <c r="Q2599" s="100"/>
      <c r="R2599" s="31" t="str">
        <f>IF(INDEX(技能效果!J:J,MATCH(技能效果等级!B2599,技能效果!B:B,0))="","",INDEX(技能效果!J:J,MATCH(技能效果等级!B2599,技能效果!B:B,0)))</f>
        <v/>
      </c>
      <c r="S2599" s="100"/>
      <c r="T2599" s="100"/>
      <c r="U2599" s="100"/>
      <c r="V2599" s="30" t="s">
        <v>1329</v>
      </c>
      <c r="W2599" s="31">
        <f t="shared" si="40"/>
        <v>260</v>
      </c>
    </row>
    <row r="2600" spans="1:23" ht="16.5" x14ac:dyDescent="0.2">
      <c r="A2600" s="31">
        <v>2597</v>
      </c>
      <c r="B2600" s="31">
        <f>INDEX(技能效果!B:B,MATCH(技能效果等级!W2600,技能效果!Y:Y,0))</f>
        <v>180101101</v>
      </c>
      <c r="C2600" s="31" t="str">
        <f>INDEX(技能效果!C:C,MATCH(技能效果等级!B2600,技能效果!B:B,0))</f>
        <v>魔导机兵团普通攻击</v>
      </c>
      <c r="D2600" s="30" t="s">
        <v>1013</v>
      </c>
      <c r="E2600" s="31">
        <v>37</v>
      </c>
      <c r="F2600" s="31">
        <f>INDEX(技能效果!H:H,MATCH(技能效果等级!B2600,技能效果!B:B,0))</f>
        <v>1001</v>
      </c>
      <c r="G2600" s="31">
        <v>28</v>
      </c>
      <c r="H2600" s="100"/>
      <c r="I2600" s="100"/>
      <c r="J2600" s="100"/>
      <c r="K2600" s="100"/>
      <c r="L2600" s="100"/>
      <c r="M2600" s="100"/>
      <c r="N2600" s="30" t="str">
        <f>IF(INDEX(技能效果!I:I,MATCH(技能效果等级!B2600,技能效果!B:B,0))="","",INDEX(技能效果!I:I,MATCH(技能效果等级!B2600,技能效果!B:B,0)))</f>
        <v/>
      </c>
      <c r="O2600" s="100"/>
      <c r="P2600" s="100"/>
      <c r="Q2600" s="100"/>
      <c r="R2600" s="31" t="str">
        <f>IF(INDEX(技能效果!J:J,MATCH(技能效果等级!B2600,技能效果!B:B,0))="","",INDEX(技能效果!J:J,MATCH(技能效果等级!B2600,技能效果!B:B,0)))</f>
        <v/>
      </c>
      <c r="S2600" s="100"/>
      <c r="T2600" s="100"/>
      <c r="U2600" s="100"/>
      <c r="V2600" s="30" t="s">
        <v>1329</v>
      </c>
      <c r="W2600" s="31">
        <f t="shared" si="40"/>
        <v>260</v>
      </c>
    </row>
    <row r="2601" spans="1:23" ht="16.5" x14ac:dyDescent="0.2">
      <c r="A2601" s="31">
        <v>2598</v>
      </c>
      <c r="B2601" s="31">
        <f>INDEX(技能效果!B:B,MATCH(技能效果等级!W2601,技能效果!Y:Y,0))</f>
        <v>180101101</v>
      </c>
      <c r="C2601" s="31" t="str">
        <f>INDEX(技能效果!C:C,MATCH(技能效果等级!B2601,技能效果!B:B,0))</f>
        <v>魔导机兵团普通攻击</v>
      </c>
      <c r="D2601" s="30" t="s">
        <v>1013</v>
      </c>
      <c r="E2601" s="31">
        <v>38</v>
      </c>
      <c r="F2601" s="31">
        <f>INDEX(技能效果!H:H,MATCH(技能效果等级!B2601,技能效果!B:B,0))</f>
        <v>1001</v>
      </c>
      <c r="G2601" s="31">
        <v>29</v>
      </c>
      <c r="H2601" s="100"/>
      <c r="I2601" s="100"/>
      <c r="J2601" s="100"/>
      <c r="K2601" s="100"/>
      <c r="L2601" s="100"/>
      <c r="M2601" s="100"/>
      <c r="N2601" s="30" t="str">
        <f>IF(INDEX(技能效果!I:I,MATCH(技能效果等级!B2601,技能效果!B:B,0))="","",INDEX(技能效果!I:I,MATCH(技能效果等级!B2601,技能效果!B:B,0)))</f>
        <v/>
      </c>
      <c r="O2601" s="100"/>
      <c r="P2601" s="100"/>
      <c r="Q2601" s="100"/>
      <c r="R2601" s="31" t="str">
        <f>IF(INDEX(技能效果!J:J,MATCH(技能效果等级!B2601,技能效果!B:B,0))="","",INDEX(技能效果!J:J,MATCH(技能效果等级!B2601,技能效果!B:B,0)))</f>
        <v/>
      </c>
      <c r="S2601" s="100"/>
      <c r="T2601" s="100"/>
      <c r="U2601" s="100"/>
      <c r="V2601" s="30" t="s">
        <v>1329</v>
      </c>
      <c r="W2601" s="31">
        <f t="shared" si="40"/>
        <v>260</v>
      </c>
    </row>
    <row r="2602" spans="1:23" ht="16.5" x14ac:dyDescent="0.2">
      <c r="A2602" s="31">
        <v>2599</v>
      </c>
      <c r="B2602" s="31">
        <f>INDEX(技能效果!B:B,MATCH(技能效果等级!W2602,技能效果!Y:Y,0))</f>
        <v>180101101</v>
      </c>
      <c r="C2602" s="31" t="str">
        <f>INDEX(技能效果!C:C,MATCH(技能效果等级!B2602,技能效果!B:B,0))</f>
        <v>魔导机兵团普通攻击</v>
      </c>
      <c r="D2602" s="30" t="s">
        <v>1013</v>
      </c>
      <c r="E2602" s="31">
        <v>39</v>
      </c>
      <c r="F2602" s="31">
        <f>INDEX(技能效果!H:H,MATCH(技能效果等级!B2602,技能效果!B:B,0))</f>
        <v>1001</v>
      </c>
      <c r="G2602" s="31">
        <v>30</v>
      </c>
      <c r="H2602" s="100"/>
      <c r="I2602" s="100"/>
      <c r="J2602" s="100"/>
      <c r="K2602" s="100"/>
      <c r="L2602" s="100"/>
      <c r="M2602" s="100"/>
      <c r="N2602" s="30" t="str">
        <f>IF(INDEX(技能效果!I:I,MATCH(技能效果等级!B2602,技能效果!B:B,0))="","",INDEX(技能效果!I:I,MATCH(技能效果等级!B2602,技能效果!B:B,0)))</f>
        <v/>
      </c>
      <c r="O2602" s="100"/>
      <c r="P2602" s="100"/>
      <c r="Q2602" s="100"/>
      <c r="R2602" s="31" t="str">
        <f>IF(INDEX(技能效果!J:J,MATCH(技能效果等级!B2602,技能效果!B:B,0))="","",INDEX(技能效果!J:J,MATCH(技能效果等级!B2602,技能效果!B:B,0)))</f>
        <v/>
      </c>
      <c r="S2602" s="100"/>
      <c r="T2602" s="100"/>
      <c r="U2602" s="100"/>
      <c r="V2602" s="30" t="s">
        <v>1329</v>
      </c>
      <c r="W2602" s="31">
        <f t="shared" si="40"/>
        <v>260</v>
      </c>
    </row>
    <row r="2603" spans="1:23" ht="16.5" x14ac:dyDescent="0.2">
      <c r="A2603" s="31">
        <v>2600</v>
      </c>
      <c r="B2603" s="31">
        <f>INDEX(技能效果!B:B,MATCH(技能效果等级!W2603,技能效果!Y:Y,0))</f>
        <v>180101101</v>
      </c>
      <c r="C2603" s="31" t="str">
        <f>INDEX(技能效果!C:C,MATCH(技能效果等级!B2603,技能效果!B:B,0))</f>
        <v>魔导机兵团普通攻击</v>
      </c>
      <c r="D2603" s="30" t="s">
        <v>1013</v>
      </c>
      <c r="E2603" s="31">
        <v>40</v>
      </c>
      <c r="F2603" s="31">
        <f>INDEX(技能效果!H:H,MATCH(技能效果等级!B2603,技能效果!B:B,0))</f>
        <v>1001</v>
      </c>
      <c r="G2603" s="31">
        <v>31</v>
      </c>
      <c r="H2603" s="100"/>
      <c r="I2603" s="100"/>
      <c r="J2603" s="100"/>
      <c r="K2603" s="100"/>
      <c r="L2603" s="100"/>
      <c r="M2603" s="100"/>
      <c r="N2603" s="30" t="str">
        <f>IF(INDEX(技能效果!I:I,MATCH(技能效果等级!B2603,技能效果!B:B,0))="","",INDEX(技能效果!I:I,MATCH(技能效果等级!B2603,技能效果!B:B,0)))</f>
        <v/>
      </c>
      <c r="O2603" s="100"/>
      <c r="P2603" s="100"/>
      <c r="Q2603" s="100"/>
      <c r="R2603" s="31" t="str">
        <f>IF(INDEX(技能效果!J:J,MATCH(技能效果等级!B2603,技能效果!B:B,0))="","",INDEX(技能效果!J:J,MATCH(技能效果等级!B2603,技能效果!B:B,0)))</f>
        <v/>
      </c>
      <c r="S2603" s="100"/>
      <c r="T2603" s="100"/>
      <c r="U2603" s="100"/>
      <c r="V2603" s="30" t="s">
        <v>1329</v>
      </c>
      <c r="W2603" s="31">
        <f t="shared" si="40"/>
        <v>260</v>
      </c>
    </row>
    <row r="2604" spans="1:23" ht="16.5" x14ac:dyDescent="0.2">
      <c r="A2604" s="31">
        <v>2601</v>
      </c>
      <c r="B2604" s="31">
        <f>INDEX(技能效果!B:B,MATCH(技能效果等级!W2604,技能效果!Y:Y,0))</f>
        <v>180101201</v>
      </c>
      <c r="C2604" s="31" t="str">
        <f>INDEX(技能效果!C:C,MATCH(技能效果等级!B2604,技能效果!B:B,0))</f>
        <v>山蜘蛛技能1单体伤害</v>
      </c>
      <c r="D2604" s="30" t="s">
        <v>1013</v>
      </c>
      <c r="E2604" s="31">
        <v>41</v>
      </c>
      <c r="F2604" s="31">
        <f>INDEX(技能效果!H:H,MATCH(技能效果等级!B2604,技能效果!B:B,0))</f>
        <v>1001</v>
      </c>
      <c r="G2604" s="31">
        <v>32</v>
      </c>
      <c r="H2604" s="100"/>
      <c r="I2604" s="100"/>
      <c r="J2604" s="100"/>
      <c r="K2604" s="100"/>
      <c r="L2604" s="100"/>
      <c r="M2604" s="100"/>
      <c r="N2604" s="30" t="str">
        <f>IF(INDEX(技能效果!I:I,MATCH(技能效果等级!B2604,技能效果!B:B,0))="","",INDEX(技能效果!I:I,MATCH(技能效果等级!B2604,技能效果!B:B,0)))</f>
        <v/>
      </c>
      <c r="O2604" s="100"/>
      <c r="P2604" s="100"/>
      <c r="Q2604" s="100"/>
      <c r="R2604" s="31" t="str">
        <f>IF(INDEX(技能效果!J:J,MATCH(技能效果等级!B2604,技能效果!B:B,0))="","",INDEX(技能效果!J:J,MATCH(技能效果等级!B2604,技能效果!B:B,0)))</f>
        <v/>
      </c>
      <c r="S2604" s="100"/>
      <c r="T2604" s="100"/>
      <c r="U2604" s="100"/>
      <c r="V2604" s="30" t="s">
        <v>1329</v>
      </c>
      <c r="W2604" s="31">
        <f t="shared" si="40"/>
        <v>261</v>
      </c>
    </row>
    <row r="2605" spans="1:23" ht="16.5" x14ac:dyDescent="0.2">
      <c r="A2605" s="31">
        <v>2602</v>
      </c>
      <c r="B2605" s="31">
        <f>INDEX(技能效果!B:B,MATCH(技能效果等级!W2605,技能效果!Y:Y,0))</f>
        <v>180101201</v>
      </c>
      <c r="C2605" s="31" t="str">
        <f>INDEX(技能效果!C:C,MATCH(技能效果等级!B2605,技能效果!B:B,0))</f>
        <v>山蜘蛛技能1单体伤害</v>
      </c>
      <c r="D2605" s="30" t="s">
        <v>1013</v>
      </c>
      <c r="E2605" s="31">
        <v>42</v>
      </c>
      <c r="F2605" s="31">
        <f>INDEX(技能效果!H:H,MATCH(技能效果等级!B2605,技能效果!B:B,0))</f>
        <v>1001</v>
      </c>
      <c r="G2605" s="31">
        <v>33</v>
      </c>
      <c r="H2605" s="100"/>
      <c r="I2605" s="100"/>
      <c r="J2605" s="100"/>
      <c r="K2605" s="100"/>
      <c r="L2605" s="100"/>
      <c r="M2605" s="100"/>
      <c r="N2605" s="30" t="str">
        <f>IF(INDEX(技能效果!I:I,MATCH(技能效果等级!B2605,技能效果!B:B,0))="","",INDEX(技能效果!I:I,MATCH(技能效果等级!B2605,技能效果!B:B,0)))</f>
        <v/>
      </c>
      <c r="O2605" s="100"/>
      <c r="P2605" s="100"/>
      <c r="Q2605" s="100"/>
      <c r="R2605" s="31" t="str">
        <f>IF(INDEX(技能效果!J:J,MATCH(技能效果等级!B2605,技能效果!B:B,0))="","",INDEX(技能效果!J:J,MATCH(技能效果等级!B2605,技能效果!B:B,0)))</f>
        <v/>
      </c>
      <c r="S2605" s="100"/>
      <c r="T2605" s="100"/>
      <c r="U2605" s="100"/>
      <c r="V2605" s="30" t="s">
        <v>1329</v>
      </c>
      <c r="W2605" s="31">
        <f t="shared" si="40"/>
        <v>261</v>
      </c>
    </row>
    <row r="2606" spans="1:23" ht="16.5" x14ac:dyDescent="0.2">
      <c r="A2606" s="31">
        <v>2603</v>
      </c>
      <c r="B2606" s="31">
        <f>INDEX(技能效果!B:B,MATCH(技能效果等级!W2606,技能效果!Y:Y,0))</f>
        <v>180101201</v>
      </c>
      <c r="C2606" s="31" t="str">
        <f>INDEX(技能效果!C:C,MATCH(技能效果等级!B2606,技能效果!B:B,0))</f>
        <v>山蜘蛛技能1单体伤害</v>
      </c>
      <c r="D2606" s="30" t="s">
        <v>1013</v>
      </c>
      <c r="E2606" s="31">
        <v>43</v>
      </c>
      <c r="F2606" s="31">
        <f>INDEX(技能效果!H:H,MATCH(技能效果等级!B2606,技能效果!B:B,0))</f>
        <v>1001</v>
      </c>
      <c r="G2606" s="31">
        <v>34</v>
      </c>
      <c r="H2606" s="100"/>
      <c r="I2606" s="100"/>
      <c r="J2606" s="100"/>
      <c r="K2606" s="100"/>
      <c r="L2606" s="100"/>
      <c r="M2606" s="100"/>
      <c r="N2606" s="30" t="str">
        <f>IF(INDEX(技能效果!I:I,MATCH(技能效果等级!B2606,技能效果!B:B,0))="","",INDEX(技能效果!I:I,MATCH(技能效果等级!B2606,技能效果!B:B,0)))</f>
        <v/>
      </c>
      <c r="O2606" s="100"/>
      <c r="P2606" s="100"/>
      <c r="Q2606" s="100"/>
      <c r="R2606" s="31" t="str">
        <f>IF(INDEX(技能效果!J:J,MATCH(技能效果等级!B2606,技能效果!B:B,0))="","",INDEX(技能效果!J:J,MATCH(技能效果等级!B2606,技能效果!B:B,0)))</f>
        <v/>
      </c>
      <c r="S2606" s="100"/>
      <c r="T2606" s="100"/>
      <c r="U2606" s="100"/>
      <c r="V2606" s="30" t="s">
        <v>1329</v>
      </c>
      <c r="W2606" s="31">
        <f t="shared" si="40"/>
        <v>261</v>
      </c>
    </row>
    <row r="2607" spans="1:23" ht="16.5" x14ac:dyDescent="0.2">
      <c r="A2607" s="31">
        <v>2604</v>
      </c>
      <c r="B2607" s="31">
        <f>INDEX(技能效果!B:B,MATCH(技能效果等级!W2607,技能效果!Y:Y,0))</f>
        <v>180101201</v>
      </c>
      <c r="C2607" s="31" t="str">
        <f>INDEX(技能效果!C:C,MATCH(技能效果等级!B2607,技能效果!B:B,0))</f>
        <v>山蜘蛛技能1单体伤害</v>
      </c>
      <c r="D2607" s="30" t="s">
        <v>1013</v>
      </c>
      <c r="E2607" s="31">
        <v>44</v>
      </c>
      <c r="F2607" s="31">
        <f>INDEX(技能效果!H:H,MATCH(技能效果等级!B2607,技能效果!B:B,0))</f>
        <v>1001</v>
      </c>
      <c r="G2607" s="31">
        <v>35</v>
      </c>
      <c r="H2607" s="100"/>
      <c r="I2607" s="100"/>
      <c r="J2607" s="100"/>
      <c r="K2607" s="100"/>
      <c r="L2607" s="100"/>
      <c r="M2607" s="100"/>
      <c r="N2607" s="30" t="str">
        <f>IF(INDEX(技能效果!I:I,MATCH(技能效果等级!B2607,技能效果!B:B,0))="","",INDEX(技能效果!I:I,MATCH(技能效果等级!B2607,技能效果!B:B,0)))</f>
        <v/>
      </c>
      <c r="O2607" s="100"/>
      <c r="P2607" s="100"/>
      <c r="Q2607" s="100"/>
      <c r="R2607" s="31" t="str">
        <f>IF(INDEX(技能效果!J:J,MATCH(技能效果等级!B2607,技能效果!B:B,0))="","",INDEX(技能效果!J:J,MATCH(技能效果等级!B2607,技能效果!B:B,0)))</f>
        <v/>
      </c>
      <c r="S2607" s="100"/>
      <c r="T2607" s="100"/>
      <c r="U2607" s="100"/>
      <c r="V2607" s="30" t="s">
        <v>1329</v>
      </c>
      <c r="W2607" s="31">
        <f t="shared" si="40"/>
        <v>261</v>
      </c>
    </row>
    <row r="2608" spans="1:23" ht="16.5" x14ac:dyDescent="0.2">
      <c r="A2608" s="31">
        <v>2605</v>
      </c>
      <c r="B2608" s="31">
        <f>INDEX(技能效果!B:B,MATCH(技能效果等级!W2608,技能效果!Y:Y,0))</f>
        <v>180101201</v>
      </c>
      <c r="C2608" s="31" t="str">
        <f>INDEX(技能效果!C:C,MATCH(技能效果等级!B2608,技能效果!B:B,0))</f>
        <v>山蜘蛛技能1单体伤害</v>
      </c>
      <c r="D2608" s="30" t="s">
        <v>1013</v>
      </c>
      <c r="E2608" s="31">
        <v>45</v>
      </c>
      <c r="F2608" s="31">
        <f>INDEX(技能效果!H:H,MATCH(技能效果等级!B2608,技能效果!B:B,0))</f>
        <v>1001</v>
      </c>
      <c r="G2608" s="31">
        <v>36</v>
      </c>
      <c r="H2608" s="100"/>
      <c r="I2608" s="100"/>
      <c r="J2608" s="100"/>
      <c r="K2608" s="100"/>
      <c r="L2608" s="100"/>
      <c r="M2608" s="100"/>
      <c r="N2608" s="30" t="str">
        <f>IF(INDEX(技能效果!I:I,MATCH(技能效果等级!B2608,技能效果!B:B,0))="","",INDEX(技能效果!I:I,MATCH(技能效果等级!B2608,技能效果!B:B,0)))</f>
        <v/>
      </c>
      <c r="O2608" s="100"/>
      <c r="P2608" s="100"/>
      <c r="Q2608" s="100"/>
      <c r="R2608" s="31" t="str">
        <f>IF(INDEX(技能效果!J:J,MATCH(技能效果等级!B2608,技能效果!B:B,0))="","",INDEX(技能效果!J:J,MATCH(技能效果等级!B2608,技能效果!B:B,0)))</f>
        <v/>
      </c>
      <c r="S2608" s="100"/>
      <c r="T2608" s="100"/>
      <c r="U2608" s="100"/>
      <c r="V2608" s="30" t="s">
        <v>1329</v>
      </c>
      <c r="W2608" s="31">
        <f t="shared" si="40"/>
        <v>261</v>
      </c>
    </row>
    <row r="2609" spans="1:23" ht="16.5" x14ac:dyDescent="0.2">
      <c r="A2609" s="31">
        <v>2606</v>
      </c>
      <c r="B2609" s="31">
        <f>INDEX(技能效果!B:B,MATCH(技能效果等级!W2609,技能效果!Y:Y,0))</f>
        <v>180101201</v>
      </c>
      <c r="C2609" s="31" t="str">
        <f>INDEX(技能效果!C:C,MATCH(技能效果等级!B2609,技能效果!B:B,0))</f>
        <v>山蜘蛛技能1单体伤害</v>
      </c>
      <c r="D2609" s="30" t="s">
        <v>1013</v>
      </c>
      <c r="E2609" s="31">
        <v>46</v>
      </c>
      <c r="F2609" s="31">
        <f>INDEX(技能效果!H:H,MATCH(技能效果等级!B2609,技能效果!B:B,0))</f>
        <v>1001</v>
      </c>
      <c r="G2609" s="31">
        <v>37</v>
      </c>
      <c r="H2609" s="100"/>
      <c r="I2609" s="100"/>
      <c r="J2609" s="100"/>
      <c r="K2609" s="100"/>
      <c r="L2609" s="100"/>
      <c r="M2609" s="100"/>
      <c r="N2609" s="30" t="str">
        <f>IF(INDEX(技能效果!I:I,MATCH(技能效果等级!B2609,技能效果!B:B,0))="","",INDEX(技能效果!I:I,MATCH(技能效果等级!B2609,技能效果!B:B,0)))</f>
        <v/>
      </c>
      <c r="O2609" s="100"/>
      <c r="P2609" s="100"/>
      <c r="Q2609" s="100"/>
      <c r="R2609" s="31" t="str">
        <f>IF(INDEX(技能效果!J:J,MATCH(技能效果等级!B2609,技能效果!B:B,0))="","",INDEX(技能效果!J:J,MATCH(技能效果等级!B2609,技能效果!B:B,0)))</f>
        <v/>
      </c>
      <c r="S2609" s="100"/>
      <c r="T2609" s="100"/>
      <c r="U2609" s="100"/>
      <c r="V2609" s="30" t="s">
        <v>1329</v>
      </c>
      <c r="W2609" s="31">
        <f t="shared" si="40"/>
        <v>261</v>
      </c>
    </row>
    <row r="2610" spans="1:23" ht="16.5" x14ac:dyDescent="0.2">
      <c r="A2610" s="31">
        <v>2607</v>
      </c>
      <c r="B2610" s="31">
        <f>INDEX(技能效果!B:B,MATCH(技能效果等级!W2610,技能效果!Y:Y,0))</f>
        <v>180101201</v>
      </c>
      <c r="C2610" s="31" t="str">
        <f>INDEX(技能效果!C:C,MATCH(技能效果等级!B2610,技能效果!B:B,0))</f>
        <v>山蜘蛛技能1单体伤害</v>
      </c>
      <c r="D2610" s="30" t="s">
        <v>1013</v>
      </c>
      <c r="E2610" s="31">
        <v>47</v>
      </c>
      <c r="F2610" s="31">
        <f>INDEX(技能效果!H:H,MATCH(技能效果等级!B2610,技能效果!B:B,0))</f>
        <v>1001</v>
      </c>
      <c r="G2610" s="31">
        <v>38</v>
      </c>
      <c r="H2610" s="100"/>
      <c r="I2610" s="100"/>
      <c r="J2610" s="100"/>
      <c r="K2610" s="100"/>
      <c r="L2610" s="100"/>
      <c r="M2610" s="100"/>
      <c r="N2610" s="30" t="str">
        <f>IF(INDEX(技能效果!I:I,MATCH(技能效果等级!B2610,技能效果!B:B,0))="","",INDEX(技能效果!I:I,MATCH(技能效果等级!B2610,技能效果!B:B,0)))</f>
        <v/>
      </c>
      <c r="O2610" s="100"/>
      <c r="P2610" s="100"/>
      <c r="Q2610" s="100"/>
      <c r="R2610" s="31" t="str">
        <f>IF(INDEX(技能效果!J:J,MATCH(技能效果等级!B2610,技能效果!B:B,0))="","",INDEX(技能效果!J:J,MATCH(技能效果等级!B2610,技能效果!B:B,0)))</f>
        <v/>
      </c>
      <c r="S2610" s="100"/>
      <c r="T2610" s="100"/>
      <c r="U2610" s="100"/>
      <c r="V2610" s="30" t="s">
        <v>1329</v>
      </c>
      <c r="W2610" s="31">
        <f t="shared" si="40"/>
        <v>261</v>
      </c>
    </row>
    <row r="2611" spans="1:23" ht="16.5" x14ac:dyDescent="0.2">
      <c r="A2611" s="31">
        <v>2608</v>
      </c>
      <c r="B2611" s="31">
        <f>INDEX(技能效果!B:B,MATCH(技能效果等级!W2611,技能效果!Y:Y,0))</f>
        <v>180101201</v>
      </c>
      <c r="C2611" s="31" t="str">
        <f>INDEX(技能效果!C:C,MATCH(技能效果等级!B2611,技能效果!B:B,0))</f>
        <v>山蜘蛛技能1单体伤害</v>
      </c>
      <c r="D2611" s="30" t="s">
        <v>1013</v>
      </c>
      <c r="E2611" s="31">
        <v>48</v>
      </c>
      <c r="F2611" s="31">
        <f>INDEX(技能效果!H:H,MATCH(技能效果等级!B2611,技能效果!B:B,0))</f>
        <v>1001</v>
      </c>
      <c r="G2611" s="31">
        <v>39</v>
      </c>
      <c r="H2611" s="100"/>
      <c r="I2611" s="100"/>
      <c r="J2611" s="100"/>
      <c r="K2611" s="100"/>
      <c r="L2611" s="100"/>
      <c r="M2611" s="100"/>
      <c r="N2611" s="30" t="str">
        <f>IF(INDEX(技能效果!I:I,MATCH(技能效果等级!B2611,技能效果!B:B,0))="","",INDEX(技能效果!I:I,MATCH(技能效果等级!B2611,技能效果!B:B,0)))</f>
        <v/>
      </c>
      <c r="O2611" s="100"/>
      <c r="P2611" s="100"/>
      <c r="Q2611" s="100"/>
      <c r="R2611" s="31" t="str">
        <f>IF(INDEX(技能效果!J:J,MATCH(技能效果等级!B2611,技能效果!B:B,0))="","",INDEX(技能效果!J:J,MATCH(技能效果等级!B2611,技能效果!B:B,0)))</f>
        <v/>
      </c>
      <c r="S2611" s="100"/>
      <c r="T2611" s="100"/>
      <c r="U2611" s="100"/>
      <c r="V2611" s="30" t="s">
        <v>1329</v>
      </c>
      <c r="W2611" s="31">
        <f t="shared" si="40"/>
        <v>261</v>
      </c>
    </row>
    <row r="2612" spans="1:23" ht="16.5" x14ac:dyDescent="0.2">
      <c r="A2612" s="31">
        <v>2609</v>
      </c>
      <c r="B2612" s="31">
        <f>INDEX(技能效果!B:B,MATCH(技能效果等级!W2612,技能效果!Y:Y,0))</f>
        <v>180101201</v>
      </c>
      <c r="C2612" s="31" t="str">
        <f>INDEX(技能效果!C:C,MATCH(技能效果等级!B2612,技能效果!B:B,0))</f>
        <v>山蜘蛛技能1单体伤害</v>
      </c>
      <c r="D2612" s="30" t="s">
        <v>1013</v>
      </c>
      <c r="E2612" s="31">
        <v>49</v>
      </c>
      <c r="F2612" s="31">
        <f>INDEX(技能效果!H:H,MATCH(技能效果等级!B2612,技能效果!B:B,0))</f>
        <v>1001</v>
      </c>
      <c r="G2612" s="31">
        <v>40</v>
      </c>
      <c r="H2612" s="100"/>
      <c r="I2612" s="100"/>
      <c r="J2612" s="100"/>
      <c r="K2612" s="100"/>
      <c r="L2612" s="100"/>
      <c r="M2612" s="100"/>
      <c r="N2612" s="30" t="str">
        <f>IF(INDEX(技能效果!I:I,MATCH(技能效果等级!B2612,技能效果!B:B,0))="","",INDEX(技能效果!I:I,MATCH(技能效果等级!B2612,技能效果!B:B,0)))</f>
        <v/>
      </c>
      <c r="O2612" s="100"/>
      <c r="P2612" s="100"/>
      <c r="Q2612" s="100"/>
      <c r="R2612" s="31" t="str">
        <f>IF(INDEX(技能效果!J:J,MATCH(技能效果等级!B2612,技能效果!B:B,0))="","",INDEX(技能效果!J:J,MATCH(技能效果等级!B2612,技能效果!B:B,0)))</f>
        <v/>
      </c>
      <c r="S2612" s="100"/>
      <c r="T2612" s="100"/>
      <c r="U2612" s="100"/>
      <c r="V2612" s="30" t="s">
        <v>1329</v>
      </c>
      <c r="W2612" s="31">
        <f t="shared" si="40"/>
        <v>261</v>
      </c>
    </row>
    <row r="2613" spans="1:23" ht="16.5" x14ac:dyDescent="0.2">
      <c r="A2613" s="31">
        <v>2610</v>
      </c>
      <c r="B2613" s="31">
        <f>INDEX(技能效果!B:B,MATCH(技能效果等级!W2613,技能效果!Y:Y,0))</f>
        <v>180101201</v>
      </c>
      <c r="C2613" s="31" t="str">
        <f>INDEX(技能效果!C:C,MATCH(技能效果等级!B2613,技能效果!B:B,0))</f>
        <v>山蜘蛛技能1单体伤害</v>
      </c>
      <c r="D2613" s="30" t="s">
        <v>1013</v>
      </c>
      <c r="E2613" s="31">
        <v>50</v>
      </c>
      <c r="F2613" s="31">
        <f>INDEX(技能效果!H:H,MATCH(技能效果等级!B2613,技能效果!B:B,0))</f>
        <v>1001</v>
      </c>
      <c r="G2613" s="31">
        <v>41</v>
      </c>
      <c r="H2613" s="100"/>
      <c r="I2613" s="100"/>
      <c r="J2613" s="100"/>
      <c r="K2613" s="100"/>
      <c r="L2613" s="100"/>
      <c r="M2613" s="100"/>
      <c r="N2613" s="30" t="str">
        <f>IF(INDEX(技能效果!I:I,MATCH(技能效果等级!B2613,技能效果!B:B,0))="","",INDEX(技能效果!I:I,MATCH(技能效果等级!B2613,技能效果!B:B,0)))</f>
        <v/>
      </c>
      <c r="O2613" s="100"/>
      <c r="P2613" s="100"/>
      <c r="Q2613" s="100"/>
      <c r="R2613" s="31" t="str">
        <f>IF(INDEX(技能效果!J:J,MATCH(技能效果等级!B2613,技能效果!B:B,0))="","",INDEX(技能效果!J:J,MATCH(技能效果等级!B2613,技能效果!B:B,0)))</f>
        <v/>
      </c>
      <c r="S2613" s="100"/>
      <c r="T2613" s="100"/>
      <c r="U2613" s="100"/>
      <c r="V2613" s="30" t="s">
        <v>1329</v>
      </c>
      <c r="W2613" s="31">
        <f t="shared" si="40"/>
        <v>261</v>
      </c>
    </row>
    <row r="2614" spans="1:23" ht="16.5" x14ac:dyDescent="0.2">
      <c r="A2614" s="31">
        <v>2611</v>
      </c>
      <c r="B2614" s="31">
        <f>INDEX(技能效果!B:B,MATCH(技能效果等级!W2614,技能效果!Y:Y,0))</f>
        <v>180201201</v>
      </c>
      <c r="C2614" s="31" t="str">
        <f>INDEX(技能效果!C:C,MATCH(技能效果等级!B2614,技能效果!B:B,0))</f>
        <v>山蜘蛛技能2前排伤害</v>
      </c>
      <c r="D2614" s="30" t="s">
        <v>1013</v>
      </c>
      <c r="E2614" s="31">
        <v>51</v>
      </c>
      <c r="F2614" s="31">
        <f>INDEX(技能效果!H:H,MATCH(技能效果等级!B2614,技能效果!B:B,0))</f>
        <v>1001</v>
      </c>
      <c r="G2614" s="31">
        <v>42</v>
      </c>
      <c r="H2614" s="100"/>
      <c r="I2614" s="100"/>
      <c r="J2614" s="100"/>
      <c r="K2614" s="100"/>
      <c r="L2614" s="100"/>
      <c r="M2614" s="100"/>
      <c r="N2614" s="30" t="str">
        <f>IF(INDEX(技能效果!I:I,MATCH(技能效果等级!B2614,技能效果!B:B,0))="","",INDEX(技能效果!I:I,MATCH(技能效果等级!B2614,技能效果!B:B,0)))</f>
        <v/>
      </c>
      <c r="O2614" s="100"/>
      <c r="P2614" s="100"/>
      <c r="Q2614" s="100"/>
      <c r="R2614" s="31" t="str">
        <f>IF(INDEX(技能效果!J:J,MATCH(技能效果等级!B2614,技能效果!B:B,0))="","",INDEX(技能效果!J:J,MATCH(技能效果等级!B2614,技能效果!B:B,0)))</f>
        <v/>
      </c>
      <c r="S2614" s="100"/>
      <c r="T2614" s="100"/>
      <c r="U2614" s="100"/>
      <c r="V2614" s="30" t="s">
        <v>1329</v>
      </c>
      <c r="W2614" s="31">
        <f t="shared" si="40"/>
        <v>262</v>
      </c>
    </row>
    <row r="2615" spans="1:23" ht="16.5" x14ac:dyDescent="0.2">
      <c r="A2615" s="31">
        <v>2612</v>
      </c>
      <c r="B2615" s="31">
        <f>INDEX(技能效果!B:B,MATCH(技能效果等级!W2615,技能效果!Y:Y,0))</f>
        <v>180201201</v>
      </c>
      <c r="C2615" s="31" t="str">
        <f>INDEX(技能效果!C:C,MATCH(技能效果等级!B2615,技能效果!B:B,0))</f>
        <v>山蜘蛛技能2前排伤害</v>
      </c>
      <c r="D2615" s="30" t="s">
        <v>1013</v>
      </c>
      <c r="E2615" s="31">
        <v>52</v>
      </c>
      <c r="F2615" s="31">
        <f>INDEX(技能效果!H:H,MATCH(技能效果等级!B2615,技能效果!B:B,0))</f>
        <v>1001</v>
      </c>
      <c r="G2615" s="31">
        <v>43</v>
      </c>
      <c r="H2615" s="100"/>
      <c r="I2615" s="100"/>
      <c r="J2615" s="100"/>
      <c r="K2615" s="100"/>
      <c r="L2615" s="100"/>
      <c r="M2615" s="100"/>
      <c r="N2615" s="30" t="str">
        <f>IF(INDEX(技能效果!I:I,MATCH(技能效果等级!B2615,技能效果!B:B,0))="","",INDEX(技能效果!I:I,MATCH(技能效果等级!B2615,技能效果!B:B,0)))</f>
        <v/>
      </c>
      <c r="O2615" s="100"/>
      <c r="P2615" s="100"/>
      <c r="Q2615" s="100"/>
      <c r="R2615" s="31" t="str">
        <f>IF(INDEX(技能效果!J:J,MATCH(技能效果等级!B2615,技能效果!B:B,0))="","",INDEX(技能效果!J:J,MATCH(技能效果等级!B2615,技能效果!B:B,0)))</f>
        <v/>
      </c>
      <c r="S2615" s="100"/>
      <c r="T2615" s="100"/>
      <c r="U2615" s="100"/>
      <c r="V2615" s="30" t="s">
        <v>1329</v>
      </c>
      <c r="W2615" s="31">
        <f t="shared" si="40"/>
        <v>262</v>
      </c>
    </row>
    <row r="2616" spans="1:23" ht="16.5" x14ac:dyDescent="0.2">
      <c r="A2616" s="31">
        <v>2613</v>
      </c>
      <c r="B2616" s="31">
        <f>INDEX(技能效果!B:B,MATCH(技能效果等级!W2616,技能效果!Y:Y,0))</f>
        <v>180201201</v>
      </c>
      <c r="C2616" s="31" t="str">
        <f>INDEX(技能效果!C:C,MATCH(技能效果等级!B2616,技能效果!B:B,0))</f>
        <v>山蜘蛛技能2前排伤害</v>
      </c>
      <c r="D2616" s="30" t="s">
        <v>1013</v>
      </c>
      <c r="E2616" s="31">
        <v>53</v>
      </c>
      <c r="F2616" s="31">
        <f>INDEX(技能效果!H:H,MATCH(技能效果等级!B2616,技能效果!B:B,0))</f>
        <v>1001</v>
      </c>
      <c r="G2616" s="31">
        <v>44</v>
      </c>
      <c r="H2616" s="100"/>
      <c r="I2616" s="100"/>
      <c r="J2616" s="100"/>
      <c r="K2616" s="100"/>
      <c r="L2616" s="100"/>
      <c r="M2616" s="100"/>
      <c r="N2616" s="30" t="str">
        <f>IF(INDEX(技能效果!I:I,MATCH(技能效果等级!B2616,技能效果!B:B,0))="","",INDEX(技能效果!I:I,MATCH(技能效果等级!B2616,技能效果!B:B,0)))</f>
        <v/>
      </c>
      <c r="O2616" s="100"/>
      <c r="P2616" s="100"/>
      <c r="Q2616" s="100"/>
      <c r="R2616" s="31" t="str">
        <f>IF(INDEX(技能效果!J:J,MATCH(技能效果等级!B2616,技能效果!B:B,0))="","",INDEX(技能效果!J:J,MATCH(技能效果等级!B2616,技能效果!B:B,0)))</f>
        <v/>
      </c>
      <c r="S2616" s="100"/>
      <c r="T2616" s="100"/>
      <c r="U2616" s="100"/>
      <c r="V2616" s="30" t="s">
        <v>1329</v>
      </c>
      <c r="W2616" s="31">
        <f t="shared" si="40"/>
        <v>262</v>
      </c>
    </row>
    <row r="2617" spans="1:23" ht="16.5" x14ac:dyDescent="0.2">
      <c r="A2617" s="31">
        <v>2614</v>
      </c>
      <c r="B2617" s="31">
        <f>INDEX(技能效果!B:B,MATCH(技能效果等级!W2617,技能效果!Y:Y,0))</f>
        <v>180201201</v>
      </c>
      <c r="C2617" s="31" t="str">
        <f>INDEX(技能效果!C:C,MATCH(技能效果等级!B2617,技能效果!B:B,0))</f>
        <v>山蜘蛛技能2前排伤害</v>
      </c>
      <c r="D2617" s="30" t="s">
        <v>1013</v>
      </c>
      <c r="E2617" s="31">
        <v>54</v>
      </c>
      <c r="F2617" s="31">
        <f>INDEX(技能效果!H:H,MATCH(技能效果等级!B2617,技能效果!B:B,0))</f>
        <v>1001</v>
      </c>
      <c r="G2617" s="31">
        <v>45</v>
      </c>
      <c r="H2617" s="100"/>
      <c r="I2617" s="100"/>
      <c r="J2617" s="100"/>
      <c r="K2617" s="100"/>
      <c r="L2617" s="100"/>
      <c r="M2617" s="100"/>
      <c r="N2617" s="30" t="str">
        <f>IF(INDEX(技能效果!I:I,MATCH(技能效果等级!B2617,技能效果!B:B,0))="","",INDEX(技能效果!I:I,MATCH(技能效果等级!B2617,技能效果!B:B,0)))</f>
        <v/>
      </c>
      <c r="O2617" s="100"/>
      <c r="P2617" s="100"/>
      <c r="Q2617" s="100"/>
      <c r="R2617" s="31" t="str">
        <f>IF(INDEX(技能效果!J:J,MATCH(技能效果等级!B2617,技能效果!B:B,0))="","",INDEX(技能效果!J:J,MATCH(技能效果等级!B2617,技能效果!B:B,0)))</f>
        <v/>
      </c>
      <c r="S2617" s="100"/>
      <c r="T2617" s="100"/>
      <c r="U2617" s="100"/>
      <c r="V2617" s="30" t="s">
        <v>1329</v>
      </c>
      <c r="W2617" s="31">
        <f t="shared" si="40"/>
        <v>262</v>
      </c>
    </row>
    <row r="2618" spans="1:23" ht="16.5" x14ac:dyDescent="0.2">
      <c r="A2618" s="31">
        <v>2615</v>
      </c>
      <c r="B2618" s="31">
        <f>INDEX(技能效果!B:B,MATCH(技能效果等级!W2618,技能效果!Y:Y,0))</f>
        <v>180201201</v>
      </c>
      <c r="C2618" s="31" t="str">
        <f>INDEX(技能效果!C:C,MATCH(技能效果等级!B2618,技能效果!B:B,0))</f>
        <v>山蜘蛛技能2前排伤害</v>
      </c>
      <c r="D2618" s="30" t="s">
        <v>1013</v>
      </c>
      <c r="E2618" s="31">
        <v>55</v>
      </c>
      <c r="F2618" s="31">
        <f>INDEX(技能效果!H:H,MATCH(技能效果等级!B2618,技能效果!B:B,0))</f>
        <v>1001</v>
      </c>
      <c r="G2618" s="31">
        <v>46</v>
      </c>
      <c r="H2618" s="100"/>
      <c r="I2618" s="100"/>
      <c r="J2618" s="100"/>
      <c r="K2618" s="100"/>
      <c r="L2618" s="100"/>
      <c r="M2618" s="100"/>
      <c r="N2618" s="30" t="str">
        <f>IF(INDEX(技能效果!I:I,MATCH(技能效果等级!B2618,技能效果!B:B,0))="","",INDEX(技能效果!I:I,MATCH(技能效果等级!B2618,技能效果!B:B,0)))</f>
        <v/>
      </c>
      <c r="O2618" s="100"/>
      <c r="P2618" s="100"/>
      <c r="Q2618" s="100"/>
      <c r="R2618" s="31" t="str">
        <f>IF(INDEX(技能效果!J:J,MATCH(技能效果等级!B2618,技能效果!B:B,0))="","",INDEX(技能效果!J:J,MATCH(技能效果等级!B2618,技能效果!B:B,0)))</f>
        <v/>
      </c>
      <c r="S2618" s="100"/>
      <c r="T2618" s="100"/>
      <c r="U2618" s="100"/>
      <c r="V2618" s="30" t="s">
        <v>1329</v>
      </c>
      <c r="W2618" s="31">
        <f t="shared" si="40"/>
        <v>262</v>
      </c>
    </row>
    <row r="2619" spans="1:23" ht="16.5" x14ac:dyDescent="0.2">
      <c r="A2619" s="31">
        <v>2616</v>
      </c>
      <c r="B2619" s="31">
        <f>INDEX(技能效果!B:B,MATCH(技能效果等级!W2619,技能效果!Y:Y,0))</f>
        <v>180201201</v>
      </c>
      <c r="C2619" s="31" t="str">
        <f>INDEX(技能效果!C:C,MATCH(技能效果等级!B2619,技能效果!B:B,0))</f>
        <v>山蜘蛛技能2前排伤害</v>
      </c>
      <c r="D2619" s="30" t="s">
        <v>1013</v>
      </c>
      <c r="E2619" s="31">
        <v>56</v>
      </c>
      <c r="F2619" s="31">
        <f>INDEX(技能效果!H:H,MATCH(技能效果等级!B2619,技能效果!B:B,0))</f>
        <v>1001</v>
      </c>
      <c r="G2619" s="31">
        <v>47</v>
      </c>
      <c r="H2619" s="100"/>
      <c r="I2619" s="100"/>
      <c r="J2619" s="100"/>
      <c r="K2619" s="100"/>
      <c r="L2619" s="100"/>
      <c r="M2619" s="100"/>
      <c r="N2619" s="30" t="str">
        <f>IF(INDEX(技能效果!I:I,MATCH(技能效果等级!B2619,技能效果!B:B,0))="","",INDEX(技能效果!I:I,MATCH(技能效果等级!B2619,技能效果!B:B,0)))</f>
        <v/>
      </c>
      <c r="O2619" s="100"/>
      <c r="P2619" s="100"/>
      <c r="Q2619" s="100"/>
      <c r="R2619" s="31" t="str">
        <f>IF(INDEX(技能效果!J:J,MATCH(技能效果等级!B2619,技能效果!B:B,0))="","",INDEX(技能效果!J:J,MATCH(技能效果等级!B2619,技能效果!B:B,0)))</f>
        <v/>
      </c>
      <c r="S2619" s="100"/>
      <c r="T2619" s="100"/>
      <c r="U2619" s="100"/>
      <c r="V2619" s="30" t="s">
        <v>1329</v>
      </c>
      <c r="W2619" s="31">
        <f t="shared" si="40"/>
        <v>262</v>
      </c>
    </row>
    <row r="2620" spans="1:23" ht="16.5" x14ac:dyDescent="0.2">
      <c r="A2620" s="31">
        <v>2617</v>
      </c>
      <c r="B2620" s="31">
        <f>INDEX(技能效果!B:B,MATCH(技能效果等级!W2620,技能效果!Y:Y,0))</f>
        <v>180201201</v>
      </c>
      <c r="C2620" s="31" t="str">
        <f>INDEX(技能效果!C:C,MATCH(技能效果等级!B2620,技能效果!B:B,0))</f>
        <v>山蜘蛛技能2前排伤害</v>
      </c>
      <c r="D2620" s="30" t="s">
        <v>1013</v>
      </c>
      <c r="E2620" s="31">
        <v>57</v>
      </c>
      <c r="F2620" s="31">
        <f>INDEX(技能效果!H:H,MATCH(技能效果等级!B2620,技能效果!B:B,0))</f>
        <v>1001</v>
      </c>
      <c r="G2620" s="31">
        <v>48</v>
      </c>
      <c r="H2620" s="100"/>
      <c r="I2620" s="100"/>
      <c r="J2620" s="100"/>
      <c r="K2620" s="100"/>
      <c r="L2620" s="100"/>
      <c r="M2620" s="100"/>
      <c r="N2620" s="30" t="str">
        <f>IF(INDEX(技能效果!I:I,MATCH(技能效果等级!B2620,技能效果!B:B,0))="","",INDEX(技能效果!I:I,MATCH(技能效果等级!B2620,技能效果!B:B,0)))</f>
        <v/>
      </c>
      <c r="O2620" s="100"/>
      <c r="P2620" s="100"/>
      <c r="Q2620" s="100"/>
      <c r="R2620" s="31" t="str">
        <f>IF(INDEX(技能效果!J:J,MATCH(技能效果等级!B2620,技能效果!B:B,0))="","",INDEX(技能效果!J:J,MATCH(技能效果等级!B2620,技能效果!B:B,0)))</f>
        <v/>
      </c>
      <c r="S2620" s="100"/>
      <c r="T2620" s="100"/>
      <c r="U2620" s="100"/>
      <c r="V2620" s="30" t="s">
        <v>1329</v>
      </c>
      <c r="W2620" s="31">
        <f t="shared" si="40"/>
        <v>262</v>
      </c>
    </row>
    <row r="2621" spans="1:23" ht="16.5" x14ac:dyDescent="0.2">
      <c r="A2621" s="31">
        <v>2618</v>
      </c>
      <c r="B2621" s="31">
        <f>INDEX(技能效果!B:B,MATCH(技能效果等级!W2621,技能效果!Y:Y,0))</f>
        <v>180201201</v>
      </c>
      <c r="C2621" s="31" t="str">
        <f>INDEX(技能效果!C:C,MATCH(技能效果等级!B2621,技能效果!B:B,0))</f>
        <v>山蜘蛛技能2前排伤害</v>
      </c>
      <c r="D2621" s="30" t="s">
        <v>1013</v>
      </c>
      <c r="E2621" s="31">
        <v>58</v>
      </c>
      <c r="F2621" s="31">
        <f>INDEX(技能效果!H:H,MATCH(技能效果等级!B2621,技能效果!B:B,0))</f>
        <v>1001</v>
      </c>
      <c r="G2621" s="31">
        <v>49</v>
      </c>
      <c r="H2621" s="100"/>
      <c r="I2621" s="100"/>
      <c r="J2621" s="100"/>
      <c r="K2621" s="100"/>
      <c r="L2621" s="100"/>
      <c r="M2621" s="100"/>
      <c r="N2621" s="30" t="str">
        <f>IF(INDEX(技能效果!I:I,MATCH(技能效果等级!B2621,技能效果!B:B,0))="","",INDEX(技能效果!I:I,MATCH(技能效果等级!B2621,技能效果!B:B,0)))</f>
        <v/>
      </c>
      <c r="O2621" s="100"/>
      <c r="P2621" s="100"/>
      <c r="Q2621" s="100"/>
      <c r="R2621" s="31" t="str">
        <f>IF(INDEX(技能效果!J:J,MATCH(技能效果等级!B2621,技能效果!B:B,0))="","",INDEX(技能效果!J:J,MATCH(技能效果等级!B2621,技能效果!B:B,0)))</f>
        <v/>
      </c>
      <c r="S2621" s="100"/>
      <c r="T2621" s="100"/>
      <c r="U2621" s="100"/>
      <c r="V2621" s="30" t="s">
        <v>1329</v>
      </c>
      <c r="W2621" s="31">
        <f t="shared" si="40"/>
        <v>262</v>
      </c>
    </row>
    <row r="2622" spans="1:23" ht="16.5" x14ac:dyDescent="0.2">
      <c r="A2622" s="31">
        <v>2619</v>
      </c>
      <c r="B2622" s="31">
        <f>INDEX(技能效果!B:B,MATCH(技能效果等级!W2622,技能效果!Y:Y,0))</f>
        <v>180201201</v>
      </c>
      <c r="C2622" s="31" t="str">
        <f>INDEX(技能效果!C:C,MATCH(技能效果等级!B2622,技能效果!B:B,0))</f>
        <v>山蜘蛛技能2前排伤害</v>
      </c>
      <c r="D2622" s="30" t="s">
        <v>1013</v>
      </c>
      <c r="E2622" s="31">
        <v>59</v>
      </c>
      <c r="F2622" s="31">
        <f>INDEX(技能效果!H:H,MATCH(技能效果等级!B2622,技能效果!B:B,0))</f>
        <v>1001</v>
      </c>
      <c r="G2622" s="31">
        <v>50</v>
      </c>
      <c r="H2622" s="100"/>
      <c r="I2622" s="100"/>
      <c r="J2622" s="100"/>
      <c r="K2622" s="100"/>
      <c r="L2622" s="100"/>
      <c r="M2622" s="100"/>
      <c r="N2622" s="30" t="str">
        <f>IF(INDEX(技能效果!I:I,MATCH(技能效果等级!B2622,技能效果!B:B,0))="","",INDEX(技能效果!I:I,MATCH(技能效果等级!B2622,技能效果!B:B,0)))</f>
        <v/>
      </c>
      <c r="O2622" s="100"/>
      <c r="P2622" s="100"/>
      <c r="Q2622" s="100"/>
      <c r="R2622" s="31" t="str">
        <f>IF(INDEX(技能效果!J:J,MATCH(技能效果等级!B2622,技能效果!B:B,0))="","",INDEX(技能效果!J:J,MATCH(技能效果等级!B2622,技能效果!B:B,0)))</f>
        <v/>
      </c>
      <c r="S2622" s="100"/>
      <c r="T2622" s="100"/>
      <c r="U2622" s="100"/>
      <c r="V2622" s="30" t="s">
        <v>1329</v>
      </c>
      <c r="W2622" s="31">
        <f t="shared" si="40"/>
        <v>262</v>
      </c>
    </row>
    <row r="2623" spans="1:23" ht="16.5" x14ac:dyDescent="0.2">
      <c r="A2623" s="31">
        <v>2620</v>
      </c>
      <c r="B2623" s="31">
        <f>INDEX(技能效果!B:B,MATCH(技能效果等级!W2623,技能效果!Y:Y,0))</f>
        <v>180201201</v>
      </c>
      <c r="C2623" s="31" t="str">
        <f>INDEX(技能效果!C:C,MATCH(技能效果等级!B2623,技能效果!B:B,0))</f>
        <v>山蜘蛛技能2前排伤害</v>
      </c>
      <c r="D2623" s="30" t="s">
        <v>1013</v>
      </c>
      <c r="E2623" s="31">
        <v>60</v>
      </c>
      <c r="F2623" s="31">
        <f>INDEX(技能效果!H:H,MATCH(技能效果等级!B2623,技能效果!B:B,0))</f>
        <v>1001</v>
      </c>
      <c r="G2623" s="31">
        <v>51</v>
      </c>
      <c r="H2623" s="100"/>
      <c r="I2623" s="100"/>
      <c r="J2623" s="100"/>
      <c r="K2623" s="100"/>
      <c r="L2623" s="100"/>
      <c r="M2623" s="100"/>
      <c r="N2623" s="30" t="str">
        <f>IF(INDEX(技能效果!I:I,MATCH(技能效果等级!B2623,技能效果!B:B,0))="","",INDEX(技能效果!I:I,MATCH(技能效果等级!B2623,技能效果!B:B,0)))</f>
        <v/>
      </c>
      <c r="O2623" s="100"/>
      <c r="P2623" s="100"/>
      <c r="Q2623" s="100"/>
      <c r="R2623" s="31" t="str">
        <f>IF(INDEX(技能效果!J:J,MATCH(技能效果等级!B2623,技能效果!B:B,0))="","",INDEX(技能效果!J:J,MATCH(技能效果等级!B2623,技能效果!B:B,0)))</f>
        <v/>
      </c>
      <c r="S2623" s="100"/>
      <c r="T2623" s="100"/>
      <c r="U2623" s="100"/>
      <c r="V2623" s="30" t="s">
        <v>1329</v>
      </c>
      <c r="W2623" s="31">
        <f t="shared" si="40"/>
        <v>262</v>
      </c>
    </row>
    <row r="2624" spans="1:23" ht="16.5" x14ac:dyDescent="0.2">
      <c r="A2624" s="31">
        <v>2621</v>
      </c>
      <c r="B2624" s="31">
        <f>INDEX(技能效果!B:B,MATCH(技能效果等级!W2624,技能效果!Y:Y,0))</f>
        <v>180301201</v>
      </c>
      <c r="C2624" s="31" t="str">
        <f>INDEX(技能效果!C:C,MATCH(技能效果等级!B2624,技能效果!B:B,0))</f>
        <v>山蜘蛛技能3回血</v>
      </c>
      <c r="D2624" s="30" t="s">
        <v>1013</v>
      </c>
      <c r="E2624" s="31">
        <v>61</v>
      </c>
      <c r="F2624" s="31">
        <f>INDEX(技能效果!H:H,MATCH(技能效果等级!B2624,技能效果!B:B,0))</f>
        <v>2002</v>
      </c>
      <c r="G2624" s="31">
        <v>52</v>
      </c>
      <c r="H2624" s="100"/>
      <c r="I2624" s="100"/>
      <c r="J2624" s="100"/>
      <c r="K2624" s="100"/>
      <c r="L2624" s="100"/>
      <c r="M2624" s="100"/>
      <c r="N2624" s="30" t="str">
        <f>IF(INDEX(技能效果!I:I,MATCH(技能效果等级!B2624,技能效果!B:B,0))="","",INDEX(技能效果!I:I,MATCH(技能效果等级!B2624,技能效果!B:B,0)))</f>
        <v/>
      </c>
      <c r="O2624" s="100"/>
      <c r="P2624" s="100"/>
      <c r="Q2624" s="100"/>
      <c r="R2624" s="31" t="str">
        <f>IF(INDEX(技能效果!J:J,MATCH(技能效果等级!B2624,技能效果!B:B,0))="","",INDEX(技能效果!J:J,MATCH(技能效果等级!B2624,技能效果!B:B,0)))</f>
        <v/>
      </c>
      <c r="S2624" s="100"/>
      <c r="T2624" s="100"/>
      <c r="U2624" s="100"/>
      <c r="V2624" s="30" t="s">
        <v>1329</v>
      </c>
      <c r="W2624" s="31">
        <f t="shared" si="40"/>
        <v>263</v>
      </c>
    </row>
    <row r="2625" spans="1:23" ht="16.5" x14ac:dyDescent="0.2">
      <c r="A2625" s="31">
        <v>2622</v>
      </c>
      <c r="B2625" s="31">
        <f>INDEX(技能效果!B:B,MATCH(技能效果等级!W2625,技能效果!Y:Y,0))</f>
        <v>180301201</v>
      </c>
      <c r="C2625" s="31" t="str">
        <f>INDEX(技能效果!C:C,MATCH(技能效果等级!B2625,技能效果!B:B,0))</f>
        <v>山蜘蛛技能3回血</v>
      </c>
      <c r="D2625" s="30" t="s">
        <v>1013</v>
      </c>
      <c r="E2625" s="31">
        <v>62</v>
      </c>
      <c r="F2625" s="31">
        <f>INDEX(技能效果!H:H,MATCH(技能效果等级!B2625,技能效果!B:B,0))</f>
        <v>2002</v>
      </c>
      <c r="G2625" s="31">
        <v>53</v>
      </c>
      <c r="H2625" s="100"/>
      <c r="I2625" s="100"/>
      <c r="J2625" s="100"/>
      <c r="K2625" s="100"/>
      <c r="L2625" s="100"/>
      <c r="M2625" s="100"/>
      <c r="N2625" s="30" t="str">
        <f>IF(INDEX(技能效果!I:I,MATCH(技能效果等级!B2625,技能效果!B:B,0))="","",INDEX(技能效果!I:I,MATCH(技能效果等级!B2625,技能效果!B:B,0)))</f>
        <v/>
      </c>
      <c r="O2625" s="100"/>
      <c r="P2625" s="100"/>
      <c r="Q2625" s="100"/>
      <c r="R2625" s="31" t="str">
        <f>IF(INDEX(技能效果!J:J,MATCH(技能效果等级!B2625,技能效果!B:B,0))="","",INDEX(技能效果!J:J,MATCH(技能效果等级!B2625,技能效果!B:B,0)))</f>
        <v/>
      </c>
      <c r="S2625" s="100"/>
      <c r="T2625" s="100"/>
      <c r="U2625" s="100"/>
      <c r="V2625" s="30" t="s">
        <v>1329</v>
      </c>
      <c r="W2625" s="31">
        <f t="shared" si="40"/>
        <v>263</v>
      </c>
    </row>
    <row r="2626" spans="1:23" ht="16.5" x14ac:dyDescent="0.2">
      <c r="A2626" s="31">
        <v>2623</v>
      </c>
      <c r="B2626" s="31">
        <f>INDEX(技能效果!B:B,MATCH(技能效果等级!W2626,技能效果!Y:Y,0))</f>
        <v>180301201</v>
      </c>
      <c r="C2626" s="31" t="str">
        <f>INDEX(技能效果!C:C,MATCH(技能效果等级!B2626,技能效果!B:B,0))</f>
        <v>山蜘蛛技能3回血</v>
      </c>
      <c r="D2626" s="30" t="s">
        <v>1013</v>
      </c>
      <c r="E2626" s="31">
        <v>63</v>
      </c>
      <c r="F2626" s="31">
        <f>INDEX(技能效果!H:H,MATCH(技能效果等级!B2626,技能效果!B:B,0))</f>
        <v>2002</v>
      </c>
      <c r="G2626" s="31">
        <v>54</v>
      </c>
      <c r="H2626" s="100"/>
      <c r="I2626" s="100"/>
      <c r="J2626" s="100"/>
      <c r="K2626" s="100"/>
      <c r="L2626" s="100"/>
      <c r="M2626" s="100"/>
      <c r="N2626" s="30" t="str">
        <f>IF(INDEX(技能效果!I:I,MATCH(技能效果等级!B2626,技能效果!B:B,0))="","",INDEX(技能效果!I:I,MATCH(技能效果等级!B2626,技能效果!B:B,0)))</f>
        <v/>
      </c>
      <c r="O2626" s="100"/>
      <c r="P2626" s="100"/>
      <c r="Q2626" s="100"/>
      <c r="R2626" s="31" t="str">
        <f>IF(INDEX(技能效果!J:J,MATCH(技能效果等级!B2626,技能效果!B:B,0))="","",INDEX(技能效果!J:J,MATCH(技能效果等级!B2626,技能效果!B:B,0)))</f>
        <v/>
      </c>
      <c r="S2626" s="100"/>
      <c r="T2626" s="100"/>
      <c r="U2626" s="100"/>
      <c r="V2626" s="30" t="s">
        <v>1329</v>
      </c>
      <c r="W2626" s="31">
        <f t="shared" si="40"/>
        <v>263</v>
      </c>
    </row>
    <row r="2627" spans="1:23" ht="16.5" x14ac:dyDescent="0.2">
      <c r="A2627" s="31">
        <v>2624</v>
      </c>
      <c r="B2627" s="31">
        <f>INDEX(技能效果!B:B,MATCH(技能效果等级!W2627,技能效果!Y:Y,0))</f>
        <v>180301201</v>
      </c>
      <c r="C2627" s="31" t="str">
        <f>INDEX(技能效果!C:C,MATCH(技能效果等级!B2627,技能效果!B:B,0))</f>
        <v>山蜘蛛技能3回血</v>
      </c>
      <c r="D2627" s="30" t="s">
        <v>1013</v>
      </c>
      <c r="E2627" s="31">
        <v>64</v>
      </c>
      <c r="F2627" s="31">
        <f>INDEX(技能效果!H:H,MATCH(技能效果等级!B2627,技能效果!B:B,0))</f>
        <v>2002</v>
      </c>
      <c r="G2627" s="31">
        <v>55</v>
      </c>
      <c r="H2627" s="100"/>
      <c r="I2627" s="100"/>
      <c r="J2627" s="100"/>
      <c r="K2627" s="100"/>
      <c r="L2627" s="100"/>
      <c r="M2627" s="100"/>
      <c r="N2627" s="30" t="str">
        <f>IF(INDEX(技能效果!I:I,MATCH(技能效果等级!B2627,技能效果!B:B,0))="","",INDEX(技能效果!I:I,MATCH(技能效果等级!B2627,技能效果!B:B,0)))</f>
        <v/>
      </c>
      <c r="O2627" s="100"/>
      <c r="P2627" s="100"/>
      <c r="Q2627" s="100"/>
      <c r="R2627" s="31" t="str">
        <f>IF(INDEX(技能效果!J:J,MATCH(技能效果等级!B2627,技能效果!B:B,0))="","",INDEX(技能效果!J:J,MATCH(技能效果等级!B2627,技能效果!B:B,0)))</f>
        <v/>
      </c>
      <c r="S2627" s="100"/>
      <c r="T2627" s="100"/>
      <c r="U2627" s="100"/>
      <c r="V2627" s="30" t="s">
        <v>1329</v>
      </c>
      <c r="W2627" s="31">
        <f t="shared" si="40"/>
        <v>263</v>
      </c>
    </row>
    <row r="2628" spans="1:23" ht="16.5" x14ac:dyDescent="0.2">
      <c r="A2628" s="31">
        <v>2625</v>
      </c>
      <c r="B2628" s="31">
        <f>INDEX(技能效果!B:B,MATCH(技能效果等级!W2628,技能效果!Y:Y,0))</f>
        <v>180301201</v>
      </c>
      <c r="C2628" s="31" t="str">
        <f>INDEX(技能效果!C:C,MATCH(技能效果等级!B2628,技能效果!B:B,0))</f>
        <v>山蜘蛛技能3回血</v>
      </c>
      <c r="D2628" s="30" t="s">
        <v>1013</v>
      </c>
      <c r="E2628" s="31">
        <v>65</v>
      </c>
      <c r="F2628" s="31">
        <f>INDEX(技能效果!H:H,MATCH(技能效果等级!B2628,技能效果!B:B,0))</f>
        <v>2002</v>
      </c>
      <c r="G2628" s="31">
        <v>56</v>
      </c>
      <c r="H2628" s="100"/>
      <c r="I2628" s="100"/>
      <c r="J2628" s="100"/>
      <c r="K2628" s="100"/>
      <c r="L2628" s="100"/>
      <c r="M2628" s="100"/>
      <c r="N2628" s="30" t="str">
        <f>IF(INDEX(技能效果!I:I,MATCH(技能效果等级!B2628,技能效果!B:B,0))="","",INDEX(技能效果!I:I,MATCH(技能效果等级!B2628,技能效果!B:B,0)))</f>
        <v/>
      </c>
      <c r="O2628" s="100"/>
      <c r="P2628" s="100"/>
      <c r="Q2628" s="100"/>
      <c r="R2628" s="31" t="str">
        <f>IF(INDEX(技能效果!J:J,MATCH(技能效果等级!B2628,技能效果!B:B,0))="","",INDEX(技能效果!J:J,MATCH(技能效果等级!B2628,技能效果!B:B,0)))</f>
        <v/>
      </c>
      <c r="S2628" s="100"/>
      <c r="T2628" s="100"/>
      <c r="U2628" s="100"/>
      <c r="V2628" s="30" t="s">
        <v>1329</v>
      </c>
      <c r="W2628" s="31">
        <f t="shared" si="40"/>
        <v>263</v>
      </c>
    </row>
    <row r="2629" spans="1:23" ht="16.5" x14ac:dyDescent="0.2">
      <c r="A2629" s="31">
        <v>2626</v>
      </c>
      <c r="B2629" s="31">
        <f>INDEX(技能效果!B:B,MATCH(技能效果等级!W2629,技能效果!Y:Y,0))</f>
        <v>180301201</v>
      </c>
      <c r="C2629" s="31" t="str">
        <f>INDEX(技能效果!C:C,MATCH(技能效果等级!B2629,技能效果!B:B,0))</f>
        <v>山蜘蛛技能3回血</v>
      </c>
      <c r="D2629" s="30" t="s">
        <v>1013</v>
      </c>
      <c r="E2629" s="31">
        <v>66</v>
      </c>
      <c r="F2629" s="31">
        <f>INDEX(技能效果!H:H,MATCH(技能效果等级!B2629,技能效果!B:B,0))</f>
        <v>2002</v>
      </c>
      <c r="G2629" s="31">
        <v>57</v>
      </c>
      <c r="H2629" s="100"/>
      <c r="I2629" s="100"/>
      <c r="J2629" s="100"/>
      <c r="K2629" s="100"/>
      <c r="L2629" s="100"/>
      <c r="M2629" s="100"/>
      <c r="N2629" s="30" t="str">
        <f>IF(INDEX(技能效果!I:I,MATCH(技能效果等级!B2629,技能效果!B:B,0))="","",INDEX(技能效果!I:I,MATCH(技能效果等级!B2629,技能效果!B:B,0)))</f>
        <v/>
      </c>
      <c r="O2629" s="100"/>
      <c r="P2629" s="100"/>
      <c r="Q2629" s="100"/>
      <c r="R2629" s="31" t="str">
        <f>IF(INDEX(技能效果!J:J,MATCH(技能效果等级!B2629,技能效果!B:B,0))="","",INDEX(技能效果!J:J,MATCH(技能效果等级!B2629,技能效果!B:B,0)))</f>
        <v/>
      </c>
      <c r="S2629" s="100"/>
      <c r="T2629" s="100"/>
      <c r="U2629" s="100"/>
      <c r="V2629" s="30" t="s">
        <v>1329</v>
      </c>
      <c r="W2629" s="31">
        <f t="shared" si="40"/>
        <v>263</v>
      </c>
    </row>
    <row r="2630" spans="1:23" ht="16.5" x14ac:dyDescent="0.2">
      <c r="A2630" s="31">
        <v>2627</v>
      </c>
      <c r="B2630" s="31">
        <f>INDEX(技能效果!B:B,MATCH(技能效果等级!W2630,技能效果!Y:Y,0))</f>
        <v>180301201</v>
      </c>
      <c r="C2630" s="31" t="str">
        <f>INDEX(技能效果!C:C,MATCH(技能效果等级!B2630,技能效果!B:B,0))</f>
        <v>山蜘蛛技能3回血</v>
      </c>
      <c r="D2630" s="30" t="s">
        <v>1013</v>
      </c>
      <c r="E2630" s="31">
        <v>67</v>
      </c>
      <c r="F2630" s="31">
        <f>INDEX(技能效果!H:H,MATCH(技能效果等级!B2630,技能效果!B:B,0))</f>
        <v>2002</v>
      </c>
      <c r="G2630" s="31">
        <v>58</v>
      </c>
      <c r="H2630" s="100"/>
      <c r="I2630" s="100"/>
      <c r="J2630" s="100"/>
      <c r="K2630" s="100"/>
      <c r="L2630" s="100"/>
      <c r="M2630" s="100"/>
      <c r="N2630" s="30" t="str">
        <f>IF(INDEX(技能效果!I:I,MATCH(技能效果等级!B2630,技能效果!B:B,0))="","",INDEX(技能效果!I:I,MATCH(技能效果等级!B2630,技能效果!B:B,0)))</f>
        <v/>
      </c>
      <c r="O2630" s="100"/>
      <c r="P2630" s="100"/>
      <c r="Q2630" s="100"/>
      <c r="R2630" s="31" t="str">
        <f>IF(INDEX(技能效果!J:J,MATCH(技能效果等级!B2630,技能效果!B:B,0))="","",INDEX(技能效果!J:J,MATCH(技能效果等级!B2630,技能效果!B:B,0)))</f>
        <v/>
      </c>
      <c r="S2630" s="100"/>
      <c r="T2630" s="100"/>
      <c r="U2630" s="100"/>
      <c r="V2630" s="30" t="s">
        <v>1329</v>
      </c>
      <c r="W2630" s="31">
        <f t="shared" si="40"/>
        <v>263</v>
      </c>
    </row>
    <row r="2631" spans="1:23" ht="16.5" x14ac:dyDescent="0.2">
      <c r="A2631" s="31">
        <v>2628</v>
      </c>
      <c r="B2631" s="31">
        <f>INDEX(技能效果!B:B,MATCH(技能效果等级!W2631,技能效果!Y:Y,0))</f>
        <v>180301201</v>
      </c>
      <c r="C2631" s="31" t="str">
        <f>INDEX(技能效果!C:C,MATCH(技能效果等级!B2631,技能效果!B:B,0))</f>
        <v>山蜘蛛技能3回血</v>
      </c>
      <c r="D2631" s="30" t="s">
        <v>1013</v>
      </c>
      <c r="E2631" s="31">
        <v>68</v>
      </c>
      <c r="F2631" s="31">
        <f>INDEX(技能效果!H:H,MATCH(技能效果等级!B2631,技能效果!B:B,0))</f>
        <v>2002</v>
      </c>
      <c r="G2631" s="31">
        <v>59</v>
      </c>
      <c r="H2631" s="100"/>
      <c r="I2631" s="100"/>
      <c r="J2631" s="100"/>
      <c r="K2631" s="100"/>
      <c r="L2631" s="100"/>
      <c r="M2631" s="100"/>
      <c r="N2631" s="30" t="str">
        <f>IF(INDEX(技能效果!I:I,MATCH(技能效果等级!B2631,技能效果!B:B,0))="","",INDEX(技能效果!I:I,MATCH(技能效果等级!B2631,技能效果!B:B,0)))</f>
        <v/>
      </c>
      <c r="O2631" s="100"/>
      <c r="P2631" s="100"/>
      <c r="Q2631" s="100"/>
      <c r="R2631" s="31" t="str">
        <f>IF(INDEX(技能效果!J:J,MATCH(技能效果等级!B2631,技能效果!B:B,0))="","",INDEX(技能效果!J:J,MATCH(技能效果等级!B2631,技能效果!B:B,0)))</f>
        <v/>
      </c>
      <c r="S2631" s="100"/>
      <c r="T2631" s="100"/>
      <c r="U2631" s="100"/>
      <c r="V2631" s="30" t="s">
        <v>1329</v>
      </c>
      <c r="W2631" s="31">
        <f t="shared" si="40"/>
        <v>263</v>
      </c>
    </row>
    <row r="2632" spans="1:23" ht="16.5" x14ac:dyDescent="0.2">
      <c r="A2632" s="31">
        <v>2629</v>
      </c>
      <c r="B2632" s="31">
        <f>INDEX(技能效果!B:B,MATCH(技能效果等级!W2632,技能效果!Y:Y,0))</f>
        <v>180301201</v>
      </c>
      <c r="C2632" s="31" t="str">
        <f>INDEX(技能效果!C:C,MATCH(技能效果等级!B2632,技能效果!B:B,0))</f>
        <v>山蜘蛛技能3回血</v>
      </c>
      <c r="D2632" s="30" t="s">
        <v>1013</v>
      </c>
      <c r="E2632" s="31">
        <v>69</v>
      </c>
      <c r="F2632" s="31">
        <f>INDEX(技能效果!H:H,MATCH(技能效果等级!B2632,技能效果!B:B,0))</f>
        <v>2002</v>
      </c>
      <c r="G2632" s="31">
        <v>60</v>
      </c>
      <c r="H2632" s="100"/>
      <c r="I2632" s="100"/>
      <c r="J2632" s="100"/>
      <c r="K2632" s="100"/>
      <c r="L2632" s="100"/>
      <c r="M2632" s="100"/>
      <c r="N2632" s="30" t="str">
        <f>IF(INDEX(技能效果!I:I,MATCH(技能效果等级!B2632,技能效果!B:B,0))="","",INDEX(技能效果!I:I,MATCH(技能效果等级!B2632,技能效果!B:B,0)))</f>
        <v/>
      </c>
      <c r="O2632" s="100"/>
      <c r="P2632" s="100"/>
      <c r="Q2632" s="100"/>
      <c r="R2632" s="31" t="str">
        <f>IF(INDEX(技能效果!J:J,MATCH(技能效果等级!B2632,技能效果!B:B,0))="","",INDEX(技能效果!J:J,MATCH(技能效果等级!B2632,技能效果!B:B,0)))</f>
        <v/>
      </c>
      <c r="S2632" s="100"/>
      <c r="T2632" s="100"/>
      <c r="U2632" s="100"/>
      <c r="V2632" s="30" t="s">
        <v>1329</v>
      </c>
      <c r="W2632" s="31">
        <f t="shared" si="40"/>
        <v>263</v>
      </c>
    </row>
    <row r="2633" spans="1:23" ht="16.5" x14ac:dyDescent="0.2">
      <c r="A2633" s="31">
        <v>2630</v>
      </c>
      <c r="B2633" s="31">
        <f>INDEX(技能效果!B:B,MATCH(技能效果等级!W2633,技能效果!Y:Y,0))</f>
        <v>180301201</v>
      </c>
      <c r="C2633" s="31" t="str">
        <f>INDEX(技能效果!C:C,MATCH(技能效果等级!B2633,技能效果!B:B,0))</f>
        <v>山蜘蛛技能3回血</v>
      </c>
      <c r="D2633" s="30" t="s">
        <v>1013</v>
      </c>
      <c r="E2633" s="31">
        <v>70</v>
      </c>
      <c r="F2633" s="31">
        <f>INDEX(技能效果!H:H,MATCH(技能效果等级!B2633,技能效果!B:B,0))</f>
        <v>2002</v>
      </c>
      <c r="G2633" s="31">
        <v>61</v>
      </c>
      <c r="H2633" s="100"/>
      <c r="I2633" s="100"/>
      <c r="J2633" s="100"/>
      <c r="K2633" s="100"/>
      <c r="L2633" s="100"/>
      <c r="M2633" s="100"/>
      <c r="N2633" s="30" t="str">
        <f>IF(INDEX(技能效果!I:I,MATCH(技能效果等级!B2633,技能效果!B:B,0))="","",INDEX(技能效果!I:I,MATCH(技能效果等级!B2633,技能效果!B:B,0)))</f>
        <v/>
      </c>
      <c r="O2633" s="100"/>
      <c r="P2633" s="100"/>
      <c r="Q2633" s="100"/>
      <c r="R2633" s="31" t="str">
        <f>IF(INDEX(技能效果!J:J,MATCH(技能效果等级!B2633,技能效果!B:B,0))="","",INDEX(技能效果!J:J,MATCH(技能效果等级!B2633,技能效果!B:B,0)))</f>
        <v/>
      </c>
      <c r="S2633" s="100"/>
      <c r="T2633" s="100"/>
      <c r="U2633" s="100"/>
      <c r="V2633" s="30" t="s">
        <v>1329</v>
      </c>
      <c r="W2633" s="31">
        <f t="shared" si="40"/>
        <v>263</v>
      </c>
    </row>
    <row r="2634" spans="1:23" ht="16.5" x14ac:dyDescent="0.2">
      <c r="A2634" s="31">
        <v>2631</v>
      </c>
      <c r="B2634" s="31">
        <f>INDEX(技能效果!B:B,MATCH(技能效果等级!W2634,技能效果!Y:Y,0))</f>
        <v>180301202</v>
      </c>
      <c r="C2634" s="31" t="str">
        <f>INDEX(技能效果!C:C,MATCH(技能效果等级!B2634,技能效果!B:B,0))</f>
        <v>山蜘蛛技能3出场释放</v>
      </c>
      <c r="D2634" s="30" t="s">
        <v>1013</v>
      </c>
      <c r="E2634" s="31">
        <v>71</v>
      </c>
      <c r="F2634" s="31">
        <f>INDEX(技能效果!H:H,MATCH(技能效果等级!B2634,技能效果!B:B,0))</f>
        <v>4031</v>
      </c>
      <c r="G2634" s="31">
        <v>62</v>
      </c>
      <c r="H2634" s="100"/>
      <c r="I2634" s="100"/>
      <c r="J2634" s="100"/>
      <c r="K2634" s="100"/>
      <c r="L2634" s="100"/>
      <c r="M2634" s="100"/>
      <c r="N2634" s="30" t="str">
        <f>IF(INDEX(技能效果!I:I,MATCH(技能效果等级!B2634,技能效果!B:B,0))="","",INDEX(技能效果!I:I,MATCH(技能效果等级!B2634,技能效果!B:B,0)))</f>
        <v/>
      </c>
      <c r="O2634" s="100"/>
      <c r="P2634" s="100"/>
      <c r="Q2634" s="100"/>
      <c r="R2634" s="31" t="str">
        <f>IF(INDEX(技能效果!J:J,MATCH(技能效果等级!B2634,技能效果!B:B,0))="","",INDEX(技能效果!J:J,MATCH(技能效果等级!B2634,技能效果!B:B,0)))</f>
        <v/>
      </c>
      <c r="S2634" s="100"/>
      <c r="T2634" s="100"/>
      <c r="U2634" s="100"/>
      <c r="V2634" s="30" t="s">
        <v>1329</v>
      </c>
      <c r="W2634" s="31">
        <f t="shared" si="40"/>
        <v>264</v>
      </c>
    </row>
    <row r="2635" spans="1:23" ht="16.5" x14ac:dyDescent="0.2">
      <c r="A2635" s="31">
        <v>2632</v>
      </c>
      <c r="B2635" s="31">
        <f>INDEX(技能效果!B:B,MATCH(技能效果等级!W2635,技能效果!Y:Y,0))</f>
        <v>180301202</v>
      </c>
      <c r="C2635" s="31" t="str">
        <f>INDEX(技能效果!C:C,MATCH(技能效果等级!B2635,技能效果!B:B,0))</f>
        <v>山蜘蛛技能3出场释放</v>
      </c>
      <c r="D2635" s="30" t="s">
        <v>1013</v>
      </c>
      <c r="E2635" s="31">
        <v>72</v>
      </c>
      <c r="F2635" s="31">
        <f>INDEX(技能效果!H:H,MATCH(技能效果等级!B2635,技能效果!B:B,0))</f>
        <v>4031</v>
      </c>
      <c r="G2635" s="31">
        <v>63</v>
      </c>
      <c r="H2635" s="100"/>
      <c r="I2635" s="100"/>
      <c r="J2635" s="100"/>
      <c r="K2635" s="100"/>
      <c r="L2635" s="100"/>
      <c r="M2635" s="100"/>
      <c r="N2635" s="30" t="str">
        <f>IF(INDEX(技能效果!I:I,MATCH(技能效果等级!B2635,技能效果!B:B,0))="","",INDEX(技能效果!I:I,MATCH(技能效果等级!B2635,技能效果!B:B,0)))</f>
        <v/>
      </c>
      <c r="O2635" s="100"/>
      <c r="P2635" s="100"/>
      <c r="Q2635" s="100"/>
      <c r="R2635" s="31" t="str">
        <f>IF(INDEX(技能效果!J:J,MATCH(技能效果等级!B2635,技能效果!B:B,0))="","",INDEX(技能效果!J:J,MATCH(技能效果等级!B2635,技能效果!B:B,0)))</f>
        <v/>
      </c>
      <c r="S2635" s="100"/>
      <c r="T2635" s="100"/>
      <c r="U2635" s="100"/>
      <c r="V2635" s="30" t="s">
        <v>1329</v>
      </c>
      <c r="W2635" s="31">
        <f t="shared" si="40"/>
        <v>264</v>
      </c>
    </row>
    <row r="2636" spans="1:23" ht="16.5" x14ac:dyDescent="0.2">
      <c r="A2636" s="31">
        <v>2633</v>
      </c>
      <c r="B2636" s="31">
        <f>INDEX(技能效果!B:B,MATCH(技能效果等级!W2636,技能效果!Y:Y,0))</f>
        <v>180301202</v>
      </c>
      <c r="C2636" s="31" t="str">
        <f>INDEX(技能效果!C:C,MATCH(技能效果等级!B2636,技能效果!B:B,0))</f>
        <v>山蜘蛛技能3出场释放</v>
      </c>
      <c r="D2636" s="30" t="s">
        <v>1013</v>
      </c>
      <c r="E2636" s="31">
        <v>73</v>
      </c>
      <c r="F2636" s="31">
        <f>INDEX(技能效果!H:H,MATCH(技能效果等级!B2636,技能效果!B:B,0))</f>
        <v>4031</v>
      </c>
      <c r="G2636" s="31">
        <v>64</v>
      </c>
      <c r="H2636" s="100"/>
      <c r="I2636" s="100"/>
      <c r="J2636" s="100"/>
      <c r="K2636" s="100"/>
      <c r="L2636" s="100"/>
      <c r="M2636" s="100"/>
      <c r="N2636" s="30" t="str">
        <f>IF(INDEX(技能效果!I:I,MATCH(技能效果等级!B2636,技能效果!B:B,0))="","",INDEX(技能效果!I:I,MATCH(技能效果等级!B2636,技能效果!B:B,0)))</f>
        <v/>
      </c>
      <c r="O2636" s="100"/>
      <c r="P2636" s="100"/>
      <c r="Q2636" s="100"/>
      <c r="R2636" s="31" t="str">
        <f>IF(INDEX(技能效果!J:J,MATCH(技能效果等级!B2636,技能效果!B:B,0))="","",INDEX(技能效果!J:J,MATCH(技能效果等级!B2636,技能效果!B:B,0)))</f>
        <v/>
      </c>
      <c r="S2636" s="100"/>
      <c r="T2636" s="100"/>
      <c r="U2636" s="100"/>
      <c r="V2636" s="30" t="s">
        <v>1329</v>
      </c>
      <c r="W2636" s="31">
        <f t="shared" si="40"/>
        <v>264</v>
      </c>
    </row>
    <row r="2637" spans="1:23" ht="16.5" x14ac:dyDescent="0.2">
      <c r="A2637" s="31">
        <v>2634</v>
      </c>
      <c r="B2637" s="31">
        <f>INDEX(技能效果!B:B,MATCH(技能效果等级!W2637,技能效果!Y:Y,0))</f>
        <v>180301202</v>
      </c>
      <c r="C2637" s="31" t="str">
        <f>INDEX(技能效果!C:C,MATCH(技能效果等级!B2637,技能效果!B:B,0))</f>
        <v>山蜘蛛技能3出场释放</v>
      </c>
      <c r="D2637" s="30" t="s">
        <v>1013</v>
      </c>
      <c r="E2637" s="31">
        <v>74</v>
      </c>
      <c r="F2637" s="31">
        <f>INDEX(技能效果!H:H,MATCH(技能效果等级!B2637,技能效果!B:B,0))</f>
        <v>4031</v>
      </c>
      <c r="G2637" s="31">
        <v>65</v>
      </c>
      <c r="H2637" s="100"/>
      <c r="I2637" s="100"/>
      <c r="J2637" s="100"/>
      <c r="K2637" s="100"/>
      <c r="L2637" s="100"/>
      <c r="M2637" s="100"/>
      <c r="N2637" s="30" t="str">
        <f>IF(INDEX(技能效果!I:I,MATCH(技能效果等级!B2637,技能效果!B:B,0))="","",INDEX(技能效果!I:I,MATCH(技能效果等级!B2637,技能效果!B:B,0)))</f>
        <v/>
      </c>
      <c r="O2637" s="100"/>
      <c r="P2637" s="100"/>
      <c r="Q2637" s="100"/>
      <c r="R2637" s="31" t="str">
        <f>IF(INDEX(技能效果!J:J,MATCH(技能效果等级!B2637,技能效果!B:B,0))="","",INDEX(技能效果!J:J,MATCH(技能效果等级!B2637,技能效果!B:B,0)))</f>
        <v/>
      </c>
      <c r="S2637" s="100"/>
      <c r="T2637" s="100"/>
      <c r="U2637" s="100"/>
      <c r="V2637" s="30" t="s">
        <v>1329</v>
      </c>
      <c r="W2637" s="31">
        <f t="shared" si="40"/>
        <v>264</v>
      </c>
    </row>
    <row r="2638" spans="1:23" ht="16.5" x14ac:dyDescent="0.2">
      <c r="A2638" s="31">
        <v>2635</v>
      </c>
      <c r="B2638" s="31">
        <f>INDEX(技能效果!B:B,MATCH(技能效果等级!W2638,技能效果!Y:Y,0))</f>
        <v>180301202</v>
      </c>
      <c r="C2638" s="31" t="str">
        <f>INDEX(技能效果!C:C,MATCH(技能效果等级!B2638,技能效果!B:B,0))</f>
        <v>山蜘蛛技能3出场释放</v>
      </c>
      <c r="D2638" s="30" t="s">
        <v>1013</v>
      </c>
      <c r="E2638" s="31">
        <v>75</v>
      </c>
      <c r="F2638" s="31">
        <f>INDEX(技能效果!H:H,MATCH(技能效果等级!B2638,技能效果!B:B,0))</f>
        <v>4031</v>
      </c>
      <c r="G2638" s="31">
        <v>66</v>
      </c>
      <c r="H2638" s="100"/>
      <c r="I2638" s="100"/>
      <c r="J2638" s="100"/>
      <c r="K2638" s="100"/>
      <c r="L2638" s="100"/>
      <c r="M2638" s="100"/>
      <c r="N2638" s="30" t="str">
        <f>IF(INDEX(技能效果!I:I,MATCH(技能效果等级!B2638,技能效果!B:B,0))="","",INDEX(技能效果!I:I,MATCH(技能效果等级!B2638,技能效果!B:B,0)))</f>
        <v/>
      </c>
      <c r="O2638" s="100"/>
      <c r="P2638" s="100"/>
      <c r="Q2638" s="100"/>
      <c r="R2638" s="31" t="str">
        <f>IF(INDEX(技能效果!J:J,MATCH(技能效果等级!B2638,技能效果!B:B,0))="","",INDEX(技能效果!J:J,MATCH(技能效果等级!B2638,技能效果!B:B,0)))</f>
        <v/>
      </c>
      <c r="S2638" s="100"/>
      <c r="T2638" s="100"/>
      <c r="U2638" s="100"/>
      <c r="V2638" s="30" t="s">
        <v>1329</v>
      </c>
      <c r="W2638" s="31">
        <f t="shared" si="40"/>
        <v>264</v>
      </c>
    </row>
    <row r="2639" spans="1:23" ht="16.5" x14ac:dyDescent="0.2">
      <c r="A2639" s="31">
        <v>2636</v>
      </c>
      <c r="B2639" s="31">
        <f>INDEX(技能效果!B:B,MATCH(技能效果等级!W2639,技能效果!Y:Y,0))</f>
        <v>180301202</v>
      </c>
      <c r="C2639" s="31" t="str">
        <f>INDEX(技能效果!C:C,MATCH(技能效果等级!B2639,技能效果!B:B,0))</f>
        <v>山蜘蛛技能3出场释放</v>
      </c>
      <c r="D2639" s="30" t="s">
        <v>1013</v>
      </c>
      <c r="E2639" s="31">
        <v>76</v>
      </c>
      <c r="F2639" s="31">
        <f>INDEX(技能效果!H:H,MATCH(技能效果等级!B2639,技能效果!B:B,0))</f>
        <v>4031</v>
      </c>
      <c r="G2639" s="31">
        <v>67</v>
      </c>
      <c r="H2639" s="100"/>
      <c r="I2639" s="100"/>
      <c r="J2639" s="100"/>
      <c r="K2639" s="100"/>
      <c r="L2639" s="100"/>
      <c r="M2639" s="100"/>
      <c r="N2639" s="30" t="str">
        <f>IF(INDEX(技能效果!I:I,MATCH(技能效果等级!B2639,技能效果!B:B,0))="","",INDEX(技能效果!I:I,MATCH(技能效果等级!B2639,技能效果!B:B,0)))</f>
        <v/>
      </c>
      <c r="O2639" s="100"/>
      <c r="P2639" s="100"/>
      <c r="Q2639" s="100"/>
      <c r="R2639" s="31" t="str">
        <f>IF(INDEX(技能效果!J:J,MATCH(技能效果等级!B2639,技能效果!B:B,0))="","",INDEX(技能效果!J:J,MATCH(技能效果等级!B2639,技能效果!B:B,0)))</f>
        <v/>
      </c>
      <c r="S2639" s="100"/>
      <c r="T2639" s="100"/>
      <c r="U2639" s="100"/>
      <c r="V2639" s="30" t="s">
        <v>1329</v>
      </c>
      <c r="W2639" s="31">
        <f t="shared" ref="W2639:W2702" si="41">W2629+1</f>
        <v>264</v>
      </c>
    </row>
    <row r="2640" spans="1:23" ht="16.5" x14ac:dyDescent="0.2">
      <c r="A2640" s="31">
        <v>2637</v>
      </c>
      <c r="B2640" s="31">
        <f>INDEX(技能效果!B:B,MATCH(技能效果等级!W2640,技能效果!Y:Y,0))</f>
        <v>180301202</v>
      </c>
      <c r="C2640" s="31" t="str">
        <f>INDEX(技能效果!C:C,MATCH(技能效果等级!B2640,技能效果!B:B,0))</f>
        <v>山蜘蛛技能3出场释放</v>
      </c>
      <c r="D2640" s="30" t="s">
        <v>1013</v>
      </c>
      <c r="E2640" s="31">
        <v>77</v>
      </c>
      <c r="F2640" s="31">
        <f>INDEX(技能效果!H:H,MATCH(技能效果等级!B2640,技能效果!B:B,0))</f>
        <v>4031</v>
      </c>
      <c r="G2640" s="31">
        <v>68</v>
      </c>
      <c r="H2640" s="100"/>
      <c r="I2640" s="100"/>
      <c r="J2640" s="100"/>
      <c r="K2640" s="100"/>
      <c r="L2640" s="100"/>
      <c r="M2640" s="100"/>
      <c r="N2640" s="30" t="str">
        <f>IF(INDEX(技能效果!I:I,MATCH(技能效果等级!B2640,技能效果!B:B,0))="","",INDEX(技能效果!I:I,MATCH(技能效果等级!B2640,技能效果!B:B,0)))</f>
        <v/>
      </c>
      <c r="O2640" s="100"/>
      <c r="P2640" s="100"/>
      <c r="Q2640" s="100"/>
      <c r="R2640" s="31" t="str">
        <f>IF(INDEX(技能效果!J:J,MATCH(技能效果等级!B2640,技能效果!B:B,0))="","",INDEX(技能效果!J:J,MATCH(技能效果等级!B2640,技能效果!B:B,0)))</f>
        <v/>
      </c>
      <c r="S2640" s="100"/>
      <c r="T2640" s="100"/>
      <c r="U2640" s="100"/>
      <c r="V2640" s="30" t="s">
        <v>1329</v>
      </c>
      <c r="W2640" s="31">
        <f t="shared" si="41"/>
        <v>264</v>
      </c>
    </row>
    <row r="2641" spans="1:23" ht="16.5" x14ac:dyDescent="0.2">
      <c r="A2641" s="31">
        <v>2638</v>
      </c>
      <c r="B2641" s="31">
        <f>INDEX(技能效果!B:B,MATCH(技能效果等级!W2641,技能效果!Y:Y,0))</f>
        <v>180301202</v>
      </c>
      <c r="C2641" s="31" t="str">
        <f>INDEX(技能效果!C:C,MATCH(技能效果等级!B2641,技能效果!B:B,0))</f>
        <v>山蜘蛛技能3出场释放</v>
      </c>
      <c r="D2641" s="30" t="s">
        <v>1013</v>
      </c>
      <c r="E2641" s="31">
        <v>78</v>
      </c>
      <c r="F2641" s="31">
        <f>INDEX(技能效果!H:H,MATCH(技能效果等级!B2641,技能效果!B:B,0))</f>
        <v>4031</v>
      </c>
      <c r="G2641" s="31">
        <v>69</v>
      </c>
      <c r="H2641" s="100"/>
      <c r="I2641" s="100"/>
      <c r="J2641" s="100"/>
      <c r="K2641" s="100"/>
      <c r="L2641" s="100"/>
      <c r="M2641" s="100"/>
      <c r="N2641" s="30" t="str">
        <f>IF(INDEX(技能效果!I:I,MATCH(技能效果等级!B2641,技能效果!B:B,0))="","",INDEX(技能效果!I:I,MATCH(技能效果等级!B2641,技能效果!B:B,0)))</f>
        <v/>
      </c>
      <c r="O2641" s="100"/>
      <c r="P2641" s="100"/>
      <c r="Q2641" s="100"/>
      <c r="R2641" s="31" t="str">
        <f>IF(INDEX(技能效果!J:J,MATCH(技能效果等级!B2641,技能效果!B:B,0))="","",INDEX(技能效果!J:J,MATCH(技能效果等级!B2641,技能效果!B:B,0)))</f>
        <v/>
      </c>
      <c r="S2641" s="100"/>
      <c r="T2641" s="100"/>
      <c r="U2641" s="100"/>
      <c r="V2641" s="30" t="s">
        <v>1329</v>
      </c>
      <c r="W2641" s="31">
        <f t="shared" si="41"/>
        <v>264</v>
      </c>
    </row>
    <row r="2642" spans="1:23" ht="16.5" x14ac:dyDescent="0.2">
      <c r="A2642" s="31">
        <v>2639</v>
      </c>
      <c r="B2642" s="31">
        <f>INDEX(技能效果!B:B,MATCH(技能效果等级!W2642,技能效果!Y:Y,0))</f>
        <v>180301202</v>
      </c>
      <c r="C2642" s="31" t="str">
        <f>INDEX(技能效果!C:C,MATCH(技能效果等级!B2642,技能效果!B:B,0))</f>
        <v>山蜘蛛技能3出场释放</v>
      </c>
      <c r="D2642" s="30" t="s">
        <v>1013</v>
      </c>
      <c r="E2642" s="31">
        <v>79</v>
      </c>
      <c r="F2642" s="31">
        <f>INDEX(技能效果!H:H,MATCH(技能效果等级!B2642,技能效果!B:B,0))</f>
        <v>4031</v>
      </c>
      <c r="G2642" s="31">
        <v>70</v>
      </c>
      <c r="H2642" s="100"/>
      <c r="I2642" s="100"/>
      <c r="J2642" s="100"/>
      <c r="K2642" s="100"/>
      <c r="L2642" s="100"/>
      <c r="M2642" s="100"/>
      <c r="N2642" s="30" t="str">
        <f>IF(INDEX(技能效果!I:I,MATCH(技能效果等级!B2642,技能效果!B:B,0))="","",INDEX(技能效果!I:I,MATCH(技能效果等级!B2642,技能效果!B:B,0)))</f>
        <v/>
      </c>
      <c r="O2642" s="100"/>
      <c r="P2642" s="100"/>
      <c r="Q2642" s="100"/>
      <c r="R2642" s="31" t="str">
        <f>IF(INDEX(技能效果!J:J,MATCH(技能效果等级!B2642,技能效果!B:B,0))="","",INDEX(技能效果!J:J,MATCH(技能效果等级!B2642,技能效果!B:B,0)))</f>
        <v/>
      </c>
      <c r="S2642" s="100"/>
      <c r="T2642" s="100"/>
      <c r="U2642" s="100"/>
      <c r="V2642" s="30" t="s">
        <v>1329</v>
      </c>
      <c r="W2642" s="31">
        <f t="shared" si="41"/>
        <v>264</v>
      </c>
    </row>
    <row r="2643" spans="1:23" ht="16.5" x14ac:dyDescent="0.2">
      <c r="A2643" s="31">
        <v>2640</v>
      </c>
      <c r="B2643" s="31">
        <f>INDEX(技能效果!B:B,MATCH(技能效果等级!W2643,技能效果!Y:Y,0))</f>
        <v>180301202</v>
      </c>
      <c r="C2643" s="31" t="str">
        <f>INDEX(技能效果!C:C,MATCH(技能效果等级!B2643,技能效果!B:B,0))</f>
        <v>山蜘蛛技能3出场释放</v>
      </c>
      <c r="D2643" s="30" t="s">
        <v>1013</v>
      </c>
      <c r="E2643" s="31">
        <v>80</v>
      </c>
      <c r="F2643" s="31">
        <f>INDEX(技能效果!H:H,MATCH(技能效果等级!B2643,技能效果!B:B,0))</f>
        <v>4031</v>
      </c>
      <c r="G2643" s="31">
        <v>71</v>
      </c>
      <c r="H2643" s="100"/>
      <c r="I2643" s="100"/>
      <c r="J2643" s="100"/>
      <c r="K2643" s="100"/>
      <c r="L2643" s="100"/>
      <c r="M2643" s="100"/>
      <c r="N2643" s="30" t="str">
        <f>IF(INDEX(技能效果!I:I,MATCH(技能效果等级!B2643,技能效果!B:B,0))="","",INDEX(技能效果!I:I,MATCH(技能效果等级!B2643,技能效果!B:B,0)))</f>
        <v/>
      </c>
      <c r="O2643" s="100"/>
      <c r="P2643" s="100"/>
      <c r="Q2643" s="100"/>
      <c r="R2643" s="31" t="str">
        <f>IF(INDEX(技能效果!J:J,MATCH(技能效果等级!B2643,技能效果!B:B,0))="","",INDEX(技能效果!J:J,MATCH(技能效果等级!B2643,技能效果!B:B,0)))</f>
        <v/>
      </c>
      <c r="S2643" s="100"/>
      <c r="T2643" s="100"/>
      <c r="U2643" s="100"/>
      <c r="V2643" s="30" t="s">
        <v>1329</v>
      </c>
      <c r="W2643" s="31">
        <f t="shared" si="41"/>
        <v>264</v>
      </c>
    </row>
    <row r="2644" spans="1:23" ht="16.5" x14ac:dyDescent="0.2">
      <c r="A2644" s="31">
        <v>2641</v>
      </c>
      <c r="B2644" s="31">
        <f>INDEX(技能效果!B:B,MATCH(技能效果等级!W2644,技能效果!Y:Y,0))</f>
        <v>200100101</v>
      </c>
      <c r="C2644" s="31" t="str">
        <f>INDEX(技能效果!C:C,MATCH(技能效果等级!B2644,技能效果!B:B,0))</f>
        <v>新手战斗曹玄亮技能1伤害</v>
      </c>
      <c r="D2644" s="30" t="s">
        <v>1013</v>
      </c>
      <c r="E2644" s="31">
        <v>81</v>
      </c>
      <c r="F2644" s="31">
        <f>INDEX(技能效果!H:H,MATCH(技能效果等级!B2644,技能效果!B:B,0))</f>
        <v>1001</v>
      </c>
      <c r="G2644" s="31">
        <v>72</v>
      </c>
      <c r="H2644" s="100"/>
      <c r="I2644" s="100"/>
      <c r="J2644" s="100"/>
      <c r="K2644" s="100"/>
      <c r="L2644" s="100"/>
      <c r="M2644" s="100"/>
      <c r="N2644" s="30" t="str">
        <f>IF(INDEX(技能效果!I:I,MATCH(技能效果等级!B2644,技能效果!B:B,0))="","",INDEX(技能效果!I:I,MATCH(技能效果等级!B2644,技能效果!B:B,0)))</f>
        <v/>
      </c>
      <c r="O2644" s="100"/>
      <c r="P2644" s="100"/>
      <c r="Q2644" s="100"/>
      <c r="R2644" s="31" t="str">
        <f>IF(INDEX(技能效果!J:J,MATCH(技能效果等级!B2644,技能效果!B:B,0))="","",INDEX(技能效果!J:J,MATCH(技能效果等级!B2644,技能效果!B:B,0)))</f>
        <v/>
      </c>
      <c r="S2644" s="100"/>
      <c r="T2644" s="100"/>
      <c r="U2644" s="100"/>
      <c r="V2644" s="30" t="s">
        <v>1329</v>
      </c>
      <c r="W2644" s="31">
        <f t="shared" si="41"/>
        <v>265</v>
      </c>
    </row>
    <row r="2645" spans="1:23" ht="16.5" x14ac:dyDescent="0.2">
      <c r="A2645" s="31">
        <v>2642</v>
      </c>
      <c r="B2645" s="31">
        <f>INDEX(技能效果!B:B,MATCH(技能效果等级!W2645,技能效果!Y:Y,0))</f>
        <v>200100101</v>
      </c>
      <c r="C2645" s="31" t="str">
        <f>INDEX(技能效果!C:C,MATCH(技能效果等级!B2645,技能效果!B:B,0))</f>
        <v>新手战斗曹玄亮技能1伤害</v>
      </c>
      <c r="D2645" s="30" t="s">
        <v>1013</v>
      </c>
      <c r="E2645" s="31">
        <v>82</v>
      </c>
      <c r="F2645" s="31">
        <f>INDEX(技能效果!H:H,MATCH(技能效果等级!B2645,技能效果!B:B,0))</f>
        <v>1001</v>
      </c>
      <c r="G2645" s="31">
        <v>73</v>
      </c>
      <c r="H2645" s="100"/>
      <c r="I2645" s="100"/>
      <c r="J2645" s="100"/>
      <c r="K2645" s="100"/>
      <c r="L2645" s="100"/>
      <c r="M2645" s="100"/>
      <c r="N2645" s="30" t="str">
        <f>IF(INDEX(技能效果!I:I,MATCH(技能效果等级!B2645,技能效果!B:B,0))="","",INDEX(技能效果!I:I,MATCH(技能效果等级!B2645,技能效果!B:B,0)))</f>
        <v/>
      </c>
      <c r="O2645" s="100"/>
      <c r="P2645" s="100"/>
      <c r="Q2645" s="100"/>
      <c r="R2645" s="31" t="str">
        <f>IF(INDEX(技能效果!J:J,MATCH(技能效果等级!B2645,技能效果!B:B,0))="","",INDEX(技能效果!J:J,MATCH(技能效果等级!B2645,技能效果!B:B,0)))</f>
        <v/>
      </c>
      <c r="S2645" s="100"/>
      <c r="T2645" s="100"/>
      <c r="U2645" s="100"/>
      <c r="V2645" s="30" t="s">
        <v>1329</v>
      </c>
      <c r="W2645" s="31">
        <f t="shared" si="41"/>
        <v>265</v>
      </c>
    </row>
    <row r="2646" spans="1:23" ht="16.5" x14ac:dyDescent="0.2">
      <c r="A2646" s="31">
        <v>2643</v>
      </c>
      <c r="B2646" s="31">
        <f>INDEX(技能效果!B:B,MATCH(技能效果等级!W2646,技能效果!Y:Y,0))</f>
        <v>200100101</v>
      </c>
      <c r="C2646" s="31" t="str">
        <f>INDEX(技能效果!C:C,MATCH(技能效果等级!B2646,技能效果!B:B,0))</f>
        <v>新手战斗曹玄亮技能1伤害</v>
      </c>
      <c r="D2646" s="30" t="s">
        <v>1013</v>
      </c>
      <c r="E2646" s="31">
        <v>83</v>
      </c>
      <c r="F2646" s="31">
        <f>INDEX(技能效果!H:H,MATCH(技能效果等级!B2646,技能效果!B:B,0))</f>
        <v>1001</v>
      </c>
      <c r="G2646" s="31">
        <v>74</v>
      </c>
      <c r="H2646" s="100"/>
      <c r="I2646" s="100"/>
      <c r="J2646" s="100"/>
      <c r="K2646" s="100"/>
      <c r="L2646" s="100"/>
      <c r="M2646" s="100"/>
      <c r="N2646" s="30" t="str">
        <f>IF(INDEX(技能效果!I:I,MATCH(技能效果等级!B2646,技能效果!B:B,0))="","",INDEX(技能效果!I:I,MATCH(技能效果等级!B2646,技能效果!B:B,0)))</f>
        <v/>
      </c>
      <c r="O2646" s="100"/>
      <c r="P2646" s="100"/>
      <c r="Q2646" s="100"/>
      <c r="R2646" s="31" t="str">
        <f>IF(INDEX(技能效果!J:J,MATCH(技能效果等级!B2646,技能效果!B:B,0))="","",INDEX(技能效果!J:J,MATCH(技能效果等级!B2646,技能效果!B:B,0)))</f>
        <v/>
      </c>
      <c r="S2646" s="100"/>
      <c r="T2646" s="100"/>
      <c r="U2646" s="100"/>
      <c r="V2646" s="30" t="s">
        <v>1329</v>
      </c>
      <c r="W2646" s="31">
        <f t="shared" si="41"/>
        <v>265</v>
      </c>
    </row>
    <row r="2647" spans="1:23" ht="16.5" x14ac:dyDescent="0.2">
      <c r="A2647" s="31">
        <v>2644</v>
      </c>
      <c r="B2647" s="31">
        <f>INDEX(技能效果!B:B,MATCH(技能效果等级!W2647,技能效果!Y:Y,0))</f>
        <v>200100101</v>
      </c>
      <c r="C2647" s="31" t="str">
        <f>INDEX(技能效果!C:C,MATCH(技能效果等级!B2647,技能效果!B:B,0))</f>
        <v>新手战斗曹玄亮技能1伤害</v>
      </c>
      <c r="D2647" s="30" t="s">
        <v>1013</v>
      </c>
      <c r="E2647" s="31">
        <v>84</v>
      </c>
      <c r="F2647" s="31">
        <f>INDEX(技能效果!H:H,MATCH(技能效果等级!B2647,技能效果!B:B,0))</f>
        <v>1001</v>
      </c>
      <c r="G2647" s="31">
        <v>75</v>
      </c>
      <c r="H2647" s="100"/>
      <c r="I2647" s="100"/>
      <c r="J2647" s="100"/>
      <c r="K2647" s="100"/>
      <c r="L2647" s="100"/>
      <c r="M2647" s="100"/>
      <c r="N2647" s="30" t="str">
        <f>IF(INDEX(技能效果!I:I,MATCH(技能效果等级!B2647,技能效果!B:B,0))="","",INDEX(技能效果!I:I,MATCH(技能效果等级!B2647,技能效果!B:B,0)))</f>
        <v/>
      </c>
      <c r="O2647" s="100"/>
      <c r="P2647" s="100"/>
      <c r="Q2647" s="100"/>
      <c r="R2647" s="31" t="str">
        <f>IF(INDEX(技能效果!J:J,MATCH(技能效果等级!B2647,技能效果!B:B,0))="","",INDEX(技能效果!J:J,MATCH(技能效果等级!B2647,技能效果!B:B,0)))</f>
        <v/>
      </c>
      <c r="S2647" s="100"/>
      <c r="T2647" s="100"/>
      <c r="U2647" s="100"/>
      <c r="V2647" s="30" t="s">
        <v>1329</v>
      </c>
      <c r="W2647" s="31">
        <f t="shared" si="41"/>
        <v>265</v>
      </c>
    </row>
    <row r="2648" spans="1:23" ht="16.5" x14ac:dyDescent="0.2">
      <c r="A2648" s="31">
        <v>2645</v>
      </c>
      <c r="B2648" s="31">
        <f>INDEX(技能效果!B:B,MATCH(技能效果等级!W2648,技能效果!Y:Y,0))</f>
        <v>200100101</v>
      </c>
      <c r="C2648" s="31" t="str">
        <f>INDEX(技能效果!C:C,MATCH(技能效果等级!B2648,技能效果!B:B,0))</f>
        <v>新手战斗曹玄亮技能1伤害</v>
      </c>
      <c r="D2648" s="30" t="s">
        <v>1013</v>
      </c>
      <c r="E2648" s="31">
        <v>85</v>
      </c>
      <c r="F2648" s="31">
        <f>INDEX(技能效果!H:H,MATCH(技能效果等级!B2648,技能效果!B:B,0))</f>
        <v>1001</v>
      </c>
      <c r="G2648" s="31">
        <v>76</v>
      </c>
      <c r="H2648" s="100"/>
      <c r="I2648" s="100"/>
      <c r="J2648" s="100"/>
      <c r="K2648" s="100"/>
      <c r="L2648" s="100"/>
      <c r="M2648" s="100"/>
      <c r="N2648" s="30" t="str">
        <f>IF(INDEX(技能效果!I:I,MATCH(技能效果等级!B2648,技能效果!B:B,0))="","",INDEX(技能效果!I:I,MATCH(技能效果等级!B2648,技能效果!B:B,0)))</f>
        <v/>
      </c>
      <c r="O2648" s="100"/>
      <c r="P2648" s="100"/>
      <c r="Q2648" s="100"/>
      <c r="R2648" s="31" t="str">
        <f>IF(INDEX(技能效果!J:J,MATCH(技能效果等级!B2648,技能效果!B:B,0))="","",INDEX(技能效果!J:J,MATCH(技能效果等级!B2648,技能效果!B:B,0)))</f>
        <v/>
      </c>
      <c r="S2648" s="100"/>
      <c r="T2648" s="100"/>
      <c r="U2648" s="100"/>
      <c r="V2648" s="30" t="s">
        <v>1329</v>
      </c>
      <c r="W2648" s="31">
        <f t="shared" si="41"/>
        <v>265</v>
      </c>
    </row>
    <row r="2649" spans="1:23" ht="16.5" x14ac:dyDescent="0.2">
      <c r="A2649" s="31">
        <v>2646</v>
      </c>
      <c r="B2649" s="31">
        <f>INDEX(技能效果!B:B,MATCH(技能效果等级!W2649,技能效果!Y:Y,0))</f>
        <v>200100101</v>
      </c>
      <c r="C2649" s="31" t="str">
        <f>INDEX(技能效果!C:C,MATCH(技能效果等级!B2649,技能效果!B:B,0))</f>
        <v>新手战斗曹玄亮技能1伤害</v>
      </c>
      <c r="D2649" s="30" t="s">
        <v>1013</v>
      </c>
      <c r="E2649" s="31">
        <v>86</v>
      </c>
      <c r="F2649" s="31">
        <f>INDEX(技能效果!H:H,MATCH(技能效果等级!B2649,技能效果!B:B,0))</f>
        <v>1001</v>
      </c>
      <c r="G2649" s="31">
        <v>77</v>
      </c>
      <c r="H2649" s="100"/>
      <c r="I2649" s="100"/>
      <c r="J2649" s="100"/>
      <c r="K2649" s="100"/>
      <c r="L2649" s="100"/>
      <c r="M2649" s="100"/>
      <c r="N2649" s="30" t="str">
        <f>IF(INDEX(技能效果!I:I,MATCH(技能效果等级!B2649,技能效果!B:B,0))="","",INDEX(技能效果!I:I,MATCH(技能效果等级!B2649,技能效果!B:B,0)))</f>
        <v/>
      </c>
      <c r="O2649" s="100"/>
      <c r="P2649" s="100"/>
      <c r="Q2649" s="100"/>
      <c r="R2649" s="31" t="str">
        <f>IF(INDEX(技能效果!J:J,MATCH(技能效果等级!B2649,技能效果!B:B,0))="","",INDEX(技能效果!J:J,MATCH(技能效果等级!B2649,技能效果!B:B,0)))</f>
        <v/>
      </c>
      <c r="S2649" s="100"/>
      <c r="T2649" s="100"/>
      <c r="U2649" s="100"/>
      <c r="V2649" s="30" t="s">
        <v>1329</v>
      </c>
      <c r="W2649" s="31">
        <f t="shared" si="41"/>
        <v>265</v>
      </c>
    </row>
    <row r="2650" spans="1:23" ht="16.5" x14ac:dyDescent="0.2">
      <c r="A2650" s="31">
        <v>2647</v>
      </c>
      <c r="B2650" s="31">
        <f>INDEX(技能效果!B:B,MATCH(技能效果等级!W2650,技能效果!Y:Y,0))</f>
        <v>200100101</v>
      </c>
      <c r="C2650" s="31" t="str">
        <f>INDEX(技能效果!C:C,MATCH(技能效果等级!B2650,技能效果!B:B,0))</f>
        <v>新手战斗曹玄亮技能1伤害</v>
      </c>
      <c r="D2650" s="30" t="s">
        <v>1013</v>
      </c>
      <c r="E2650" s="31">
        <v>87</v>
      </c>
      <c r="F2650" s="31">
        <f>INDEX(技能效果!H:H,MATCH(技能效果等级!B2650,技能效果!B:B,0))</f>
        <v>1001</v>
      </c>
      <c r="G2650" s="31">
        <v>78</v>
      </c>
      <c r="H2650" s="100"/>
      <c r="I2650" s="100"/>
      <c r="J2650" s="100"/>
      <c r="K2650" s="100"/>
      <c r="L2650" s="100"/>
      <c r="M2650" s="100"/>
      <c r="N2650" s="30" t="str">
        <f>IF(INDEX(技能效果!I:I,MATCH(技能效果等级!B2650,技能效果!B:B,0))="","",INDEX(技能效果!I:I,MATCH(技能效果等级!B2650,技能效果!B:B,0)))</f>
        <v/>
      </c>
      <c r="O2650" s="100"/>
      <c r="P2650" s="100"/>
      <c r="Q2650" s="100"/>
      <c r="R2650" s="31" t="str">
        <f>IF(INDEX(技能效果!J:J,MATCH(技能效果等级!B2650,技能效果!B:B,0))="","",INDEX(技能效果!J:J,MATCH(技能效果等级!B2650,技能效果!B:B,0)))</f>
        <v/>
      </c>
      <c r="S2650" s="100"/>
      <c r="T2650" s="100"/>
      <c r="U2650" s="100"/>
      <c r="V2650" s="30" t="s">
        <v>1329</v>
      </c>
      <c r="W2650" s="31">
        <f t="shared" si="41"/>
        <v>265</v>
      </c>
    </row>
    <row r="2651" spans="1:23" ht="16.5" x14ac:dyDescent="0.2">
      <c r="A2651" s="31">
        <v>2648</v>
      </c>
      <c r="B2651" s="31">
        <f>INDEX(技能效果!B:B,MATCH(技能效果等级!W2651,技能效果!Y:Y,0))</f>
        <v>200100101</v>
      </c>
      <c r="C2651" s="31" t="str">
        <f>INDEX(技能效果!C:C,MATCH(技能效果等级!B2651,技能效果!B:B,0))</f>
        <v>新手战斗曹玄亮技能1伤害</v>
      </c>
      <c r="D2651" s="30" t="s">
        <v>1013</v>
      </c>
      <c r="E2651" s="31">
        <v>88</v>
      </c>
      <c r="F2651" s="31">
        <f>INDEX(技能效果!H:H,MATCH(技能效果等级!B2651,技能效果!B:B,0))</f>
        <v>1001</v>
      </c>
      <c r="G2651" s="31">
        <v>79</v>
      </c>
      <c r="H2651" s="100"/>
      <c r="I2651" s="100"/>
      <c r="J2651" s="100"/>
      <c r="K2651" s="100"/>
      <c r="L2651" s="100"/>
      <c r="M2651" s="100"/>
      <c r="N2651" s="30" t="str">
        <f>IF(INDEX(技能效果!I:I,MATCH(技能效果等级!B2651,技能效果!B:B,0))="","",INDEX(技能效果!I:I,MATCH(技能效果等级!B2651,技能效果!B:B,0)))</f>
        <v/>
      </c>
      <c r="O2651" s="100"/>
      <c r="P2651" s="100"/>
      <c r="Q2651" s="100"/>
      <c r="R2651" s="31" t="str">
        <f>IF(INDEX(技能效果!J:J,MATCH(技能效果等级!B2651,技能效果!B:B,0))="","",INDEX(技能效果!J:J,MATCH(技能效果等级!B2651,技能效果!B:B,0)))</f>
        <v/>
      </c>
      <c r="S2651" s="100"/>
      <c r="T2651" s="100"/>
      <c r="U2651" s="100"/>
      <c r="V2651" s="30" t="s">
        <v>1329</v>
      </c>
      <c r="W2651" s="31">
        <f t="shared" si="41"/>
        <v>265</v>
      </c>
    </row>
    <row r="2652" spans="1:23" ht="16.5" x14ac:dyDescent="0.2">
      <c r="A2652" s="31">
        <v>2649</v>
      </c>
      <c r="B2652" s="31">
        <f>INDEX(技能效果!B:B,MATCH(技能效果等级!W2652,技能效果!Y:Y,0))</f>
        <v>200100101</v>
      </c>
      <c r="C2652" s="31" t="str">
        <f>INDEX(技能效果!C:C,MATCH(技能效果等级!B2652,技能效果!B:B,0))</f>
        <v>新手战斗曹玄亮技能1伤害</v>
      </c>
      <c r="D2652" s="30" t="s">
        <v>1013</v>
      </c>
      <c r="E2652" s="31">
        <v>89</v>
      </c>
      <c r="F2652" s="31">
        <f>INDEX(技能效果!H:H,MATCH(技能效果等级!B2652,技能效果!B:B,0))</f>
        <v>1001</v>
      </c>
      <c r="G2652" s="31">
        <v>80</v>
      </c>
      <c r="H2652" s="100"/>
      <c r="I2652" s="100"/>
      <c r="J2652" s="100"/>
      <c r="K2652" s="100"/>
      <c r="L2652" s="100"/>
      <c r="M2652" s="100"/>
      <c r="N2652" s="30" t="str">
        <f>IF(INDEX(技能效果!I:I,MATCH(技能效果等级!B2652,技能效果!B:B,0))="","",INDEX(技能效果!I:I,MATCH(技能效果等级!B2652,技能效果!B:B,0)))</f>
        <v/>
      </c>
      <c r="O2652" s="100"/>
      <c r="P2652" s="100"/>
      <c r="Q2652" s="100"/>
      <c r="R2652" s="31" t="str">
        <f>IF(INDEX(技能效果!J:J,MATCH(技能效果等级!B2652,技能效果!B:B,0))="","",INDEX(技能效果!J:J,MATCH(技能效果等级!B2652,技能效果!B:B,0)))</f>
        <v/>
      </c>
      <c r="S2652" s="100"/>
      <c r="T2652" s="100"/>
      <c r="U2652" s="100"/>
      <c r="V2652" s="30" t="s">
        <v>1329</v>
      </c>
      <c r="W2652" s="31">
        <f t="shared" si="41"/>
        <v>265</v>
      </c>
    </row>
    <row r="2653" spans="1:23" ht="16.5" x14ac:dyDescent="0.2">
      <c r="A2653" s="31">
        <v>2650</v>
      </c>
      <c r="B2653" s="31">
        <f>INDEX(技能效果!B:B,MATCH(技能效果等级!W2653,技能效果!Y:Y,0))</f>
        <v>200100101</v>
      </c>
      <c r="C2653" s="31" t="str">
        <f>INDEX(技能效果!C:C,MATCH(技能效果等级!B2653,技能效果!B:B,0))</f>
        <v>新手战斗曹玄亮技能1伤害</v>
      </c>
      <c r="D2653" s="30" t="s">
        <v>1013</v>
      </c>
      <c r="E2653" s="31">
        <v>90</v>
      </c>
      <c r="F2653" s="31">
        <f>INDEX(技能效果!H:H,MATCH(技能效果等级!B2653,技能效果!B:B,0))</f>
        <v>1001</v>
      </c>
      <c r="G2653" s="31">
        <v>81</v>
      </c>
      <c r="H2653" s="100"/>
      <c r="I2653" s="100"/>
      <c r="J2653" s="100"/>
      <c r="K2653" s="100"/>
      <c r="L2653" s="100"/>
      <c r="M2653" s="100"/>
      <c r="N2653" s="30" t="str">
        <f>IF(INDEX(技能效果!I:I,MATCH(技能效果等级!B2653,技能效果!B:B,0))="","",INDEX(技能效果!I:I,MATCH(技能效果等级!B2653,技能效果!B:B,0)))</f>
        <v/>
      </c>
      <c r="O2653" s="100"/>
      <c r="P2653" s="100"/>
      <c r="Q2653" s="100"/>
      <c r="R2653" s="31" t="str">
        <f>IF(INDEX(技能效果!J:J,MATCH(技能效果等级!B2653,技能效果!B:B,0))="","",INDEX(技能效果!J:J,MATCH(技能效果等级!B2653,技能效果!B:B,0)))</f>
        <v/>
      </c>
      <c r="S2653" s="100"/>
      <c r="T2653" s="100"/>
      <c r="U2653" s="100"/>
      <c r="V2653" s="30" t="s">
        <v>1329</v>
      </c>
      <c r="W2653" s="31">
        <f t="shared" si="41"/>
        <v>265</v>
      </c>
    </row>
    <row r="2654" spans="1:23" ht="16.5" x14ac:dyDescent="0.2">
      <c r="A2654" s="31">
        <v>2651</v>
      </c>
      <c r="B2654" s="31">
        <f>INDEX(技能效果!B:B,MATCH(技能效果等级!W2654,技能效果!Y:Y,0))</f>
        <v>200100201</v>
      </c>
      <c r="C2654" s="31" t="str">
        <f>INDEX(技能效果!C:C,MATCH(技能效果等级!B2654,技能效果!B:B,0))</f>
        <v>新手战斗曹玄亮技能2伤害</v>
      </c>
      <c r="D2654" s="30" t="s">
        <v>1013</v>
      </c>
      <c r="E2654" s="31">
        <v>91</v>
      </c>
      <c r="F2654" s="31">
        <f>INDEX(技能效果!H:H,MATCH(技能效果等级!B2654,技能效果!B:B,0))</f>
        <v>1001</v>
      </c>
      <c r="G2654" s="31">
        <v>82</v>
      </c>
      <c r="H2654" s="100"/>
      <c r="I2654" s="100"/>
      <c r="J2654" s="100"/>
      <c r="K2654" s="100"/>
      <c r="L2654" s="100"/>
      <c r="M2654" s="100"/>
      <c r="N2654" s="30" t="str">
        <f>IF(INDEX(技能效果!I:I,MATCH(技能效果等级!B2654,技能效果!B:B,0))="","",INDEX(技能效果!I:I,MATCH(技能效果等级!B2654,技能效果!B:B,0)))</f>
        <v/>
      </c>
      <c r="O2654" s="100"/>
      <c r="P2654" s="100"/>
      <c r="Q2654" s="100"/>
      <c r="R2654" s="31" t="str">
        <f>IF(INDEX(技能效果!J:J,MATCH(技能效果等级!B2654,技能效果!B:B,0))="","",INDEX(技能效果!J:J,MATCH(技能效果等级!B2654,技能效果!B:B,0)))</f>
        <v/>
      </c>
      <c r="S2654" s="100"/>
      <c r="T2654" s="100"/>
      <c r="U2654" s="100"/>
      <c r="V2654" s="30" t="s">
        <v>1329</v>
      </c>
      <c r="W2654" s="31">
        <f t="shared" si="41"/>
        <v>266</v>
      </c>
    </row>
    <row r="2655" spans="1:23" ht="16.5" x14ac:dyDescent="0.2">
      <c r="A2655" s="31">
        <v>2652</v>
      </c>
      <c r="B2655" s="31">
        <f>INDEX(技能效果!B:B,MATCH(技能效果等级!W2655,技能效果!Y:Y,0))</f>
        <v>200100201</v>
      </c>
      <c r="C2655" s="31" t="str">
        <f>INDEX(技能效果!C:C,MATCH(技能效果等级!B2655,技能效果!B:B,0))</f>
        <v>新手战斗曹玄亮技能2伤害</v>
      </c>
      <c r="D2655" s="30" t="s">
        <v>1013</v>
      </c>
      <c r="E2655" s="31">
        <v>92</v>
      </c>
      <c r="F2655" s="31">
        <f>INDEX(技能效果!H:H,MATCH(技能效果等级!B2655,技能效果!B:B,0))</f>
        <v>1001</v>
      </c>
      <c r="G2655" s="31">
        <v>83</v>
      </c>
      <c r="H2655" s="100"/>
      <c r="I2655" s="100"/>
      <c r="J2655" s="100"/>
      <c r="K2655" s="100"/>
      <c r="L2655" s="100"/>
      <c r="M2655" s="100"/>
      <c r="N2655" s="30" t="str">
        <f>IF(INDEX(技能效果!I:I,MATCH(技能效果等级!B2655,技能效果!B:B,0))="","",INDEX(技能效果!I:I,MATCH(技能效果等级!B2655,技能效果!B:B,0)))</f>
        <v/>
      </c>
      <c r="O2655" s="100"/>
      <c r="P2655" s="100"/>
      <c r="Q2655" s="100"/>
      <c r="R2655" s="31" t="str">
        <f>IF(INDEX(技能效果!J:J,MATCH(技能效果等级!B2655,技能效果!B:B,0))="","",INDEX(技能效果!J:J,MATCH(技能效果等级!B2655,技能效果!B:B,0)))</f>
        <v/>
      </c>
      <c r="S2655" s="100"/>
      <c r="T2655" s="100"/>
      <c r="U2655" s="100"/>
      <c r="V2655" s="30" t="s">
        <v>1329</v>
      </c>
      <c r="W2655" s="31">
        <f t="shared" si="41"/>
        <v>266</v>
      </c>
    </row>
    <row r="2656" spans="1:23" ht="16.5" x14ac:dyDescent="0.2">
      <c r="A2656" s="31">
        <v>2653</v>
      </c>
      <c r="B2656" s="31">
        <f>INDEX(技能效果!B:B,MATCH(技能效果等级!W2656,技能效果!Y:Y,0))</f>
        <v>200100201</v>
      </c>
      <c r="C2656" s="31" t="str">
        <f>INDEX(技能效果!C:C,MATCH(技能效果等级!B2656,技能效果!B:B,0))</f>
        <v>新手战斗曹玄亮技能2伤害</v>
      </c>
      <c r="D2656" s="30" t="s">
        <v>1013</v>
      </c>
      <c r="E2656" s="31">
        <v>93</v>
      </c>
      <c r="F2656" s="31">
        <f>INDEX(技能效果!H:H,MATCH(技能效果等级!B2656,技能效果!B:B,0))</f>
        <v>1001</v>
      </c>
      <c r="G2656" s="31">
        <v>84</v>
      </c>
      <c r="H2656" s="100"/>
      <c r="I2656" s="100"/>
      <c r="J2656" s="100"/>
      <c r="K2656" s="100"/>
      <c r="L2656" s="100"/>
      <c r="M2656" s="100"/>
      <c r="N2656" s="30" t="str">
        <f>IF(INDEX(技能效果!I:I,MATCH(技能效果等级!B2656,技能效果!B:B,0))="","",INDEX(技能效果!I:I,MATCH(技能效果等级!B2656,技能效果!B:B,0)))</f>
        <v/>
      </c>
      <c r="O2656" s="100"/>
      <c r="P2656" s="100"/>
      <c r="Q2656" s="100"/>
      <c r="R2656" s="31" t="str">
        <f>IF(INDEX(技能效果!J:J,MATCH(技能效果等级!B2656,技能效果!B:B,0))="","",INDEX(技能效果!J:J,MATCH(技能效果等级!B2656,技能效果!B:B,0)))</f>
        <v/>
      </c>
      <c r="S2656" s="100"/>
      <c r="T2656" s="100"/>
      <c r="U2656" s="100"/>
      <c r="V2656" s="30" t="s">
        <v>1329</v>
      </c>
      <c r="W2656" s="31">
        <f t="shared" si="41"/>
        <v>266</v>
      </c>
    </row>
    <row r="2657" spans="1:23" ht="16.5" x14ac:dyDescent="0.2">
      <c r="A2657" s="31">
        <v>2654</v>
      </c>
      <c r="B2657" s="31">
        <f>INDEX(技能效果!B:B,MATCH(技能效果等级!W2657,技能效果!Y:Y,0))</f>
        <v>200100201</v>
      </c>
      <c r="C2657" s="31" t="str">
        <f>INDEX(技能效果!C:C,MATCH(技能效果等级!B2657,技能效果!B:B,0))</f>
        <v>新手战斗曹玄亮技能2伤害</v>
      </c>
      <c r="D2657" s="30" t="s">
        <v>1013</v>
      </c>
      <c r="E2657" s="31">
        <v>94</v>
      </c>
      <c r="F2657" s="31">
        <f>INDEX(技能效果!H:H,MATCH(技能效果等级!B2657,技能效果!B:B,0))</f>
        <v>1001</v>
      </c>
      <c r="G2657" s="31">
        <v>85</v>
      </c>
      <c r="H2657" s="100"/>
      <c r="I2657" s="100"/>
      <c r="J2657" s="100"/>
      <c r="K2657" s="100"/>
      <c r="L2657" s="100"/>
      <c r="M2657" s="100"/>
      <c r="N2657" s="30" t="str">
        <f>IF(INDEX(技能效果!I:I,MATCH(技能效果等级!B2657,技能效果!B:B,0))="","",INDEX(技能效果!I:I,MATCH(技能效果等级!B2657,技能效果!B:B,0)))</f>
        <v/>
      </c>
      <c r="O2657" s="100"/>
      <c r="P2657" s="100"/>
      <c r="Q2657" s="100"/>
      <c r="R2657" s="31" t="str">
        <f>IF(INDEX(技能效果!J:J,MATCH(技能效果等级!B2657,技能效果!B:B,0))="","",INDEX(技能效果!J:J,MATCH(技能效果等级!B2657,技能效果!B:B,0)))</f>
        <v/>
      </c>
      <c r="S2657" s="100"/>
      <c r="T2657" s="100"/>
      <c r="U2657" s="100"/>
      <c r="V2657" s="30" t="s">
        <v>1329</v>
      </c>
      <c r="W2657" s="31">
        <f t="shared" si="41"/>
        <v>266</v>
      </c>
    </row>
    <row r="2658" spans="1:23" ht="16.5" x14ac:dyDescent="0.2">
      <c r="A2658" s="31">
        <v>2655</v>
      </c>
      <c r="B2658" s="31">
        <f>INDEX(技能效果!B:B,MATCH(技能效果等级!W2658,技能效果!Y:Y,0))</f>
        <v>200100201</v>
      </c>
      <c r="C2658" s="31" t="str">
        <f>INDEX(技能效果!C:C,MATCH(技能效果等级!B2658,技能效果!B:B,0))</f>
        <v>新手战斗曹玄亮技能2伤害</v>
      </c>
      <c r="D2658" s="30" t="s">
        <v>1013</v>
      </c>
      <c r="E2658" s="31">
        <v>95</v>
      </c>
      <c r="F2658" s="31">
        <f>INDEX(技能效果!H:H,MATCH(技能效果等级!B2658,技能效果!B:B,0))</f>
        <v>1001</v>
      </c>
      <c r="G2658" s="31">
        <v>86</v>
      </c>
      <c r="H2658" s="100"/>
      <c r="I2658" s="100"/>
      <c r="J2658" s="100"/>
      <c r="K2658" s="100"/>
      <c r="L2658" s="100"/>
      <c r="M2658" s="100"/>
      <c r="N2658" s="30" t="str">
        <f>IF(INDEX(技能效果!I:I,MATCH(技能效果等级!B2658,技能效果!B:B,0))="","",INDEX(技能效果!I:I,MATCH(技能效果等级!B2658,技能效果!B:B,0)))</f>
        <v/>
      </c>
      <c r="O2658" s="100"/>
      <c r="P2658" s="100"/>
      <c r="Q2658" s="100"/>
      <c r="R2658" s="31" t="str">
        <f>IF(INDEX(技能效果!J:J,MATCH(技能效果等级!B2658,技能效果!B:B,0))="","",INDEX(技能效果!J:J,MATCH(技能效果等级!B2658,技能效果!B:B,0)))</f>
        <v/>
      </c>
      <c r="S2658" s="100"/>
      <c r="T2658" s="100"/>
      <c r="U2658" s="100"/>
      <c r="V2658" s="30" t="s">
        <v>1329</v>
      </c>
      <c r="W2658" s="31">
        <f t="shared" si="41"/>
        <v>266</v>
      </c>
    </row>
    <row r="2659" spans="1:23" ht="16.5" x14ac:dyDescent="0.2">
      <c r="A2659" s="31">
        <v>2656</v>
      </c>
      <c r="B2659" s="31">
        <f>INDEX(技能效果!B:B,MATCH(技能效果等级!W2659,技能效果!Y:Y,0))</f>
        <v>200100201</v>
      </c>
      <c r="C2659" s="31" t="str">
        <f>INDEX(技能效果!C:C,MATCH(技能效果等级!B2659,技能效果!B:B,0))</f>
        <v>新手战斗曹玄亮技能2伤害</v>
      </c>
      <c r="D2659" s="30" t="s">
        <v>1013</v>
      </c>
      <c r="E2659" s="31">
        <v>96</v>
      </c>
      <c r="F2659" s="31">
        <f>INDEX(技能效果!H:H,MATCH(技能效果等级!B2659,技能效果!B:B,0))</f>
        <v>1001</v>
      </c>
      <c r="G2659" s="31">
        <v>87</v>
      </c>
      <c r="H2659" s="100"/>
      <c r="I2659" s="100"/>
      <c r="J2659" s="100"/>
      <c r="K2659" s="100"/>
      <c r="L2659" s="100"/>
      <c r="M2659" s="100"/>
      <c r="N2659" s="30" t="str">
        <f>IF(INDEX(技能效果!I:I,MATCH(技能效果等级!B2659,技能效果!B:B,0))="","",INDEX(技能效果!I:I,MATCH(技能效果等级!B2659,技能效果!B:B,0)))</f>
        <v/>
      </c>
      <c r="O2659" s="100"/>
      <c r="P2659" s="100"/>
      <c r="Q2659" s="100"/>
      <c r="R2659" s="31" t="str">
        <f>IF(INDEX(技能效果!J:J,MATCH(技能效果等级!B2659,技能效果!B:B,0))="","",INDEX(技能效果!J:J,MATCH(技能效果等级!B2659,技能效果!B:B,0)))</f>
        <v/>
      </c>
      <c r="S2659" s="100"/>
      <c r="T2659" s="100"/>
      <c r="U2659" s="100"/>
      <c r="V2659" s="30" t="s">
        <v>1329</v>
      </c>
      <c r="W2659" s="31">
        <f t="shared" si="41"/>
        <v>266</v>
      </c>
    </row>
    <row r="2660" spans="1:23" ht="16.5" x14ac:dyDescent="0.2">
      <c r="A2660" s="31">
        <v>2657</v>
      </c>
      <c r="B2660" s="31">
        <f>INDEX(技能效果!B:B,MATCH(技能效果等级!W2660,技能效果!Y:Y,0))</f>
        <v>200100201</v>
      </c>
      <c r="C2660" s="31" t="str">
        <f>INDEX(技能效果!C:C,MATCH(技能效果等级!B2660,技能效果!B:B,0))</f>
        <v>新手战斗曹玄亮技能2伤害</v>
      </c>
      <c r="D2660" s="30" t="s">
        <v>1013</v>
      </c>
      <c r="E2660" s="31">
        <v>97</v>
      </c>
      <c r="F2660" s="31">
        <f>INDEX(技能效果!H:H,MATCH(技能效果等级!B2660,技能效果!B:B,0))</f>
        <v>1001</v>
      </c>
      <c r="G2660" s="31">
        <v>88</v>
      </c>
      <c r="H2660" s="100"/>
      <c r="I2660" s="100"/>
      <c r="J2660" s="100"/>
      <c r="K2660" s="100"/>
      <c r="L2660" s="100"/>
      <c r="M2660" s="100"/>
      <c r="N2660" s="30" t="str">
        <f>IF(INDEX(技能效果!I:I,MATCH(技能效果等级!B2660,技能效果!B:B,0))="","",INDEX(技能效果!I:I,MATCH(技能效果等级!B2660,技能效果!B:B,0)))</f>
        <v/>
      </c>
      <c r="O2660" s="100"/>
      <c r="P2660" s="100"/>
      <c r="Q2660" s="100"/>
      <c r="R2660" s="31" t="str">
        <f>IF(INDEX(技能效果!J:J,MATCH(技能效果等级!B2660,技能效果!B:B,0))="","",INDEX(技能效果!J:J,MATCH(技能效果等级!B2660,技能效果!B:B,0)))</f>
        <v/>
      </c>
      <c r="S2660" s="100"/>
      <c r="T2660" s="100"/>
      <c r="U2660" s="100"/>
      <c r="V2660" s="30" t="s">
        <v>1329</v>
      </c>
      <c r="W2660" s="31">
        <f t="shared" si="41"/>
        <v>266</v>
      </c>
    </row>
    <row r="2661" spans="1:23" ht="16.5" x14ac:dyDescent="0.2">
      <c r="A2661" s="31">
        <v>2658</v>
      </c>
      <c r="B2661" s="31">
        <f>INDEX(技能效果!B:B,MATCH(技能效果等级!W2661,技能效果!Y:Y,0))</f>
        <v>200100201</v>
      </c>
      <c r="C2661" s="31" t="str">
        <f>INDEX(技能效果!C:C,MATCH(技能效果等级!B2661,技能效果!B:B,0))</f>
        <v>新手战斗曹玄亮技能2伤害</v>
      </c>
      <c r="D2661" s="30" t="s">
        <v>1013</v>
      </c>
      <c r="E2661" s="31">
        <v>98</v>
      </c>
      <c r="F2661" s="31">
        <f>INDEX(技能效果!H:H,MATCH(技能效果等级!B2661,技能效果!B:B,0))</f>
        <v>1001</v>
      </c>
      <c r="G2661" s="31">
        <v>89</v>
      </c>
      <c r="H2661" s="100"/>
      <c r="I2661" s="100"/>
      <c r="J2661" s="100"/>
      <c r="K2661" s="100"/>
      <c r="L2661" s="100"/>
      <c r="M2661" s="100"/>
      <c r="N2661" s="30" t="str">
        <f>IF(INDEX(技能效果!I:I,MATCH(技能效果等级!B2661,技能效果!B:B,0))="","",INDEX(技能效果!I:I,MATCH(技能效果等级!B2661,技能效果!B:B,0)))</f>
        <v/>
      </c>
      <c r="O2661" s="100"/>
      <c r="P2661" s="100"/>
      <c r="Q2661" s="100"/>
      <c r="R2661" s="31" t="str">
        <f>IF(INDEX(技能效果!J:J,MATCH(技能效果等级!B2661,技能效果!B:B,0))="","",INDEX(技能效果!J:J,MATCH(技能效果等级!B2661,技能效果!B:B,0)))</f>
        <v/>
      </c>
      <c r="S2661" s="100"/>
      <c r="T2661" s="100"/>
      <c r="U2661" s="100"/>
      <c r="V2661" s="30" t="s">
        <v>1329</v>
      </c>
      <c r="W2661" s="31">
        <f t="shared" si="41"/>
        <v>266</v>
      </c>
    </row>
    <row r="2662" spans="1:23" ht="16.5" x14ac:dyDescent="0.2">
      <c r="A2662" s="31">
        <v>2659</v>
      </c>
      <c r="B2662" s="31">
        <f>INDEX(技能效果!B:B,MATCH(技能效果等级!W2662,技能效果!Y:Y,0))</f>
        <v>200100201</v>
      </c>
      <c r="C2662" s="31" t="str">
        <f>INDEX(技能效果!C:C,MATCH(技能效果等级!B2662,技能效果!B:B,0))</f>
        <v>新手战斗曹玄亮技能2伤害</v>
      </c>
      <c r="D2662" s="30" t="s">
        <v>1013</v>
      </c>
      <c r="E2662" s="31">
        <v>99</v>
      </c>
      <c r="F2662" s="31">
        <f>INDEX(技能效果!H:H,MATCH(技能效果等级!B2662,技能效果!B:B,0))</f>
        <v>1001</v>
      </c>
      <c r="G2662" s="31">
        <v>90</v>
      </c>
      <c r="H2662" s="100"/>
      <c r="I2662" s="100"/>
      <c r="J2662" s="100"/>
      <c r="K2662" s="100"/>
      <c r="L2662" s="100"/>
      <c r="M2662" s="100"/>
      <c r="N2662" s="30" t="str">
        <f>IF(INDEX(技能效果!I:I,MATCH(技能效果等级!B2662,技能效果!B:B,0))="","",INDEX(技能效果!I:I,MATCH(技能效果等级!B2662,技能效果!B:B,0)))</f>
        <v/>
      </c>
      <c r="O2662" s="100"/>
      <c r="P2662" s="100"/>
      <c r="Q2662" s="100"/>
      <c r="R2662" s="31" t="str">
        <f>IF(INDEX(技能效果!J:J,MATCH(技能效果等级!B2662,技能效果!B:B,0))="","",INDEX(技能效果!J:J,MATCH(技能效果等级!B2662,技能效果!B:B,0)))</f>
        <v/>
      </c>
      <c r="S2662" s="100"/>
      <c r="T2662" s="100"/>
      <c r="U2662" s="100"/>
      <c r="V2662" s="30" t="s">
        <v>1329</v>
      </c>
      <c r="W2662" s="31">
        <f t="shared" si="41"/>
        <v>266</v>
      </c>
    </row>
    <row r="2663" spans="1:23" ht="16.5" x14ac:dyDescent="0.2">
      <c r="A2663" s="31">
        <v>2660</v>
      </c>
      <c r="B2663" s="31">
        <f>INDEX(技能效果!B:B,MATCH(技能效果等级!W2663,技能效果!Y:Y,0))</f>
        <v>200100201</v>
      </c>
      <c r="C2663" s="31" t="str">
        <f>INDEX(技能效果!C:C,MATCH(技能效果等级!B2663,技能效果!B:B,0))</f>
        <v>新手战斗曹玄亮技能2伤害</v>
      </c>
      <c r="D2663" s="30" t="s">
        <v>1013</v>
      </c>
      <c r="E2663" s="31">
        <v>100</v>
      </c>
      <c r="F2663" s="31">
        <f>INDEX(技能效果!H:H,MATCH(技能效果等级!B2663,技能效果!B:B,0))</f>
        <v>1001</v>
      </c>
      <c r="G2663" s="31">
        <v>91</v>
      </c>
      <c r="H2663" s="100"/>
      <c r="I2663" s="100"/>
      <c r="J2663" s="100"/>
      <c r="K2663" s="100"/>
      <c r="L2663" s="100"/>
      <c r="M2663" s="100"/>
      <c r="N2663" s="30" t="str">
        <f>IF(INDEX(技能效果!I:I,MATCH(技能效果等级!B2663,技能效果!B:B,0))="","",INDEX(技能效果!I:I,MATCH(技能效果等级!B2663,技能效果!B:B,0)))</f>
        <v/>
      </c>
      <c r="O2663" s="100"/>
      <c r="P2663" s="100"/>
      <c r="Q2663" s="100"/>
      <c r="R2663" s="31" t="str">
        <f>IF(INDEX(技能效果!J:J,MATCH(技能效果等级!B2663,技能效果!B:B,0))="","",INDEX(技能效果!J:J,MATCH(技能效果等级!B2663,技能效果!B:B,0)))</f>
        <v/>
      </c>
      <c r="S2663" s="100"/>
      <c r="T2663" s="100"/>
      <c r="U2663" s="100"/>
      <c r="V2663" s="30" t="s">
        <v>1329</v>
      </c>
      <c r="W2663" s="31">
        <f t="shared" si="41"/>
        <v>266</v>
      </c>
    </row>
    <row r="2664" spans="1:23" ht="16.5" x14ac:dyDescent="0.2">
      <c r="A2664" s="31">
        <v>2661</v>
      </c>
      <c r="B2664" s="31">
        <f>INDEX(技能效果!B:B,MATCH(技能效果等级!W2664,技能效果!Y:Y,0))</f>
        <v>200200101</v>
      </c>
      <c r="C2664" s="31" t="str">
        <f>INDEX(技能效果!C:C,MATCH(技能效果等级!B2664,技能效果!B:B,0))</f>
        <v>新手战斗战斗曹焱兵技能1伤害</v>
      </c>
      <c r="D2664" s="30" t="s">
        <v>1013</v>
      </c>
      <c r="E2664" s="31">
        <v>101</v>
      </c>
      <c r="F2664" s="31">
        <f>INDEX(技能效果!H:H,MATCH(技能效果等级!B2664,技能效果!B:B,0))</f>
        <v>1001</v>
      </c>
      <c r="G2664" s="31">
        <v>92</v>
      </c>
      <c r="H2664" s="100"/>
      <c r="I2664" s="100"/>
      <c r="J2664" s="100"/>
      <c r="K2664" s="100"/>
      <c r="L2664" s="100"/>
      <c r="M2664" s="100"/>
      <c r="N2664" s="30" t="str">
        <f>IF(INDEX(技能效果!I:I,MATCH(技能效果等级!B2664,技能效果!B:B,0))="","",INDEX(技能效果!I:I,MATCH(技能效果等级!B2664,技能效果!B:B,0)))</f>
        <v/>
      </c>
      <c r="O2664" s="100"/>
      <c r="P2664" s="100"/>
      <c r="Q2664" s="100"/>
      <c r="R2664" s="31" t="str">
        <f>IF(INDEX(技能效果!J:J,MATCH(技能效果等级!B2664,技能效果!B:B,0))="","",INDEX(技能效果!J:J,MATCH(技能效果等级!B2664,技能效果!B:B,0)))</f>
        <v/>
      </c>
      <c r="S2664" s="100"/>
      <c r="T2664" s="100"/>
      <c r="U2664" s="100"/>
      <c r="V2664" s="30" t="s">
        <v>1329</v>
      </c>
      <c r="W2664" s="31">
        <f t="shared" si="41"/>
        <v>267</v>
      </c>
    </row>
    <row r="2665" spans="1:23" ht="16.5" x14ac:dyDescent="0.2">
      <c r="A2665" s="31">
        <v>2662</v>
      </c>
      <c r="B2665" s="31">
        <f>INDEX(技能效果!B:B,MATCH(技能效果等级!W2665,技能效果!Y:Y,0))</f>
        <v>200200101</v>
      </c>
      <c r="C2665" s="31" t="str">
        <f>INDEX(技能效果!C:C,MATCH(技能效果等级!B2665,技能效果!B:B,0))</f>
        <v>新手战斗战斗曹焱兵技能1伤害</v>
      </c>
      <c r="D2665" s="30" t="s">
        <v>1013</v>
      </c>
      <c r="E2665" s="31">
        <v>102</v>
      </c>
      <c r="F2665" s="31">
        <f>INDEX(技能效果!H:H,MATCH(技能效果等级!B2665,技能效果!B:B,0))</f>
        <v>1001</v>
      </c>
      <c r="G2665" s="31">
        <v>93</v>
      </c>
      <c r="H2665" s="100"/>
      <c r="I2665" s="100"/>
      <c r="J2665" s="100"/>
      <c r="K2665" s="100"/>
      <c r="L2665" s="100"/>
      <c r="M2665" s="100"/>
      <c r="N2665" s="30" t="str">
        <f>IF(INDEX(技能效果!I:I,MATCH(技能效果等级!B2665,技能效果!B:B,0))="","",INDEX(技能效果!I:I,MATCH(技能效果等级!B2665,技能效果!B:B,0)))</f>
        <v/>
      </c>
      <c r="O2665" s="100"/>
      <c r="P2665" s="100"/>
      <c r="Q2665" s="100"/>
      <c r="R2665" s="31" t="str">
        <f>IF(INDEX(技能效果!J:J,MATCH(技能效果等级!B2665,技能效果!B:B,0))="","",INDEX(技能效果!J:J,MATCH(技能效果等级!B2665,技能效果!B:B,0)))</f>
        <v/>
      </c>
      <c r="S2665" s="100"/>
      <c r="T2665" s="100"/>
      <c r="U2665" s="100"/>
      <c r="V2665" s="30" t="s">
        <v>1329</v>
      </c>
      <c r="W2665" s="31">
        <f t="shared" si="41"/>
        <v>267</v>
      </c>
    </row>
    <row r="2666" spans="1:23" ht="16.5" x14ac:dyDescent="0.2">
      <c r="A2666" s="31">
        <v>2663</v>
      </c>
      <c r="B2666" s="31">
        <f>INDEX(技能效果!B:B,MATCH(技能效果等级!W2666,技能效果!Y:Y,0))</f>
        <v>200200101</v>
      </c>
      <c r="C2666" s="31" t="str">
        <f>INDEX(技能效果!C:C,MATCH(技能效果等级!B2666,技能效果!B:B,0))</f>
        <v>新手战斗战斗曹焱兵技能1伤害</v>
      </c>
      <c r="D2666" s="30" t="s">
        <v>1013</v>
      </c>
      <c r="E2666" s="31">
        <v>103</v>
      </c>
      <c r="F2666" s="31">
        <f>INDEX(技能效果!H:H,MATCH(技能效果等级!B2666,技能效果!B:B,0))</f>
        <v>1001</v>
      </c>
      <c r="G2666" s="31">
        <v>94</v>
      </c>
      <c r="H2666" s="100"/>
      <c r="I2666" s="100"/>
      <c r="J2666" s="100"/>
      <c r="K2666" s="100"/>
      <c r="L2666" s="100"/>
      <c r="M2666" s="100"/>
      <c r="N2666" s="30" t="str">
        <f>IF(INDEX(技能效果!I:I,MATCH(技能效果等级!B2666,技能效果!B:B,0))="","",INDEX(技能效果!I:I,MATCH(技能效果等级!B2666,技能效果!B:B,0)))</f>
        <v/>
      </c>
      <c r="O2666" s="100"/>
      <c r="P2666" s="100"/>
      <c r="Q2666" s="100"/>
      <c r="R2666" s="31" t="str">
        <f>IF(INDEX(技能效果!J:J,MATCH(技能效果等级!B2666,技能效果!B:B,0))="","",INDEX(技能效果!J:J,MATCH(技能效果等级!B2666,技能效果!B:B,0)))</f>
        <v/>
      </c>
      <c r="S2666" s="100"/>
      <c r="T2666" s="100"/>
      <c r="U2666" s="100"/>
      <c r="V2666" s="30" t="s">
        <v>1329</v>
      </c>
      <c r="W2666" s="31">
        <f t="shared" si="41"/>
        <v>267</v>
      </c>
    </row>
    <row r="2667" spans="1:23" ht="16.5" x14ac:dyDescent="0.2">
      <c r="A2667" s="31">
        <v>2664</v>
      </c>
      <c r="B2667" s="31">
        <f>INDEX(技能效果!B:B,MATCH(技能效果等级!W2667,技能效果!Y:Y,0))</f>
        <v>200200101</v>
      </c>
      <c r="C2667" s="31" t="str">
        <f>INDEX(技能效果!C:C,MATCH(技能效果等级!B2667,技能效果!B:B,0))</f>
        <v>新手战斗战斗曹焱兵技能1伤害</v>
      </c>
      <c r="D2667" s="30" t="s">
        <v>1013</v>
      </c>
      <c r="E2667" s="31">
        <v>104</v>
      </c>
      <c r="F2667" s="31">
        <f>INDEX(技能效果!H:H,MATCH(技能效果等级!B2667,技能效果!B:B,0))</f>
        <v>1001</v>
      </c>
      <c r="G2667" s="31">
        <v>95</v>
      </c>
      <c r="H2667" s="100"/>
      <c r="I2667" s="100"/>
      <c r="J2667" s="100"/>
      <c r="K2667" s="100"/>
      <c r="L2667" s="100"/>
      <c r="M2667" s="100"/>
      <c r="N2667" s="30" t="str">
        <f>IF(INDEX(技能效果!I:I,MATCH(技能效果等级!B2667,技能效果!B:B,0))="","",INDEX(技能效果!I:I,MATCH(技能效果等级!B2667,技能效果!B:B,0)))</f>
        <v/>
      </c>
      <c r="O2667" s="100"/>
      <c r="P2667" s="100"/>
      <c r="Q2667" s="100"/>
      <c r="R2667" s="31" t="str">
        <f>IF(INDEX(技能效果!J:J,MATCH(技能效果等级!B2667,技能效果!B:B,0))="","",INDEX(技能效果!J:J,MATCH(技能效果等级!B2667,技能效果!B:B,0)))</f>
        <v/>
      </c>
      <c r="S2667" s="100"/>
      <c r="T2667" s="100"/>
      <c r="U2667" s="100"/>
      <c r="V2667" s="30" t="s">
        <v>1329</v>
      </c>
      <c r="W2667" s="31">
        <f t="shared" si="41"/>
        <v>267</v>
      </c>
    </row>
    <row r="2668" spans="1:23" ht="16.5" x14ac:dyDescent="0.2">
      <c r="A2668" s="31">
        <v>2665</v>
      </c>
      <c r="B2668" s="31">
        <f>INDEX(技能效果!B:B,MATCH(技能效果等级!W2668,技能效果!Y:Y,0))</f>
        <v>200200101</v>
      </c>
      <c r="C2668" s="31" t="str">
        <f>INDEX(技能效果!C:C,MATCH(技能效果等级!B2668,技能效果!B:B,0))</f>
        <v>新手战斗战斗曹焱兵技能1伤害</v>
      </c>
      <c r="D2668" s="30" t="s">
        <v>1013</v>
      </c>
      <c r="E2668" s="31">
        <v>105</v>
      </c>
      <c r="F2668" s="31">
        <f>INDEX(技能效果!H:H,MATCH(技能效果等级!B2668,技能效果!B:B,0))</f>
        <v>1001</v>
      </c>
      <c r="G2668" s="31">
        <v>96</v>
      </c>
      <c r="H2668" s="100"/>
      <c r="I2668" s="100"/>
      <c r="J2668" s="100"/>
      <c r="K2668" s="100"/>
      <c r="L2668" s="100"/>
      <c r="M2668" s="100"/>
      <c r="N2668" s="30" t="str">
        <f>IF(INDEX(技能效果!I:I,MATCH(技能效果等级!B2668,技能效果!B:B,0))="","",INDEX(技能效果!I:I,MATCH(技能效果等级!B2668,技能效果!B:B,0)))</f>
        <v/>
      </c>
      <c r="O2668" s="100"/>
      <c r="P2668" s="100"/>
      <c r="Q2668" s="100"/>
      <c r="R2668" s="31" t="str">
        <f>IF(INDEX(技能效果!J:J,MATCH(技能效果等级!B2668,技能效果!B:B,0))="","",INDEX(技能效果!J:J,MATCH(技能效果等级!B2668,技能效果!B:B,0)))</f>
        <v/>
      </c>
      <c r="S2668" s="100"/>
      <c r="T2668" s="100"/>
      <c r="U2668" s="100"/>
      <c r="V2668" s="30" t="s">
        <v>1329</v>
      </c>
      <c r="W2668" s="31">
        <f t="shared" si="41"/>
        <v>267</v>
      </c>
    </row>
    <row r="2669" spans="1:23" ht="16.5" x14ac:dyDescent="0.2">
      <c r="A2669" s="31">
        <v>2666</v>
      </c>
      <c r="B2669" s="31">
        <f>INDEX(技能效果!B:B,MATCH(技能效果等级!W2669,技能效果!Y:Y,0))</f>
        <v>200200101</v>
      </c>
      <c r="C2669" s="31" t="str">
        <f>INDEX(技能效果!C:C,MATCH(技能效果等级!B2669,技能效果!B:B,0))</f>
        <v>新手战斗战斗曹焱兵技能1伤害</v>
      </c>
      <c r="D2669" s="30" t="s">
        <v>1013</v>
      </c>
      <c r="E2669" s="31">
        <v>106</v>
      </c>
      <c r="F2669" s="31">
        <f>INDEX(技能效果!H:H,MATCH(技能效果等级!B2669,技能效果!B:B,0))</f>
        <v>1001</v>
      </c>
      <c r="G2669" s="31">
        <v>97</v>
      </c>
      <c r="H2669" s="100"/>
      <c r="I2669" s="100"/>
      <c r="J2669" s="100"/>
      <c r="K2669" s="100"/>
      <c r="L2669" s="100"/>
      <c r="M2669" s="100"/>
      <c r="N2669" s="30" t="str">
        <f>IF(INDEX(技能效果!I:I,MATCH(技能效果等级!B2669,技能效果!B:B,0))="","",INDEX(技能效果!I:I,MATCH(技能效果等级!B2669,技能效果!B:B,0)))</f>
        <v/>
      </c>
      <c r="O2669" s="100"/>
      <c r="P2669" s="100"/>
      <c r="Q2669" s="100"/>
      <c r="R2669" s="31" t="str">
        <f>IF(INDEX(技能效果!J:J,MATCH(技能效果等级!B2669,技能效果!B:B,0))="","",INDEX(技能效果!J:J,MATCH(技能效果等级!B2669,技能效果!B:B,0)))</f>
        <v/>
      </c>
      <c r="S2669" s="100"/>
      <c r="T2669" s="100"/>
      <c r="U2669" s="100"/>
      <c r="V2669" s="30" t="s">
        <v>1329</v>
      </c>
      <c r="W2669" s="31">
        <f t="shared" si="41"/>
        <v>267</v>
      </c>
    </row>
    <row r="2670" spans="1:23" ht="16.5" x14ac:dyDescent="0.2">
      <c r="A2670" s="31">
        <v>2667</v>
      </c>
      <c r="B2670" s="31">
        <f>INDEX(技能效果!B:B,MATCH(技能效果等级!W2670,技能效果!Y:Y,0))</f>
        <v>200200101</v>
      </c>
      <c r="C2670" s="31" t="str">
        <f>INDEX(技能效果!C:C,MATCH(技能效果等级!B2670,技能效果!B:B,0))</f>
        <v>新手战斗战斗曹焱兵技能1伤害</v>
      </c>
      <c r="D2670" s="30" t="s">
        <v>1013</v>
      </c>
      <c r="E2670" s="31">
        <v>107</v>
      </c>
      <c r="F2670" s="31">
        <f>INDEX(技能效果!H:H,MATCH(技能效果等级!B2670,技能效果!B:B,0))</f>
        <v>1001</v>
      </c>
      <c r="G2670" s="31">
        <v>98</v>
      </c>
      <c r="H2670" s="100"/>
      <c r="I2670" s="100"/>
      <c r="J2670" s="100"/>
      <c r="K2670" s="100"/>
      <c r="L2670" s="100"/>
      <c r="M2670" s="100"/>
      <c r="N2670" s="30" t="str">
        <f>IF(INDEX(技能效果!I:I,MATCH(技能效果等级!B2670,技能效果!B:B,0))="","",INDEX(技能效果!I:I,MATCH(技能效果等级!B2670,技能效果!B:B,0)))</f>
        <v/>
      </c>
      <c r="O2670" s="100"/>
      <c r="P2670" s="100"/>
      <c r="Q2670" s="100"/>
      <c r="R2670" s="31" t="str">
        <f>IF(INDEX(技能效果!J:J,MATCH(技能效果等级!B2670,技能效果!B:B,0))="","",INDEX(技能效果!J:J,MATCH(技能效果等级!B2670,技能效果!B:B,0)))</f>
        <v/>
      </c>
      <c r="S2670" s="100"/>
      <c r="T2670" s="100"/>
      <c r="U2670" s="100"/>
      <c r="V2670" s="30" t="s">
        <v>1329</v>
      </c>
      <c r="W2670" s="31">
        <f t="shared" si="41"/>
        <v>267</v>
      </c>
    </row>
    <row r="2671" spans="1:23" ht="16.5" x14ac:dyDescent="0.2">
      <c r="A2671" s="31">
        <v>2668</v>
      </c>
      <c r="B2671" s="31">
        <f>INDEX(技能效果!B:B,MATCH(技能效果等级!W2671,技能效果!Y:Y,0))</f>
        <v>200200101</v>
      </c>
      <c r="C2671" s="31" t="str">
        <f>INDEX(技能效果!C:C,MATCH(技能效果等级!B2671,技能效果!B:B,0))</f>
        <v>新手战斗战斗曹焱兵技能1伤害</v>
      </c>
      <c r="D2671" s="30" t="s">
        <v>1013</v>
      </c>
      <c r="E2671" s="31">
        <v>108</v>
      </c>
      <c r="F2671" s="31">
        <f>INDEX(技能效果!H:H,MATCH(技能效果等级!B2671,技能效果!B:B,0))</f>
        <v>1001</v>
      </c>
      <c r="G2671" s="31">
        <v>99</v>
      </c>
      <c r="H2671" s="100"/>
      <c r="I2671" s="100"/>
      <c r="J2671" s="100"/>
      <c r="K2671" s="100"/>
      <c r="L2671" s="100"/>
      <c r="M2671" s="100"/>
      <c r="N2671" s="30" t="str">
        <f>IF(INDEX(技能效果!I:I,MATCH(技能效果等级!B2671,技能效果!B:B,0))="","",INDEX(技能效果!I:I,MATCH(技能效果等级!B2671,技能效果!B:B,0)))</f>
        <v/>
      </c>
      <c r="O2671" s="100"/>
      <c r="P2671" s="100"/>
      <c r="Q2671" s="100"/>
      <c r="R2671" s="31" t="str">
        <f>IF(INDEX(技能效果!J:J,MATCH(技能效果等级!B2671,技能效果!B:B,0))="","",INDEX(技能效果!J:J,MATCH(技能效果等级!B2671,技能效果!B:B,0)))</f>
        <v/>
      </c>
      <c r="S2671" s="100"/>
      <c r="T2671" s="100"/>
      <c r="U2671" s="100"/>
      <c r="V2671" s="30" t="s">
        <v>1329</v>
      </c>
      <c r="W2671" s="31">
        <f t="shared" si="41"/>
        <v>267</v>
      </c>
    </row>
    <row r="2672" spans="1:23" ht="16.5" x14ac:dyDescent="0.2">
      <c r="A2672" s="31">
        <v>2669</v>
      </c>
      <c r="B2672" s="31">
        <f>INDEX(技能效果!B:B,MATCH(技能效果等级!W2672,技能效果!Y:Y,0))</f>
        <v>200200101</v>
      </c>
      <c r="C2672" s="31" t="str">
        <f>INDEX(技能效果!C:C,MATCH(技能效果等级!B2672,技能效果!B:B,0))</f>
        <v>新手战斗战斗曹焱兵技能1伤害</v>
      </c>
      <c r="D2672" s="30" t="s">
        <v>1013</v>
      </c>
      <c r="E2672" s="31">
        <v>109</v>
      </c>
      <c r="F2672" s="31">
        <f>INDEX(技能效果!H:H,MATCH(技能效果等级!B2672,技能效果!B:B,0))</f>
        <v>1001</v>
      </c>
      <c r="G2672" s="31">
        <v>100</v>
      </c>
      <c r="H2672" s="100"/>
      <c r="I2672" s="100"/>
      <c r="J2672" s="100"/>
      <c r="K2672" s="100"/>
      <c r="L2672" s="100"/>
      <c r="M2672" s="100"/>
      <c r="N2672" s="30" t="str">
        <f>IF(INDEX(技能效果!I:I,MATCH(技能效果等级!B2672,技能效果!B:B,0))="","",INDEX(技能效果!I:I,MATCH(技能效果等级!B2672,技能效果!B:B,0)))</f>
        <v/>
      </c>
      <c r="O2672" s="100"/>
      <c r="P2672" s="100"/>
      <c r="Q2672" s="100"/>
      <c r="R2672" s="31" t="str">
        <f>IF(INDEX(技能效果!J:J,MATCH(技能效果等级!B2672,技能效果!B:B,0))="","",INDEX(技能效果!J:J,MATCH(技能效果等级!B2672,技能效果!B:B,0)))</f>
        <v/>
      </c>
      <c r="S2672" s="100"/>
      <c r="T2672" s="100"/>
      <c r="U2672" s="100"/>
      <c r="V2672" s="30" t="s">
        <v>1329</v>
      </c>
      <c r="W2672" s="31">
        <f t="shared" si="41"/>
        <v>267</v>
      </c>
    </row>
    <row r="2673" spans="1:23" ht="16.5" x14ac:dyDescent="0.2">
      <c r="A2673" s="31">
        <v>2670</v>
      </c>
      <c r="B2673" s="31">
        <f>INDEX(技能效果!B:B,MATCH(技能效果等级!W2673,技能效果!Y:Y,0))</f>
        <v>200200101</v>
      </c>
      <c r="C2673" s="31" t="str">
        <f>INDEX(技能效果!C:C,MATCH(技能效果等级!B2673,技能效果!B:B,0))</f>
        <v>新手战斗战斗曹焱兵技能1伤害</v>
      </c>
      <c r="D2673" s="30" t="s">
        <v>1013</v>
      </c>
      <c r="E2673" s="31">
        <v>110</v>
      </c>
      <c r="F2673" s="31">
        <f>INDEX(技能效果!H:H,MATCH(技能效果等级!B2673,技能效果!B:B,0))</f>
        <v>1001</v>
      </c>
      <c r="G2673" s="31">
        <v>101</v>
      </c>
      <c r="H2673" s="100"/>
      <c r="I2673" s="100"/>
      <c r="J2673" s="100"/>
      <c r="K2673" s="100"/>
      <c r="L2673" s="100"/>
      <c r="M2673" s="100"/>
      <c r="N2673" s="30" t="str">
        <f>IF(INDEX(技能效果!I:I,MATCH(技能效果等级!B2673,技能效果!B:B,0))="","",INDEX(技能效果!I:I,MATCH(技能效果等级!B2673,技能效果!B:B,0)))</f>
        <v/>
      </c>
      <c r="O2673" s="100"/>
      <c r="P2673" s="100"/>
      <c r="Q2673" s="100"/>
      <c r="R2673" s="31" t="str">
        <f>IF(INDEX(技能效果!J:J,MATCH(技能效果等级!B2673,技能效果!B:B,0))="","",INDEX(技能效果!J:J,MATCH(技能效果等级!B2673,技能效果!B:B,0)))</f>
        <v/>
      </c>
      <c r="S2673" s="100"/>
      <c r="T2673" s="100"/>
      <c r="U2673" s="100"/>
      <c r="V2673" s="30" t="s">
        <v>1329</v>
      </c>
      <c r="W2673" s="31">
        <f t="shared" si="41"/>
        <v>267</v>
      </c>
    </row>
    <row r="2674" spans="1:23" ht="16.5" x14ac:dyDescent="0.2">
      <c r="A2674" s="31">
        <v>2671</v>
      </c>
      <c r="B2674" s="31">
        <f>INDEX(技能效果!B:B,MATCH(技能效果等级!W2674,技能效果!Y:Y,0))</f>
        <v>200200201</v>
      </c>
      <c r="C2674" s="31" t="str">
        <f>INDEX(技能效果!C:C,MATCH(技能效果等级!B2674,技能效果!B:B,0))</f>
        <v>新手战斗战斗曹焱兵技能2伤害</v>
      </c>
      <c r="D2674" s="30" t="s">
        <v>1013</v>
      </c>
      <c r="E2674" s="31">
        <v>111</v>
      </c>
      <c r="F2674" s="31">
        <f>INDEX(技能效果!H:H,MATCH(技能效果等级!B2674,技能效果!B:B,0))</f>
        <v>1001</v>
      </c>
      <c r="G2674" s="31">
        <v>102</v>
      </c>
      <c r="H2674" s="100"/>
      <c r="I2674" s="100"/>
      <c r="J2674" s="100"/>
      <c r="K2674" s="100"/>
      <c r="L2674" s="100"/>
      <c r="M2674" s="100"/>
      <c r="N2674" s="30" t="str">
        <f>IF(INDEX(技能效果!I:I,MATCH(技能效果等级!B2674,技能效果!B:B,0))="","",INDEX(技能效果!I:I,MATCH(技能效果等级!B2674,技能效果!B:B,0)))</f>
        <v/>
      </c>
      <c r="O2674" s="100"/>
      <c r="P2674" s="100"/>
      <c r="Q2674" s="100"/>
      <c r="R2674" s="31" t="str">
        <f>IF(INDEX(技能效果!J:J,MATCH(技能效果等级!B2674,技能效果!B:B,0))="","",INDEX(技能效果!J:J,MATCH(技能效果等级!B2674,技能效果!B:B,0)))</f>
        <v/>
      </c>
      <c r="S2674" s="100"/>
      <c r="T2674" s="100"/>
      <c r="U2674" s="100"/>
      <c r="V2674" s="30" t="s">
        <v>1329</v>
      </c>
      <c r="W2674" s="31">
        <f t="shared" si="41"/>
        <v>268</v>
      </c>
    </row>
    <row r="2675" spans="1:23" ht="16.5" x14ac:dyDescent="0.2">
      <c r="A2675" s="31">
        <v>2672</v>
      </c>
      <c r="B2675" s="31">
        <f>INDEX(技能效果!B:B,MATCH(技能效果等级!W2675,技能效果!Y:Y,0))</f>
        <v>200200201</v>
      </c>
      <c r="C2675" s="31" t="str">
        <f>INDEX(技能效果!C:C,MATCH(技能效果等级!B2675,技能效果!B:B,0))</f>
        <v>新手战斗战斗曹焱兵技能2伤害</v>
      </c>
      <c r="D2675" s="30" t="s">
        <v>1013</v>
      </c>
      <c r="E2675" s="31">
        <v>112</v>
      </c>
      <c r="F2675" s="31">
        <f>INDEX(技能效果!H:H,MATCH(技能效果等级!B2675,技能效果!B:B,0))</f>
        <v>1001</v>
      </c>
      <c r="G2675" s="31">
        <v>103</v>
      </c>
      <c r="H2675" s="100"/>
      <c r="I2675" s="100"/>
      <c r="J2675" s="100"/>
      <c r="K2675" s="100"/>
      <c r="L2675" s="100"/>
      <c r="M2675" s="100"/>
      <c r="N2675" s="30" t="str">
        <f>IF(INDEX(技能效果!I:I,MATCH(技能效果等级!B2675,技能效果!B:B,0))="","",INDEX(技能效果!I:I,MATCH(技能效果等级!B2675,技能效果!B:B,0)))</f>
        <v/>
      </c>
      <c r="O2675" s="100"/>
      <c r="P2675" s="100"/>
      <c r="Q2675" s="100"/>
      <c r="R2675" s="31" t="str">
        <f>IF(INDEX(技能效果!J:J,MATCH(技能效果等级!B2675,技能效果!B:B,0))="","",INDEX(技能效果!J:J,MATCH(技能效果等级!B2675,技能效果!B:B,0)))</f>
        <v/>
      </c>
      <c r="S2675" s="100"/>
      <c r="T2675" s="100"/>
      <c r="U2675" s="100"/>
      <c r="V2675" s="30" t="s">
        <v>1329</v>
      </c>
      <c r="W2675" s="31">
        <f t="shared" si="41"/>
        <v>268</v>
      </c>
    </row>
    <row r="2676" spans="1:23" ht="16.5" x14ac:dyDescent="0.2">
      <c r="A2676" s="31">
        <v>2673</v>
      </c>
      <c r="B2676" s="31">
        <f>INDEX(技能效果!B:B,MATCH(技能效果等级!W2676,技能效果!Y:Y,0))</f>
        <v>200200201</v>
      </c>
      <c r="C2676" s="31" t="str">
        <f>INDEX(技能效果!C:C,MATCH(技能效果等级!B2676,技能效果!B:B,0))</f>
        <v>新手战斗战斗曹焱兵技能2伤害</v>
      </c>
      <c r="D2676" s="30" t="s">
        <v>1013</v>
      </c>
      <c r="E2676" s="31">
        <v>113</v>
      </c>
      <c r="F2676" s="31">
        <f>INDEX(技能效果!H:H,MATCH(技能效果等级!B2676,技能效果!B:B,0))</f>
        <v>1001</v>
      </c>
      <c r="G2676" s="31">
        <v>104</v>
      </c>
      <c r="H2676" s="100"/>
      <c r="I2676" s="100"/>
      <c r="J2676" s="100"/>
      <c r="K2676" s="100"/>
      <c r="L2676" s="100"/>
      <c r="M2676" s="100"/>
      <c r="N2676" s="30" t="str">
        <f>IF(INDEX(技能效果!I:I,MATCH(技能效果等级!B2676,技能效果!B:B,0))="","",INDEX(技能效果!I:I,MATCH(技能效果等级!B2676,技能效果!B:B,0)))</f>
        <v/>
      </c>
      <c r="O2676" s="100"/>
      <c r="P2676" s="100"/>
      <c r="Q2676" s="100"/>
      <c r="R2676" s="31" t="str">
        <f>IF(INDEX(技能效果!J:J,MATCH(技能效果等级!B2676,技能效果!B:B,0))="","",INDEX(技能效果!J:J,MATCH(技能效果等级!B2676,技能效果!B:B,0)))</f>
        <v/>
      </c>
      <c r="S2676" s="100"/>
      <c r="T2676" s="100"/>
      <c r="U2676" s="100"/>
      <c r="V2676" s="30" t="s">
        <v>1329</v>
      </c>
      <c r="W2676" s="31">
        <f t="shared" si="41"/>
        <v>268</v>
      </c>
    </row>
    <row r="2677" spans="1:23" ht="16.5" x14ac:dyDescent="0.2">
      <c r="A2677" s="31">
        <v>2674</v>
      </c>
      <c r="B2677" s="31">
        <f>INDEX(技能效果!B:B,MATCH(技能效果等级!W2677,技能效果!Y:Y,0))</f>
        <v>200200201</v>
      </c>
      <c r="C2677" s="31" t="str">
        <f>INDEX(技能效果!C:C,MATCH(技能效果等级!B2677,技能效果!B:B,0))</f>
        <v>新手战斗战斗曹焱兵技能2伤害</v>
      </c>
      <c r="D2677" s="30" t="s">
        <v>1013</v>
      </c>
      <c r="E2677" s="31">
        <v>114</v>
      </c>
      <c r="F2677" s="31">
        <f>INDEX(技能效果!H:H,MATCH(技能效果等级!B2677,技能效果!B:B,0))</f>
        <v>1001</v>
      </c>
      <c r="G2677" s="31">
        <v>105</v>
      </c>
      <c r="H2677" s="100"/>
      <c r="I2677" s="100"/>
      <c r="J2677" s="100"/>
      <c r="K2677" s="100"/>
      <c r="L2677" s="100"/>
      <c r="M2677" s="100"/>
      <c r="N2677" s="30" t="str">
        <f>IF(INDEX(技能效果!I:I,MATCH(技能效果等级!B2677,技能效果!B:B,0))="","",INDEX(技能效果!I:I,MATCH(技能效果等级!B2677,技能效果!B:B,0)))</f>
        <v/>
      </c>
      <c r="O2677" s="100"/>
      <c r="P2677" s="100"/>
      <c r="Q2677" s="100"/>
      <c r="R2677" s="31" t="str">
        <f>IF(INDEX(技能效果!J:J,MATCH(技能效果等级!B2677,技能效果!B:B,0))="","",INDEX(技能效果!J:J,MATCH(技能效果等级!B2677,技能效果!B:B,0)))</f>
        <v/>
      </c>
      <c r="S2677" s="100"/>
      <c r="T2677" s="100"/>
      <c r="U2677" s="100"/>
      <c r="V2677" s="30" t="s">
        <v>1329</v>
      </c>
      <c r="W2677" s="31">
        <f t="shared" si="41"/>
        <v>268</v>
      </c>
    </row>
    <row r="2678" spans="1:23" ht="16.5" x14ac:dyDescent="0.2">
      <c r="A2678" s="31">
        <v>2675</v>
      </c>
      <c r="B2678" s="31">
        <f>INDEX(技能效果!B:B,MATCH(技能效果等级!W2678,技能效果!Y:Y,0))</f>
        <v>200200201</v>
      </c>
      <c r="C2678" s="31" t="str">
        <f>INDEX(技能效果!C:C,MATCH(技能效果等级!B2678,技能效果!B:B,0))</f>
        <v>新手战斗战斗曹焱兵技能2伤害</v>
      </c>
      <c r="D2678" s="30" t="s">
        <v>1013</v>
      </c>
      <c r="E2678" s="31">
        <v>115</v>
      </c>
      <c r="F2678" s="31">
        <f>INDEX(技能效果!H:H,MATCH(技能效果等级!B2678,技能效果!B:B,0))</f>
        <v>1001</v>
      </c>
      <c r="G2678" s="31">
        <v>106</v>
      </c>
      <c r="H2678" s="100"/>
      <c r="I2678" s="100"/>
      <c r="J2678" s="100"/>
      <c r="K2678" s="100"/>
      <c r="L2678" s="100"/>
      <c r="M2678" s="100"/>
      <c r="N2678" s="30" t="str">
        <f>IF(INDEX(技能效果!I:I,MATCH(技能效果等级!B2678,技能效果!B:B,0))="","",INDEX(技能效果!I:I,MATCH(技能效果等级!B2678,技能效果!B:B,0)))</f>
        <v/>
      </c>
      <c r="O2678" s="100"/>
      <c r="P2678" s="100"/>
      <c r="Q2678" s="100"/>
      <c r="R2678" s="31" t="str">
        <f>IF(INDEX(技能效果!J:J,MATCH(技能效果等级!B2678,技能效果!B:B,0))="","",INDEX(技能效果!J:J,MATCH(技能效果等级!B2678,技能效果!B:B,0)))</f>
        <v/>
      </c>
      <c r="S2678" s="100"/>
      <c r="T2678" s="100"/>
      <c r="U2678" s="100"/>
      <c r="V2678" s="30" t="s">
        <v>1329</v>
      </c>
      <c r="W2678" s="31">
        <f t="shared" si="41"/>
        <v>268</v>
      </c>
    </row>
    <row r="2679" spans="1:23" ht="16.5" x14ac:dyDescent="0.2">
      <c r="A2679" s="31">
        <v>2676</v>
      </c>
      <c r="B2679" s="31">
        <f>INDEX(技能效果!B:B,MATCH(技能效果等级!W2679,技能效果!Y:Y,0))</f>
        <v>200200201</v>
      </c>
      <c r="C2679" s="31" t="str">
        <f>INDEX(技能效果!C:C,MATCH(技能效果等级!B2679,技能效果!B:B,0))</f>
        <v>新手战斗战斗曹焱兵技能2伤害</v>
      </c>
      <c r="D2679" s="30" t="s">
        <v>1013</v>
      </c>
      <c r="E2679" s="31">
        <v>116</v>
      </c>
      <c r="F2679" s="31">
        <f>INDEX(技能效果!H:H,MATCH(技能效果等级!B2679,技能效果!B:B,0))</f>
        <v>1001</v>
      </c>
      <c r="G2679" s="31">
        <v>107</v>
      </c>
      <c r="H2679" s="100"/>
      <c r="I2679" s="100"/>
      <c r="J2679" s="100"/>
      <c r="K2679" s="100"/>
      <c r="L2679" s="100"/>
      <c r="M2679" s="100"/>
      <c r="N2679" s="30" t="str">
        <f>IF(INDEX(技能效果!I:I,MATCH(技能效果等级!B2679,技能效果!B:B,0))="","",INDEX(技能效果!I:I,MATCH(技能效果等级!B2679,技能效果!B:B,0)))</f>
        <v/>
      </c>
      <c r="O2679" s="100"/>
      <c r="P2679" s="100"/>
      <c r="Q2679" s="100"/>
      <c r="R2679" s="31" t="str">
        <f>IF(INDEX(技能效果!J:J,MATCH(技能效果等级!B2679,技能效果!B:B,0))="","",INDEX(技能效果!J:J,MATCH(技能效果等级!B2679,技能效果!B:B,0)))</f>
        <v/>
      </c>
      <c r="S2679" s="100"/>
      <c r="T2679" s="100"/>
      <c r="U2679" s="100"/>
      <c r="V2679" s="30" t="s">
        <v>1329</v>
      </c>
      <c r="W2679" s="31">
        <f t="shared" si="41"/>
        <v>268</v>
      </c>
    </row>
    <row r="2680" spans="1:23" ht="16.5" x14ac:dyDescent="0.2">
      <c r="A2680" s="31">
        <v>2677</v>
      </c>
      <c r="B2680" s="31">
        <f>INDEX(技能效果!B:B,MATCH(技能效果等级!W2680,技能效果!Y:Y,0))</f>
        <v>200200201</v>
      </c>
      <c r="C2680" s="31" t="str">
        <f>INDEX(技能效果!C:C,MATCH(技能效果等级!B2680,技能效果!B:B,0))</f>
        <v>新手战斗战斗曹焱兵技能2伤害</v>
      </c>
      <c r="D2680" s="30" t="s">
        <v>1013</v>
      </c>
      <c r="E2680" s="31">
        <v>117</v>
      </c>
      <c r="F2680" s="31">
        <f>INDEX(技能效果!H:H,MATCH(技能效果等级!B2680,技能效果!B:B,0))</f>
        <v>1001</v>
      </c>
      <c r="G2680" s="31">
        <v>108</v>
      </c>
      <c r="H2680" s="100"/>
      <c r="I2680" s="100"/>
      <c r="J2680" s="100"/>
      <c r="K2680" s="100"/>
      <c r="L2680" s="100"/>
      <c r="M2680" s="100"/>
      <c r="N2680" s="30" t="str">
        <f>IF(INDEX(技能效果!I:I,MATCH(技能效果等级!B2680,技能效果!B:B,0))="","",INDEX(技能效果!I:I,MATCH(技能效果等级!B2680,技能效果!B:B,0)))</f>
        <v/>
      </c>
      <c r="O2680" s="100"/>
      <c r="P2680" s="100"/>
      <c r="Q2680" s="100"/>
      <c r="R2680" s="31" t="str">
        <f>IF(INDEX(技能效果!J:J,MATCH(技能效果等级!B2680,技能效果!B:B,0))="","",INDEX(技能效果!J:J,MATCH(技能效果等级!B2680,技能效果!B:B,0)))</f>
        <v/>
      </c>
      <c r="S2680" s="100"/>
      <c r="T2680" s="100"/>
      <c r="U2680" s="100"/>
      <c r="V2680" s="30" t="s">
        <v>1329</v>
      </c>
      <c r="W2680" s="31">
        <f t="shared" si="41"/>
        <v>268</v>
      </c>
    </row>
    <row r="2681" spans="1:23" ht="16.5" x14ac:dyDescent="0.2">
      <c r="A2681" s="31">
        <v>2678</v>
      </c>
      <c r="B2681" s="31">
        <f>INDEX(技能效果!B:B,MATCH(技能效果等级!W2681,技能效果!Y:Y,0))</f>
        <v>200200201</v>
      </c>
      <c r="C2681" s="31" t="str">
        <f>INDEX(技能效果!C:C,MATCH(技能效果等级!B2681,技能效果!B:B,0))</f>
        <v>新手战斗战斗曹焱兵技能2伤害</v>
      </c>
      <c r="D2681" s="30" t="s">
        <v>1013</v>
      </c>
      <c r="E2681" s="31">
        <v>118</v>
      </c>
      <c r="F2681" s="31">
        <f>INDEX(技能效果!H:H,MATCH(技能效果等级!B2681,技能效果!B:B,0))</f>
        <v>1001</v>
      </c>
      <c r="G2681" s="31">
        <v>109</v>
      </c>
      <c r="H2681" s="100"/>
      <c r="I2681" s="100"/>
      <c r="J2681" s="100"/>
      <c r="K2681" s="100"/>
      <c r="L2681" s="100"/>
      <c r="M2681" s="100"/>
      <c r="N2681" s="30" t="str">
        <f>IF(INDEX(技能效果!I:I,MATCH(技能效果等级!B2681,技能效果!B:B,0))="","",INDEX(技能效果!I:I,MATCH(技能效果等级!B2681,技能效果!B:B,0)))</f>
        <v/>
      </c>
      <c r="O2681" s="100"/>
      <c r="P2681" s="100"/>
      <c r="Q2681" s="100"/>
      <c r="R2681" s="31" t="str">
        <f>IF(INDEX(技能效果!J:J,MATCH(技能效果等级!B2681,技能效果!B:B,0))="","",INDEX(技能效果!J:J,MATCH(技能效果等级!B2681,技能效果!B:B,0)))</f>
        <v/>
      </c>
      <c r="S2681" s="100"/>
      <c r="T2681" s="100"/>
      <c r="U2681" s="100"/>
      <c r="V2681" s="30" t="s">
        <v>1329</v>
      </c>
      <c r="W2681" s="31">
        <f t="shared" si="41"/>
        <v>268</v>
      </c>
    </row>
    <row r="2682" spans="1:23" ht="16.5" x14ac:dyDescent="0.2">
      <c r="A2682" s="31">
        <v>2679</v>
      </c>
      <c r="B2682" s="31">
        <f>INDEX(技能效果!B:B,MATCH(技能效果等级!W2682,技能效果!Y:Y,0))</f>
        <v>200200201</v>
      </c>
      <c r="C2682" s="31" t="str">
        <f>INDEX(技能效果!C:C,MATCH(技能效果等级!B2682,技能效果!B:B,0))</f>
        <v>新手战斗战斗曹焱兵技能2伤害</v>
      </c>
      <c r="D2682" s="30" t="s">
        <v>1013</v>
      </c>
      <c r="E2682" s="31">
        <v>119</v>
      </c>
      <c r="F2682" s="31">
        <f>INDEX(技能效果!H:H,MATCH(技能效果等级!B2682,技能效果!B:B,0))</f>
        <v>1001</v>
      </c>
      <c r="G2682" s="31">
        <v>110</v>
      </c>
      <c r="H2682" s="100"/>
      <c r="I2682" s="100"/>
      <c r="J2682" s="100"/>
      <c r="K2682" s="100"/>
      <c r="L2682" s="100"/>
      <c r="M2682" s="100"/>
      <c r="N2682" s="30" t="str">
        <f>IF(INDEX(技能效果!I:I,MATCH(技能效果等级!B2682,技能效果!B:B,0))="","",INDEX(技能效果!I:I,MATCH(技能效果等级!B2682,技能效果!B:B,0)))</f>
        <v/>
      </c>
      <c r="O2682" s="100"/>
      <c r="P2682" s="100"/>
      <c r="Q2682" s="100"/>
      <c r="R2682" s="31" t="str">
        <f>IF(INDEX(技能效果!J:J,MATCH(技能效果等级!B2682,技能效果!B:B,0))="","",INDEX(技能效果!J:J,MATCH(技能效果等级!B2682,技能效果!B:B,0)))</f>
        <v/>
      </c>
      <c r="S2682" s="100"/>
      <c r="T2682" s="100"/>
      <c r="U2682" s="100"/>
      <c r="V2682" s="30" t="s">
        <v>1329</v>
      </c>
      <c r="W2682" s="31">
        <f t="shared" si="41"/>
        <v>268</v>
      </c>
    </row>
    <row r="2683" spans="1:23" ht="16.5" x14ac:dyDescent="0.2">
      <c r="A2683" s="31">
        <v>2680</v>
      </c>
      <c r="B2683" s="31">
        <f>INDEX(技能效果!B:B,MATCH(技能效果等级!W2683,技能效果!Y:Y,0))</f>
        <v>200200201</v>
      </c>
      <c r="C2683" s="31" t="str">
        <f>INDEX(技能效果!C:C,MATCH(技能效果等级!B2683,技能效果!B:B,0))</f>
        <v>新手战斗战斗曹焱兵技能2伤害</v>
      </c>
      <c r="D2683" s="30" t="s">
        <v>1013</v>
      </c>
      <c r="E2683" s="31">
        <v>120</v>
      </c>
      <c r="F2683" s="31">
        <f>INDEX(技能效果!H:H,MATCH(技能效果等级!B2683,技能效果!B:B,0))</f>
        <v>1001</v>
      </c>
      <c r="G2683" s="31">
        <v>111</v>
      </c>
      <c r="H2683" s="100"/>
      <c r="I2683" s="100"/>
      <c r="J2683" s="100"/>
      <c r="K2683" s="100"/>
      <c r="L2683" s="100"/>
      <c r="M2683" s="100"/>
      <c r="N2683" s="30" t="str">
        <f>IF(INDEX(技能效果!I:I,MATCH(技能效果等级!B2683,技能效果!B:B,0))="","",INDEX(技能效果!I:I,MATCH(技能效果等级!B2683,技能效果!B:B,0)))</f>
        <v/>
      </c>
      <c r="O2683" s="100"/>
      <c r="P2683" s="100"/>
      <c r="Q2683" s="100"/>
      <c r="R2683" s="31" t="str">
        <f>IF(INDEX(技能效果!J:J,MATCH(技能效果等级!B2683,技能效果!B:B,0))="","",INDEX(技能效果!J:J,MATCH(技能效果等级!B2683,技能效果!B:B,0)))</f>
        <v/>
      </c>
      <c r="S2683" s="100"/>
      <c r="T2683" s="100"/>
      <c r="U2683" s="100"/>
      <c r="V2683" s="30" t="s">
        <v>1329</v>
      </c>
      <c r="W2683" s="31">
        <f t="shared" si="41"/>
        <v>268</v>
      </c>
    </row>
    <row r="2684" spans="1:23" ht="16.5" x14ac:dyDescent="0.2">
      <c r="A2684" s="31">
        <v>2681</v>
      </c>
      <c r="B2684" s="31">
        <f>INDEX(技能效果!B:B,MATCH(技能效果等级!W2684,技能效果!Y:Y,0))</f>
        <v>200300101</v>
      </c>
      <c r="C2684" s="31" t="str">
        <f>INDEX(技能效果!C:C,MATCH(技能效果等级!B2684,技能效果!B:B,0))</f>
        <v>新手战斗北落师门技能1伤害</v>
      </c>
      <c r="D2684" s="30" t="s">
        <v>1013</v>
      </c>
      <c r="E2684" s="31">
        <v>121</v>
      </c>
      <c r="F2684" s="31">
        <f>INDEX(技能效果!H:H,MATCH(技能效果等级!B2684,技能效果!B:B,0))</f>
        <v>1001</v>
      </c>
      <c r="G2684" s="31">
        <v>112</v>
      </c>
      <c r="H2684" s="100"/>
      <c r="I2684" s="100"/>
      <c r="J2684" s="100"/>
      <c r="K2684" s="100"/>
      <c r="L2684" s="100"/>
      <c r="M2684" s="100"/>
      <c r="N2684" s="30" t="str">
        <f>IF(INDEX(技能效果!I:I,MATCH(技能效果等级!B2684,技能效果!B:B,0))="","",INDEX(技能效果!I:I,MATCH(技能效果等级!B2684,技能效果!B:B,0)))</f>
        <v/>
      </c>
      <c r="O2684" s="100"/>
      <c r="P2684" s="100"/>
      <c r="Q2684" s="100"/>
      <c r="R2684" s="31" t="str">
        <f>IF(INDEX(技能效果!J:J,MATCH(技能效果等级!B2684,技能效果!B:B,0))="","",INDEX(技能效果!J:J,MATCH(技能效果等级!B2684,技能效果!B:B,0)))</f>
        <v/>
      </c>
      <c r="S2684" s="100"/>
      <c r="T2684" s="100"/>
      <c r="U2684" s="100"/>
      <c r="V2684" s="30" t="s">
        <v>1329</v>
      </c>
      <c r="W2684" s="31">
        <f t="shared" si="41"/>
        <v>269</v>
      </c>
    </row>
    <row r="2685" spans="1:23" ht="16.5" x14ac:dyDescent="0.2">
      <c r="A2685" s="31">
        <v>2682</v>
      </c>
      <c r="B2685" s="31">
        <f>INDEX(技能效果!B:B,MATCH(技能效果等级!W2685,技能效果!Y:Y,0))</f>
        <v>200300101</v>
      </c>
      <c r="C2685" s="31" t="str">
        <f>INDEX(技能效果!C:C,MATCH(技能效果等级!B2685,技能效果!B:B,0))</f>
        <v>新手战斗北落师门技能1伤害</v>
      </c>
      <c r="D2685" s="30" t="s">
        <v>1013</v>
      </c>
      <c r="E2685" s="31">
        <v>122</v>
      </c>
      <c r="F2685" s="31">
        <f>INDEX(技能效果!H:H,MATCH(技能效果等级!B2685,技能效果!B:B,0))</f>
        <v>1001</v>
      </c>
      <c r="G2685" s="31">
        <v>113</v>
      </c>
      <c r="H2685" s="100"/>
      <c r="I2685" s="100"/>
      <c r="J2685" s="100"/>
      <c r="K2685" s="100"/>
      <c r="L2685" s="100"/>
      <c r="M2685" s="100"/>
      <c r="N2685" s="30" t="str">
        <f>IF(INDEX(技能效果!I:I,MATCH(技能效果等级!B2685,技能效果!B:B,0))="","",INDEX(技能效果!I:I,MATCH(技能效果等级!B2685,技能效果!B:B,0)))</f>
        <v/>
      </c>
      <c r="O2685" s="100"/>
      <c r="P2685" s="100"/>
      <c r="Q2685" s="100"/>
      <c r="R2685" s="31" t="str">
        <f>IF(INDEX(技能效果!J:J,MATCH(技能效果等级!B2685,技能效果!B:B,0))="","",INDEX(技能效果!J:J,MATCH(技能效果等级!B2685,技能效果!B:B,0)))</f>
        <v/>
      </c>
      <c r="S2685" s="100"/>
      <c r="T2685" s="100"/>
      <c r="U2685" s="100"/>
      <c r="V2685" s="30" t="s">
        <v>1329</v>
      </c>
      <c r="W2685" s="31">
        <f t="shared" si="41"/>
        <v>269</v>
      </c>
    </row>
    <row r="2686" spans="1:23" ht="16.5" x14ac:dyDescent="0.2">
      <c r="A2686" s="31">
        <v>2683</v>
      </c>
      <c r="B2686" s="31">
        <f>INDEX(技能效果!B:B,MATCH(技能效果等级!W2686,技能效果!Y:Y,0))</f>
        <v>200300101</v>
      </c>
      <c r="C2686" s="31" t="str">
        <f>INDEX(技能效果!C:C,MATCH(技能效果等级!B2686,技能效果!B:B,0))</f>
        <v>新手战斗北落师门技能1伤害</v>
      </c>
      <c r="D2686" s="30" t="s">
        <v>1013</v>
      </c>
      <c r="E2686" s="31">
        <v>123</v>
      </c>
      <c r="F2686" s="31">
        <f>INDEX(技能效果!H:H,MATCH(技能效果等级!B2686,技能效果!B:B,0))</f>
        <v>1001</v>
      </c>
      <c r="G2686" s="31">
        <v>114</v>
      </c>
      <c r="H2686" s="100"/>
      <c r="I2686" s="100"/>
      <c r="J2686" s="100"/>
      <c r="K2686" s="100"/>
      <c r="L2686" s="100"/>
      <c r="M2686" s="100"/>
      <c r="N2686" s="30" t="str">
        <f>IF(INDEX(技能效果!I:I,MATCH(技能效果等级!B2686,技能效果!B:B,0))="","",INDEX(技能效果!I:I,MATCH(技能效果等级!B2686,技能效果!B:B,0)))</f>
        <v/>
      </c>
      <c r="O2686" s="100"/>
      <c r="P2686" s="100"/>
      <c r="Q2686" s="100"/>
      <c r="R2686" s="31" t="str">
        <f>IF(INDEX(技能效果!J:J,MATCH(技能效果等级!B2686,技能效果!B:B,0))="","",INDEX(技能效果!J:J,MATCH(技能效果等级!B2686,技能效果!B:B,0)))</f>
        <v/>
      </c>
      <c r="S2686" s="100"/>
      <c r="T2686" s="100"/>
      <c r="U2686" s="100"/>
      <c r="V2686" s="30" t="s">
        <v>1329</v>
      </c>
      <c r="W2686" s="31">
        <f t="shared" si="41"/>
        <v>269</v>
      </c>
    </row>
    <row r="2687" spans="1:23" ht="16.5" x14ac:dyDescent="0.2">
      <c r="A2687" s="31">
        <v>2684</v>
      </c>
      <c r="B2687" s="31">
        <f>INDEX(技能效果!B:B,MATCH(技能效果等级!W2687,技能效果!Y:Y,0))</f>
        <v>200300101</v>
      </c>
      <c r="C2687" s="31" t="str">
        <f>INDEX(技能效果!C:C,MATCH(技能效果等级!B2687,技能效果!B:B,0))</f>
        <v>新手战斗北落师门技能1伤害</v>
      </c>
      <c r="D2687" s="30" t="s">
        <v>1013</v>
      </c>
      <c r="E2687" s="31">
        <v>124</v>
      </c>
      <c r="F2687" s="31">
        <f>INDEX(技能效果!H:H,MATCH(技能效果等级!B2687,技能效果!B:B,0))</f>
        <v>1001</v>
      </c>
      <c r="G2687" s="31">
        <v>115</v>
      </c>
      <c r="H2687" s="100"/>
      <c r="I2687" s="100"/>
      <c r="J2687" s="100"/>
      <c r="K2687" s="100"/>
      <c r="L2687" s="100"/>
      <c r="M2687" s="100"/>
      <c r="N2687" s="30" t="str">
        <f>IF(INDEX(技能效果!I:I,MATCH(技能效果等级!B2687,技能效果!B:B,0))="","",INDEX(技能效果!I:I,MATCH(技能效果等级!B2687,技能效果!B:B,0)))</f>
        <v/>
      </c>
      <c r="O2687" s="100"/>
      <c r="P2687" s="100"/>
      <c r="Q2687" s="100"/>
      <c r="R2687" s="31" t="str">
        <f>IF(INDEX(技能效果!J:J,MATCH(技能效果等级!B2687,技能效果!B:B,0))="","",INDEX(技能效果!J:J,MATCH(技能效果等级!B2687,技能效果!B:B,0)))</f>
        <v/>
      </c>
      <c r="S2687" s="100"/>
      <c r="T2687" s="100"/>
      <c r="U2687" s="100"/>
      <c r="V2687" s="30" t="s">
        <v>1329</v>
      </c>
      <c r="W2687" s="31">
        <f t="shared" si="41"/>
        <v>269</v>
      </c>
    </row>
    <row r="2688" spans="1:23" ht="16.5" x14ac:dyDescent="0.2">
      <c r="A2688" s="31">
        <v>2685</v>
      </c>
      <c r="B2688" s="31">
        <f>INDEX(技能效果!B:B,MATCH(技能效果等级!W2688,技能效果!Y:Y,0))</f>
        <v>200300101</v>
      </c>
      <c r="C2688" s="31" t="str">
        <f>INDEX(技能效果!C:C,MATCH(技能效果等级!B2688,技能效果!B:B,0))</f>
        <v>新手战斗北落师门技能1伤害</v>
      </c>
      <c r="D2688" s="30" t="s">
        <v>1013</v>
      </c>
      <c r="E2688" s="31">
        <v>125</v>
      </c>
      <c r="F2688" s="31">
        <f>INDEX(技能效果!H:H,MATCH(技能效果等级!B2688,技能效果!B:B,0))</f>
        <v>1001</v>
      </c>
      <c r="G2688" s="31">
        <v>116</v>
      </c>
      <c r="H2688" s="100"/>
      <c r="I2688" s="100"/>
      <c r="J2688" s="100"/>
      <c r="K2688" s="100"/>
      <c r="L2688" s="100"/>
      <c r="M2688" s="100"/>
      <c r="N2688" s="30" t="str">
        <f>IF(INDEX(技能效果!I:I,MATCH(技能效果等级!B2688,技能效果!B:B,0))="","",INDEX(技能效果!I:I,MATCH(技能效果等级!B2688,技能效果!B:B,0)))</f>
        <v/>
      </c>
      <c r="O2688" s="100"/>
      <c r="P2688" s="100"/>
      <c r="Q2688" s="100"/>
      <c r="R2688" s="31" t="str">
        <f>IF(INDEX(技能效果!J:J,MATCH(技能效果等级!B2688,技能效果!B:B,0))="","",INDEX(技能效果!J:J,MATCH(技能效果等级!B2688,技能效果!B:B,0)))</f>
        <v/>
      </c>
      <c r="S2688" s="100"/>
      <c r="T2688" s="100"/>
      <c r="U2688" s="100"/>
      <c r="V2688" s="30" t="s">
        <v>1329</v>
      </c>
      <c r="W2688" s="31">
        <f t="shared" si="41"/>
        <v>269</v>
      </c>
    </row>
    <row r="2689" spans="1:23" ht="16.5" x14ac:dyDescent="0.2">
      <c r="A2689" s="31">
        <v>2686</v>
      </c>
      <c r="B2689" s="31">
        <f>INDEX(技能效果!B:B,MATCH(技能效果等级!W2689,技能效果!Y:Y,0))</f>
        <v>200300101</v>
      </c>
      <c r="C2689" s="31" t="str">
        <f>INDEX(技能效果!C:C,MATCH(技能效果等级!B2689,技能效果!B:B,0))</f>
        <v>新手战斗北落师门技能1伤害</v>
      </c>
      <c r="D2689" s="30" t="s">
        <v>1013</v>
      </c>
      <c r="E2689" s="31">
        <v>126</v>
      </c>
      <c r="F2689" s="31">
        <f>INDEX(技能效果!H:H,MATCH(技能效果等级!B2689,技能效果!B:B,0))</f>
        <v>1001</v>
      </c>
      <c r="G2689" s="31">
        <v>117</v>
      </c>
      <c r="H2689" s="100"/>
      <c r="I2689" s="100"/>
      <c r="J2689" s="100"/>
      <c r="K2689" s="100"/>
      <c r="L2689" s="100"/>
      <c r="M2689" s="100"/>
      <c r="N2689" s="30" t="str">
        <f>IF(INDEX(技能效果!I:I,MATCH(技能效果等级!B2689,技能效果!B:B,0))="","",INDEX(技能效果!I:I,MATCH(技能效果等级!B2689,技能效果!B:B,0)))</f>
        <v/>
      </c>
      <c r="O2689" s="100"/>
      <c r="P2689" s="100"/>
      <c r="Q2689" s="100"/>
      <c r="R2689" s="31" t="str">
        <f>IF(INDEX(技能效果!J:J,MATCH(技能效果等级!B2689,技能效果!B:B,0))="","",INDEX(技能效果!J:J,MATCH(技能效果等级!B2689,技能效果!B:B,0)))</f>
        <v/>
      </c>
      <c r="S2689" s="100"/>
      <c r="T2689" s="100"/>
      <c r="U2689" s="100"/>
      <c r="V2689" s="30" t="s">
        <v>1329</v>
      </c>
      <c r="W2689" s="31">
        <f t="shared" si="41"/>
        <v>269</v>
      </c>
    </row>
    <row r="2690" spans="1:23" ht="16.5" x14ac:dyDescent="0.2">
      <c r="A2690" s="31">
        <v>2687</v>
      </c>
      <c r="B2690" s="31">
        <f>INDEX(技能效果!B:B,MATCH(技能效果等级!W2690,技能效果!Y:Y,0))</f>
        <v>200300101</v>
      </c>
      <c r="C2690" s="31" t="str">
        <f>INDEX(技能效果!C:C,MATCH(技能效果等级!B2690,技能效果!B:B,0))</f>
        <v>新手战斗北落师门技能1伤害</v>
      </c>
      <c r="D2690" s="30" t="s">
        <v>1013</v>
      </c>
      <c r="E2690" s="31">
        <v>127</v>
      </c>
      <c r="F2690" s="31">
        <f>INDEX(技能效果!H:H,MATCH(技能效果等级!B2690,技能效果!B:B,0))</f>
        <v>1001</v>
      </c>
      <c r="G2690" s="31">
        <v>118</v>
      </c>
      <c r="H2690" s="100"/>
      <c r="I2690" s="100"/>
      <c r="J2690" s="100"/>
      <c r="K2690" s="100"/>
      <c r="L2690" s="100"/>
      <c r="M2690" s="100"/>
      <c r="N2690" s="30" t="str">
        <f>IF(INDEX(技能效果!I:I,MATCH(技能效果等级!B2690,技能效果!B:B,0))="","",INDEX(技能效果!I:I,MATCH(技能效果等级!B2690,技能效果!B:B,0)))</f>
        <v/>
      </c>
      <c r="O2690" s="100"/>
      <c r="P2690" s="100"/>
      <c r="Q2690" s="100"/>
      <c r="R2690" s="31" t="str">
        <f>IF(INDEX(技能效果!J:J,MATCH(技能效果等级!B2690,技能效果!B:B,0))="","",INDEX(技能效果!J:J,MATCH(技能效果等级!B2690,技能效果!B:B,0)))</f>
        <v/>
      </c>
      <c r="S2690" s="100"/>
      <c r="T2690" s="100"/>
      <c r="U2690" s="100"/>
      <c r="V2690" s="30" t="s">
        <v>1329</v>
      </c>
      <c r="W2690" s="31">
        <f t="shared" si="41"/>
        <v>269</v>
      </c>
    </row>
    <row r="2691" spans="1:23" ht="16.5" x14ac:dyDescent="0.2">
      <c r="A2691" s="31">
        <v>2688</v>
      </c>
      <c r="B2691" s="31">
        <f>INDEX(技能效果!B:B,MATCH(技能效果等级!W2691,技能效果!Y:Y,0))</f>
        <v>200300101</v>
      </c>
      <c r="C2691" s="31" t="str">
        <f>INDEX(技能效果!C:C,MATCH(技能效果等级!B2691,技能效果!B:B,0))</f>
        <v>新手战斗北落师门技能1伤害</v>
      </c>
      <c r="D2691" s="30" t="s">
        <v>1013</v>
      </c>
      <c r="E2691" s="31">
        <v>128</v>
      </c>
      <c r="F2691" s="31">
        <f>INDEX(技能效果!H:H,MATCH(技能效果等级!B2691,技能效果!B:B,0))</f>
        <v>1001</v>
      </c>
      <c r="G2691" s="31">
        <v>119</v>
      </c>
      <c r="H2691" s="100"/>
      <c r="I2691" s="100"/>
      <c r="J2691" s="100"/>
      <c r="K2691" s="100"/>
      <c r="L2691" s="100"/>
      <c r="M2691" s="100"/>
      <c r="N2691" s="30" t="str">
        <f>IF(INDEX(技能效果!I:I,MATCH(技能效果等级!B2691,技能效果!B:B,0))="","",INDEX(技能效果!I:I,MATCH(技能效果等级!B2691,技能效果!B:B,0)))</f>
        <v/>
      </c>
      <c r="O2691" s="100"/>
      <c r="P2691" s="100"/>
      <c r="Q2691" s="100"/>
      <c r="R2691" s="31" t="str">
        <f>IF(INDEX(技能效果!J:J,MATCH(技能效果等级!B2691,技能效果!B:B,0))="","",INDEX(技能效果!J:J,MATCH(技能效果等级!B2691,技能效果!B:B,0)))</f>
        <v/>
      </c>
      <c r="S2691" s="100"/>
      <c r="T2691" s="100"/>
      <c r="U2691" s="100"/>
      <c r="V2691" s="30" t="s">
        <v>1329</v>
      </c>
      <c r="W2691" s="31">
        <f t="shared" si="41"/>
        <v>269</v>
      </c>
    </row>
    <row r="2692" spans="1:23" ht="16.5" x14ac:dyDescent="0.2">
      <c r="A2692" s="31">
        <v>2689</v>
      </c>
      <c r="B2692" s="31">
        <f>INDEX(技能效果!B:B,MATCH(技能效果等级!W2692,技能效果!Y:Y,0))</f>
        <v>200300101</v>
      </c>
      <c r="C2692" s="31" t="str">
        <f>INDEX(技能效果!C:C,MATCH(技能效果等级!B2692,技能效果!B:B,0))</f>
        <v>新手战斗北落师门技能1伤害</v>
      </c>
      <c r="D2692" s="30" t="s">
        <v>1013</v>
      </c>
      <c r="E2692" s="31">
        <v>129</v>
      </c>
      <c r="F2692" s="31">
        <f>INDEX(技能效果!H:H,MATCH(技能效果等级!B2692,技能效果!B:B,0))</f>
        <v>1001</v>
      </c>
      <c r="G2692" s="31">
        <v>120</v>
      </c>
      <c r="H2692" s="100"/>
      <c r="I2692" s="100"/>
      <c r="J2692" s="100"/>
      <c r="K2692" s="100"/>
      <c r="L2692" s="100"/>
      <c r="M2692" s="100"/>
      <c r="N2692" s="30" t="str">
        <f>IF(INDEX(技能效果!I:I,MATCH(技能效果等级!B2692,技能效果!B:B,0))="","",INDEX(技能效果!I:I,MATCH(技能效果等级!B2692,技能效果!B:B,0)))</f>
        <v/>
      </c>
      <c r="O2692" s="100"/>
      <c r="P2692" s="100"/>
      <c r="Q2692" s="100"/>
      <c r="R2692" s="31" t="str">
        <f>IF(INDEX(技能效果!J:J,MATCH(技能效果等级!B2692,技能效果!B:B,0))="","",INDEX(技能效果!J:J,MATCH(技能效果等级!B2692,技能效果!B:B,0)))</f>
        <v/>
      </c>
      <c r="S2692" s="100"/>
      <c r="T2692" s="100"/>
      <c r="U2692" s="100"/>
      <c r="V2692" s="30" t="s">
        <v>1329</v>
      </c>
      <c r="W2692" s="31">
        <f t="shared" si="41"/>
        <v>269</v>
      </c>
    </row>
    <row r="2693" spans="1:23" ht="16.5" x14ac:dyDescent="0.2">
      <c r="A2693" s="31">
        <v>2690</v>
      </c>
      <c r="B2693" s="31">
        <f>INDEX(技能效果!B:B,MATCH(技能效果等级!W2693,技能效果!Y:Y,0))</f>
        <v>200300101</v>
      </c>
      <c r="C2693" s="31" t="str">
        <f>INDEX(技能效果!C:C,MATCH(技能效果等级!B2693,技能效果!B:B,0))</f>
        <v>新手战斗北落师门技能1伤害</v>
      </c>
      <c r="D2693" s="30" t="s">
        <v>1013</v>
      </c>
      <c r="E2693" s="31">
        <v>130</v>
      </c>
      <c r="F2693" s="31">
        <f>INDEX(技能效果!H:H,MATCH(技能效果等级!B2693,技能效果!B:B,0))</f>
        <v>1001</v>
      </c>
      <c r="G2693" s="31">
        <v>121</v>
      </c>
      <c r="H2693" s="100"/>
      <c r="I2693" s="100"/>
      <c r="J2693" s="100"/>
      <c r="K2693" s="100"/>
      <c r="L2693" s="100"/>
      <c r="M2693" s="100"/>
      <c r="N2693" s="30" t="str">
        <f>IF(INDEX(技能效果!I:I,MATCH(技能效果等级!B2693,技能效果!B:B,0))="","",INDEX(技能效果!I:I,MATCH(技能效果等级!B2693,技能效果!B:B,0)))</f>
        <v/>
      </c>
      <c r="O2693" s="100"/>
      <c r="P2693" s="100"/>
      <c r="Q2693" s="100"/>
      <c r="R2693" s="31" t="str">
        <f>IF(INDEX(技能效果!J:J,MATCH(技能效果等级!B2693,技能效果!B:B,0))="","",INDEX(技能效果!J:J,MATCH(技能效果等级!B2693,技能效果!B:B,0)))</f>
        <v/>
      </c>
      <c r="S2693" s="100"/>
      <c r="T2693" s="100"/>
      <c r="U2693" s="100"/>
      <c r="V2693" s="30" t="s">
        <v>1329</v>
      </c>
      <c r="W2693" s="31">
        <f t="shared" si="41"/>
        <v>269</v>
      </c>
    </row>
    <row r="2694" spans="1:23" ht="16.5" x14ac:dyDescent="0.2">
      <c r="A2694" s="31">
        <v>2691</v>
      </c>
      <c r="B2694" s="31">
        <f>INDEX(技能效果!B:B,MATCH(技能效果等级!W2694,技能效果!Y:Y,0))</f>
        <v>200400101</v>
      </c>
      <c r="C2694" s="31" t="str">
        <f>INDEX(技能效果!C:C,MATCH(技能效果等级!B2694,技能效果!B:B,0))</f>
        <v>新手战斗塞伯罗斯技能伤害</v>
      </c>
      <c r="D2694" s="30" t="s">
        <v>1013</v>
      </c>
      <c r="E2694" s="31">
        <v>131</v>
      </c>
      <c r="F2694" s="31">
        <f>INDEX(技能效果!H:H,MATCH(技能效果等级!B2694,技能效果!B:B,0))</f>
        <v>1001</v>
      </c>
      <c r="G2694" s="31">
        <v>122</v>
      </c>
      <c r="H2694" s="100"/>
      <c r="I2694" s="100"/>
      <c r="J2694" s="100"/>
      <c r="K2694" s="100"/>
      <c r="L2694" s="100"/>
      <c r="M2694" s="100"/>
      <c r="N2694" s="30" t="str">
        <f>IF(INDEX(技能效果!I:I,MATCH(技能效果等级!B2694,技能效果!B:B,0))="","",INDEX(技能效果!I:I,MATCH(技能效果等级!B2694,技能效果!B:B,0)))</f>
        <v/>
      </c>
      <c r="O2694" s="100"/>
      <c r="P2694" s="100"/>
      <c r="Q2694" s="100"/>
      <c r="R2694" s="31" t="str">
        <f>IF(INDEX(技能效果!J:J,MATCH(技能效果等级!B2694,技能效果!B:B,0))="","",INDEX(技能效果!J:J,MATCH(技能效果等级!B2694,技能效果!B:B,0)))</f>
        <v/>
      </c>
      <c r="S2694" s="100"/>
      <c r="T2694" s="100"/>
      <c r="U2694" s="100"/>
      <c r="V2694" s="30" t="s">
        <v>1329</v>
      </c>
      <c r="W2694" s="31">
        <f t="shared" si="41"/>
        <v>270</v>
      </c>
    </row>
    <row r="2695" spans="1:23" ht="16.5" x14ac:dyDescent="0.2">
      <c r="A2695" s="31">
        <v>2692</v>
      </c>
      <c r="B2695" s="31">
        <f>INDEX(技能效果!B:B,MATCH(技能效果等级!W2695,技能效果!Y:Y,0))</f>
        <v>200400101</v>
      </c>
      <c r="C2695" s="31" t="str">
        <f>INDEX(技能效果!C:C,MATCH(技能效果等级!B2695,技能效果!B:B,0))</f>
        <v>新手战斗塞伯罗斯技能伤害</v>
      </c>
      <c r="D2695" s="30" t="s">
        <v>1013</v>
      </c>
      <c r="E2695" s="31">
        <v>132</v>
      </c>
      <c r="F2695" s="31">
        <f>INDEX(技能效果!H:H,MATCH(技能效果等级!B2695,技能效果!B:B,0))</f>
        <v>1001</v>
      </c>
      <c r="G2695" s="31">
        <v>123</v>
      </c>
      <c r="H2695" s="100"/>
      <c r="I2695" s="100"/>
      <c r="J2695" s="100"/>
      <c r="K2695" s="100"/>
      <c r="L2695" s="100"/>
      <c r="M2695" s="100"/>
      <c r="N2695" s="30" t="str">
        <f>IF(INDEX(技能效果!I:I,MATCH(技能效果等级!B2695,技能效果!B:B,0))="","",INDEX(技能效果!I:I,MATCH(技能效果等级!B2695,技能效果!B:B,0)))</f>
        <v/>
      </c>
      <c r="O2695" s="100"/>
      <c r="P2695" s="100"/>
      <c r="Q2695" s="100"/>
      <c r="R2695" s="31" t="str">
        <f>IF(INDEX(技能效果!J:J,MATCH(技能效果等级!B2695,技能效果!B:B,0))="","",INDEX(技能效果!J:J,MATCH(技能效果等级!B2695,技能效果!B:B,0)))</f>
        <v/>
      </c>
      <c r="S2695" s="100"/>
      <c r="T2695" s="100"/>
      <c r="U2695" s="100"/>
      <c r="V2695" s="30" t="s">
        <v>1329</v>
      </c>
      <c r="W2695" s="31">
        <f t="shared" si="41"/>
        <v>270</v>
      </c>
    </row>
    <row r="2696" spans="1:23" ht="16.5" x14ac:dyDescent="0.2">
      <c r="A2696" s="31">
        <v>2693</v>
      </c>
      <c r="B2696" s="31">
        <f>INDEX(技能效果!B:B,MATCH(技能效果等级!W2696,技能效果!Y:Y,0))</f>
        <v>200400101</v>
      </c>
      <c r="C2696" s="31" t="str">
        <f>INDEX(技能效果!C:C,MATCH(技能效果等级!B2696,技能效果!B:B,0))</f>
        <v>新手战斗塞伯罗斯技能伤害</v>
      </c>
      <c r="D2696" s="30" t="s">
        <v>1013</v>
      </c>
      <c r="E2696" s="31">
        <v>133</v>
      </c>
      <c r="F2696" s="31">
        <f>INDEX(技能效果!H:H,MATCH(技能效果等级!B2696,技能效果!B:B,0))</f>
        <v>1001</v>
      </c>
      <c r="G2696" s="31">
        <v>124</v>
      </c>
      <c r="H2696" s="100"/>
      <c r="I2696" s="100"/>
      <c r="J2696" s="100"/>
      <c r="K2696" s="100"/>
      <c r="L2696" s="100"/>
      <c r="M2696" s="100"/>
      <c r="N2696" s="30" t="str">
        <f>IF(INDEX(技能效果!I:I,MATCH(技能效果等级!B2696,技能效果!B:B,0))="","",INDEX(技能效果!I:I,MATCH(技能效果等级!B2696,技能效果!B:B,0)))</f>
        <v/>
      </c>
      <c r="O2696" s="100"/>
      <c r="P2696" s="100"/>
      <c r="Q2696" s="100"/>
      <c r="R2696" s="31" t="str">
        <f>IF(INDEX(技能效果!J:J,MATCH(技能效果等级!B2696,技能效果!B:B,0))="","",INDEX(技能效果!J:J,MATCH(技能效果等级!B2696,技能效果!B:B,0)))</f>
        <v/>
      </c>
      <c r="S2696" s="100"/>
      <c r="T2696" s="100"/>
      <c r="U2696" s="100"/>
      <c r="V2696" s="30" t="s">
        <v>1329</v>
      </c>
      <c r="W2696" s="31">
        <f t="shared" si="41"/>
        <v>270</v>
      </c>
    </row>
    <row r="2697" spans="1:23" ht="16.5" x14ac:dyDescent="0.2">
      <c r="A2697" s="31">
        <v>2694</v>
      </c>
      <c r="B2697" s="31">
        <f>INDEX(技能效果!B:B,MATCH(技能效果等级!W2697,技能效果!Y:Y,0))</f>
        <v>200400101</v>
      </c>
      <c r="C2697" s="31" t="str">
        <f>INDEX(技能效果!C:C,MATCH(技能效果等级!B2697,技能效果!B:B,0))</f>
        <v>新手战斗塞伯罗斯技能伤害</v>
      </c>
      <c r="D2697" s="30" t="s">
        <v>1013</v>
      </c>
      <c r="E2697" s="31">
        <v>134</v>
      </c>
      <c r="F2697" s="31">
        <f>INDEX(技能效果!H:H,MATCH(技能效果等级!B2697,技能效果!B:B,0))</f>
        <v>1001</v>
      </c>
      <c r="G2697" s="31">
        <v>125</v>
      </c>
      <c r="H2697" s="100"/>
      <c r="I2697" s="100"/>
      <c r="J2697" s="100"/>
      <c r="K2697" s="100"/>
      <c r="L2697" s="100"/>
      <c r="M2697" s="100"/>
      <c r="N2697" s="30" t="str">
        <f>IF(INDEX(技能效果!I:I,MATCH(技能效果等级!B2697,技能效果!B:B,0))="","",INDEX(技能效果!I:I,MATCH(技能效果等级!B2697,技能效果!B:B,0)))</f>
        <v/>
      </c>
      <c r="O2697" s="100"/>
      <c r="P2697" s="100"/>
      <c r="Q2697" s="100"/>
      <c r="R2697" s="31" t="str">
        <f>IF(INDEX(技能效果!J:J,MATCH(技能效果等级!B2697,技能效果!B:B,0))="","",INDEX(技能效果!J:J,MATCH(技能效果等级!B2697,技能效果!B:B,0)))</f>
        <v/>
      </c>
      <c r="S2697" s="100"/>
      <c r="T2697" s="100"/>
      <c r="U2697" s="100"/>
      <c r="V2697" s="30" t="s">
        <v>1329</v>
      </c>
      <c r="W2697" s="31">
        <f t="shared" si="41"/>
        <v>270</v>
      </c>
    </row>
    <row r="2698" spans="1:23" ht="16.5" x14ac:dyDescent="0.2">
      <c r="A2698" s="31">
        <v>2695</v>
      </c>
      <c r="B2698" s="31">
        <f>INDEX(技能效果!B:B,MATCH(技能效果等级!W2698,技能效果!Y:Y,0))</f>
        <v>200400101</v>
      </c>
      <c r="C2698" s="31" t="str">
        <f>INDEX(技能效果!C:C,MATCH(技能效果等级!B2698,技能效果!B:B,0))</f>
        <v>新手战斗塞伯罗斯技能伤害</v>
      </c>
      <c r="D2698" s="30" t="s">
        <v>1013</v>
      </c>
      <c r="E2698" s="31">
        <v>135</v>
      </c>
      <c r="F2698" s="31">
        <f>INDEX(技能效果!H:H,MATCH(技能效果等级!B2698,技能效果!B:B,0))</f>
        <v>1001</v>
      </c>
      <c r="G2698" s="31">
        <v>126</v>
      </c>
      <c r="H2698" s="100"/>
      <c r="I2698" s="100"/>
      <c r="J2698" s="100"/>
      <c r="K2698" s="100"/>
      <c r="L2698" s="100"/>
      <c r="M2698" s="100"/>
      <c r="N2698" s="30" t="str">
        <f>IF(INDEX(技能效果!I:I,MATCH(技能效果等级!B2698,技能效果!B:B,0))="","",INDEX(技能效果!I:I,MATCH(技能效果等级!B2698,技能效果!B:B,0)))</f>
        <v/>
      </c>
      <c r="O2698" s="100"/>
      <c r="P2698" s="100"/>
      <c r="Q2698" s="100"/>
      <c r="R2698" s="31" t="str">
        <f>IF(INDEX(技能效果!J:J,MATCH(技能效果等级!B2698,技能效果!B:B,0))="","",INDEX(技能效果!J:J,MATCH(技能效果等级!B2698,技能效果!B:B,0)))</f>
        <v/>
      </c>
      <c r="S2698" s="100"/>
      <c r="T2698" s="100"/>
      <c r="U2698" s="100"/>
      <c r="V2698" s="30" t="s">
        <v>1329</v>
      </c>
      <c r="W2698" s="31">
        <f t="shared" si="41"/>
        <v>270</v>
      </c>
    </row>
    <row r="2699" spans="1:23" ht="16.5" x14ac:dyDescent="0.2">
      <c r="A2699" s="31">
        <v>2696</v>
      </c>
      <c r="B2699" s="31">
        <f>INDEX(技能效果!B:B,MATCH(技能效果等级!W2699,技能效果!Y:Y,0))</f>
        <v>200400101</v>
      </c>
      <c r="C2699" s="31" t="str">
        <f>INDEX(技能效果!C:C,MATCH(技能效果等级!B2699,技能效果!B:B,0))</f>
        <v>新手战斗塞伯罗斯技能伤害</v>
      </c>
      <c r="D2699" s="30" t="s">
        <v>1013</v>
      </c>
      <c r="E2699" s="31">
        <v>136</v>
      </c>
      <c r="F2699" s="31">
        <f>INDEX(技能效果!H:H,MATCH(技能效果等级!B2699,技能效果!B:B,0))</f>
        <v>1001</v>
      </c>
      <c r="G2699" s="31">
        <v>127</v>
      </c>
      <c r="H2699" s="100"/>
      <c r="I2699" s="100"/>
      <c r="J2699" s="100"/>
      <c r="K2699" s="100"/>
      <c r="L2699" s="100"/>
      <c r="M2699" s="100"/>
      <c r="N2699" s="30" t="str">
        <f>IF(INDEX(技能效果!I:I,MATCH(技能效果等级!B2699,技能效果!B:B,0))="","",INDEX(技能效果!I:I,MATCH(技能效果等级!B2699,技能效果!B:B,0)))</f>
        <v/>
      </c>
      <c r="O2699" s="100"/>
      <c r="P2699" s="100"/>
      <c r="Q2699" s="100"/>
      <c r="R2699" s="31" t="str">
        <f>IF(INDEX(技能效果!J:J,MATCH(技能效果等级!B2699,技能效果!B:B,0))="","",INDEX(技能效果!J:J,MATCH(技能效果等级!B2699,技能效果!B:B,0)))</f>
        <v/>
      </c>
      <c r="S2699" s="100"/>
      <c r="T2699" s="100"/>
      <c r="U2699" s="100"/>
      <c r="V2699" s="30" t="s">
        <v>1329</v>
      </c>
      <c r="W2699" s="31">
        <f t="shared" si="41"/>
        <v>270</v>
      </c>
    </row>
    <row r="2700" spans="1:23" ht="16.5" x14ac:dyDescent="0.2">
      <c r="A2700" s="31">
        <v>2697</v>
      </c>
      <c r="B2700" s="31">
        <f>INDEX(技能效果!B:B,MATCH(技能效果等级!W2700,技能效果!Y:Y,0))</f>
        <v>200400101</v>
      </c>
      <c r="C2700" s="31" t="str">
        <f>INDEX(技能效果!C:C,MATCH(技能效果等级!B2700,技能效果!B:B,0))</f>
        <v>新手战斗塞伯罗斯技能伤害</v>
      </c>
      <c r="D2700" s="30" t="s">
        <v>1013</v>
      </c>
      <c r="E2700" s="31">
        <v>137</v>
      </c>
      <c r="F2700" s="31">
        <f>INDEX(技能效果!H:H,MATCH(技能效果等级!B2700,技能效果!B:B,0))</f>
        <v>1001</v>
      </c>
      <c r="G2700" s="31">
        <v>128</v>
      </c>
      <c r="H2700" s="100"/>
      <c r="I2700" s="100"/>
      <c r="J2700" s="100"/>
      <c r="K2700" s="100"/>
      <c r="L2700" s="100"/>
      <c r="M2700" s="100"/>
      <c r="N2700" s="30" t="str">
        <f>IF(INDEX(技能效果!I:I,MATCH(技能效果等级!B2700,技能效果!B:B,0))="","",INDEX(技能效果!I:I,MATCH(技能效果等级!B2700,技能效果!B:B,0)))</f>
        <v/>
      </c>
      <c r="O2700" s="100"/>
      <c r="P2700" s="100"/>
      <c r="Q2700" s="100"/>
      <c r="R2700" s="31" t="str">
        <f>IF(INDEX(技能效果!J:J,MATCH(技能效果等级!B2700,技能效果!B:B,0))="","",INDEX(技能效果!J:J,MATCH(技能效果等级!B2700,技能效果!B:B,0)))</f>
        <v/>
      </c>
      <c r="S2700" s="100"/>
      <c r="T2700" s="100"/>
      <c r="U2700" s="100"/>
      <c r="V2700" s="30" t="s">
        <v>1329</v>
      </c>
      <c r="W2700" s="31">
        <f t="shared" si="41"/>
        <v>270</v>
      </c>
    </row>
    <row r="2701" spans="1:23" ht="16.5" x14ac:dyDescent="0.2">
      <c r="A2701" s="31">
        <v>2698</v>
      </c>
      <c r="B2701" s="31">
        <f>INDEX(技能效果!B:B,MATCH(技能效果等级!W2701,技能效果!Y:Y,0))</f>
        <v>200400101</v>
      </c>
      <c r="C2701" s="31" t="str">
        <f>INDEX(技能效果!C:C,MATCH(技能效果等级!B2701,技能效果!B:B,0))</f>
        <v>新手战斗塞伯罗斯技能伤害</v>
      </c>
      <c r="D2701" s="30" t="s">
        <v>1013</v>
      </c>
      <c r="E2701" s="31">
        <v>138</v>
      </c>
      <c r="F2701" s="31">
        <f>INDEX(技能效果!H:H,MATCH(技能效果等级!B2701,技能效果!B:B,0))</f>
        <v>1001</v>
      </c>
      <c r="G2701" s="31">
        <v>129</v>
      </c>
      <c r="H2701" s="100"/>
      <c r="I2701" s="100"/>
      <c r="J2701" s="100"/>
      <c r="K2701" s="100"/>
      <c r="L2701" s="100"/>
      <c r="M2701" s="100"/>
      <c r="N2701" s="30" t="str">
        <f>IF(INDEX(技能效果!I:I,MATCH(技能效果等级!B2701,技能效果!B:B,0))="","",INDEX(技能效果!I:I,MATCH(技能效果等级!B2701,技能效果!B:B,0)))</f>
        <v/>
      </c>
      <c r="O2701" s="100"/>
      <c r="P2701" s="100"/>
      <c r="Q2701" s="100"/>
      <c r="R2701" s="31" t="str">
        <f>IF(INDEX(技能效果!J:J,MATCH(技能效果等级!B2701,技能效果!B:B,0))="","",INDEX(技能效果!J:J,MATCH(技能效果等级!B2701,技能效果!B:B,0)))</f>
        <v/>
      </c>
      <c r="S2701" s="100"/>
      <c r="T2701" s="100"/>
      <c r="U2701" s="100"/>
      <c r="V2701" s="30" t="s">
        <v>1329</v>
      </c>
      <c r="W2701" s="31">
        <f t="shared" si="41"/>
        <v>270</v>
      </c>
    </row>
    <row r="2702" spans="1:23" ht="16.5" x14ac:dyDescent="0.2">
      <c r="A2702" s="31">
        <v>2699</v>
      </c>
      <c r="B2702" s="31">
        <f>INDEX(技能效果!B:B,MATCH(技能效果等级!W2702,技能效果!Y:Y,0))</f>
        <v>200400101</v>
      </c>
      <c r="C2702" s="31" t="str">
        <f>INDEX(技能效果!C:C,MATCH(技能效果等级!B2702,技能效果!B:B,0))</f>
        <v>新手战斗塞伯罗斯技能伤害</v>
      </c>
      <c r="D2702" s="30" t="s">
        <v>1013</v>
      </c>
      <c r="E2702" s="31">
        <v>139</v>
      </c>
      <c r="F2702" s="31">
        <f>INDEX(技能效果!H:H,MATCH(技能效果等级!B2702,技能效果!B:B,0))</f>
        <v>1001</v>
      </c>
      <c r="G2702" s="31">
        <v>130</v>
      </c>
      <c r="H2702" s="100"/>
      <c r="I2702" s="100"/>
      <c r="J2702" s="100"/>
      <c r="K2702" s="100"/>
      <c r="L2702" s="100"/>
      <c r="M2702" s="100"/>
      <c r="N2702" s="30" t="str">
        <f>IF(INDEX(技能效果!I:I,MATCH(技能效果等级!B2702,技能效果!B:B,0))="","",INDEX(技能效果!I:I,MATCH(技能效果等级!B2702,技能效果!B:B,0)))</f>
        <v/>
      </c>
      <c r="O2702" s="100"/>
      <c r="P2702" s="100"/>
      <c r="Q2702" s="100"/>
      <c r="R2702" s="31" t="str">
        <f>IF(INDEX(技能效果!J:J,MATCH(技能效果等级!B2702,技能效果!B:B,0))="","",INDEX(技能效果!J:J,MATCH(技能效果等级!B2702,技能效果!B:B,0)))</f>
        <v/>
      </c>
      <c r="S2702" s="100"/>
      <c r="T2702" s="100"/>
      <c r="U2702" s="100"/>
      <c r="V2702" s="30" t="s">
        <v>1329</v>
      </c>
      <c r="W2702" s="31">
        <f t="shared" si="41"/>
        <v>270</v>
      </c>
    </row>
    <row r="2703" spans="1:23" ht="16.5" x14ac:dyDescent="0.2">
      <c r="A2703" s="31">
        <v>2700</v>
      </c>
      <c r="B2703" s="31">
        <f>INDEX(技能效果!B:B,MATCH(技能效果等级!W2703,技能效果!Y:Y,0))</f>
        <v>200400101</v>
      </c>
      <c r="C2703" s="31" t="str">
        <f>INDEX(技能效果!C:C,MATCH(技能效果等级!B2703,技能效果!B:B,0))</f>
        <v>新手战斗塞伯罗斯技能伤害</v>
      </c>
      <c r="D2703" s="30" t="s">
        <v>1013</v>
      </c>
      <c r="E2703" s="31">
        <v>140</v>
      </c>
      <c r="F2703" s="31">
        <f>INDEX(技能效果!H:H,MATCH(技能效果等级!B2703,技能效果!B:B,0))</f>
        <v>1001</v>
      </c>
      <c r="G2703" s="31">
        <v>131</v>
      </c>
      <c r="H2703" s="100"/>
      <c r="I2703" s="100"/>
      <c r="J2703" s="100"/>
      <c r="K2703" s="100"/>
      <c r="L2703" s="100"/>
      <c r="M2703" s="100"/>
      <c r="N2703" s="30" t="str">
        <f>IF(INDEX(技能效果!I:I,MATCH(技能效果等级!B2703,技能效果!B:B,0))="","",INDEX(技能效果!I:I,MATCH(技能效果等级!B2703,技能效果!B:B,0)))</f>
        <v/>
      </c>
      <c r="O2703" s="100"/>
      <c r="P2703" s="100"/>
      <c r="Q2703" s="100"/>
      <c r="R2703" s="31" t="str">
        <f>IF(INDEX(技能效果!J:J,MATCH(技能效果等级!B2703,技能效果!B:B,0))="","",INDEX(技能效果!J:J,MATCH(技能效果等级!B2703,技能效果!B:B,0)))</f>
        <v/>
      </c>
      <c r="S2703" s="100"/>
      <c r="T2703" s="100"/>
      <c r="U2703" s="100"/>
      <c r="V2703" s="30" t="s">
        <v>1329</v>
      </c>
      <c r="W2703" s="31">
        <f t="shared" ref="W2703:W2766" si="42">W2693+1</f>
        <v>270</v>
      </c>
    </row>
    <row r="2704" spans="1:23" ht="16.5" x14ac:dyDescent="0.2">
      <c r="A2704" s="31">
        <v>2701</v>
      </c>
      <c r="B2704" s="31">
        <f>INDEX(技能效果!B:B,MATCH(技能效果等级!W2704,技能效果!Y:Y,0))</f>
        <v>200500101</v>
      </c>
      <c r="C2704" s="31" t="str">
        <f>INDEX(技能效果!C:C,MATCH(技能效果等级!B2704,技能效果!B:B,0))</f>
        <v>新手战斗许褚技能伤害</v>
      </c>
      <c r="D2704" s="30" t="s">
        <v>1013</v>
      </c>
      <c r="E2704" s="31">
        <v>141</v>
      </c>
      <c r="F2704" s="31">
        <f>INDEX(技能效果!H:H,MATCH(技能效果等级!B2704,技能效果!B:B,0))</f>
        <v>1001</v>
      </c>
      <c r="G2704" s="31">
        <v>132</v>
      </c>
      <c r="H2704" s="100"/>
      <c r="I2704" s="100"/>
      <c r="J2704" s="100"/>
      <c r="K2704" s="100"/>
      <c r="L2704" s="100"/>
      <c r="M2704" s="100"/>
      <c r="N2704" s="30" t="str">
        <f>IF(INDEX(技能效果!I:I,MATCH(技能效果等级!B2704,技能效果!B:B,0))="","",INDEX(技能效果!I:I,MATCH(技能效果等级!B2704,技能效果!B:B,0)))</f>
        <v/>
      </c>
      <c r="O2704" s="100"/>
      <c r="P2704" s="100"/>
      <c r="Q2704" s="100"/>
      <c r="R2704" s="31" t="str">
        <f>IF(INDEX(技能效果!J:J,MATCH(技能效果等级!B2704,技能效果!B:B,0))="","",INDEX(技能效果!J:J,MATCH(技能效果等级!B2704,技能效果!B:B,0)))</f>
        <v/>
      </c>
      <c r="S2704" s="100"/>
      <c r="T2704" s="100"/>
      <c r="U2704" s="100"/>
      <c r="V2704" s="30" t="s">
        <v>1329</v>
      </c>
      <c r="W2704" s="31">
        <f t="shared" si="42"/>
        <v>271</v>
      </c>
    </row>
    <row r="2705" spans="1:23" ht="16.5" x14ac:dyDescent="0.2">
      <c r="A2705" s="31">
        <v>2702</v>
      </c>
      <c r="B2705" s="31">
        <f>INDEX(技能效果!B:B,MATCH(技能效果等级!W2705,技能效果!Y:Y,0))</f>
        <v>200500101</v>
      </c>
      <c r="C2705" s="31" t="str">
        <f>INDEX(技能效果!C:C,MATCH(技能效果等级!B2705,技能效果!B:B,0))</f>
        <v>新手战斗许褚技能伤害</v>
      </c>
      <c r="D2705" s="30" t="s">
        <v>1013</v>
      </c>
      <c r="E2705" s="31">
        <v>142</v>
      </c>
      <c r="F2705" s="31">
        <f>INDEX(技能效果!H:H,MATCH(技能效果等级!B2705,技能效果!B:B,0))</f>
        <v>1001</v>
      </c>
      <c r="G2705" s="31">
        <v>133</v>
      </c>
      <c r="H2705" s="100"/>
      <c r="I2705" s="100"/>
      <c r="J2705" s="100"/>
      <c r="K2705" s="100"/>
      <c r="L2705" s="100"/>
      <c r="M2705" s="100"/>
      <c r="N2705" s="30" t="str">
        <f>IF(INDEX(技能效果!I:I,MATCH(技能效果等级!B2705,技能效果!B:B,0))="","",INDEX(技能效果!I:I,MATCH(技能效果等级!B2705,技能效果!B:B,0)))</f>
        <v/>
      </c>
      <c r="O2705" s="100"/>
      <c r="P2705" s="100"/>
      <c r="Q2705" s="100"/>
      <c r="R2705" s="31" t="str">
        <f>IF(INDEX(技能效果!J:J,MATCH(技能效果等级!B2705,技能效果!B:B,0))="","",INDEX(技能效果!J:J,MATCH(技能效果等级!B2705,技能效果!B:B,0)))</f>
        <v/>
      </c>
      <c r="S2705" s="100"/>
      <c r="T2705" s="100"/>
      <c r="U2705" s="100"/>
      <c r="V2705" s="30" t="s">
        <v>1329</v>
      </c>
      <c r="W2705" s="31">
        <f t="shared" si="42"/>
        <v>271</v>
      </c>
    </row>
    <row r="2706" spans="1:23" ht="16.5" x14ac:dyDescent="0.2">
      <c r="A2706" s="31">
        <v>2703</v>
      </c>
      <c r="B2706" s="31">
        <f>INDEX(技能效果!B:B,MATCH(技能效果等级!W2706,技能效果!Y:Y,0))</f>
        <v>200500101</v>
      </c>
      <c r="C2706" s="31" t="str">
        <f>INDEX(技能效果!C:C,MATCH(技能效果等级!B2706,技能效果!B:B,0))</f>
        <v>新手战斗许褚技能伤害</v>
      </c>
      <c r="D2706" s="30" t="s">
        <v>1013</v>
      </c>
      <c r="E2706" s="31">
        <v>143</v>
      </c>
      <c r="F2706" s="31">
        <f>INDEX(技能效果!H:H,MATCH(技能效果等级!B2706,技能效果!B:B,0))</f>
        <v>1001</v>
      </c>
      <c r="G2706" s="31">
        <v>134</v>
      </c>
      <c r="H2706" s="100"/>
      <c r="I2706" s="100"/>
      <c r="J2706" s="100"/>
      <c r="K2706" s="100"/>
      <c r="L2706" s="100"/>
      <c r="M2706" s="100"/>
      <c r="N2706" s="30" t="str">
        <f>IF(INDEX(技能效果!I:I,MATCH(技能效果等级!B2706,技能效果!B:B,0))="","",INDEX(技能效果!I:I,MATCH(技能效果等级!B2706,技能效果!B:B,0)))</f>
        <v/>
      </c>
      <c r="O2706" s="100"/>
      <c r="P2706" s="100"/>
      <c r="Q2706" s="100"/>
      <c r="R2706" s="31" t="str">
        <f>IF(INDEX(技能效果!J:J,MATCH(技能效果等级!B2706,技能效果!B:B,0))="","",INDEX(技能效果!J:J,MATCH(技能效果等级!B2706,技能效果!B:B,0)))</f>
        <v/>
      </c>
      <c r="S2706" s="100"/>
      <c r="T2706" s="100"/>
      <c r="U2706" s="100"/>
      <c r="V2706" s="30" t="s">
        <v>1329</v>
      </c>
      <c r="W2706" s="31">
        <f t="shared" si="42"/>
        <v>271</v>
      </c>
    </row>
    <row r="2707" spans="1:23" ht="16.5" x14ac:dyDescent="0.2">
      <c r="A2707" s="31">
        <v>2704</v>
      </c>
      <c r="B2707" s="31">
        <f>INDEX(技能效果!B:B,MATCH(技能效果等级!W2707,技能效果!Y:Y,0))</f>
        <v>200500101</v>
      </c>
      <c r="C2707" s="31" t="str">
        <f>INDEX(技能效果!C:C,MATCH(技能效果等级!B2707,技能效果!B:B,0))</f>
        <v>新手战斗许褚技能伤害</v>
      </c>
      <c r="D2707" s="30" t="s">
        <v>1013</v>
      </c>
      <c r="E2707" s="31">
        <v>144</v>
      </c>
      <c r="F2707" s="31">
        <f>INDEX(技能效果!H:H,MATCH(技能效果等级!B2707,技能效果!B:B,0))</f>
        <v>1001</v>
      </c>
      <c r="G2707" s="31">
        <v>135</v>
      </c>
      <c r="H2707" s="100"/>
      <c r="I2707" s="100"/>
      <c r="J2707" s="100"/>
      <c r="K2707" s="100"/>
      <c r="L2707" s="100"/>
      <c r="M2707" s="100"/>
      <c r="N2707" s="30" t="str">
        <f>IF(INDEX(技能效果!I:I,MATCH(技能效果等级!B2707,技能效果!B:B,0))="","",INDEX(技能效果!I:I,MATCH(技能效果等级!B2707,技能效果!B:B,0)))</f>
        <v/>
      </c>
      <c r="O2707" s="100"/>
      <c r="P2707" s="100"/>
      <c r="Q2707" s="100"/>
      <c r="R2707" s="31" t="str">
        <f>IF(INDEX(技能效果!J:J,MATCH(技能效果等级!B2707,技能效果!B:B,0))="","",INDEX(技能效果!J:J,MATCH(技能效果等级!B2707,技能效果!B:B,0)))</f>
        <v/>
      </c>
      <c r="S2707" s="100"/>
      <c r="T2707" s="100"/>
      <c r="U2707" s="100"/>
      <c r="V2707" s="30" t="s">
        <v>1329</v>
      </c>
      <c r="W2707" s="31">
        <f t="shared" si="42"/>
        <v>271</v>
      </c>
    </row>
    <row r="2708" spans="1:23" ht="16.5" x14ac:dyDescent="0.2">
      <c r="A2708" s="31">
        <v>2705</v>
      </c>
      <c r="B2708" s="31">
        <f>INDEX(技能效果!B:B,MATCH(技能效果等级!W2708,技能效果!Y:Y,0))</f>
        <v>200500101</v>
      </c>
      <c r="C2708" s="31" t="str">
        <f>INDEX(技能效果!C:C,MATCH(技能效果等级!B2708,技能效果!B:B,0))</f>
        <v>新手战斗许褚技能伤害</v>
      </c>
      <c r="D2708" s="30" t="s">
        <v>1013</v>
      </c>
      <c r="E2708" s="31">
        <v>145</v>
      </c>
      <c r="F2708" s="31">
        <f>INDEX(技能效果!H:H,MATCH(技能效果等级!B2708,技能效果!B:B,0))</f>
        <v>1001</v>
      </c>
      <c r="G2708" s="31">
        <v>136</v>
      </c>
      <c r="H2708" s="100"/>
      <c r="I2708" s="100"/>
      <c r="J2708" s="100"/>
      <c r="K2708" s="100"/>
      <c r="L2708" s="100"/>
      <c r="M2708" s="100"/>
      <c r="N2708" s="30" t="str">
        <f>IF(INDEX(技能效果!I:I,MATCH(技能效果等级!B2708,技能效果!B:B,0))="","",INDEX(技能效果!I:I,MATCH(技能效果等级!B2708,技能效果!B:B,0)))</f>
        <v/>
      </c>
      <c r="O2708" s="100"/>
      <c r="P2708" s="100"/>
      <c r="Q2708" s="100"/>
      <c r="R2708" s="31" t="str">
        <f>IF(INDEX(技能效果!J:J,MATCH(技能效果等级!B2708,技能效果!B:B,0))="","",INDEX(技能效果!J:J,MATCH(技能效果等级!B2708,技能效果!B:B,0)))</f>
        <v/>
      </c>
      <c r="S2708" s="100"/>
      <c r="T2708" s="100"/>
      <c r="U2708" s="100"/>
      <c r="V2708" s="30" t="s">
        <v>1329</v>
      </c>
      <c r="W2708" s="31">
        <f t="shared" si="42"/>
        <v>271</v>
      </c>
    </row>
    <row r="2709" spans="1:23" ht="16.5" x14ac:dyDescent="0.2">
      <c r="A2709" s="31">
        <v>2706</v>
      </c>
      <c r="B2709" s="31">
        <f>INDEX(技能效果!B:B,MATCH(技能效果等级!W2709,技能效果!Y:Y,0))</f>
        <v>200500101</v>
      </c>
      <c r="C2709" s="31" t="str">
        <f>INDEX(技能效果!C:C,MATCH(技能效果等级!B2709,技能效果!B:B,0))</f>
        <v>新手战斗许褚技能伤害</v>
      </c>
      <c r="D2709" s="30" t="s">
        <v>1013</v>
      </c>
      <c r="E2709" s="31">
        <v>146</v>
      </c>
      <c r="F2709" s="31">
        <f>INDEX(技能效果!H:H,MATCH(技能效果等级!B2709,技能效果!B:B,0))</f>
        <v>1001</v>
      </c>
      <c r="G2709" s="31">
        <v>137</v>
      </c>
      <c r="H2709" s="100"/>
      <c r="I2709" s="100"/>
      <c r="J2709" s="100"/>
      <c r="K2709" s="100"/>
      <c r="L2709" s="100"/>
      <c r="M2709" s="100"/>
      <c r="N2709" s="30" t="str">
        <f>IF(INDEX(技能效果!I:I,MATCH(技能效果等级!B2709,技能效果!B:B,0))="","",INDEX(技能效果!I:I,MATCH(技能效果等级!B2709,技能效果!B:B,0)))</f>
        <v/>
      </c>
      <c r="O2709" s="100"/>
      <c r="P2709" s="100"/>
      <c r="Q2709" s="100"/>
      <c r="R2709" s="31" t="str">
        <f>IF(INDEX(技能效果!J:J,MATCH(技能效果等级!B2709,技能效果!B:B,0))="","",INDEX(技能效果!J:J,MATCH(技能效果等级!B2709,技能效果!B:B,0)))</f>
        <v/>
      </c>
      <c r="S2709" s="100"/>
      <c r="T2709" s="100"/>
      <c r="U2709" s="100"/>
      <c r="V2709" s="30" t="s">
        <v>1329</v>
      </c>
      <c r="W2709" s="31">
        <f t="shared" si="42"/>
        <v>271</v>
      </c>
    </row>
    <row r="2710" spans="1:23" ht="16.5" x14ac:dyDescent="0.2">
      <c r="A2710" s="31">
        <v>2707</v>
      </c>
      <c r="B2710" s="31">
        <f>INDEX(技能效果!B:B,MATCH(技能效果等级!W2710,技能效果!Y:Y,0))</f>
        <v>200500101</v>
      </c>
      <c r="C2710" s="31" t="str">
        <f>INDEX(技能效果!C:C,MATCH(技能效果等级!B2710,技能效果!B:B,0))</f>
        <v>新手战斗许褚技能伤害</v>
      </c>
      <c r="D2710" s="30" t="s">
        <v>1013</v>
      </c>
      <c r="E2710" s="31">
        <v>147</v>
      </c>
      <c r="F2710" s="31">
        <f>INDEX(技能效果!H:H,MATCH(技能效果等级!B2710,技能效果!B:B,0))</f>
        <v>1001</v>
      </c>
      <c r="G2710" s="31">
        <v>138</v>
      </c>
      <c r="H2710" s="100"/>
      <c r="I2710" s="100"/>
      <c r="J2710" s="100"/>
      <c r="K2710" s="100"/>
      <c r="L2710" s="100"/>
      <c r="M2710" s="100"/>
      <c r="N2710" s="30" t="str">
        <f>IF(INDEX(技能效果!I:I,MATCH(技能效果等级!B2710,技能效果!B:B,0))="","",INDEX(技能效果!I:I,MATCH(技能效果等级!B2710,技能效果!B:B,0)))</f>
        <v/>
      </c>
      <c r="O2710" s="100"/>
      <c r="P2710" s="100"/>
      <c r="Q2710" s="100"/>
      <c r="R2710" s="31" t="str">
        <f>IF(INDEX(技能效果!J:J,MATCH(技能效果等级!B2710,技能效果!B:B,0))="","",INDEX(技能效果!J:J,MATCH(技能效果等级!B2710,技能效果!B:B,0)))</f>
        <v/>
      </c>
      <c r="S2710" s="100"/>
      <c r="T2710" s="100"/>
      <c r="U2710" s="100"/>
      <c r="V2710" s="30" t="s">
        <v>1329</v>
      </c>
      <c r="W2710" s="31">
        <f t="shared" si="42"/>
        <v>271</v>
      </c>
    </row>
    <row r="2711" spans="1:23" ht="16.5" x14ac:dyDescent="0.2">
      <c r="A2711" s="31">
        <v>2708</v>
      </c>
      <c r="B2711" s="31">
        <f>INDEX(技能效果!B:B,MATCH(技能效果等级!W2711,技能效果!Y:Y,0))</f>
        <v>200500101</v>
      </c>
      <c r="C2711" s="31" t="str">
        <f>INDEX(技能效果!C:C,MATCH(技能效果等级!B2711,技能效果!B:B,0))</f>
        <v>新手战斗许褚技能伤害</v>
      </c>
      <c r="D2711" s="30" t="s">
        <v>1013</v>
      </c>
      <c r="E2711" s="31">
        <v>148</v>
      </c>
      <c r="F2711" s="31">
        <f>INDEX(技能效果!H:H,MATCH(技能效果等级!B2711,技能效果!B:B,0))</f>
        <v>1001</v>
      </c>
      <c r="G2711" s="31">
        <v>139</v>
      </c>
      <c r="H2711" s="100"/>
      <c r="I2711" s="100"/>
      <c r="J2711" s="100"/>
      <c r="K2711" s="100"/>
      <c r="L2711" s="100"/>
      <c r="M2711" s="100"/>
      <c r="N2711" s="30" t="str">
        <f>IF(INDEX(技能效果!I:I,MATCH(技能效果等级!B2711,技能效果!B:B,0))="","",INDEX(技能效果!I:I,MATCH(技能效果等级!B2711,技能效果!B:B,0)))</f>
        <v/>
      </c>
      <c r="O2711" s="100"/>
      <c r="P2711" s="100"/>
      <c r="Q2711" s="100"/>
      <c r="R2711" s="31" t="str">
        <f>IF(INDEX(技能效果!J:J,MATCH(技能效果等级!B2711,技能效果!B:B,0))="","",INDEX(技能效果!J:J,MATCH(技能效果等级!B2711,技能效果!B:B,0)))</f>
        <v/>
      </c>
      <c r="S2711" s="100"/>
      <c r="T2711" s="100"/>
      <c r="U2711" s="100"/>
      <c r="V2711" s="30" t="s">
        <v>1329</v>
      </c>
      <c r="W2711" s="31">
        <f t="shared" si="42"/>
        <v>271</v>
      </c>
    </row>
    <row r="2712" spans="1:23" ht="16.5" x14ac:dyDescent="0.2">
      <c r="A2712" s="31">
        <v>2709</v>
      </c>
      <c r="B2712" s="31">
        <f>INDEX(技能效果!B:B,MATCH(技能效果等级!W2712,技能效果!Y:Y,0))</f>
        <v>200500101</v>
      </c>
      <c r="C2712" s="31" t="str">
        <f>INDEX(技能效果!C:C,MATCH(技能效果等级!B2712,技能效果!B:B,0))</f>
        <v>新手战斗许褚技能伤害</v>
      </c>
      <c r="D2712" s="30" t="s">
        <v>1013</v>
      </c>
      <c r="E2712" s="31">
        <v>149</v>
      </c>
      <c r="F2712" s="31">
        <f>INDEX(技能效果!H:H,MATCH(技能效果等级!B2712,技能效果!B:B,0))</f>
        <v>1001</v>
      </c>
      <c r="G2712" s="31">
        <v>140</v>
      </c>
      <c r="H2712" s="100"/>
      <c r="I2712" s="100"/>
      <c r="J2712" s="100"/>
      <c r="K2712" s="100"/>
      <c r="L2712" s="100"/>
      <c r="M2712" s="100"/>
      <c r="N2712" s="30" t="str">
        <f>IF(INDEX(技能效果!I:I,MATCH(技能效果等级!B2712,技能效果!B:B,0))="","",INDEX(技能效果!I:I,MATCH(技能效果等级!B2712,技能效果!B:B,0)))</f>
        <v/>
      </c>
      <c r="O2712" s="100"/>
      <c r="P2712" s="100"/>
      <c r="Q2712" s="100"/>
      <c r="R2712" s="31" t="str">
        <f>IF(INDEX(技能效果!J:J,MATCH(技能效果等级!B2712,技能效果!B:B,0))="","",INDEX(技能效果!J:J,MATCH(技能效果等级!B2712,技能效果!B:B,0)))</f>
        <v/>
      </c>
      <c r="S2712" s="100"/>
      <c r="T2712" s="100"/>
      <c r="U2712" s="100"/>
      <c r="V2712" s="30" t="s">
        <v>1329</v>
      </c>
      <c r="W2712" s="31">
        <f t="shared" si="42"/>
        <v>271</v>
      </c>
    </row>
    <row r="2713" spans="1:23" ht="16.5" x14ac:dyDescent="0.2">
      <c r="A2713" s="31">
        <v>2710</v>
      </c>
      <c r="B2713" s="31">
        <f>INDEX(技能效果!B:B,MATCH(技能效果等级!W2713,技能效果!Y:Y,0))</f>
        <v>200500101</v>
      </c>
      <c r="C2713" s="31" t="str">
        <f>INDEX(技能效果!C:C,MATCH(技能效果等级!B2713,技能效果!B:B,0))</f>
        <v>新手战斗许褚技能伤害</v>
      </c>
      <c r="D2713" s="30" t="s">
        <v>1013</v>
      </c>
      <c r="E2713" s="31">
        <v>150</v>
      </c>
      <c r="F2713" s="31">
        <f>INDEX(技能效果!H:H,MATCH(技能效果等级!B2713,技能效果!B:B,0))</f>
        <v>1001</v>
      </c>
      <c r="G2713" s="31">
        <v>141</v>
      </c>
      <c r="H2713" s="100"/>
      <c r="I2713" s="100"/>
      <c r="J2713" s="100"/>
      <c r="K2713" s="100"/>
      <c r="L2713" s="100"/>
      <c r="M2713" s="100"/>
      <c r="N2713" s="30" t="str">
        <f>IF(INDEX(技能效果!I:I,MATCH(技能效果等级!B2713,技能效果!B:B,0))="","",INDEX(技能效果!I:I,MATCH(技能效果等级!B2713,技能效果!B:B,0)))</f>
        <v/>
      </c>
      <c r="O2713" s="100"/>
      <c r="P2713" s="100"/>
      <c r="Q2713" s="100"/>
      <c r="R2713" s="31" t="str">
        <f>IF(INDEX(技能效果!J:J,MATCH(技能效果等级!B2713,技能效果!B:B,0))="","",INDEX(技能效果!J:J,MATCH(技能效果等级!B2713,技能效果!B:B,0)))</f>
        <v/>
      </c>
      <c r="S2713" s="100"/>
      <c r="T2713" s="100"/>
      <c r="U2713" s="100"/>
      <c r="V2713" s="30" t="s">
        <v>1329</v>
      </c>
      <c r="W2713" s="31">
        <f t="shared" si="42"/>
        <v>271</v>
      </c>
    </row>
    <row r="2714" spans="1:23" ht="16.5" x14ac:dyDescent="0.2">
      <c r="A2714" s="31">
        <v>2711</v>
      </c>
      <c r="B2714" s="31">
        <f>INDEX(技能效果!B:B,MATCH(技能效果等级!W2714,技能效果!Y:Y,0))</f>
        <v>200500201</v>
      </c>
      <c r="C2714" s="31" t="str">
        <f>INDEX(技能效果!C:C,MATCH(技能效果等级!B2714,技能效果!B:B,0))</f>
        <v>新手战斗插槽1主动伤害</v>
      </c>
      <c r="D2714" s="30" t="s">
        <v>1013</v>
      </c>
      <c r="E2714" s="31">
        <v>151</v>
      </c>
      <c r="F2714" s="31">
        <f>INDEX(技能效果!H:H,MATCH(技能效果等级!B2714,技能效果!B:B,0))</f>
        <v>1001</v>
      </c>
      <c r="G2714" s="31">
        <v>142</v>
      </c>
      <c r="H2714" s="100"/>
      <c r="I2714" s="100"/>
      <c r="J2714" s="100"/>
      <c r="K2714" s="100"/>
      <c r="L2714" s="100"/>
      <c r="M2714" s="100"/>
      <c r="N2714" s="30" t="str">
        <f>IF(INDEX(技能效果!I:I,MATCH(技能效果等级!B2714,技能效果!B:B,0))="","",INDEX(技能效果!I:I,MATCH(技能效果等级!B2714,技能效果!B:B,0)))</f>
        <v/>
      </c>
      <c r="O2714" s="100"/>
      <c r="P2714" s="100"/>
      <c r="Q2714" s="100"/>
      <c r="R2714" s="31" t="str">
        <f>IF(INDEX(技能效果!J:J,MATCH(技能效果等级!B2714,技能效果!B:B,0))="","",INDEX(技能效果!J:J,MATCH(技能效果等级!B2714,技能效果!B:B,0)))</f>
        <v/>
      </c>
      <c r="S2714" s="100"/>
      <c r="T2714" s="100"/>
      <c r="U2714" s="100"/>
      <c r="V2714" s="30" t="s">
        <v>1329</v>
      </c>
      <c r="W2714" s="31">
        <f t="shared" si="42"/>
        <v>272</v>
      </c>
    </row>
    <row r="2715" spans="1:23" ht="16.5" x14ac:dyDescent="0.2">
      <c r="A2715" s="31">
        <v>2712</v>
      </c>
      <c r="B2715" s="31">
        <f>INDEX(技能效果!B:B,MATCH(技能效果等级!W2715,技能效果!Y:Y,0))</f>
        <v>200500201</v>
      </c>
      <c r="C2715" s="31" t="str">
        <f>INDEX(技能效果!C:C,MATCH(技能效果等级!B2715,技能效果!B:B,0))</f>
        <v>新手战斗插槽1主动伤害</v>
      </c>
      <c r="D2715" s="30" t="s">
        <v>1013</v>
      </c>
      <c r="E2715" s="31">
        <v>152</v>
      </c>
      <c r="F2715" s="31">
        <f>INDEX(技能效果!H:H,MATCH(技能效果等级!B2715,技能效果!B:B,0))</f>
        <v>1001</v>
      </c>
      <c r="G2715" s="31">
        <v>143</v>
      </c>
      <c r="H2715" s="100"/>
      <c r="I2715" s="100"/>
      <c r="J2715" s="100"/>
      <c r="K2715" s="100"/>
      <c r="L2715" s="100"/>
      <c r="M2715" s="100"/>
      <c r="N2715" s="30" t="str">
        <f>IF(INDEX(技能效果!I:I,MATCH(技能效果等级!B2715,技能效果!B:B,0))="","",INDEX(技能效果!I:I,MATCH(技能效果等级!B2715,技能效果!B:B,0)))</f>
        <v/>
      </c>
      <c r="O2715" s="100"/>
      <c r="P2715" s="100"/>
      <c r="Q2715" s="100"/>
      <c r="R2715" s="31" t="str">
        <f>IF(INDEX(技能效果!J:J,MATCH(技能效果等级!B2715,技能效果!B:B,0))="","",INDEX(技能效果!J:J,MATCH(技能效果等级!B2715,技能效果!B:B,0)))</f>
        <v/>
      </c>
      <c r="S2715" s="100"/>
      <c r="T2715" s="100"/>
      <c r="U2715" s="100"/>
      <c r="V2715" s="30" t="s">
        <v>1329</v>
      </c>
      <c r="W2715" s="31">
        <f t="shared" si="42"/>
        <v>272</v>
      </c>
    </row>
    <row r="2716" spans="1:23" ht="16.5" x14ac:dyDescent="0.2">
      <c r="A2716" s="31">
        <v>2713</v>
      </c>
      <c r="B2716" s="31">
        <f>INDEX(技能效果!B:B,MATCH(技能效果等级!W2716,技能效果!Y:Y,0))</f>
        <v>200500201</v>
      </c>
      <c r="C2716" s="31" t="str">
        <f>INDEX(技能效果!C:C,MATCH(技能效果等级!B2716,技能效果!B:B,0))</f>
        <v>新手战斗插槽1主动伤害</v>
      </c>
      <c r="D2716" s="30" t="s">
        <v>1013</v>
      </c>
      <c r="E2716" s="31">
        <v>153</v>
      </c>
      <c r="F2716" s="31">
        <f>INDEX(技能效果!H:H,MATCH(技能效果等级!B2716,技能效果!B:B,0))</f>
        <v>1001</v>
      </c>
      <c r="G2716" s="31">
        <v>144</v>
      </c>
      <c r="H2716" s="100"/>
      <c r="I2716" s="100"/>
      <c r="J2716" s="100"/>
      <c r="K2716" s="100"/>
      <c r="L2716" s="100"/>
      <c r="M2716" s="100"/>
      <c r="N2716" s="30" t="str">
        <f>IF(INDEX(技能效果!I:I,MATCH(技能效果等级!B2716,技能效果!B:B,0))="","",INDEX(技能效果!I:I,MATCH(技能效果等级!B2716,技能效果!B:B,0)))</f>
        <v/>
      </c>
      <c r="O2716" s="100"/>
      <c r="P2716" s="100"/>
      <c r="Q2716" s="100"/>
      <c r="R2716" s="31" t="str">
        <f>IF(INDEX(技能效果!J:J,MATCH(技能效果等级!B2716,技能效果!B:B,0))="","",INDEX(技能效果!J:J,MATCH(技能效果等级!B2716,技能效果!B:B,0)))</f>
        <v/>
      </c>
      <c r="S2716" s="100"/>
      <c r="T2716" s="100"/>
      <c r="U2716" s="100"/>
      <c r="V2716" s="30" t="s">
        <v>1329</v>
      </c>
      <c r="W2716" s="31">
        <f t="shared" si="42"/>
        <v>272</v>
      </c>
    </row>
    <row r="2717" spans="1:23" ht="16.5" x14ac:dyDescent="0.2">
      <c r="A2717" s="31">
        <v>2714</v>
      </c>
      <c r="B2717" s="31">
        <f>INDEX(技能效果!B:B,MATCH(技能效果等级!W2717,技能效果!Y:Y,0))</f>
        <v>200500201</v>
      </c>
      <c r="C2717" s="31" t="str">
        <f>INDEX(技能效果!C:C,MATCH(技能效果等级!B2717,技能效果!B:B,0))</f>
        <v>新手战斗插槽1主动伤害</v>
      </c>
      <c r="D2717" s="30" t="s">
        <v>1013</v>
      </c>
      <c r="E2717" s="31">
        <v>154</v>
      </c>
      <c r="F2717" s="31">
        <f>INDEX(技能效果!H:H,MATCH(技能效果等级!B2717,技能效果!B:B,0))</f>
        <v>1001</v>
      </c>
      <c r="G2717" s="31">
        <v>145</v>
      </c>
      <c r="H2717" s="100"/>
      <c r="I2717" s="100"/>
      <c r="J2717" s="100"/>
      <c r="K2717" s="100"/>
      <c r="L2717" s="100"/>
      <c r="M2717" s="100"/>
      <c r="N2717" s="30" t="str">
        <f>IF(INDEX(技能效果!I:I,MATCH(技能效果等级!B2717,技能效果!B:B,0))="","",INDEX(技能效果!I:I,MATCH(技能效果等级!B2717,技能效果!B:B,0)))</f>
        <v/>
      </c>
      <c r="O2717" s="100"/>
      <c r="P2717" s="100"/>
      <c r="Q2717" s="100"/>
      <c r="R2717" s="31" t="str">
        <f>IF(INDEX(技能效果!J:J,MATCH(技能效果等级!B2717,技能效果!B:B,0))="","",INDEX(技能效果!J:J,MATCH(技能效果等级!B2717,技能效果!B:B,0)))</f>
        <v/>
      </c>
      <c r="S2717" s="100"/>
      <c r="T2717" s="100"/>
      <c r="U2717" s="100"/>
      <c r="V2717" s="30" t="s">
        <v>1329</v>
      </c>
      <c r="W2717" s="31">
        <f t="shared" si="42"/>
        <v>272</v>
      </c>
    </row>
    <row r="2718" spans="1:23" ht="16.5" x14ac:dyDescent="0.2">
      <c r="A2718" s="31">
        <v>2715</v>
      </c>
      <c r="B2718" s="31">
        <f>INDEX(技能效果!B:B,MATCH(技能效果等级!W2718,技能效果!Y:Y,0))</f>
        <v>200500201</v>
      </c>
      <c r="C2718" s="31" t="str">
        <f>INDEX(技能效果!C:C,MATCH(技能效果等级!B2718,技能效果!B:B,0))</f>
        <v>新手战斗插槽1主动伤害</v>
      </c>
      <c r="D2718" s="30" t="s">
        <v>1013</v>
      </c>
      <c r="E2718" s="31">
        <v>155</v>
      </c>
      <c r="F2718" s="31">
        <f>INDEX(技能效果!H:H,MATCH(技能效果等级!B2718,技能效果!B:B,0))</f>
        <v>1001</v>
      </c>
      <c r="G2718" s="31">
        <v>146</v>
      </c>
      <c r="H2718" s="100"/>
      <c r="I2718" s="100"/>
      <c r="J2718" s="100"/>
      <c r="K2718" s="100"/>
      <c r="L2718" s="100"/>
      <c r="M2718" s="100"/>
      <c r="N2718" s="30" t="str">
        <f>IF(INDEX(技能效果!I:I,MATCH(技能效果等级!B2718,技能效果!B:B,0))="","",INDEX(技能效果!I:I,MATCH(技能效果等级!B2718,技能效果!B:B,0)))</f>
        <v/>
      </c>
      <c r="O2718" s="100"/>
      <c r="P2718" s="100"/>
      <c r="Q2718" s="100"/>
      <c r="R2718" s="31" t="str">
        <f>IF(INDEX(技能效果!J:J,MATCH(技能效果等级!B2718,技能效果!B:B,0))="","",INDEX(技能效果!J:J,MATCH(技能效果等级!B2718,技能效果!B:B,0)))</f>
        <v/>
      </c>
      <c r="S2718" s="100"/>
      <c r="T2718" s="100"/>
      <c r="U2718" s="100"/>
      <c r="V2718" s="30" t="s">
        <v>1329</v>
      </c>
      <c r="W2718" s="31">
        <f t="shared" si="42"/>
        <v>272</v>
      </c>
    </row>
    <row r="2719" spans="1:23" ht="16.5" x14ac:dyDescent="0.2">
      <c r="A2719" s="31">
        <v>2716</v>
      </c>
      <c r="B2719" s="31">
        <f>INDEX(技能效果!B:B,MATCH(技能效果等级!W2719,技能效果!Y:Y,0))</f>
        <v>200500201</v>
      </c>
      <c r="C2719" s="31" t="str">
        <f>INDEX(技能效果!C:C,MATCH(技能效果等级!B2719,技能效果!B:B,0))</f>
        <v>新手战斗插槽1主动伤害</v>
      </c>
      <c r="D2719" s="30" t="s">
        <v>1013</v>
      </c>
      <c r="E2719" s="31">
        <v>156</v>
      </c>
      <c r="F2719" s="31">
        <f>INDEX(技能效果!H:H,MATCH(技能效果等级!B2719,技能效果!B:B,0))</f>
        <v>1001</v>
      </c>
      <c r="G2719" s="31">
        <v>147</v>
      </c>
      <c r="H2719" s="100"/>
      <c r="I2719" s="100"/>
      <c r="J2719" s="100"/>
      <c r="K2719" s="100"/>
      <c r="L2719" s="100"/>
      <c r="M2719" s="100"/>
      <c r="N2719" s="30" t="str">
        <f>IF(INDEX(技能效果!I:I,MATCH(技能效果等级!B2719,技能效果!B:B,0))="","",INDEX(技能效果!I:I,MATCH(技能效果等级!B2719,技能效果!B:B,0)))</f>
        <v/>
      </c>
      <c r="O2719" s="100"/>
      <c r="P2719" s="100"/>
      <c r="Q2719" s="100"/>
      <c r="R2719" s="31" t="str">
        <f>IF(INDEX(技能效果!J:J,MATCH(技能效果等级!B2719,技能效果!B:B,0))="","",INDEX(技能效果!J:J,MATCH(技能效果等级!B2719,技能效果!B:B,0)))</f>
        <v/>
      </c>
      <c r="S2719" s="100"/>
      <c r="T2719" s="100"/>
      <c r="U2719" s="100"/>
      <c r="V2719" s="30" t="s">
        <v>1329</v>
      </c>
      <c r="W2719" s="31">
        <f t="shared" si="42"/>
        <v>272</v>
      </c>
    </row>
    <row r="2720" spans="1:23" ht="16.5" x14ac:dyDescent="0.2">
      <c r="A2720" s="31">
        <v>2717</v>
      </c>
      <c r="B2720" s="31">
        <f>INDEX(技能效果!B:B,MATCH(技能效果等级!W2720,技能效果!Y:Y,0))</f>
        <v>200500201</v>
      </c>
      <c r="C2720" s="31" t="str">
        <f>INDEX(技能效果!C:C,MATCH(技能效果等级!B2720,技能效果!B:B,0))</f>
        <v>新手战斗插槽1主动伤害</v>
      </c>
      <c r="D2720" s="30" t="s">
        <v>1013</v>
      </c>
      <c r="E2720" s="31">
        <v>157</v>
      </c>
      <c r="F2720" s="31">
        <f>INDEX(技能效果!H:H,MATCH(技能效果等级!B2720,技能效果!B:B,0))</f>
        <v>1001</v>
      </c>
      <c r="G2720" s="31">
        <v>148</v>
      </c>
      <c r="H2720" s="100"/>
      <c r="I2720" s="100"/>
      <c r="J2720" s="100"/>
      <c r="K2720" s="100"/>
      <c r="L2720" s="100"/>
      <c r="M2720" s="100"/>
      <c r="N2720" s="30" t="str">
        <f>IF(INDEX(技能效果!I:I,MATCH(技能效果等级!B2720,技能效果!B:B,0))="","",INDEX(技能效果!I:I,MATCH(技能效果等级!B2720,技能效果!B:B,0)))</f>
        <v/>
      </c>
      <c r="O2720" s="100"/>
      <c r="P2720" s="100"/>
      <c r="Q2720" s="100"/>
      <c r="R2720" s="31" t="str">
        <f>IF(INDEX(技能效果!J:J,MATCH(技能效果等级!B2720,技能效果!B:B,0))="","",INDEX(技能效果!J:J,MATCH(技能效果等级!B2720,技能效果!B:B,0)))</f>
        <v/>
      </c>
      <c r="S2720" s="100"/>
      <c r="T2720" s="100"/>
      <c r="U2720" s="100"/>
      <c r="V2720" s="30" t="s">
        <v>1329</v>
      </c>
      <c r="W2720" s="31">
        <f t="shared" si="42"/>
        <v>272</v>
      </c>
    </row>
    <row r="2721" spans="1:23" ht="16.5" x14ac:dyDescent="0.2">
      <c r="A2721" s="31">
        <v>2718</v>
      </c>
      <c r="B2721" s="31">
        <f>INDEX(技能效果!B:B,MATCH(技能效果等级!W2721,技能效果!Y:Y,0))</f>
        <v>200500201</v>
      </c>
      <c r="C2721" s="31" t="str">
        <f>INDEX(技能效果!C:C,MATCH(技能效果等级!B2721,技能效果!B:B,0))</f>
        <v>新手战斗插槽1主动伤害</v>
      </c>
      <c r="D2721" s="30" t="s">
        <v>1013</v>
      </c>
      <c r="E2721" s="31">
        <v>158</v>
      </c>
      <c r="F2721" s="31">
        <f>INDEX(技能效果!H:H,MATCH(技能效果等级!B2721,技能效果!B:B,0))</f>
        <v>1001</v>
      </c>
      <c r="G2721" s="31">
        <v>149</v>
      </c>
      <c r="H2721" s="100"/>
      <c r="I2721" s="100"/>
      <c r="J2721" s="100"/>
      <c r="K2721" s="100"/>
      <c r="L2721" s="100"/>
      <c r="M2721" s="100"/>
      <c r="N2721" s="30" t="str">
        <f>IF(INDEX(技能效果!I:I,MATCH(技能效果等级!B2721,技能效果!B:B,0))="","",INDEX(技能效果!I:I,MATCH(技能效果等级!B2721,技能效果!B:B,0)))</f>
        <v/>
      </c>
      <c r="O2721" s="100"/>
      <c r="P2721" s="100"/>
      <c r="Q2721" s="100"/>
      <c r="R2721" s="31" t="str">
        <f>IF(INDEX(技能效果!J:J,MATCH(技能效果等级!B2721,技能效果!B:B,0))="","",INDEX(技能效果!J:J,MATCH(技能效果等级!B2721,技能效果!B:B,0)))</f>
        <v/>
      </c>
      <c r="S2721" s="100"/>
      <c r="T2721" s="100"/>
      <c r="U2721" s="100"/>
      <c r="V2721" s="30" t="s">
        <v>1329</v>
      </c>
      <c r="W2721" s="31">
        <f t="shared" si="42"/>
        <v>272</v>
      </c>
    </row>
    <row r="2722" spans="1:23" ht="16.5" x14ac:dyDescent="0.2">
      <c r="A2722" s="31">
        <v>2719</v>
      </c>
      <c r="B2722" s="31">
        <f>INDEX(技能效果!B:B,MATCH(技能效果等级!W2722,技能效果!Y:Y,0))</f>
        <v>200500201</v>
      </c>
      <c r="C2722" s="31" t="str">
        <f>INDEX(技能效果!C:C,MATCH(技能效果等级!B2722,技能效果!B:B,0))</f>
        <v>新手战斗插槽1主动伤害</v>
      </c>
      <c r="D2722" s="30" t="s">
        <v>1013</v>
      </c>
      <c r="E2722" s="31">
        <v>159</v>
      </c>
      <c r="F2722" s="31">
        <f>INDEX(技能效果!H:H,MATCH(技能效果等级!B2722,技能效果!B:B,0))</f>
        <v>1001</v>
      </c>
      <c r="G2722" s="31">
        <v>150</v>
      </c>
      <c r="H2722" s="100"/>
      <c r="I2722" s="100"/>
      <c r="J2722" s="100"/>
      <c r="K2722" s="100"/>
      <c r="L2722" s="100"/>
      <c r="M2722" s="100"/>
      <c r="N2722" s="30" t="str">
        <f>IF(INDEX(技能效果!I:I,MATCH(技能效果等级!B2722,技能效果!B:B,0))="","",INDEX(技能效果!I:I,MATCH(技能效果等级!B2722,技能效果!B:B,0)))</f>
        <v/>
      </c>
      <c r="O2722" s="100"/>
      <c r="P2722" s="100"/>
      <c r="Q2722" s="100"/>
      <c r="R2722" s="31" t="str">
        <f>IF(INDEX(技能效果!J:J,MATCH(技能效果等级!B2722,技能效果!B:B,0))="","",INDEX(技能效果!J:J,MATCH(技能效果等级!B2722,技能效果!B:B,0)))</f>
        <v/>
      </c>
      <c r="S2722" s="100"/>
      <c r="T2722" s="100"/>
      <c r="U2722" s="100"/>
      <c r="V2722" s="30" t="s">
        <v>1329</v>
      </c>
      <c r="W2722" s="31">
        <f t="shared" si="42"/>
        <v>272</v>
      </c>
    </row>
    <row r="2723" spans="1:23" ht="16.5" x14ac:dyDescent="0.2">
      <c r="A2723" s="31">
        <v>2720</v>
      </c>
      <c r="B2723" s="31">
        <f>INDEX(技能效果!B:B,MATCH(技能效果等级!W2723,技能效果!Y:Y,0))</f>
        <v>200500201</v>
      </c>
      <c r="C2723" s="31" t="str">
        <f>INDEX(技能效果!C:C,MATCH(技能效果等级!B2723,技能效果!B:B,0))</f>
        <v>新手战斗插槽1主动伤害</v>
      </c>
      <c r="D2723" s="30" t="s">
        <v>1013</v>
      </c>
      <c r="E2723" s="31">
        <v>160</v>
      </c>
      <c r="F2723" s="31">
        <f>INDEX(技能效果!H:H,MATCH(技能效果等级!B2723,技能效果!B:B,0))</f>
        <v>1001</v>
      </c>
      <c r="G2723" s="31">
        <v>151</v>
      </c>
      <c r="H2723" s="100"/>
      <c r="I2723" s="100"/>
      <c r="J2723" s="100"/>
      <c r="K2723" s="100"/>
      <c r="L2723" s="100"/>
      <c r="M2723" s="100"/>
      <c r="N2723" s="30" t="str">
        <f>IF(INDEX(技能效果!I:I,MATCH(技能效果等级!B2723,技能效果!B:B,0))="","",INDEX(技能效果!I:I,MATCH(技能效果等级!B2723,技能效果!B:B,0)))</f>
        <v/>
      </c>
      <c r="O2723" s="100"/>
      <c r="P2723" s="100"/>
      <c r="Q2723" s="100"/>
      <c r="R2723" s="31" t="str">
        <f>IF(INDEX(技能效果!J:J,MATCH(技能效果等级!B2723,技能效果!B:B,0))="","",INDEX(技能效果!J:J,MATCH(技能效果等级!B2723,技能效果!B:B,0)))</f>
        <v/>
      </c>
      <c r="S2723" s="100"/>
      <c r="T2723" s="100"/>
      <c r="U2723" s="100"/>
      <c r="V2723" s="30" t="s">
        <v>1329</v>
      </c>
      <c r="W2723" s="31">
        <f t="shared" si="42"/>
        <v>272</v>
      </c>
    </row>
    <row r="2724" spans="1:23" ht="16.5" x14ac:dyDescent="0.2">
      <c r="A2724" s="31">
        <v>2721</v>
      </c>
      <c r="B2724" s="31">
        <f>INDEX(技能效果!B:B,MATCH(技能效果等级!W2724,技能效果!Y:Y,0))</f>
        <v>200500202</v>
      </c>
      <c r="C2724" s="31" t="str">
        <f>INDEX(技能效果!C:C,MATCH(技能效果等级!B2724,技能效果!B:B,0))</f>
        <v>新手战斗插槽1追击伤害</v>
      </c>
      <c r="D2724" s="30" t="s">
        <v>1013</v>
      </c>
      <c r="E2724" s="31">
        <v>161</v>
      </c>
      <c r="F2724" s="31">
        <f>INDEX(技能效果!H:H,MATCH(技能效果等级!B2724,技能效果!B:B,0))</f>
        <v>1001</v>
      </c>
      <c r="G2724" s="31">
        <v>152</v>
      </c>
      <c r="H2724" s="100"/>
      <c r="I2724" s="100"/>
      <c r="J2724" s="100"/>
      <c r="K2724" s="100"/>
      <c r="L2724" s="100"/>
      <c r="M2724" s="100"/>
      <c r="N2724" s="30" t="str">
        <f>IF(INDEX(技能效果!I:I,MATCH(技能效果等级!B2724,技能效果!B:B,0))="","",INDEX(技能效果!I:I,MATCH(技能效果等级!B2724,技能效果!B:B,0)))</f>
        <v/>
      </c>
      <c r="O2724" s="100"/>
      <c r="P2724" s="100"/>
      <c r="Q2724" s="100"/>
      <c r="R2724" s="31" t="str">
        <f>IF(INDEX(技能效果!J:J,MATCH(技能效果等级!B2724,技能效果!B:B,0))="","",INDEX(技能效果!J:J,MATCH(技能效果等级!B2724,技能效果!B:B,0)))</f>
        <v/>
      </c>
      <c r="S2724" s="100"/>
      <c r="T2724" s="100"/>
      <c r="U2724" s="100"/>
      <c r="V2724" s="30" t="s">
        <v>1329</v>
      </c>
      <c r="W2724" s="31">
        <f t="shared" si="42"/>
        <v>273</v>
      </c>
    </row>
    <row r="2725" spans="1:23" ht="16.5" x14ac:dyDescent="0.2">
      <c r="A2725" s="31">
        <v>2722</v>
      </c>
      <c r="B2725" s="31">
        <f>INDEX(技能效果!B:B,MATCH(技能效果等级!W2725,技能效果!Y:Y,0))</f>
        <v>200500202</v>
      </c>
      <c r="C2725" s="31" t="str">
        <f>INDEX(技能效果!C:C,MATCH(技能效果等级!B2725,技能效果!B:B,0))</f>
        <v>新手战斗插槽1追击伤害</v>
      </c>
      <c r="D2725" s="30" t="s">
        <v>1013</v>
      </c>
      <c r="E2725" s="31">
        <v>162</v>
      </c>
      <c r="F2725" s="31">
        <f>INDEX(技能效果!H:H,MATCH(技能效果等级!B2725,技能效果!B:B,0))</f>
        <v>1001</v>
      </c>
      <c r="G2725" s="31">
        <v>153</v>
      </c>
      <c r="H2725" s="100"/>
      <c r="I2725" s="100"/>
      <c r="J2725" s="100"/>
      <c r="K2725" s="100"/>
      <c r="L2725" s="100"/>
      <c r="M2725" s="100"/>
      <c r="N2725" s="30" t="str">
        <f>IF(INDEX(技能效果!I:I,MATCH(技能效果等级!B2725,技能效果!B:B,0))="","",INDEX(技能效果!I:I,MATCH(技能效果等级!B2725,技能效果!B:B,0)))</f>
        <v/>
      </c>
      <c r="O2725" s="100"/>
      <c r="P2725" s="100"/>
      <c r="Q2725" s="100"/>
      <c r="R2725" s="31" t="str">
        <f>IF(INDEX(技能效果!J:J,MATCH(技能效果等级!B2725,技能效果!B:B,0))="","",INDEX(技能效果!J:J,MATCH(技能效果等级!B2725,技能效果!B:B,0)))</f>
        <v/>
      </c>
      <c r="S2725" s="100"/>
      <c r="T2725" s="100"/>
      <c r="U2725" s="100"/>
      <c r="V2725" s="30" t="s">
        <v>1329</v>
      </c>
      <c r="W2725" s="31">
        <f t="shared" si="42"/>
        <v>273</v>
      </c>
    </row>
    <row r="2726" spans="1:23" ht="16.5" x14ac:dyDescent="0.2">
      <c r="A2726" s="31">
        <v>2723</v>
      </c>
      <c r="B2726" s="31">
        <f>INDEX(技能效果!B:B,MATCH(技能效果等级!W2726,技能效果!Y:Y,0))</f>
        <v>200500202</v>
      </c>
      <c r="C2726" s="31" t="str">
        <f>INDEX(技能效果!C:C,MATCH(技能效果等级!B2726,技能效果!B:B,0))</f>
        <v>新手战斗插槽1追击伤害</v>
      </c>
      <c r="D2726" s="30" t="s">
        <v>1013</v>
      </c>
      <c r="E2726" s="31">
        <v>163</v>
      </c>
      <c r="F2726" s="31">
        <f>INDEX(技能效果!H:H,MATCH(技能效果等级!B2726,技能效果!B:B,0))</f>
        <v>1001</v>
      </c>
      <c r="G2726" s="31">
        <v>154</v>
      </c>
      <c r="H2726" s="100"/>
      <c r="I2726" s="100"/>
      <c r="J2726" s="100"/>
      <c r="K2726" s="100"/>
      <c r="L2726" s="100"/>
      <c r="M2726" s="100"/>
      <c r="N2726" s="30" t="str">
        <f>IF(INDEX(技能效果!I:I,MATCH(技能效果等级!B2726,技能效果!B:B,0))="","",INDEX(技能效果!I:I,MATCH(技能效果等级!B2726,技能效果!B:B,0)))</f>
        <v/>
      </c>
      <c r="O2726" s="100"/>
      <c r="P2726" s="100"/>
      <c r="Q2726" s="100"/>
      <c r="R2726" s="31" t="str">
        <f>IF(INDEX(技能效果!J:J,MATCH(技能效果等级!B2726,技能效果!B:B,0))="","",INDEX(技能效果!J:J,MATCH(技能效果等级!B2726,技能效果!B:B,0)))</f>
        <v/>
      </c>
      <c r="S2726" s="100"/>
      <c r="T2726" s="100"/>
      <c r="U2726" s="100"/>
      <c r="V2726" s="30" t="s">
        <v>1329</v>
      </c>
      <c r="W2726" s="31">
        <f t="shared" si="42"/>
        <v>273</v>
      </c>
    </row>
    <row r="2727" spans="1:23" ht="16.5" x14ac:dyDescent="0.2">
      <c r="A2727" s="31">
        <v>2724</v>
      </c>
      <c r="B2727" s="31">
        <f>INDEX(技能效果!B:B,MATCH(技能效果等级!W2727,技能效果!Y:Y,0))</f>
        <v>200500202</v>
      </c>
      <c r="C2727" s="31" t="str">
        <f>INDEX(技能效果!C:C,MATCH(技能效果等级!B2727,技能效果!B:B,0))</f>
        <v>新手战斗插槽1追击伤害</v>
      </c>
      <c r="D2727" s="30" t="s">
        <v>1013</v>
      </c>
      <c r="E2727" s="31">
        <v>164</v>
      </c>
      <c r="F2727" s="31">
        <f>INDEX(技能效果!H:H,MATCH(技能效果等级!B2727,技能效果!B:B,0))</f>
        <v>1001</v>
      </c>
      <c r="G2727" s="31">
        <v>155</v>
      </c>
      <c r="H2727" s="100"/>
      <c r="I2727" s="100"/>
      <c r="J2727" s="100"/>
      <c r="K2727" s="100"/>
      <c r="L2727" s="100"/>
      <c r="M2727" s="100"/>
      <c r="N2727" s="30" t="str">
        <f>IF(INDEX(技能效果!I:I,MATCH(技能效果等级!B2727,技能效果!B:B,0))="","",INDEX(技能效果!I:I,MATCH(技能效果等级!B2727,技能效果!B:B,0)))</f>
        <v/>
      </c>
      <c r="O2727" s="100"/>
      <c r="P2727" s="100"/>
      <c r="Q2727" s="100"/>
      <c r="R2727" s="31" t="str">
        <f>IF(INDEX(技能效果!J:J,MATCH(技能效果等级!B2727,技能效果!B:B,0))="","",INDEX(技能效果!J:J,MATCH(技能效果等级!B2727,技能效果!B:B,0)))</f>
        <v/>
      </c>
      <c r="S2727" s="100"/>
      <c r="T2727" s="100"/>
      <c r="U2727" s="100"/>
      <c r="V2727" s="30" t="s">
        <v>1329</v>
      </c>
      <c r="W2727" s="31">
        <f t="shared" si="42"/>
        <v>273</v>
      </c>
    </row>
    <row r="2728" spans="1:23" ht="16.5" x14ac:dyDescent="0.2">
      <c r="A2728" s="31">
        <v>2725</v>
      </c>
      <c r="B2728" s="31">
        <f>INDEX(技能效果!B:B,MATCH(技能效果等级!W2728,技能效果!Y:Y,0))</f>
        <v>200500202</v>
      </c>
      <c r="C2728" s="31" t="str">
        <f>INDEX(技能效果!C:C,MATCH(技能效果等级!B2728,技能效果!B:B,0))</f>
        <v>新手战斗插槽1追击伤害</v>
      </c>
      <c r="D2728" s="30" t="s">
        <v>1013</v>
      </c>
      <c r="E2728" s="31">
        <v>165</v>
      </c>
      <c r="F2728" s="31">
        <f>INDEX(技能效果!H:H,MATCH(技能效果等级!B2728,技能效果!B:B,0))</f>
        <v>1001</v>
      </c>
      <c r="G2728" s="31">
        <v>156</v>
      </c>
      <c r="H2728" s="100"/>
      <c r="I2728" s="100"/>
      <c r="J2728" s="100"/>
      <c r="K2728" s="100"/>
      <c r="L2728" s="100"/>
      <c r="M2728" s="100"/>
      <c r="N2728" s="30" t="str">
        <f>IF(INDEX(技能效果!I:I,MATCH(技能效果等级!B2728,技能效果!B:B,0))="","",INDEX(技能效果!I:I,MATCH(技能效果等级!B2728,技能效果!B:B,0)))</f>
        <v/>
      </c>
      <c r="O2728" s="100"/>
      <c r="P2728" s="100"/>
      <c r="Q2728" s="100"/>
      <c r="R2728" s="31" t="str">
        <f>IF(INDEX(技能效果!J:J,MATCH(技能效果等级!B2728,技能效果!B:B,0))="","",INDEX(技能效果!J:J,MATCH(技能效果等级!B2728,技能效果!B:B,0)))</f>
        <v/>
      </c>
      <c r="S2728" s="100"/>
      <c r="T2728" s="100"/>
      <c r="U2728" s="100"/>
      <c r="V2728" s="30" t="s">
        <v>1329</v>
      </c>
      <c r="W2728" s="31">
        <f t="shared" si="42"/>
        <v>273</v>
      </c>
    </row>
    <row r="2729" spans="1:23" ht="16.5" x14ac:dyDescent="0.2">
      <c r="A2729" s="31">
        <v>2726</v>
      </c>
      <c r="B2729" s="31">
        <f>INDEX(技能效果!B:B,MATCH(技能效果等级!W2729,技能效果!Y:Y,0))</f>
        <v>200500202</v>
      </c>
      <c r="C2729" s="31" t="str">
        <f>INDEX(技能效果!C:C,MATCH(技能效果等级!B2729,技能效果!B:B,0))</f>
        <v>新手战斗插槽1追击伤害</v>
      </c>
      <c r="D2729" s="30" t="s">
        <v>1013</v>
      </c>
      <c r="E2729" s="31">
        <v>166</v>
      </c>
      <c r="F2729" s="31">
        <f>INDEX(技能效果!H:H,MATCH(技能效果等级!B2729,技能效果!B:B,0))</f>
        <v>1001</v>
      </c>
      <c r="G2729" s="31">
        <v>157</v>
      </c>
      <c r="H2729" s="100"/>
      <c r="I2729" s="100"/>
      <c r="J2729" s="100"/>
      <c r="K2729" s="100"/>
      <c r="L2729" s="100"/>
      <c r="M2729" s="100"/>
      <c r="N2729" s="30" t="str">
        <f>IF(INDEX(技能效果!I:I,MATCH(技能效果等级!B2729,技能效果!B:B,0))="","",INDEX(技能效果!I:I,MATCH(技能效果等级!B2729,技能效果!B:B,0)))</f>
        <v/>
      </c>
      <c r="O2729" s="100"/>
      <c r="P2729" s="100"/>
      <c r="Q2729" s="100"/>
      <c r="R2729" s="31" t="str">
        <f>IF(INDEX(技能效果!J:J,MATCH(技能效果等级!B2729,技能效果!B:B,0))="","",INDEX(技能效果!J:J,MATCH(技能效果等级!B2729,技能效果!B:B,0)))</f>
        <v/>
      </c>
      <c r="S2729" s="100"/>
      <c r="T2729" s="100"/>
      <c r="U2729" s="100"/>
      <c r="V2729" s="30" t="s">
        <v>1329</v>
      </c>
      <c r="W2729" s="31">
        <f t="shared" si="42"/>
        <v>273</v>
      </c>
    </row>
    <row r="2730" spans="1:23" ht="16.5" x14ac:dyDescent="0.2">
      <c r="A2730" s="31">
        <v>2727</v>
      </c>
      <c r="B2730" s="31">
        <f>INDEX(技能效果!B:B,MATCH(技能效果等级!W2730,技能效果!Y:Y,0))</f>
        <v>200500202</v>
      </c>
      <c r="C2730" s="31" t="str">
        <f>INDEX(技能效果!C:C,MATCH(技能效果等级!B2730,技能效果!B:B,0))</f>
        <v>新手战斗插槽1追击伤害</v>
      </c>
      <c r="D2730" s="30" t="s">
        <v>1013</v>
      </c>
      <c r="E2730" s="31">
        <v>167</v>
      </c>
      <c r="F2730" s="31">
        <f>INDEX(技能效果!H:H,MATCH(技能效果等级!B2730,技能效果!B:B,0))</f>
        <v>1001</v>
      </c>
      <c r="G2730" s="31">
        <v>158</v>
      </c>
      <c r="H2730" s="100"/>
      <c r="I2730" s="100"/>
      <c r="J2730" s="100"/>
      <c r="K2730" s="100"/>
      <c r="L2730" s="100"/>
      <c r="M2730" s="100"/>
      <c r="N2730" s="30" t="str">
        <f>IF(INDEX(技能效果!I:I,MATCH(技能效果等级!B2730,技能效果!B:B,0))="","",INDEX(技能效果!I:I,MATCH(技能效果等级!B2730,技能效果!B:B,0)))</f>
        <v/>
      </c>
      <c r="O2730" s="100"/>
      <c r="P2730" s="100"/>
      <c r="Q2730" s="100"/>
      <c r="R2730" s="31" t="str">
        <f>IF(INDEX(技能效果!J:J,MATCH(技能效果等级!B2730,技能效果!B:B,0))="","",INDEX(技能效果!J:J,MATCH(技能效果等级!B2730,技能效果!B:B,0)))</f>
        <v/>
      </c>
      <c r="S2730" s="100"/>
      <c r="T2730" s="100"/>
      <c r="U2730" s="100"/>
      <c r="V2730" s="30" t="s">
        <v>1329</v>
      </c>
      <c r="W2730" s="31">
        <f t="shared" si="42"/>
        <v>273</v>
      </c>
    </row>
    <row r="2731" spans="1:23" ht="16.5" x14ac:dyDescent="0.2">
      <c r="A2731" s="31">
        <v>2728</v>
      </c>
      <c r="B2731" s="31">
        <f>INDEX(技能效果!B:B,MATCH(技能效果等级!W2731,技能效果!Y:Y,0))</f>
        <v>200500202</v>
      </c>
      <c r="C2731" s="31" t="str">
        <f>INDEX(技能效果!C:C,MATCH(技能效果等级!B2731,技能效果!B:B,0))</f>
        <v>新手战斗插槽1追击伤害</v>
      </c>
      <c r="D2731" s="30" t="s">
        <v>1013</v>
      </c>
      <c r="E2731" s="31">
        <v>168</v>
      </c>
      <c r="F2731" s="31">
        <f>INDEX(技能效果!H:H,MATCH(技能效果等级!B2731,技能效果!B:B,0))</f>
        <v>1001</v>
      </c>
      <c r="G2731" s="31">
        <v>159</v>
      </c>
      <c r="H2731" s="100"/>
      <c r="I2731" s="100"/>
      <c r="J2731" s="100"/>
      <c r="K2731" s="100"/>
      <c r="L2731" s="100"/>
      <c r="M2731" s="100"/>
      <c r="N2731" s="30" t="str">
        <f>IF(INDEX(技能效果!I:I,MATCH(技能效果等级!B2731,技能效果!B:B,0))="","",INDEX(技能效果!I:I,MATCH(技能效果等级!B2731,技能效果!B:B,0)))</f>
        <v/>
      </c>
      <c r="O2731" s="100"/>
      <c r="P2731" s="100"/>
      <c r="Q2731" s="100"/>
      <c r="R2731" s="31" t="str">
        <f>IF(INDEX(技能效果!J:J,MATCH(技能效果等级!B2731,技能效果!B:B,0))="","",INDEX(技能效果!J:J,MATCH(技能效果等级!B2731,技能效果!B:B,0)))</f>
        <v/>
      </c>
      <c r="S2731" s="100"/>
      <c r="T2731" s="100"/>
      <c r="U2731" s="100"/>
      <c r="V2731" s="30" t="s">
        <v>1329</v>
      </c>
      <c r="W2731" s="31">
        <f t="shared" si="42"/>
        <v>273</v>
      </c>
    </row>
    <row r="2732" spans="1:23" ht="16.5" x14ac:dyDescent="0.2">
      <c r="A2732" s="31">
        <v>2729</v>
      </c>
      <c r="B2732" s="31">
        <f>INDEX(技能效果!B:B,MATCH(技能效果等级!W2732,技能效果!Y:Y,0))</f>
        <v>200500202</v>
      </c>
      <c r="C2732" s="31" t="str">
        <f>INDEX(技能效果!C:C,MATCH(技能效果等级!B2732,技能效果!B:B,0))</f>
        <v>新手战斗插槽1追击伤害</v>
      </c>
      <c r="D2732" s="30" t="s">
        <v>1013</v>
      </c>
      <c r="E2732" s="31">
        <v>169</v>
      </c>
      <c r="F2732" s="31">
        <f>INDEX(技能效果!H:H,MATCH(技能效果等级!B2732,技能效果!B:B,0))</f>
        <v>1001</v>
      </c>
      <c r="G2732" s="31">
        <v>160</v>
      </c>
      <c r="H2732" s="100"/>
      <c r="I2732" s="100"/>
      <c r="J2732" s="100"/>
      <c r="K2732" s="100"/>
      <c r="L2732" s="100"/>
      <c r="M2732" s="100"/>
      <c r="N2732" s="30" t="str">
        <f>IF(INDEX(技能效果!I:I,MATCH(技能效果等级!B2732,技能效果!B:B,0))="","",INDEX(技能效果!I:I,MATCH(技能效果等级!B2732,技能效果!B:B,0)))</f>
        <v/>
      </c>
      <c r="O2732" s="100"/>
      <c r="P2732" s="100"/>
      <c r="Q2732" s="100"/>
      <c r="R2732" s="31" t="str">
        <f>IF(INDEX(技能效果!J:J,MATCH(技能效果等级!B2732,技能效果!B:B,0))="","",INDEX(技能效果!J:J,MATCH(技能效果等级!B2732,技能效果!B:B,0)))</f>
        <v/>
      </c>
      <c r="S2732" s="100"/>
      <c r="T2732" s="100"/>
      <c r="U2732" s="100"/>
      <c r="V2732" s="30" t="s">
        <v>1329</v>
      </c>
      <c r="W2732" s="31">
        <f t="shared" si="42"/>
        <v>273</v>
      </c>
    </row>
    <row r="2733" spans="1:23" ht="16.5" x14ac:dyDescent="0.2">
      <c r="A2733" s="31">
        <v>2730</v>
      </c>
      <c r="B2733" s="31">
        <f>INDEX(技能效果!B:B,MATCH(技能效果等级!W2733,技能效果!Y:Y,0))</f>
        <v>200500202</v>
      </c>
      <c r="C2733" s="31" t="str">
        <f>INDEX(技能效果!C:C,MATCH(技能效果等级!B2733,技能效果!B:B,0))</f>
        <v>新手战斗插槽1追击伤害</v>
      </c>
      <c r="D2733" s="30" t="s">
        <v>1013</v>
      </c>
      <c r="E2733" s="31">
        <v>170</v>
      </c>
      <c r="F2733" s="31">
        <f>INDEX(技能效果!H:H,MATCH(技能效果等级!B2733,技能效果!B:B,0))</f>
        <v>1001</v>
      </c>
      <c r="G2733" s="31">
        <v>161</v>
      </c>
      <c r="H2733" s="100"/>
      <c r="I2733" s="100"/>
      <c r="J2733" s="100"/>
      <c r="K2733" s="100"/>
      <c r="L2733" s="100"/>
      <c r="M2733" s="100"/>
      <c r="N2733" s="30" t="str">
        <f>IF(INDEX(技能效果!I:I,MATCH(技能效果等级!B2733,技能效果!B:B,0))="","",INDEX(技能效果!I:I,MATCH(技能效果等级!B2733,技能效果!B:B,0)))</f>
        <v/>
      </c>
      <c r="O2733" s="100"/>
      <c r="P2733" s="100"/>
      <c r="Q2733" s="100"/>
      <c r="R2733" s="31" t="str">
        <f>IF(INDEX(技能效果!J:J,MATCH(技能效果等级!B2733,技能效果!B:B,0))="","",INDEX(技能效果!J:J,MATCH(技能效果等级!B2733,技能效果!B:B,0)))</f>
        <v/>
      </c>
      <c r="S2733" s="100"/>
      <c r="T2733" s="100"/>
      <c r="U2733" s="100"/>
      <c r="V2733" s="30" t="s">
        <v>1329</v>
      </c>
      <c r="W2733" s="31">
        <f t="shared" si="42"/>
        <v>273</v>
      </c>
    </row>
    <row r="2734" spans="1:23" ht="16.5" x14ac:dyDescent="0.2">
      <c r="A2734" s="31">
        <v>2731</v>
      </c>
      <c r="B2734" s="31">
        <f>INDEX(技能效果!B:B,MATCH(技能效果等级!W2734,技能效果!Y:Y,0))</f>
        <v>200500301</v>
      </c>
      <c r="C2734" s="31" t="str">
        <f>INDEX(技能效果!C:C,MATCH(技能效果等级!B2734,技能效果!B:B,0))</f>
        <v>新手战斗插槽2追击伤害</v>
      </c>
      <c r="D2734" s="30" t="s">
        <v>1013</v>
      </c>
      <c r="E2734" s="31">
        <v>171</v>
      </c>
      <c r="F2734" s="31">
        <f>INDEX(技能效果!H:H,MATCH(技能效果等级!B2734,技能效果!B:B,0))</f>
        <v>1001</v>
      </c>
      <c r="G2734" s="31">
        <v>162</v>
      </c>
      <c r="H2734" s="100"/>
      <c r="I2734" s="100"/>
      <c r="J2734" s="100"/>
      <c r="K2734" s="100"/>
      <c r="L2734" s="100"/>
      <c r="M2734" s="100"/>
      <c r="N2734" s="30" t="str">
        <f>IF(INDEX(技能效果!I:I,MATCH(技能效果等级!B2734,技能效果!B:B,0))="","",INDEX(技能效果!I:I,MATCH(技能效果等级!B2734,技能效果!B:B,0)))</f>
        <v/>
      </c>
      <c r="O2734" s="100"/>
      <c r="P2734" s="100"/>
      <c r="Q2734" s="100"/>
      <c r="R2734" s="31" t="str">
        <f>IF(INDEX(技能效果!J:J,MATCH(技能效果等级!B2734,技能效果!B:B,0))="","",INDEX(技能效果!J:J,MATCH(技能效果等级!B2734,技能效果!B:B,0)))</f>
        <v/>
      </c>
      <c r="S2734" s="100"/>
      <c r="T2734" s="100"/>
      <c r="U2734" s="100"/>
      <c r="V2734" s="30" t="s">
        <v>1329</v>
      </c>
      <c r="W2734" s="31">
        <f t="shared" si="42"/>
        <v>274</v>
      </c>
    </row>
    <row r="2735" spans="1:23" ht="16.5" x14ac:dyDescent="0.2">
      <c r="A2735" s="31">
        <v>2732</v>
      </c>
      <c r="B2735" s="31">
        <f>INDEX(技能效果!B:B,MATCH(技能效果等级!W2735,技能效果!Y:Y,0))</f>
        <v>200500301</v>
      </c>
      <c r="C2735" s="31" t="str">
        <f>INDEX(技能效果!C:C,MATCH(技能效果等级!B2735,技能效果!B:B,0))</f>
        <v>新手战斗插槽2追击伤害</v>
      </c>
      <c r="D2735" s="30" t="s">
        <v>1013</v>
      </c>
      <c r="E2735" s="31">
        <v>172</v>
      </c>
      <c r="F2735" s="31">
        <f>INDEX(技能效果!H:H,MATCH(技能效果等级!B2735,技能效果!B:B,0))</f>
        <v>1001</v>
      </c>
      <c r="G2735" s="31">
        <v>163</v>
      </c>
      <c r="H2735" s="100"/>
      <c r="I2735" s="100"/>
      <c r="J2735" s="100"/>
      <c r="K2735" s="100"/>
      <c r="L2735" s="100"/>
      <c r="M2735" s="100"/>
      <c r="N2735" s="30" t="str">
        <f>IF(INDEX(技能效果!I:I,MATCH(技能效果等级!B2735,技能效果!B:B,0))="","",INDEX(技能效果!I:I,MATCH(技能效果等级!B2735,技能效果!B:B,0)))</f>
        <v/>
      </c>
      <c r="O2735" s="100"/>
      <c r="P2735" s="100"/>
      <c r="Q2735" s="100"/>
      <c r="R2735" s="31" t="str">
        <f>IF(INDEX(技能效果!J:J,MATCH(技能效果等级!B2735,技能效果!B:B,0))="","",INDEX(技能效果!J:J,MATCH(技能效果等级!B2735,技能效果!B:B,0)))</f>
        <v/>
      </c>
      <c r="S2735" s="100"/>
      <c r="T2735" s="100"/>
      <c r="U2735" s="100"/>
      <c r="V2735" s="30" t="s">
        <v>1329</v>
      </c>
      <c r="W2735" s="31">
        <f t="shared" si="42"/>
        <v>274</v>
      </c>
    </row>
    <row r="2736" spans="1:23" ht="16.5" x14ac:dyDescent="0.2">
      <c r="A2736" s="31">
        <v>2733</v>
      </c>
      <c r="B2736" s="31">
        <f>INDEX(技能效果!B:B,MATCH(技能效果等级!W2736,技能效果!Y:Y,0))</f>
        <v>200500301</v>
      </c>
      <c r="C2736" s="31" t="str">
        <f>INDEX(技能效果!C:C,MATCH(技能效果等级!B2736,技能效果!B:B,0))</f>
        <v>新手战斗插槽2追击伤害</v>
      </c>
      <c r="D2736" s="30" t="s">
        <v>1013</v>
      </c>
      <c r="E2736" s="31">
        <v>173</v>
      </c>
      <c r="F2736" s="31">
        <f>INDEX(技能效果!H:H,MATCH(技能效果等级!B2736,技能效果!B:B,0))</f>
        <v>1001</v>
      </c>
      <c r="G2736" s="31">
        <v>164</v>
      </c>
      <c r="H2736" s="100"/>
      <c r="I2736" s="100"/>
      <c r="J2736" s="100"/>
      <c r="K2736" s="100"/>
      <c r="L2736" s="100"/>
      <c r="M2736" s="100"/>
      <c r="N2736" s="30" t="str">
        <f>IF(INDEX(技能效果!I:I,MATCH(技能效果等级!B2736,技能效果!B:B,0))="","",INDEX(技能效果!I:I,MATCH(技能效果等级!B2736,技能效果!B:B,0)))</f>
        <v/>
      </c>
      <c r="O2736" s="100"/>
      <c r="P2736" s="100"/>
      <c r="Q2736" s="100"/>
      <c r="R2736" s="31" t="str">
        <f>IF(INDEX(技能效果!J:J,MATCH(技能效果等级!B2736,技能效果!B:B,0))="","",INDEX(技能效果!J:J,MATCH(技能效果等级!B2736,技能效果!B:B,0)))</f>
        <v/>
      </c>
      <c r="S2736" s="100"/>
      <c r="T2736" s="100"/>
      <c r="U2736" s="100"/>
      <c r="V2736" s="30" t="s">
        <v>1329</v>
      </c>
      <c r="W2736" s="31">
        <f t="shared" si="42"/>
        <v>274</v>
      </c>
    </row>
    <row r="2737" spans="1:23" ht="16.5" x14ac:dyDescent="0.2">
      <c r="A2737" s="31">
        <v>2734</v>
      </c>
      <c r="B2737" s="31">
        <f>INDEX(技能效果!B:B,MATCH(技能效果等级!W2737,技能效果!Y:Y,0))</f>
        <v>200500301</v>
      </c>
      <c r="C2737" s="31" t="str">
        <f>INDEX(技能效果!C:C,MATCH(技能效果等级!B2737,技能效果!B:B,0))</f>
        <v>新手战斗插槽2追击伤害</v>
      </c>
      <c r="D2737" s="30" t="s">
        <v>1013</v>
      </c>
      <c r="E2737" s="31">
        <v>174</v>
      </c>
      <c r="F2737" s="31">
        <f>INDEX(技能效果!H:H,MATCH(技能效果等级!B2737,技能效果!B:B,0))</f>
        <v>1001</v>
      </c>
      <c r="G2737" s="31">
        <v>165</v>
      </c>
      <c r="H2737" s="100"/>
      <c r="I2737" s="100"/>
      <c r="J2737" s="100"/>
      <c r="K2737" s="100"/>
      <c r="L2737" s="100"/>
      <c r="M2737" s="100"/>
      <c r="N2737" s="30" t="str">
        <f>IF(INDEX(技能效果!I:I,MATCH(技能效果等级!B2737,技能效果!B:B,0))="","",INDEX(技能效果!I:I,MATCH(技能效果等级!B2737,技能效果!B:B,0)))</f>
        <v/>
      </c>
      <c r="O2737" s="100"/>
      <c r="P2737" s="100"/>
      <c r="Q2737" s="100"/>
      <c r="R2737" s="31" t="str">
        <f>IF(INDEX(技能效果!J:J,MATCH(技能效果等级!B2737,技能效果!B:B,0))="","",INDEX(技能效果!J:J,MATCH(技能效果等级!B2737,技能效果!B:B,0)))</f>
        <v/>
      </c>
      <c r="S2737" s="100"/>
      <c r="T2737" s="100"/>
      <c r="U2737" s="100"/>
      <c r="V2737" s="30" t="s">
        <v>1329</v>
      </c>
      <c r="W2737" s="31">
        <f t="shared" si="42"/>
        <v>274</v>
      </c>
    </row>
    <row r="2738" spans="1:23" ht="16.5" x14ac:dyDescent="0.2">
      <c r="A2738" s="31">
        <v>2735</v>
      </c>
      <c r="B2738" s="31">
        <f>INDEX(技能效果!B:B,MATCH(技能效果等级!W2738,技能效果!Y:Y,0))</f>
        <v>200500301</v>
      </c>
      <c r="C2738" s="31" t="str">
        <f>INDEX(技能效果!C:C,MATCH(技能效果等级!B2738,技能效果!B:B,0))</f>
        <v>新手战斗插槽2追击伤害</v>
      </c>
      <c r="D2738" s="30" t="s">
        <v>1013</v>
      </c>
      <c r="E2738" s="31">
        <v>175</v>
      </c>
      <c r="F2738" s="31">
        <f>INDEX(技能效果!H:H,MATCH(技能效果等级!B2738,技能效果!B:B,0))</f>
        <v>1001</v>
      </c>
      <c r="G2738" s="31">
        <v>166</v>
      </c>
      <c r="H2738" s="100"/>
      <c r="I2738" s="100"/>
      <c r="J2738" s="100"/>
      <c r="K2738" s="100"/>
      <c r="L2738" s="100"/>
      <c r="M2738" s="100"/>
      <c r="N2738" s="30" t="str">
        <f>IF(INDEX(技能效果!I:I,MATCH(技能效果等级!B2738,技能效果!B:B,0))="","",INDEX(技能效果!I:I,MATCH(技能效果等级!B2738,技能效果!B:B,0)))</f>
        <v/>
      </c>
      <c r="O2738" s="100"/>
      <c r="P2738" s="100"/>
      <c r="Q2738" s="100"/>
      <c r="R2738" s="31" t="str">
        <f>IF(INDEX(技能效果!J:J,MATCH(技能效果等级!B2738,技能效果!B:B,0))="","",INDEX(技能效果!J:J,MATCH(技能效果等级!B2738,技能效果!B:B,0)))</f>
        <v/>
      </c>
      <c r="S2738" s="100"/>
      <c r="T2738" s="100"/>
      <c r="U2738" s="100"/>
      <c r="V2738" s="30" t="s">
        <v>1329</v>
      </c>
      <c r="W2738" s="31">
        <f t="shared" si="42"/>
        <v>274</v>
      </c>
    </row>
    <row r="2739" spans="1:23" ht="16.5" x14ac:dyDescent="0.2">
      <c r="A2739" s="31">
        <v>2736</v>
      </c>
      <c r="B2739" s="31">
        <f>INDEX(技能效果!B:B,MATCH(技能效果等级!W2739,技能效果!Y:Y,0))</f>
        <v>200500301</v>
      </c>
      <c r="C2739" s="31" t="str">
        <f>INDEX(技能效果!C:C,MATCH(技能效果等级!B2739,技能效果!B:B,0))</f>
        <v>新手战斗插槽2追击伤害</v>
      </c>
      <c r="D2739" s="30" t="s">
        <v>1013</v>
      </c>
      <c r="E2739" s="31">
        <v>176</v>
      </c>
      <c r="F2739" s="31">
        <f>INDEX(技能效果!H:H,MATCH(技能效果等级!B2739,技能效果!B:B,0))</f>
        <v>1001</v>
      </c>
      <c r="G2739" s="31">
        <v>167</v>
      </c>
      <c r="H2739" s="100"/>
      <c r="I2739" s="100"/>
      <c r="J2739" s="100"/>
      <c r="K2739" s="100"/>
      <c r="L2739" s="100"/>
      <c r="M2739" s="100"/>
      <c r="N2739" s="30" t="str">
        <f>IF(INDEX(技能效果!I:I,MATCH(技能效果等级!B2739,技能效果!B:B,0))="","",INDEX(技能效果!I:I,MATCH(技能效果等级!B2739,技能效果!B:B,0)))</f>
        <v/>
      </c>
      <c r="O2739" s="100"/>
      <c r="P2739" s="100"/>
      <c r="Q2739" s="100"/>
      <c r="R2739" s="31" t="str">
        <f>IF(INDEX(技能效果!J:J,MATCH(技能效果等级!B2739,技能效果!B:B,0))="","",INDEX(技能效果!J:J,MATCH(技能效果等级!B2739,技能效果!B:B,0)))</f>
        <v/>
      </c>
      <c r="S2739" s="100"/>
      <c r="T2739" s="100"/>
      <c r="U2739" s="100"/>
      <c r="V2739" s="30" t="s">
        <v>1329</v>
      </c>
      <c r="W2739" s="31">
        <f t="shared" si="42"/>
        <v>274</v>
      </c>
    </row>
    <row r="2740" spans="1:23" ht="16.5" x14ac:dyDescent="0.2">
      <c r="A2740" s="31">
        <v>2737</v>
      </c>
      <c r="B2740" s="31">
        <f>INDEX(技能效果!B:B,MATCH(技能效果等级!W2740,技能效果!Y:Y,0))</f>
        <v>200500301</v>
      </c>
      <c r="C2740" s="31" t="str">
        <f>INDEX(技能效果!C:C,MATCH(技能效果等级!B2740,技能效果!B:B,0))</f>
        <v>新手战斗插槽2追击伤害</v>
      </c>
      <c r="D2740" s="30" t="s">
        <v>1013</v>
      </c>
      <c r="E2740" s="31">
        <v>177</v>
      </c>
      <c r="F2740" s="31">
        <f>INDEX(技能效果!H:H,MATCH(技能效果等级!B2740,技能效果!B:B,0))</f>
        <v>1001</v>
      </c>
      <c r="G2740" s="31">
        <v>168</v>
      </c>
      <c r="H2740" s="100"/>
      <c r="I2740" s="100"/>
      <c r="J2740" s="100"/>
      <c r="K2740" s="100"/>
      <c r="L2740" s="100"/>
      <c r="M2740" s="100"/>
      <c r="N2740" s="30" t="str">
        <f>IF(INDEX(技能效果!I:I,MATCH(技能效果等级!B2740,技能效果!B:B,0))="","",INDEX(技能效果!I:I,MATCH(技能效果等级!B2740,技能效果!B:B,0)))</f>
        <v/>
      </c>
      <c r="O2740" s="100"/>
      <c r="P2740" s="100"/>
      <c r="Q2740" s="100"/>
      <c r="R2740" s="31" t="str">
        <f>IF(INDEX(技能效果!J:J,MATCH(技能效果等级!B2740,技能效果!B:B,0))="","",INDEX(技能效果!J:J,MATCH(技能效果等级!B2740,技能效果!B:B,0)))</f>
        <v/>
      </c>
      <c r="S2740" s="100"/>
      <c r="T2740" s="100"/>
      <c r="U2740" s="100"/>
      <c r="V2740" s="30" t="s">
        <v>1329</v>
      </c>
      <c r="W2740" s="31">
        <f t="shared" si="42"/>
        <v>274</v>
      </c>
    </row>
    <row r="2741" spans="1:23" ht="16.5" x14ac:dyDescent="0.2">
      <c r="A2741" s="31">
        <v>2738</v>
      </c>
      <c r="B2741" s="31">
        <f>INDEX(技能效果!B:B,MATCH(技能效果等级!W2741,技能效果!Y:Y,0))</f>
        <v>200500301</v>
      </c>
      <c r="C2741" s="31" t="str">
        <f>INDEX(技能效果!C:C,MATCH(技能效果等级!B2741,技能效果!B:B,0))</f>
        <v>新手战斗插槽2追击伤害</v>
      </c>
      <c r="D2741" s="30" t="s">
        <v>1013</v>
      </c>
      <c r="E2741" s="31">
        <v>178</v>
      </c>
      <c r="F2741" s="31">
        <f>INDEX(技能效果!H:H,MATCH(技能效果等级!B2741,技能效果!B:B,0))</f>
        <v>1001</v>
      </c>
      <c r="G2741" s="31">
        <v>169</v>
      </c>
      <c r="H2741" s="100"/>
      <c r="I2741" s="100"/>
      <c r="J2741" s="100"/>
      <c r="K2741" s="100"/>
      <c r="L2741" s="100"/>
      <c r="M2741" s="100"/>
      <c r="N2741" s="30" t="str">
        <f>IF(INDEX(技能效果!I:I,MATCH(技能效果等级!B2741,技能效果!B:B,0))="","",INDEX(技能效果!I:I,MATCH(技能效果等级!B2741,技能效果!B:B,0)))</f>
        <v/>
      </c>
      <c r="O2741" s="100"/>
      <c r="P2741" s="100"/>
      <c r="Q2741" s="100"/>
      <c r="R2741" s="31" t="str">
        <f>IF(INDEX(技能效果!J:J,MATCH(技能效果等级!B2741,技能效果!B:B,0))="","",INDEX(技能效果!J:J,MATCH(技能效果等级!B2741,技能效果!B:B,0)))</f>
        <v/>
      </c>
      <c r="S2741" s="100"/>
      <c r="T2741" s="100"/>
      <c r="U2741" s="100"/>
      <c r="V2741" s="30" t="s">
        <v>1329</v>
      </c>
      <c r="W2741" s="31">
        <f t="shared" si="42"/>
        <v>274</v>
      </c>
    </row>
    <row r="2742" spans="1:23" ht="16.5" x14ac:dyDescent="0.2">
      <c r="A2742" s="31">
        <v>2739</v>
      </c>
      <c r="B2742" s="31">
        <f>INDEX(技能效果!B:B,MATCH(技能效果等级!W2742,技能效果!Y:Y,0))</f>
        <v>200500301</v>
      </c>
      <c r="C2742" s="31" t="str">
        <f>INDEX(技能效果!C:C,MATCH(技能效果等级!B2742,技能效果!B:B,0))</f>
        <v>新手战斗插槽2追击伤害</v>
      </c>
      <c r="D2742" s="30" t="s">
        <v>1013</v>
      </c>
      <c r="E2742" s="31">
        <v>179</v>
      </c>
      <c r="F2742" s="31">
        <f>INDEX(技能效果!H:H,MATCH(技能效果等级!B2742,技能效果!B:B,0))</f>
        <v>1001</v>
      </c>
      <c r="G2742" s="31">
        <v>170</v>
      </c>
      <c r="H2742" s="100"/>
      <c r="I2742" s="100"/>
      <c r="J2742" s="100"/>
      <c r="K2742" s="100"/>
      <c r="L2742" s="100"/>
      <c r="M2742" s="100"/>
      <c r="N2742" s="30" t="str">
        <f>IF(INDEX(技能效果!I:I,MATCH(技能效果等级!B2742,技能效果!B:B,0))="","",INDEX(技能效果!I:I,MATCH(技能效果等级!B2742,技能效果!B:B,0)))</f>
        <v/>
      </c>
      <c r="O2742" s="100"/>
      <c r="P2742" s="100"/>
      <c r="Q2742" s="100"/>
      <c r="R2742" s="31" t="str">
        <f>IF(INDEX(技能效果!J:J,MATCH(技能效果等级!B2742,技能效果!B:B,0))="","",INDEX(技能效果!J:J,MATCH(技能效果等级!B2742,技能效果!B:B,0)))</f>
        <v/>
      </c>
      <c r="S2742" s="100"/>
      <c r="T2742" s="100"/>
      <c r="U2742" s="100"/>
      <c r="V2742" s="30" t="s">
        <v>1329</v>
      </c>
      <c r="W2742" s="31">
        <f t="shared" si="42"/>
        <v>274</v>
      </c>
    </row>
    <row r="2743" spans="1:23" ht="16.5" x14ac:dyDescent="0.2">
      <c r="A2743" s="31">
        <v>2740</v>
      </c>
      <c r="B2743" s="31">
        <f>INDEX(技能效果!B:B,MATCH(技能效果等级!W2743,技能效果!Y:Y,0))</f>
        <v>200500301</v>
      </c>
      <c r="C2743" s="31" t="str">
        <f>INDEX(技能效果!C:C,MATCH(技能效果等级!B2743,技能效果!B:B,0))</f>
        <v>新手战斗插槽2追击伤害</v>
      </c>
      <c r="D2743" s="30" t="s">
        <v>1013</v>
      </c>
      <c r="E2743" s="31">
        <v>180</v>
      </c>
      <c r="F2743" s="31">
        <f>INDEX(技能效果!H:H,MATCH(技能效果等级!B2743,技能效果!B:B,0))</f>
        <v>1001</v>
      </c>
      <c r="G2743" s="31">
        <v>171</v>
      </c>
      <c r="H2743" s="100"/>
      <c r="I2743" s="100"/>
      <c r="J2743" s="100"/>
      <c r="K2743" s="100"/>
      <c r="L2743" s="100"/>
      <c r="M2743" s="100"/>
      <c r="N2743" s="30" t="str">
        <f>IF(INDEX(技能效果!I:I,MATCH(技能效果等级!B2743,技能效果!B:B,0))="","",INDEX(技能效果!I:I,MATCH(技能效果等级!B2743,技能效果!B:B,0)))</f>
        <v/>
      </c>
      <c r="O2743" s="100"/>
      <c r="P2743" s="100"/>
      <c r="Q2743" s="100"/>
      <c r="R2743" s="31" t="str">
        <f>IF(INDEX(技能效果!J:J,MATCH(技能效果等级!B2743,技能效果!B:B,0))="","",INDEX(技能效果!J:J,MATCH(技能效果等级!B2743,技能效果!B:B,0)))</f>
        <v/>
      </c>
      <c r="S2743" s="100"/>
      <c r="T2743" s="100"/>
      <c r="U2743" s="100"/>
      <c r="V2743" s="30" t="s">
        <v>1329</v>
      </c>
      <c r="W2743" s="31">
        <f t="shared" si="42"/>
        <v>274</v>
      </c>
    </row>
    <row r="2744" spans="1:23" ht="16.5" x14ac:dyDescent="0.2">
      <c r="A2744" s="31">
        <v>2741</v>
      </c>
      <c r="B2744" s="31">
        <f>INDEX(技能效果!B:B,MATCH(技能效果等级!W2744,技能效果!Y:Y,0))</f>
        <v>200600101</v>
      </c>
      <c r="C2744" s="31" t="str">
        <f>INDEX(技能效果!C:C,MATCH(技能效果等级!B2744,技能效果!B:B,0))</f>
        <v>新手战斗阎风吒技能伤害</v>
      </c>
      <c r="D2744" s="30" t="s">
        <v>1013</v>
      </c>
      <c r="E2744" s="31">
        <v>181</v>
      </c>
      <c r="F2744" s="31">
        <f>INDEX(技能效果!H:H,MATCH(技能效果等级!B2744,技能效果!B:B,0))</f>
        <v>1001</v>
      </c>
      <c r="G2744" s="31">
        <v>172</v>
      </c>
      <c r="H2744" s="100"/>
      <c r="I2744" s="100"/>
      <c r="J2744" s="100"/>
      <c r="K2744" s="100"/>
      <c r="L2744" s="100"/>
      <c r="M2744" s="100"/>
      <c r="N2744" s="30" t="str">
        <f>IF(INDEX(技能效果!I:I,MATCH(技能效果等级!B2744,技能效果!B:B,0))="","",INDEX(技能效果!I:I,MATCH(技能效果等级!B2744,技能效果!B:B,0)))</f>
        <v/>
      </c>
      <c r="O2744" s="100"/>
      <c r="P2744" s="100"/>
      <c r="Q2744" s="100"/>
      <c r="R2744" s="31" t="str">
        <f>IF(INDEX(技能效果!J:J,MATCH(技能效果等级!B2744,技能效果!B:B,0))="","",INDEX(技能效果!J:J,MATCH(技能效果等级!B2744,技能效果!B:B,0)))</f>
        <v/>
      </c>
      <c r="S2744" s="100"/>
      <c r="T2744" s="100"/>
      <c r="U2744" s="100"/>
      <c r="V2744" s="30" t="s">
        <v>1329</v>
      </c>
      <c r="W2744" s="31">
        <f t="shared" si="42"/>
        <v>275</v>
      </c>
    </row>
    <row r="2745" spans="1:23" ht="16.5" x14ac:dyDescent="0.2">
      <c r="A2745" s="31">
        <v>2742</v>
      </c>
      <c r="B2745" s="31">
        <f>INDEX(技能效果!B:B,MATCH(技能效果等级!W2745,技能效果!Y:Y,0))</f>
        <v>200600101</v>
      </c>
      <c r="C2745" s="31" t="str">
        <f>INDEX(技能效果!C:C,MATCH(技能效果等级!B2745,技能效果!B:B,0))</f>
        <v>新手战斗阎风吒技能伤害</v>
      </c>
      <c r="D2745" s="30" t="s">
        <v>1013</v>
      </c>
      <c r="E2745" s="31">
        <v>182</v>
      </c>
      <c r="F2745" s="31">
        <f>INDEX(技能效果!H:H,MATCH(技能效果等级!B2745,技能效果!B:B,0))</f>
        <v>1001</v>
      </c>
      <c r="G2745" s="31">
        <v>173</v>
      </c>
      <c r="H2745" s="100"/>
      <c r="I2745" s="100"/>
      <c r="J2745" s="100"/>
      <c r="K2745" s="100"/>
      <c r="L2745" s="100"/>
      <c r="M2745" s="100"/>
      <c r="N2745" s="30" t="str">
        <f>IF(INDEX(技能效果!I:I,MATCH(技能效果等级!B2745,技能效果!B:B,0))="","",INDEX(技能效果!I:I,MATCH(技能效果等级!B2745,技能效果!B:B,0)))</f>
        <v/>
      </c>
      <c r="O2745" s="100"/>
      <c r="P2745" s="100"/>
      <c r="Q2745" s="100"/>
      <c r="R2745" s="31" t="str">
        <f>IF(INDEX(技能效果!J:J,MATCH(技能效果等级!B2745,技能效果!B:B,0))="","",INDEX(技能效果!J:J,MATCH(技能效果等级!B2745,技能效果!B:B,0)))</f>
        <v/>
      </c>
      <c r="S2745" s="100"/>
      <c r="T2745" s="100"/>
      <c r="U2745" s="100"/>
      <c r="V2745" s="30" t="s">
        <v>1329</v>
      </c>
      <c r="W2745" s="31">
        <f t="shared" si="42"/>
        <v>275</v>
      </c>
    </row>
    <row r="2746" spans="1:23" ht="16.5" x14ac:dyDescent="0.2">
      <c r="A2746" s="31">
        <v>2743</v>
      </c>
      <c r="B2746" s="31">
        <f>INDEX(技能效果!B:B,MATCH(技能效果等级!W2746,技能效果!Y:Y,0))</f>
        <v>200600101</v>
      </c>
      <c r="C2746" s="31" t="str">
        <f>INDEX(技能效果!C:C,MATCH(技能效果等级!B2746,技能效果!B:B,0))</f>
        <v>新手战斗阎风吒技能伤害</v>
      </c>
      <c r="D2746" s="30" t="s">
        <v>1013</v>
      </c>
      <c r="E2746" s="31">
        <v>183</v>
      </c>
      <c r="F2746" s="31">
        <f>INDEX(技能效果!H:H,MATCH(技能效果等级!B2746,技能效果!B:B,0))</f>
        <v>1001</v>
      </c>
      <c r="G2746" s="31">
        <v>174</v>
      </c>
      <c r="H2746" s="100"/>
      <c r="I2746" s="100"/>
      <c r="J2746" s="100"/>
      <c r="K2746" s="100"/>
      <c r="L2746" s="100"/>
      <c r="M2746" s="100"/>
      <c r="N2746" s="30" t="str">
        <f>IF(INDEX(技能效果!I:I,MATCH(技能效果等级!B2746,技能效果!B:B,0))="","",INDEX(技能效果!I:I,MATCH(技能效果等级!B2746,技能效果!B:B,0)))</f>
        <v/>
      </c>
      <c r="O2746" s="100"/>
      <c r="P2746" s="100"/>
      <c r="Q2746" s="100"/>
      <c r="R2746" s="31" t="str">
        <f>IF(INDEX(技能效果!J:J,MATCH(技能效果等级!B2746,技能效果!B:B,0))="","",INDEX(技能效果!J:J,MATCH(技能效果等级!B2746,技能效果!B:B,0)))</f>
        <v/>
      </c>
      <c r="S2746" s="100"/>
      <c r="T2746" s="100"/>
      <c r="U2746" s="100"/>
      <c r="V2746" s="30" t="s">
        <v>1329</v>
      </c>
      <c r="W2746" s="31">
        <f t="shared" si="42"/>
        <v>275</v>
      </c>
    </row>
    <row r="2747" spans="1:23" ht="16.5" x14ac:dyDescent="0.2">
      <c r="A2747" s="31">
        <v>2744</v>
      </c>
      <c r="B2747" s="31">
        <f>INDEX(技能效果!B:B,MATCH(技能效果等级!W2747,技能效果!Y:Y,0))</f>
        <v>200600101</v>
      </c>
      <c r="C2747" s="31" t="str">
        <f>INDEX(技能效果!C:C,MATCH(技能效果等级!B2747,技能效果!B:B,0))</f>
        <v>新手战斗阎风吒技能伤害</v>
      </c>
      <c r="D2747" s="30" t="s">
        <v>1013</v>
      </c>
      <c r="E2747" s="31">
        <v>184</v>
      </c>
      <c r="F2747" s="31">
        <f>INDEX(技能效果!H:H,MATCH(技能效果等级!B2747,技能效果!B:B,0))</f>
        <v>1001</v>
      </c>
      <c r="G2747" s="31">
        <v>175</v>
      </c>
      <c r="H2747" s="100"/>
      <c r="I2747" s="100"/>
      <c r="J2747" s="100"/>
      <c r="K2747" s="100"/>
      <c r="L2747" s="100"/>
      <c r="M2747" s="100"/>
      <c r="N2747" s="30" t="str">
        <f>IF(INDEX(技能效果!I:I,MATCH(技能效果等级!B2747,技能效果!B:B,0))="","",INDEX(技能效果!I:I,MATCH(技能效果等级!B2747,技能效果!B:B,0)))</f>
        <v/>
      </c>
      <c r="O2747" s="100"/>
      <c r="P2747" s="100"/>
      <c r="Q2747" s="100"/>
      <c r="R2747" s="31" t="str">
        <f>IF(INDEX(技能效果!J:J,MATCH(技能效果等级!B2747,技能效果!B:B,0))="","",INDEX(技能效果!J:J,MATCH(技能效果等级!B2747,技能效果!B:B,0)))</f>
        <v/>
      </c>
      <c r="S2747" s="100"/>
      <c r="T2747" s="100"/>
      <c r="U2747" s="100"/>
      <c r="V2747" s="30" t="s">
        <v>1329</v>
      </c>
      <c r="W2747" s="31">
        <f t="shared" si="42"/>
        <v>275</v>
      </c>
    </row>
    <row r="2748" spans="1:23" ht="16.5" x14ac:dyDescent="0.2">
      <c r="A2748" s="31">
        <v>2745</v>
      </c>
      <c r="B2748" s="31">
        <f>INDEX(技能效果!B:B,MATCH(技能效果等级!W2748,技能效果!Y:Y,0))</f>
        <v>200600101</v>
      </c>
      <c r="C2748" s="31" t="str">
        <f>INDEX(技能效果!C:C,MATCH(技能效果等级!B2748,技能效果!B:B,0))</f>
        <v>新手战斗阎风吒技能伤害</v>
      </c>
      <c r="D2748" s="30" t="s">
        <v>1013</v>
      </c>
      <c r="E2748" s="31">
        <v>185</v>
      </c>
      <c r="F2748" s="31">
        <f>INDEX(技能效果!H:H,MATCH(技能效果等级!B2748,技能效果!B:B,0))</f>
        <v>1001</v>
      </c>
      <c r="G2748" s="31">
        <v>176</v>
      </c>
      <c r="H2748" s="100"/>
      <c r="I2748" s="100"/>
      <c r="J2748" s="100"/>
      <c r="K2748" s="100"/>
      <c r="L2748" s="100"/>
      <c r="M2748" s="100"/>
      <c r="N2748" s="30" t="str">
        <f>IF(INDEX(技能效果!I:I,MATCH(技能效果等级!B2748,技能效果!B:B,0))="","",INDEX(技能效果!I:I,MATCH(技能效果等级!B2748,技能效果!B:B,0)))</f>
        <v/>
      </c>
      <c r="O2748" s="100"/>
      <c r="P2748" s="100"/>
      <c r="Q2748" s="100"/>
      <c r="R2748" s="31" t="str">
        <f>IF(INDEX(技能效果!J:J,MATCH(技能效果等级!B2748,技能效果!B:B,0))="","",INDEX(技能效果!J:J,MATCH(技能效果等级!B2748,技能效果!B:B,0)))</f>
        <v/>
      </c>
      <c r="S2748" s="100"/>
      <c r="T2748" s="100"/>
      <c r="U2748" s="100"/>
      <c r="V2748" s="30" t="s">
        <v>1329</v>
      </c>
      <c r="W2748" s="31">
        <f t="shared" si="42"/>
        <v>275</v>
      </c>
    </row>
    <row r="2749" spans="1:23" ht="16.5" x14ac:dyDescent="0.2">
      <c r="A2749" s="31">
        <v>2746</v>
      </c>
      <c r="B2749" s="31">
        <f>INDEX(技能效果!B:B,MATCH(技能效果等级!W2749,技能效果!Y:Y,0))</f>
        <v>200600101</v>
      </c>
      <c r="C2749" s="31" t="str">
        <f>INDEX(技能效果!C:C,MATCH(技能效果等级!B2749,技能效果!B:B,0))</f>
        <v>新手战斗阎风吒技能伤害</v>
      </c>
      <c r="D2749" s="30" t="s">
        <v>1013</v>
      </c>
      <c r="E2749" s="31">
        <v>186</v>
      </c>
      <c r="F2749" s="31">
        <f>INDEX(技能效果!H:H,MATCH(技能效果等级!B2749,技能效果!B:B,0))</f>
        <v>1001</v>
      </c>
      <c r="G2749" s="31">
        <v>177</v>
      </c>
      <c r="H2749" s="100"/>
      <c r="I2749" s="100"/>
      <c r="J2749" s="100"/>
      <c r="K2749" s="100"/>
      <c r="L2749" s="100"/>
      <c r="M2749" s="100"/>
      <c r="N2749" s="30" t="str">
        <f>IF(INDEX(技能效果!I:I,MATCH(技能效果等级!B2749,技能效果!B:B,0))="","",INDEX(技能效果!I:I,MATCH(技能效果等级!B2749,技能效果!B:B,0)))</f>
        <v/>
      </c>
      <c r="O2749" s="100"/>
      <c r="P2749" s="100"/>
      <c r="Q2749" s="100"/>
      <c r="R2749" s="31" t="str">
        <f>IF(INDEX(技能效果!J:J,MATCH(技能效果等级!B2749,技能效果!B:B,0))="","",INDEX(技能效果!J:J,MATCH(技能效果等级!B2749,技能效果!B:B,0)))</f>
        <v/>
      </c>
      <c r="S2749" s="100"/>
      <c r="T2749" s="100"/>
      <c r="U2749" s="100"/>
      <c r="V2749" s="30" t="s">
        <v>1329</v>
      </c>
      <c r="W2749" s="31">
        <f t="shared" si="42"/>
        <v>275</v>
      </c>
    </row>
    <row r="2750" spans="1:23" ht="16.5" x14ac:dyDescent="0.2">
      <c r="A2750" s="31">
        <v>2747</v>
      </c>
      <c r="B2750" s="31">
        <f>INDEX(技能效果!B:B,MATCH(技能效果等级!W2750,技能效果!Y:Y,0))</f>
        <v>200600101</v>
      </c>
      <c r="C2750" s="31" t="str">
        <f>INDEX(技能效果!C:C,MATCH(技能效果等级!B2750,技能效果!B:B,0))</f>
        <v>新手战斗阎风吒技能伤害</v>
      </c>
      <c r="D2750" s="30" t="s">
        <v>1013</v>
      </c>
      <c r="E2750" s="31">
        <v>187</v>
      </c>
      <c r="F2750" s="31">
        <f>INDEX(技能效果!H:H,MATCH(技能效果等级!B2750,技能效果!B:B,0))</f>
        <v>1001</v>
      </c>
      <c r="G2750" s="31">
        <v>178</v>
      </c>
      <c r="H2750" s="100"/>
      <c r="I2750" s="100"/>
      <c r="J2750" s="100"/>
      <c r="K2750" s="100"/>
      <c r="L2750" s="100"/>
      <c r="M2750" s="100"/>
      <c r="N2750" s="30" t="str">
        <f>IF(INDEX(技能效果!I:I,MATCH(技能效果等级!B2750,技能效果!B:B,0))="","",INDEX(技能效果!I:I,MATCH(技能效果等级!B2750,技能效果!B:B,0)))</f>
        <v/>
      </c>
      <c r="O2750" s="100"/>
      <c r="P2750" s="100"/>
      <c r="Q2750" s="100"/>
      <c r="R2750" s="31" t="str">
        <f>IF(INDEX(技能效果!J:J,MATCH(技能效果等级!B2750,技能效果!B:B,0))="","",INDEX(技能效果!J:J,MATCH(技能效果等级!B2750,技能效果!B:B,0)))</f>
        <v/>
      </c>
      <c r="S2750" s="100"/>
      <c r="T2750" s="100"/>
      <c r="U2750" s="100"/>
      <c r="V2750" s="30" t="s">
        <v>1329</v>
      </c>
      <c r="W2750" s="31">
        <f t="shared" si="42"/>
        <v>275</v>
      </c>
    </row>
    <row r="2751" spans="1:23" ht="16.5" x14ac:dyDescent="0.2">
      <c r="A2751" s="31">
        <v>2748</v>
      </c>
      <c r="B2751" s="31">
        <f>INDEX(技能效果!B:B,MATCH(技能效果等级!W2751,技能效果!Y:Y,0))</f>
        <v>200600101</v>
      </c>
      <c r="C2751" s="31" t="str">
        <f>INDEX(技能效果!C:C,MATCH(技能效果等级!B2751,技能效果!B:B,0))</f>
        <v>新手战斗阎风吒技能伤害</v>
      </c>
      <c r="D2751" s="30" t="s">
        <v>1013</v>
      </c>
      <c r="E2751" s="31">
        <v>188</v>
      </c>
      <c r="F2751" s="31">
        <f>INDEX(技能效果!H:H,MATCH(技能效果等级!B2751,技能效果!B:B,0))</f>
        <v>1001</v>
      </c>
      <c r="G2751" s="31">
        <v>179</v>
      </c>
      <c r="H2751" s="100"/>
      <c r="I2751" s="100"/>
      <c r="J2751" s="100"/>
      <c r="K2751" s="100"/>
      <c r="L2751" s="100"/>
      <c r="M2751" s="100"/>
      <c r="N2751" s="30" t="str">
        <f>IF(INDEX(技能效果!I:I,MATCH(技能效果等级!B2751,技能效果!B:B,0))="","",INDEX(技能效果!I:I,MATCH(技能效果等级!B2751,技能效果!B:B,0)))</f>
        <v/>
      </c>
      <c r="O2751" s="100"/>
      <c r="P2751" s="100"/>
      <c r="Q2751" s="100"/>
      <c r="R2751" s="31" t="str">
        <f>IF(INDEX(技能效果!J:J,MATCH(技能效果等级!B2751,技能效果!B:B,0))="","",INDEX(技能效果!J:J,MATCH(技能效果等级!B2751,技能效果!B:B,0)))</f>
        <v/>
      </c>
      <c r="S2751" s="100"/>
      <c r="T2751" s="100"/>
      <c r="U2751" s="100"/>
      <c r="V2751" s="30" t="s">
        <v>1329</v>
      </c>
      <c r="W2751" s="31">
        <f t="shared" si="42"/>
        <v>275</v>
      </c>
    </row>
    <row r="2752" spans="1:23" ht="16.5" x14ac:dyDescent="0.2">
      <c r="A2752" s="31">
        <v>2749</v>
      </c>
      <c r="B2752" s="31">
        <f>INDEX(技能效果!B:B,MATCH(技能效果等级!W2752,技能效果!Y:Y,0))</f>
        <v>200600101</v>
      </c>
      <c r="C2752" s="31" t="str">
        <f>INDEX(技能效果!C:C,MATCH(技能效果等级!B2752,技能效果!B:B,0))</f>
        <v>新手战斗阎风吒技能伤害</v>
      </c>
      <c r="D2752" s="30" t="s">
        <v>1013</v>
      </c>
      <c r="E2752" s="31">
        <v>189</v>
      </c>
      <c r="F2752" s="31">
        <f>INDEX(技能效果!H:H,MATCH(技能效果等级!B2752,技能效果!B:B,0))</f>
        <v>1001</v>
      </c>
      <c r="G2752" s="31">
        <v>180</v>
      </c>
      <c r="H2752" s="100"/>
      <c r="I2752" s="100"/>
      <c r="J2752" s="100"/>
      <c r="K2752" s="100"/>
      <c r="L2752" s="100"/>
      <c r="M2752" s="100"/>
      <c r="N2752" s="30" t="str">
        <f>IF(INDEX(技能效果!I:I,MATCH(技能效果等级!B2752,技能效果!B:B,0))="","",INDEX(技能效果!I:I,MATCH(技能效果等级!B2752,技能效果!B:B,0)))</f>
        <v/>
      </c>
      <c r="O2752" s="100"/>
      <c r="P2752" s="100"/>
      <c r="Q2752" s="100"/>
      <c r="R2752" s="31" t="str">
        <f>IF(INDEX(技能效果!J:J,MATCH(技能效果等级!B2752,技能效果!B:B,0))="","",INDEX(技能效果!J:J,MATCH(技能效果等级!B2752,技能效果!B:B,0)))</f>
        <v/>
      </c>
      <c r="S2752" s="100"/>
      <c r="T2752" s="100"/>
      <c r="U2752" s="100"/>
      <c r="V2752" s="30" t="s">
        <v>1329</v>
      </c>
      <c r="W2752" s="31">
        <f t="shared" si="42"/>
        <v>275</v>
      </c>
    </row>
    <row r="2753" spans="1:23" ht="16.5" x14ac:dyDescent="0.2">
      <c r="A2753" s="31">
        <v>2750</v>
      </c>
      <c r="B2753" s="31">
        <f>INDEX(技能效果!B:B,MATCH(技能效果等级!W2753,技能效果!Y:Y,0))</f>
        <v>200600101</v>
      </c>
      <c r="C2753" s="31" t="str">
        <f>INDEX(技能效果!C:C,MATCH(技能效果等级!B2753,技能效果!B:B,0))</f>
        <v>新手战斗阎风吒技能伤害</v>
      </c>
      <c r="D2753" s="30" t="s">
        <v>1013</v>
      </c>
      <c r="E2753" s="31">
        <v>190</v>
      </c>
      <c r="F2753" s="31">
        <f>INDEX(技能效果!H:H,MATCH(技能效果等级!B2753,技能效果!B:B,0))</f>
        <v>1001</v>
      </c>
      <c r="G2753" s="31">
        <v>181</v>
      </c>
      <c r="H2753" s="100"/>
      <c r="I2753" s="100"/>
      <c r="J2753" s="100"/>
      <c r="K2753" s="100"/>
      <c r="L2753" s="100"/>
      <c r="M2753" s="100"/>
      <c r="N2753" s="30" t="str">
        <f>IF(INDEX(技能效果!I:I,MATCH(技能效果等级!B2753,技能效果!B:B,0))="","",INDEX(技能效果!I:I,MATCH(技能效果等级!B2753,技能效果!B:B,0)))</f>
        <v/>
      </c>
      <c r="O2753" s="100"/>
      <c r="P2753" s="100"/>
      <c r="Q2753" s="100"/>
      <c r="R2753" s="31" t="str">
        <f>IF(INDEX(技能效果!J:J,MATCH(技能效果等级!B2753,技能效果!B:B,0))="","",INDEX(技能效果!J:J,MATCH(技能效果等级!B2753,技能效果!B:B,0)))</f>
        <v/>
      </c>
      <c r="S2753" s="100"/>
      <c r="T2753" s="100"/>
      <c r="U2753" s="100"/>
      <c r="V2753" s="30" t="s">
        <v>1329</v>
      </c>
      <c r="W2753" s="31">
        <f t="shared" si="42"/>
        <v>275</v>
      </c>
    </row>
    <row r="2754" spans="1:23" ht="16.5" x14ac:dyDescent="0.2">
      <c r="A2754" s="31">
        <v>2751</v>
      </c>
      <c r="B2754" s="31">
        <f>INDEX(技能效果!B:B,MATCH(技能效果等级!W2754,技能效果!Y:Y,0))</f>
        <v>200700101</v>
      </c>
      <c r="C2754" s="31" t="str">
        <f>INDEX(技能效果!C:C,MATCH(技能效果等级!B2754,技能效果!B:B,0))</f>
        <v>新手战斗项昆仑技能伤害</v>
      </c>
      <c r="D2754" s="30" t="s">
        <v>1013</v>
      </c>
      <c r="E2754" s="31">
        <v>191</v>
      </c>
      <c r="F2754" s="31">
        <f>INDEX(技能效果!H:H,MATCH(技能效果等级!B2754,技能效果!B:B,0))</f>
        <v>1001</v>
      </c>
      <c r="G2754" s="31">
        <v>182</v>
      </c>
      <c r="H2754" s="100"/>
      <c r="I2754" s="100"/>
      <c r="J2754" s="100"/>
      <c r="K2754" s="100"/>
      <c r="L2754" s="100"/>
      <c r="M2754" s="100"/>
      <c r="N2754" s="30" t="str">
        <f>IF(INDEX(技能效果!I:I,MATCH(技能效果等级!B2754,技能效果!B:B,0))="","",INDEX(技能效果!I:I,MATCH(技能效果等级!B2754,技能效果!B:B,0)))</f>
        <v/>
      </c>
      <c r="O2754" s="100"/>
      <c r="P2754" s="100"/>
      <c r="Q2754" s="100"/>
      <c r="R2754" s="31" t="str">
        <f>IF(INDEX(技能效果!J:J,MATCH(技能效果等级!B2754,技能效果!B:B,0))="","",INDEX(技能效果!J:J,MATCH(技能效果等级!B2754,技能效果!B:B,0)))</f>
        <v/>
      </c>
      <c r="S2754" s="100"/>
      <c r="T2754" s="100"/>
      <c r="U2754" s="100"/>
      <c r="V2754" s="30" t="s">
        <v>1329</v>
      </c>
      <c r="W2754" s="31">
        <f t="shared" si="42"/>
        <v>276</v>
      </c>
    </row>
    <row r="2755" spans="1:23" ht="16.5" x14ac:dyDescent="0.2">
      <c r="A2755" s="31">
        <v>2752</v>
      </c>
      <c r="B2755" s="31">
        <f>INDEX(技能效果!B:B,MATCH(技能效果等级!W2755,技能效果!Y:Y,0))</f>
        <v>200700101</v>
      </c>
      <c r="C2755" s="31" t="str">
        <f>INDEX(技能效果!C:C,MATCH(技能效果等级!B2755,技能效果!B:B,0))</f>
        <v>新手战斗项昆仑技能伤害</v>
      </c>
      <c r="D2755" s="30" t="s">
        <v>1013</v>
      </c>
      <c r="E2755" s="31">
        <v>192</v>
      </c>
      <c r="F2755" s="31">
        <f>INDEX(技能效果!H:H,MATCH(技能效果等级!B2755,技能效果!B:B,0))</f>
        <v>1001</v>
      </c>
      <c r="G2755" s="31">
        <v>183</v>
      </c>
      <c r="H2755" s="100"/>
      <c r="I2755" s="100"/>
      <c r="J2755" s="100"/>
      <c r="K2755" s="100"/>
      <c r="L2755" s="100"/>
      <c r="M2755" s="100"/>
      <c r="N2755" s="30" t="str">
        <f>IF(INDEX(技能效果!I:I,MATCH(技能效果等级!B2755,技能效果!B:B,0))="","",INDEX(技能效果!I:I,MATCH(技能效果等级!B2755,技能效果!B:B,0)))</f>
        <v/>
      </c>
      <c r="O2755" s="100"/>
      <c r="P2755" s="100"/>
      <c r="Q2755" s="100"/>
      <c r="R2755" s="31" t="str">
        <f>IF(INDEX(技能效果!J:J,MATCH(技能效果等级!B2755,技能效果!B:B,0))="","",INDEX(技能效果!J:J,MATCH(技能效果等级!B2755,技能效果!B:B,0)))</f>
        <v/>
      </c>
      <c r="S2755" s="100"/>
      <c r="T2755" s="100"/>
      <c r="U2755" s="100"/>
      <c r="V2755" s="30" t="s">
        <v>1329</v>
      </c>
      <c r="W2755" s="31">
        <f t="shared" si="42"/>
        <v>276</v>
      </c>
    </row>
    <row r="2756" spans="1:23" ht="16.5" x14ac:dyDescent="0.2">
      <c r="A2756" s="31">
        <v>2753</v>
      </c>
      <c r="B2756" s="31">
        <f>INDEX(技能效果!B:B,MATCH(技能效果等级!W2756,技能效果!Y:Y,0))</f>
        <v>200700101</v>
      </c>
      <c r="C2756" s="31" t="str">
        <f>INDEX(技能效果!C:C,MATCH(技能效果等级!B2756,技能效果!B:B,0))</f>
        <v>新手战斗项昆仑技能伤害</v>
      </c>
      <c r="D2756" s="30" t="s">
        <v>1013</v>
      </c>
      <c r="E2756" s="31">
        <v>193</v>
      </c>
      <c r="F2756" s="31">
        <f>INDEX(技能效果!H:H,MATCH(技能效果等级!B2756,技能效果!B:B,0))</f>
        <v>1001</v>
      </c>
      <c r="G2756" s="31">
        <v>184</v>
      </c>
      <c r="H2756" s="100"/>
      <c r="I2756" s="100"/>
      <c r="J2756" s="100"/>
      <c r="K2756" s="100"/>
      <c r="L2756" s="100"/>
      <c r="M2756" s="100"/>
      <c r="N2756" s="30" t="str">
        <f>IF(INDEX(技能效果!I:I,MATCH(技能效果等级!B2756,技能效果!B:B,0))="","",INDEX(技能效果!I:I,MATCH(技能效果等级!B2756,技能效果!B:B,0)))</f>
        <v/>
      </c>
      <c r="O2756" s="100"/>
      <c r="P2756" s="100"/>
      <c r="Q2756" s="100"/>
      <c r="R2756" s="31" t="str">
        <f>IF(INDEX(技能效果!J:J,MATCH(技能效果等级!B2756,技能效果!B:B,0))="","",INDEX(技能效果!J:J,MATCH(技能效果等级!B2756,技能效果!B:B,0)))</f>
        <v/>
      </c>
      <c r="S2756" s="100"/>
      <c r="T2756" s="100"/>
      <c r="U2756" s="100"/>
      <c r="V2756" s="30" t="s">
        <v>1329</v>
      </c>
      <c r="W2756" s="31">
        <f t="shared" si="42"/>
        <v>276</v>
      </c>
    </row>
    <row r="2757" spans="1:23" ht="16.5" x14ac:dyDescent="0.2">
      <c r="A2757" s="31">
        <v>2754</v>
      </c>
      <c r="B2757" s="31">
        <f>INDEX(技能效果!B:B,MATCH(技能效果等级!W2757,技能效果!Y:Y,0))</f>
        <v>200700101</v>
      </c>
      <c r="C2757" s="31" t="str">
        <f>INDEX(技能效果!C:C,MATCH(技能效果等级!B2757,技能效果!B:B,0))</f>
        <v>新手战斗项昆仑技能伤害</v>
      </c>
      <c r="D2757" s="30" t="s">
        <v>1013</v>
      </c>
      <c r="E2757" s="31">
        <v>194</v>
      </c>
      <c r="F2757" s="31">
        <f>INDEX(技能效果!H:H,MATCH(技能效果等级!B2757,技能效果!B:B,0))</f>
        <v>1001</v>
      </c>
      <c r="G2757" s="31">
        <v>185</v>
      </c>
      <c r="H2757" s="100"/>
      <c r="I2757" s="100"/>
      <c r="J2757" s="100"/>
      <c r="K2757" s="100"/>
      <c r="L2757" s="100"/>
      <c r="M2757" s="100"/>
      <c r="N2757" s="30" t="str">
        <f>IF(INDEX(技能效果!I:I,MATCH(技能效果等级!B2757,技能效果!B:B,0))="","",INDEX(技能效果!I:I,MATCH(技能效果等级!B2757,技能效果!B:B,0)))</f>
        <v/>
      </c>
      <c r="O2757" s="100"/>
      <c r="P2757" s="100"/>
      <c r="Q2757" s="100"/>
      <c r="R2757" s="31" t="str">
        <f>IF(INDEX(技能效果!J:J,MATCH(技能效果等级!B2757,技能效果!B:B,0))="","",INDEX(技能效果!J:J,MATCH(技能效果等级!B2757,技能效果!B:B,0)))</f>
        <v/>
      </c>
      <c r="S2757" s="100"/>
      <c r="T2757" s="100"/>
      <c r="U2757" s="100"/>
      <c r="V2757" s="30" t="s">
        <v>1329</v>
      </c>
      <c r="W2757" s="31">
        <f t="shared" si="42"/>
        <v>276</v>
      </c>
    </row>
    <row r="2758" spans="1:23" ht="16.5" x14ac:dyDescent="0.2">
      <c r="A2758" s="31">
        <v>2755</v>
      </c>
      <c r="B2758" s="31">
        <f>INDEX(技能效果!B:B,MATCH(技能效果等级!W2758,技能效果!Y:Y,0))</f>
        <v>200700101</v>
      </c>
      <c r="C2758" s="31" t="str">
        <f>INDEX(技能效果!C:C,MATCH(技能效果等级!B2758,技能效果!B:B,0))</f>
        <v>新手战斗项昆仑技能伤害</v>
      </c>
      <c r="D2758" s="30" t="s">
        <v>1013</v>
      </c>
      <c r="E2758" s="31">
        <v>195</v>
      </c>
      <c r="F2758" s="31">
        <f>INDEX(技能效果!H:H,MATCH(技能效果等级!B2758,技能效果!B:B,0))</f>
        <v>1001</v>
      </c>
      <c r="G2758" s="31">
        <v>186</v>
      </c>
      <c r="H2758" s="100"/>
      <c r="I2758" s="100"/>
      <c r="J2758" s="100"/>
      <c r="K2758" s="100"/>
      <c r="L2758" s="100"/>
      <c r="M2758" s="100"/>
      <c r="N2758" s="30" t="str">
        <f>IF(INDEX(技能效果!I:I,MATCH(技能效果等级!B2758,技能效果!B:B,0))="","",INDEX(技能效果!I:I,MATCH(技能效果等级!B2758,技能效果!B:B,0)))</f>
        <v/>
      </c>
      <c r="O2758" s="100"/>
      <c r="P2758" s="100"/>
      <c r="Q2758" s="100"/>
      <c r="R2758" s="31" t="str">
        <f>IF(INDEX(技能效果!J:J,MATCH(技能效果等级!B2758,技能效果!B:B,0))="","",INDEX(技能效果!J:J,MATCH(技能效果等级!B2758,技能效果!B:B,0)))</f>
        <v/>
      </c>
      <c r="S2758" s="100"/>
      <c r="T2758" s="100"/>
      <c r="U2758" s="100"/>
      <c r="V2758" s="30" t="s">
        <v>1329</v>
      </c>
      <c r="W2758" s="31">
        <f t="shared" si="42"/>
        <v>276</v>
      </c>
    </row>
    <row r="2759" spans="1:23" ht="16.5" x14ac:dyDescent="0.2">
      <c r="A2759" s="31">
        <v>2756</v>
      </c>
      <c r="B2759" s="31">
        <f>INDEX(技能效果!B:B,MATCH(技能效果等级!W2759,技能效果!Y:Y,0))</f>
        <v>200700101</v>
      </c>
      <c r="C2759" s="31" t="str">
        <f>INDEX(技能效果!C:C,MATCH(技能效果等级!B2759,技能效果!B:B,0))</f>
        <v>新手战斗项昆仑技能伤害</v>
      </c>
      <c r="D2759" s="30" t="s">
        <v>1013</v>
      </c>
      <c r="E2759" s="31">
        <v>196</v>
      </c>
      <c r="F2759" s="31">
        <f>INDEX(技能效果!H:H,MATCH(技能效果等级!B2759,技能效果!B:B,0))</f>
        <v>1001</v>
      </c>
      <c r="G2759" s="31">
        <v>187</v>
      </c>
      <c r="H2759" s="100"/>
      <c r="I2759" s="100"/>
      <c r="J2759" s="100"/>
      <c r="K2759" s="100"/>
      <c r="L2759" s="100"/>
      <c r="M2759" s="100"/>
      <c r="N2759" s="30" t="str">
        <f>IF(INDEX(技能效果!I:I,MATCH(技能效果等级!B2759,技能效果!B:B,0))="","",INDEX(技能效果!I:I,MATCH(技能效果等级!B2759,技能效果!B:B,0)))</f>
        <v/>
      </c>
      <c r="O2759" s="100"/>
      <c r="P2759" s="100"/>
      <c r="Q2759" s="100"/>
      <c r="R2759" s="31" t="str">
        <f>IF(INDEX(技能效果!J:J,MATCH(技能效果等级!B2759,技能效果!B:B,0))="","",INDEX(技能效果!J:J,MATCH(技能效果等级!B2759,技能效果!B:B,0)))</f>
        <v/>
      </c>
      <c r="S2759" s="100"/>
      <c r="T2759" s="100"/>
      <c r="U2759" s="100"/>
      <c r="V2759" s="30" t="s">
        <v>1329</v>
      </c>
      <c r="W2759" s="31">
        <f t="shared" si="42"/>
        <v>276</v>
      </c>
    </row>
    <row r="2760" spans="1:23" ht="16.5" x14ac:dyDescent="0.2">
      <c r="A2760" s="31">
        <v>2757</v>
      </c>
      <c r="B2760" s="31">
        <f>INDEX(技能效果!B:B,MATCH(技能效果等级!W2760,技能效果!Y:Y,0))</f>
        <v>200700101</v>
      </c>
      <c r="C2760" s="31" t="str">
        <f>INDEX(技能效果!C:C,MATCH(技能效果等级!B2760,技能效果!B:B,0))</f>
        <v>新手战斗项昆仑技能伤害</v>
      </c>
      <c r="D2760" s="30" t="s">
        <v>1013</v>
      </c>
      <c r="E2760" s="31">
        <v>197</v>
      </c>
      <c r="F2760" s="31">
        <f>INDEX(技能效果!H:H,MATCH(技能效果等级!B2760,技能效果!B:B,0))</f>
        <v>1001</v>
      </c>
      <c r="G2760" s="31">
        <v>188</v>
      </c>
      <c r="H2760" s="100"/>
      <c r="I2760" s="100"/>
      <c r="J2760" s="100"/>
      <c r="K2760" s="100"/>
      <c r="L2760" s="100"/>
      <c r="M2760" s="100"/>
      <c r="N2760" s="30" t="str">
        <f>IF(INDEX(技能效果!I:I,MATCH(技能效果等级!B2760,技能效果!B:B,0))="","",INDEX(技能效果!I:I,MATCH(技能效果等级!B2760,技能效果!B:B,0)))</f>
        <v/>
      </c>
      <c r="O2760" s="100"/>
      <c r="P2760" s="100"/>
      <c r="Q2760" s="100"/>
      <c r="R2760" s="31" t="str">
        <f>IF(INDEX(技能效果!J:J,MATCH(技能效果等级!B2760,技能效果!B:B,0))="","",INDEX(技能效果!J:J,MATCH(技能效果等级!B2760,技能效果!B:B,0)))</f>
        <v/>
      </c>
      <c r="S2760" s="100"/>
      <c r="T2760" s="100"/>
      <c r="U2760" s="100"/>
      <c r="V2760" s="30" t="s">
        <v>1329</v>
      </c>
      <c r="W2760" s="31">
        <f t="shared" si="42"/>
        <v>276</v>
      </c>
    </row>
    <row r="2761" spans="1:23" ht="16.5" x14ac:dyDescent="0.2">
      <c r="A2761" s="31">
        <v>2758</v>
      </c>
      <c r="B2761" s="31">
        <f>INDEX(技能效果!B:B,MATCH(技能效果等级!W2761,技能效果!Y:Y,0))</f>
        <v>200700101</v>
      </c>
      <c r="C2761" s="31" t="str">
        <f>INDEX(技能效果!C:C,MATCH(技能效果等级!B2761,技能效果!B:B,0))</f>
        <v>新手战斗项昆仑技能伤害</v>
      </c>
      <c r="D2761" s="30" t="s">
        <v>1013</v>
      </c>
      <c r="E2761" s="31">
        <v>198</v>
      </c>
      <c r="F2761" s="31">
        <f>INDEX(技能效果!H:H,MATCH(技能效果等级!B2761,技能效果!B:B,0))</f>
        <v>1001</v>
      </c>
      <c r="G2761" s="31">
        <v>189</v>
      </c>
      <c r="H2761" s="100"/>
      <c r="I2761" s="100"/>
      <c r="J2761" s="100"/>
      <c r="K2761" s="100"/>
      <c r="L2761" s="100"/>
      <c r="M2761" s="100"/>
      <c r="N2761" s="30" t="str">
        <f>IF(INDEX(技能效果!I:I,MATCH(技能效果等级!B2761,技能效果!B:B,0))="","",INDEX(技能效果!I:I,MATCH(技能效果等级!B2761,技能效果!B:B,0)))</f>
        <v/>
      </c>
      <c r="O2761" s="100"/>
      <c r="P2761" s="100"/>
      <c r="Q2761" s="100"/>
      <c r="R2761" s="31" t="str">
        <f>IF(INDEX(技能效果!J:J,MATCH(技能效果等级!B2761,技能效果!B:B,0))="","",INDEX(技能效果!J:J,MATCH(技能效果等级!B2761,技能效果!B:B,0)))</f>
        <v/>
      </c>
      <c r="S2761" s="100"/>
      <c r="T2761" s="100"/>
      <c r="U2761" s="100"/>
      <c r="V2761" s="30" t="s">
        <v>1329</v>
      </c>
      <c r="W2761" s="31">
        <f t="shared" si="42"/>
        <v>276</v>
      </c>
    </row>
    <row r="2762" spans="1:23" ht="16.5" x14ac:dyDescent="0.2">
      <c r="A2762" s="31">
        <v>2759</v>
      </c>
      <c r="B2762" s="31">
        <f>INDEX(技能效果!B:B,MATCH(技能效果等级!W2762,技能效果!Y:Y,0))</f>
        <v>200700101</v>
      </c>
      <c r="C2762" s="31" t="str">
        <f>INDEX(技能效果!C:C,MATCH(技能效果等级!B2762,技能效果!B:B,0))</f>
        <v>新手战斗项昆仑技能伤害</v>
      </c>
      <c r="D2762" s="30" t="s">
        <v>1013</v>
      </c>
      <c r="E2762" s="31">
        <v>199</v>
      </c>
      <c r="F2762" s="31">
        <f>INDEX(技能效果!H:H,MATCH(技能效果等级!B2762,技能效果!B:B,0))</f>
        <v>1001</v>
      </c>
      <c r="G2762" s="31">
        <v>190</v>
      </c>
      <c r="H2762" s="100"/>
      <c r="I2762" s="100"/>
      <c r="J2762" s="100"/>
      <c r="K2762" s="100"/>
      <c r="L2762" s="100"/>
      <c r="M2762" s="100"/>
      <c r="N2762" s="30" t="str">
        <f>IF(INDEX(技能效果!I:I,MATCH(技能效果等级!B2762,技能效果!B:B,0))="","",INDEX(技能效果!I:I,MATCH(技能效果等级!B2762,技能效果!B:B,0)))</f>
        <v/>
      </c>
      <c r="O2762" s="100"/>
      <c r="P2762" s="100"/>
      <c r="Q2762" s="100"/>
      <c r="R2762" s="31" t="str">
        <f>IF(INDEX(技能效果!J:J,MATCH(技能效果等级!B2762,技能效果!B:B,0))="","",INDEX(技能效果!J:J,MATCH(技能效果等级!B2762,技能效果!B:B,0)))</f>
        <v/>
      </c>
      <c r="S2762" s="100"/>
      <c r="T2762" s="100"/>
      <c r="U2762" s="100"/>
      <c r="V2762" s="30" t="s">
        <v>1329</v>
      </c>
      <c r="W2762" s="31">
        <f t="shared" si="42"/>
        <v>276</v>
      </c>
    </row>
    <row r="2763" spans="1:23" ht="16.5" x14ac:dyDescent="0.2">
      <c r="A2763" s="31">
        <v>2760</v>
      </c>
      <c r="B2763" s="31">
        <f>INDEX(技能效果!B:B,MATCH(技能效果等级!W2763,技能效果!Y:Y,0))</f>
        <v>200700101</v>
      </c>
      <c r="C2763" s="31" t="str">
        <f>INDEX(技能效果!C:C,MATCH(技能效果等级!B2763,技能效果!B:B,0))</f>
        <v>新手战斗项昆仑技能伤害</v>
      </c>
      <c r="D2763" s="30" t="s">
        <v>1013</v>
      </c>
      <c r="E2763" s="31">
        <v>200</v>
      </c>
      <c r="F2763" s="31">
        <f>INDEX(技能效果!H:H,MATCH(技能效果等级!B2763,技能效果!B:B,0))</f>
        <v>1001</v>
      </c>
      <c r="G2763" s="31">
        <v>191</v>
      </c>
      <c r="H2763" s="100"/>
      <c r="I2763" s="100"/>
      <c r="J2763" s="100"/>
      <c r="K2763" s="100"/>
      <c r="L2763" s="100"/>
      <c r="M2763" s="100"/>
      <c r="N2763" s="30" t="str">
        <f>IF(INDEX(技能效果!I:I,MATCH(技能效果等级!B2763,技能效果!B:B,0))="","",INDEX(技能效果!I:I,MATCH(技能效果等级!B2763,技能效果!B:B,0)))</f>
        <v/>
      </c>
      <c r="O2763" s="100"/>
      <c r="P2763" s="100"/>
      <c r="Q2763" s="100"/>
      <c r="R2763" s="31" t="str">
        <f>IF(INDEX(技能效果!J:J,MATCH(技能效果等级!B2763,技能效果!B:B,0))="","",INDEX(技能效果!J:J,MATCH(技能效果等级!B2763,技能效果!B:B,0)))</f>
        <v/>
      </c>
      <c r="S2763" s="100"/>
      <c r="T2763" s="100"/>
      <c r="U2763" s="100"/>
      <c r="V2763" s="30" t="s">
        <v>1329</v>
      </c>
      <c r="W2763" s="31">
        <f t="shared" si="42"/>
        <v>276</v>
      </c>
    </row>
    <row r="2764" spans="1:23" ht="16.5" x14ac:dyDescent="0.2">
      <c r="A2764" s="31">
        <v>2761</v>
      </c>
      <c r="B2764" s="31">
        <f>INDEX(技能效果!B:B,MATCH(技能效果等级!W2764,技能效果!Y:Y,0))</f>
        <v>200800101</v>
      </c>
      <c r="C2764" s="31" t="str">
        <f>INDEX(技能效果!C:C,MATCH(技能效果等级!B2764,技能效果!B:B,0))</f>
        <v>新手战斗吕仙宫技能伤害</v>
      </c>
      <c r="D2764" s="30" t="s">
        <v>1013</v>
      </c>
      <c r="E2764" s="31">
        <v>201</v>
      </c>
      <c r="F2764" s="31">
        <f>INDEX(技能效果!H:H,MATCH(技能效果等级!B2764,技能效果!B:B,0))</f>
        <v>1001</v>
      </c>
      <c r="G2764" s="31">
        <v>192</v>
      </c>
      <c r="H2764" s="100"/>
      <c r="I2764" s="100"/>
      <c r="J2764" s="100"/>
      <c r="K2764" s="100"/>
      <c r="L2764" s="100"/>
      <c r="M2764" s="100"/>
      <c r="N2764" s="30" t="str">
        <f>IF(INDEX(技能效果!I:I,MATCH(技能效果等级!B2764,技能效果!B:B,0))="","",INDEX(技能效果!I:I,MATCH(技能效果等级!B2764,技能效果!B:B,0)))</f>
        <v/>
      </c>
      <c r="O2764" s="100"/>
      <c r="P2764" s="100"/>
      <c r="Q2764" s="100"/>
      <c r="R2764" s="31" t="str">
        <f>IF(INDEX(技能效果!J:J,MATCH(技能效果等级!B2764,技能效果!B:B,0))="","",INDEX(技能效果!J:J,MATCH(技能效果等级!B2764,技能效果!B:B,0)))</f>
        <v/>
      </c>
      <c r="S2764" s="100"/>
      <c r="T2764" s="100"/>
      <c r="U2764" s="100"/>
      <c r="V2764" s="30" t="s">
        <v>1329</v>
      </c>
      <c r="W2764" s="31">
        <f t="shared" si="42"/>
        <v>277</v>
      </c>
    </row>
    <row r="2765" spans="1:23" ht="16.5" x14ac:dyDescent="0.2">
      <c r="A2765" s="31">
        <v>2762</v>
      </c>
      <c r="B2765" s="31">
        <f>INDEX(技能效果!B:B,MATCH(技能效果等级!W2765,技能效果!Y:Y,0))</f>
        <v>200800101</v>
      </c>
      <c r="C2765" s="31" t="str">
        <f>INDEX(技能效果!C:C,MATCH(技能效果等级!B2765,技能效果!B:B,0))</f>
        <v>新手战斗吕仙宫技能伤害</v>
      </c>
      <c r="D2765" s="30" t="s">
        <v>1013</v>
      </c>
      <c r="E2765" s="31">
        <v>202</v>
      </c>
      <c r="F2765" s="31">
        <f>INDEX(技能效果!H:H,MATCH(技能效果等级!B2765,技能效果!B:B,0))</f>
        <v>1001</v>
      </c>
      <c r="G2765" s="31">
        <v>193</v>
      </c>
      <c r="H2765" s="100"/>
      <c r="I2765" s="100"/>
      <c r="J2765" s="100"/>
      <c r="K2765" s="100"/>
      <c r="L2765" s="100"/>
      <c r="M2765" s="100"/>
      <c r="N2765" s="30" t="str">
        <f>IF(INDEX(技能效果!I:I,MATCH(技能效果等级!B2765,技能效果!B:B,0))="","",INDEX(技能效果!I:I,MATCH(技能效果等级!B2765,技能效果!B:B,0)))</f>
        <v/>
      </c>
      <c r="O2765" s="100"/>
      <c r="P2765" s="100"/>
      <c r="Q2765" s="100"/>
      <c r="R2765" s="31" t="str">
        <f>IF(INDEX(技能效果!J:J,MATCH(技能效果等级!B2765,技能效果!B:B,0))="","",INDEX(技能效果!J:J,MATCH(技能效果等级!B2765,技能效果!B:B,0)))</f>
        <v/>
      </c>
      <c r="S2765" s="100"/>
      <c r="T2765" s="100"/>
      <c r="U2765" s="100"/>
      <c r="V2765" s="30" t="s">
        <v>1329</v>
      </c>
      <c r="W2765" s="31">
        <f t="shared" si="42"/>
        <v>277</v>
      </c>
    </row>
    <row r="2766" spans="1:23" ht="16.5" x14ac:dyDescent="0.2">
      <c r="A2766" s="31">
        <v>2763</v>
      </c>
      <c r="B2766" s="31">
        <f>INDEX(技能效果!B:B,MATCH(技能效果等级!W2766,技能效果!Y:Y,0))</f>
        <v>200800101</v>
      </c>
      <c r="C2766" s="31" t="str">
        <f>INDEX(技能效果!C:C,MATCH(技能效果等级!B2766,技能效果!B:B,0))</f>
        <v>新手战斗吕仙宫技能伤害</v>
      </c>
      <c r="D2766" s="30" t="s">
        <v>1013</v>
      </c>
      <c r="E2766" s="31">
        <v>203</v>
      </c>
      <c r="F2766" s="31">
        <f>INDEX(技能效果!H:H,MATCH(技能效果等级!B2766,技能效果!B:B,0))</f>
        <v>1001</v>
      </c>
      <c r="G2766" s="31">
        <v>194</v>
      </c>
      <c r="H2766" s="100"/>
      <c r="I2766" s="100"/>
      <c r="J2766" s="100"/>
      <c r="K2766" s="100"/>
      <c r="L2766" s="100"/>
      <c r="M2766" s="100"/>
      <c r="N2766" s="30" t="str">
        <f>IF(INDEX(技能效果!I:I,MATCH(技能效果等级!B2766,技能效果!B:B,0))="","",INDEX(技能效果!I:I,MATCH(技能效果等级!B2766,技能效果!B:B,0)))</f>
        <v/>
      </c>
      <c r="O2766" s="100"/>
      <c r="P2766" s="100"/>
      <c r="Q2766" s="100"/>
      <c r="R2766" s="31" t="str">
        <f>IF(INDEX(技能效果!J:J,MATCH(技能效果等级!B2766,技能效果!B:B,0))="","",INDEX(技能效果!J:J,MATCH(技能效果等级!B2766,技能效果!B:B,0)))</f>
        <v/>
      </c>
      <c r="S2766" s="100"/>
      <c r="T2766" s="100"/>
      <c r="U2766" s="100"/>
      <c r="V2766" s="30" t="s">
        <v>1329</v>
      </c>
      <c r="W2766" s="31">
        <f t="shared" si="42"/>
        <v>277</v>
      </c>
    </row>
    <row r="2767" spans="1:23" ht="16.5" x14ac:dyDescent="0.2">
      <c r="A2767" s="31">
        <v>2764</v>
      </c>
      <c r="B2767" s="31">
        <f>INDEX(技能效果!B:B,MATCH(技能效果等级!W2767,技能效果!Y:Y,0))</f>
        <v>200800101</v>
      </c>
      <c r="C2767" s="31" t="str">
        <f>INDEX(技能效果!C:C,MATCH(技能效果等级!B2767,技能效果!B:B,0))</f>
        <v>新手战斗吕仙宫技能伤害</v>
      </c>
      <c r="D2767" s="30" t="s">
        <v>1013</v>
      </c>
      <c r="E2767" s="31">
        <v>204</v>
      </c>
      <c r="F2767" s="31">
        <f>INDEX(技能效果!H:H,MATCH(技能效果等级!B2767,技能效果!B:B,0))</f>
        <v>1001</v>
      </c>
      <c r="G2767" s="31">
        <v>195</v>
      </c>
      <c r="H2767" s="100"/>
      <c r="I2767" s="100"/>
      <c r="J2767" s="100"/>
      <c r="K2767" s="100"/>
      <c r="L2767" s="100"/>
      <c r="M2767" s="100"/>
      <c r="N2767" s="30" t="str">
        <f>IF(INDEX(技能效果!I:I,MATCH(技能效果等级!B2767,技能效果!B:B,0))="","",INDEX(技能效果!I:I,MATCH(技能效果等级!B2767,技能效果!B:B,0)))</f>
        <v/>
      </c>
      <c r="O2767" s="100"/>
      <c r="P2767" s="100"/>
      <c r="Q2767" s="100"/>
      <c r="R2767" s="31" t="str">
        <f>IF(INDEX(技能效果!J:J,MATCH(技能效果等级!B2767,技能效果!B:B,0))="","",INDEX(技能效果!J:J,MATCH(技能效果等级!B2767,技能效果!B:B,0)))</f>
        <v/>
      </c>
      <c r="S2767" s="100"/>
      <c r="T2767" s="100"/>
      <c r="U2767" s="100"/>
      <c r="V2767" s="30" t="s">
        <v>1329</v>
      </c>
      <c r="W2767" s="31">
        <f t="shared" ref="W2767:W2773" si="43">W2757+1</f>
        <v>277</v>
      </c>
    </row>
    <row r="2768" spans="1:23" ht="16.5" x14ac:dyDescent="0.2">
      <c r="A2768" s="31">
        <v>2765</v>
      </c>
      <c r="B2768" s="31">
        <f>INDEX(技能效果!B:B,MATCH(技能效果等级!W2768,技能效果!Y:Y,0))</f>
        <v>200800101</v>
      </c>
      <c r="C2768" s="31" t="str">
        <f>INDEX(技能效果!C:C,MATCH(技能效果等级!B2768,技能效果!B:B,0))</f>
        <v>新手战斗吕仙宫技能伤害</v>
      </c>
      <c r="D2768" s="30" t="s">
        <v>1013</v>
      </c>
      <c r="E2768" s="31">
        <v>205</v>
      </c>
      <c r="F2768" s="31">
        <f>INDEX(技能效果!H:H,MATCH(技能效果等级!B2768,技能效果!B:B,0))</f>
        <v>1001</v>
      </c>
      <c r="G2768" s="31">
        <v>196</v>
      </c>
      <c r="H2768" s="100"/>
      <c r="I2768" s="100"/>
      <c r="J2768" s="100"/>
      <c r="K2768" s="100"/>
      <c r="L2768" s="100"/>
      <c r="M2768" s="100"/>
      <c r="N2768" s="30" t="str">
        <f>IF(INDEX(技能效果!I:I,MATCH(技能效果等级!B2768,技能效果!B:B,0))="","",INDEX(技能效果!I:I,MATCH(技能效果等级!B2768,技能效果!B:B,0)))</f>
        <v/>
      </c>
      <c r="O2768" s="100"/>
      <c r="P2768" s="100"/>
      <c r="Q2768" s="100"/>
      <c r="R2768" s="31" t="str">
        <f>IF(INDEX(技能效果!J:J,MATCH(技能效果等级!B2768,技能效果!B:B,0))="","",INDEX(技能效果!J:J,MATCH(技能效果等级!B2768,技能效果!B:B,0)))</f>
        <v/>
      </c>
      <c r="S2768" s="100"/>
      <c r="T2768" s="100"/>
      <c r="U2768" s="100"/>
      <c r="V2768" s="30" t="s">
        <v>1329</v>
      </c>
      <c r="W2768" s="31">
        <f t="shared" si="43"/>
        <v>277</v>
      </c>
    </row>
    <row r="2769" spans="1:23" ht="16.5" x14ac:dyDescent="0.2">
      <c r="A2769" s="31">
        <v>2766</v>
      </c>
      <c r="B2769" s="31">
        <f>INDEX(技能效果!B:B,MATCH(技能效果等级!W2769,技能效果!Y:Y,0))</f>
        <v>200800101</v>
      </c>
      <c r="C2769" s="31" t="str">
        <f>INDEX(技能效果!C:C,MATCH(技能效果等级!B2769,技能效果!B:B,0))</f>
        <v>新手战斗吕仙宫技能伤害</v>
      </c>
      <c r="D2769" s="30" t="s">
        <v>1013</v>
      </c>
      <c r="E2769" s="31">
        <v>206</v>
      </c>
      <c r="F2769" s="31">
        <f>INDEX(技能效果!H:H,MATCH(技能效果等级!B2769,技能效果!B:B,0))</f>
        <v>1001</v>
      </c>
      <c r="G2769" s="31">
        <v>197</v>
      </c>
      <c r="H2769" s="100"/>
      <c r="I2769" s="100"/>
      <c r="J2769" s="100"/>
      <c r="K2769" s="100"/>
      <c r="L2769" s="100"/>
      <c r="M2769" s="100"/>
      <c r="N2769" s="30" t="str">
        <f>IF(INDEX(技能效果!I:I,MATCH(技能效果等级!B2769,技能效果!B:B,0))="","",INDEX(技能效果!I:I,MATCH(技能效果等级!B2769,技能效果!B:B,0)))</f>
        <v/>
      </c>
      <c r="O2769" s="100"/>
      <c r="P2769" s="100"/>
      <c r="Q2769" s="100"/>
      <c r="R2769" s="31" t="str">
        <f>IF(INDEX(技能效果!J:J,MATCH(技能效果等级!B2769,技能效果!B:B,0))="","",INDEX(技能效果!J:J,MATCH(技能效果等级!B2769,技能效果!B:B,0)))</f>
        <v/>
      </c>
      <c r="S2769" s="100"/>
      <c r="T2769" s="100"/>
      <c r="U2769" s="100"/>
      <c r="V2769" s="30" t="s">
        <v>1329</v>
      </c>
      <c r="W2769" s="31">
        <f t="shared" si="43"/>
        <v>277</v>
      </c>
    </row>
    <row r="2770" spans="1:23" ht="16.5" x14ac:dyDescent="0.2">
      <c r="A2770" s="31">
        <v>2767</v>
      </c>
      <c r="B2770" s="31">
        <f>INDEX(技能效果!B:B,MATCH(技能效果等级!W2770,技能效果!Y:Y,0))</f>
        <v>200800101</v>
      </c>
      <c r="C2770" s="31" t="str">
        <f>INDEX(技能效果!C:C,MATCH(技能效果等级!B2770,技能效果!B:B,0))</f>
        <v>新手战斗吕仙宫技能伤害</v>
      </c>
      <c r="D2770" s="30" t="s">
        <v>1013</v>
      </c>
      <c r="E2770" s="31">
        <v>207</v>
      </c>
      <c r="F2770" s="31">
        <f>INDEX(技能效果!H:H,MATCH(技能效果等级!B2770,技能效果!B:B,0))</f>
        <v>1001</v>
      </c>
      <c r="G2770" s="31">
        <v>198</v>
      </c>
      <c r="H2770" s="100"/>
      <c r="I2770" s="100"/>
      <c r="J2770" s="100"/>
      <c r="K2770" s="100"/>
      <c r="L2770" s="100"/>
      <c r="M2770" s="100"/>
      <c r="N2770" s="30" t="str">
        <f>IF(INDEX(技能效果!I:I,MATCH(技能效果等级!B2770,技能效果!B:B,0))="","",INDEX(技能效果!I:I,MATCH(技能效果等级!B2770,技能效果!B:B,0)))</f>
        <v/>
      </c>
      <c r="O2770" s="100"/>
      <c r="P2770" s="100"/>
      <c r="Q2770" s="100"/>
      <c r="R2770" s="31" t="str">
        <f>IF(INDEX(技能效果!J:J,MATCH(技能效果等级!B2770,技能效果!B:B,0))="","",INDEX(技能效果!J:J,MATCH(技能效果等级!B2770,技能效果!B:B,0)))</f>
        <v/>
      </c>
      <c r="S2770" s="100"/>
      <c r="T2770" s="100"/>
      <c r="U2770" s="100"/>
      <c r="V2770" s="30" t="s">
        <v>1329</v>
      </c>
      <c r="W2770" s="31">
        <f t="shared" si="43"/>
        <v>277</v>
      </c>
    </row>
    <row r="2771" spans="1:23" ht="16.5" x14ac:dyDescent="0.2">
      <c r="A2771" s="31">
        <v>2768</v>
      </c>
      <c r="B2771" s="31">
        <f>INDEX(技能效果!B:B,MATCH(技能效果等级!W2771,技能效果!Y:Y,0))</f>
        <v>200800101</v>
      </c>
      <c r="C2771" s="31" t="str">
        <f>INDEX(技能效果!C:C,MATCH(技能效果等级!B2771,技能效果!B:B,0))</f>
        <v>新手战斗吕仙宫技能伤害</v>
      </c>
      <c r="D2771" s="30" t="s">
        <v>1013</v>
      </c>
      <c r="E2771" s="31">
        <v>208</v>
      </c>
      <c r="F2771" s="31">
        <f>INDEX(技能效果!H:H,MATCH(技能效果等级!B2771,技能效果!B:B,0))</f>
        <v>1001</v>
      </c>
      <c r="G2771" s="31">
        <v>199</v>
      </c>
      <c r="H2771" s="100"/>
      <c r="I2771" s="100"/>
      <c r="J2771" s="100"/>
      <c r="K2771" s="100"/>
      <c r="L2771" s="100"/>
      <c r="M2771" s="100"/>
      <c r="N2771" s="30" t="str">
        <f>IF(INDEX(技能效果!I:I,MATCH(技能效果等级!B2771,技能效果!B:B,0))="","",INDEX(技能效果!I:I,MATCH(技能效果等级!B2771,技能效果!B:B,0)))</f>
        <v/>
      </c>
      <c r="O2771" s="100"/>
      <c r="P2771" s="100"/>
      <c r="Q2771" s="100"/>
      <c r="R2771" s="31" t="str">
        <f>IF(INDEX(技能效果!J:J,MATCH(技能效果等级!B2771,技能效果!B:B,0))="","",INDEX(技能效果!J:J,MATCH(技能效果等级!B2771,技能效果!B:B,0)))</f>
        <v/>
      </c>
      <c r="S2771" s="100"/>
      <c r="T2771" s="100"/>
      <c r="U2771" s="100"/>
      <c r="V2771" s="30" t="s">
        <v>1329</v>
      </c>
      <c r="W2771" s="31">
        <f t="shared" si="43"/>
        <v>277</v>
      </c>
    </row>
    <row r="2772" spans="1:23" ht="16.5" x14ac:dyDescent="0.2">
      <c r="A2772" s="31">
        <v>2769</v>
      </c>
      <c r="B2772" s="31">
        <f>INDEX(技能效果!B:B,MATCH(技能效果等级!W2772,技能效果!Y:Y,0))</f>
        <v>200800101</v>
      </c>
      <c r="C2772" s="31" t="str">
        <f>INDEX(技能效果!C:C,MATCH(技能效果等级!B2772,技能效果!B:B,0))</f>
        <v>新手战斗吕仙宫技能伤害</v>
      </c>
      <c r="D2772" s="30" t="s">
        <v>1013</v>
      </c>
      <c r="E2772" s="31">
        <v>209</v>
      </c>
      <c r="F2772" s="31">
        <f>INDEX(技能效果!H:H,MATCH(技能效果等级!B2772,技能效果!B:B,0))</f>
        <v>1001</v>
      </c>
      <c r="G2772" s="31">
        <v>200</v>
      </c>
      <c r="H2772" s="100"/>
      <c r="I2772" s="100"/>
      <c r="J2772" s="100"/>
      <c r="K2772" s="100"/>
      <c r="L2772" s="100"/>
      <c r="M2772" s="100"/>
      <c r="N2772" s="30" t="str">
        <f>IF(INDEX(技能效果!I:I,MATCH(技能效果等级!B2772,技能效果!B:B,0))="","",INDEX(技能效果!I:I,MATCH(技能效果等级!B2772,技能效果!B:B,0)))</f>
        <v/>
      </c>
      <c r="O2772" s="100"/>
      <c r="P2772" s="100"/>
      <c r="Q2772" s="100"/>
      <c r="R2772" s="31" t="str">
        <f>IF(INDEX(技能效果!J:J,MATCH(技能效果等级!B2772,技能效果!B:B,0))="","",INDEX(技能效果!J:J,MATCH(技能效果等级!B2772,技能效果!B:B,0)))</f>
        <v/>
      </c>
      <c r="S2772" s="100"/>
      <c r="T2772" s="100"/>
      <c r="U2772" s="100"/>
      <c r="V2772" s="30" t="s">
        <v>1329</v>
      </c>
      <c r="W2772" s="31">
        <f t="shared" si="43"/>
        <v>277</v>
      </c>
    </row>
    <row r="2773" spans="1:23" ht="16.5" x14ac:dyDescent="0.2">
      <c r="A2773" s="31">
        <v>2770</v>
      </c>
      <c r="B2773" s="31">
        <f>INDEX(技能效果!B:B,MATCH(技能效果等级!W2773,技能效果!Y:Y,0))</f>
        <v>200800101</v>
      </c>
      <c r="C2773" s="31" t="str">
        <f>INDEX(技能效果!C:C,MATCH(技能效果等级!B2773,技能效果!B:B,0))</f>
        <v>新手战斗吕仙宫技能伤害</v>
      </c>
      <c r="D2773" s="30" t="s">
        <v>1013</v>
      </c>
      <c r="E2773" s="31">
        <v>210</v>
      </c>
      <c r="F2773" s="31">
        <f>INDEX(技能效果!H:H,MATCH(技能效果等级!B2773,技能效果!B:B,0))</f>
        <v>1001</v>
      </c>
      <c r="G2773" s="31">
        <v>201</v>
      </c>
      <c r="H2773" s="100"/>
      <c r="I2773" s="100"/>
      <c r="J2773" s="100"/>
      <c r="K2773" s="100"/>
      <c r="L2773" s="100"/>
      <c r="M2773" s="100"/>
      <c r="N2773" s="30" t="str">
        <f>IF(INDEX(技能效果!I:I,MATCH(技能效果等级!B2773,技能效果!B:B,0))="","",INDEX(技能效果!I:I,MATCH(技能效果等级!B2773,技能效果!B:B,0)))</f>
        <v/>
      </c>
      <c r="O2773" s="100"/>
      <c r="P2773" s="100"/>
      <c r="Q2773" s="100"/>
      <c r="R2773" s="31" t="str">
        <f>IF(INDEX(技能效果!J:J,MATCH(技能效果等级!B2773,技能效果!B:B,0))="","",INDEX(技能效果!J:J,MATCH(技能效果等级!B2773,技能效果!B:B,0)))</f>
        <v/>
      </c>
      <c r="S2773" s="100"/>
      <c r="T2773" s="100"/>
      <c r="U2773" s="100"/>
      <c r="V2773" s="30" t="s">
        <v>1329</v>
      </c>
      <c r="W2773" s="31">
        <f t="shared" si="43"/>
        <v>277</v>
      </c>
    </row>
  </sheetData>
  <phoneticPr fontId="3" type="noConversion"/>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4FBD-A878-413F-A0DE-0440C12A1DDF}">
  <dimension ref="A1:X75"/>
  <sheetViews>
    <sheetView workbookViewId="0">
      <selection activeCell="H9" sqref="H9"/>
    </sheetView>
  </sheetViews>
  <sheetFormatPr defaultRowHeight="16.5" x14ac:dyDescent="0.3"/>
  <cols>
    <col min="1" max="1" width="4" style="47" bestFit="1" customWidth="1"/>
    <col min="2" max="2" width="58.25" style="47" customWidth="1"/>
    <col min="3" max="6" width="9" style="47"/>
    <col min="7" max="7" width="11.25" style="47" bestFit="1" customWidth="1"/>
    <col min="8" max="8" width="9.625" style="47" bestFit="1" customWidth="1"/>
    <col min="9" max="9" width="13.25" style="47" bestFit="1" customWidth="1"/>
    <col min="10" max="10" width="15.375" style="47" bestFit="1" customWidth="1"/>
    <col min="11" max="11" width="11" style="47" customWidth="1"/>
    <col min="12" max="12" width="9.5" style="47" bestFit="1" customWidth="1"/>
    <col min="13" max="13" width="13.25" style="47" bestFit="1" customWidth="1"/>
    <col min="14" max="14" width="11.25" style="47" bestFit="1" customWidth="1"/>
    <col min="15" max="15" width="15.375" style="47" bestFit="1" customWidth="1"/>
    <col min="16" max="16" width="13.25" style="47" customWidth="1"/>
    <col min="17" max="17" width="13.25" style="47" bestFit="1" customWidth="1"/>
    <col min="18" max="18" width="10.375" style="47" customWidth="1"/>
    <col min="19" max="19" width="13.25" style="47" bestFit="1" customWidth="1"/>
    <col min="20" max="20" width="10.125" style="47" customWidth="1"/>
    <col min="21" max="21" width="17.5" style="47" bestFit="1" customWidth="1"/>
    <col min="22" max="22" width="9.625" style="47" bestFit="1" customWidth="1"/>
    <col min="23" max="23" width="17.5" style="47" bestFit="1" customWidth="1"/>
    <col min="24" max="16384" width="9" style="47"/>
  </cols>
  <sheetData>
    <row r="1" spans="1:16" ht="17.25" thickBot="1" x14ac:dyDescent="0.35">
      <c r="A1" s="39"/>
      <c r="B1" s="40" t="s">
        <v>1198</v>
      </c>
      <c r="C1" s="41" t="s">
        <v>1199</v>
      </c>
      <c r="D1" s="42">
        <v>2</v>
      </c>
      <c r="E1" s="43" t="s">
        <v>1200</v>
      </c>
      <c r="F1" s="41">
        <v>1</v>
      </c>
      <c r="G1" s="44" t="s">
        <v>1201</v>
      </c>
      <c r="H1" s="45" t="s">
        <v>1202</v>
      </c>
      <c r="I1" s="45" t="s">
        <v>1203</v>
      </c>
      <c r="J1" s="45" t="s">
        <v>1204</v>
      </c>
      <c r="K1" s="45" t="s">
        <v>1205</v>
      </c>
      <c r="L1" s="45" t="s">
        <v>1206</v>
      </c>
      <c r="M1" s="45" t="s">
        <v>1207</v>
      </c>
      <c r="N1" s="45" t="s">
        <v>1208</v>
      </c>
      <c r="O1" s="45" t="s">
        <v>1209</v>
      </c>
      <c r="P1" s="46" t="s">
        <v>1210</v>
      </c>
    </row>
    <row r="2" spans="1:16" x14ac:dyDescent="0.3">
      <c r="A2" s="48">
        <v>1</v>
      </c>
      <c r="B2" s="49" t="s">
        <v>1211</v>
      </c>
      <c r="C2" s="50" t="s">
        <v>1212</v>
      </c>
      <c r="D2" s="51">
        <v>3.5</v>
      </c>
      <c r="E2" s="49" t="s">
        <v>1213</v>
      </c>
      <c r="F2" s="47">
        <v>10</v>
      </c>
      <c r="G2" s="52" t="s">
        <v>215</v>
      </c>
      <c r="H2" s="53">
        <v>1301001</v>
      </c>
      <c r="I2" s="54">
        <f>$D$6+$D$7*$D$4</f>
        <v>3</v>
      </c>
      <c r="J2" s="53">
        <v>0</v>
      </c>
      <c r="K2" s="53" t="s">
        <v>1214</v>
      </c>
      <c r="L2" s="54">
        <f>IF(K2="","",I2+J2*$D$7-N2*$D$7-P2)</f>
        <v>2</v>
      </c>
      <c r="M2" s="53" t="s">
        <v>549</v>
      </c>
      <c r="N2" s="53">
        <f>$D$4</f>
        <v>2</v>
      </c>
      <c r="O2" s="53"/>
      <c r="P2" s="55"/>
    </row>
    <row r="3" spans="1:16" x14ac:dyDescent="0.3">
      <c r="A3" s="48">
        <v>2</v>
      </c>
      <c r="B3" s="49" t="s">
        <v>1215</v>
      </c>
      <c r="C3" s="50" t="s">
        <v>1216</v>
      </c>
      <c r="D3" s="51">
        <v>2</v>
      </c>
      <c r="E3" s="49" t="s">
        <v>1217</v>
      </c>
      <c r="F3" s="47">
        <v>1</v>
      </c>
      <c r="G3" s="52" t="s">
        <v>215</v>
      </c>
      <c r="H3" s="53">
        <v>1302001</v>
      </c>
      <c r="I3" s="54">
        <f t="shared" ref="I3:I31" si="0">$D$6+$D$7*$D$4</f>
        <v>3</v>
      </c>
      <c r="J3" s="53">
        <v>0</v>
      </c>
      <c r="K3" s="53" t="s">
        <v>1214</v>
      </c>
      <c r="L3" s="54">
        <f t="shared" ref="L3:L31" si="1">IF(K3="","",I3+J3*$D$7-N3*$D$7-P3)</f>
        <v>2</v>
      </c>
      <c r="M3" s="53" t="s">
        <v>1218</v>
      </c>
      <c r="N3" s="53">
        <f t="shared" ref="N3:N4" si="2">$D$4</f>
        <v>2</v>
      </c>
      <c r="O3" s="53"/>
      <c r="P3" s="55"/>
    </row>
    <row r="4" spans="1:16" x14ac:dyDescent="0.3">
      <c r="A4" s="48">
        <v>3</v>
      </c>
      <c r="B4" s="49" t="s">
        <v>1219</v>
      </c>
      <c r="C4" s="47" t="s">
        <v>1220</v>
      </c>
      <c r="D4" s="48">
        <v>2</v>
      </c>
      <c r="E4" s="49" t="s">
        <v>1221</v>
      </c>
      <c r="F4" s="47">
        <v>10</v>
      </c>
      <c r="G4" s="52" t="s">
        <v>216</v>
      </c>
      <c r="H4" s="53">
        <v>1301002</v>
      </c>
      <c r="I4" s="54">
        <f t="shared" si="0"/>
        <v>3</v>
      </c>
      <c r="J4" s="53">
        <v>0</v>
      </c>
      <c r="K4" s="53" t="s">
        <v>1214</v>
      </c>
      <c r="L4" s="54">
        <f t="shared" si="1"/>
        <v>2</v>
      </c>
      <c r="M4" s="53" t="s">
        <v>549</v>
      </c>
      <c r="N4" s="53">
        <f t="shared" si="2"/>
        <v>2</v>
      </c>
      <c r="O4" s="53"/>
      <c r="P4" s="55"/>
    </row>
    <row r="5" spans="1:16" ht="17.25" thickBot="1" x14ac:dyDescent="0.35">
      <c r="A5" s="48">
        <v>4</v>
      </c>
      <c r="B5" s="49" t="s">
        <v>1222</v>
      </c>
      <c r="C5" s="56" t="s">
        <v>1223</v>
      </c>
      <c r="D5" s="57">
        <v>4</v>
      </c>
      <c r="E5" s="58"/>
      <c r="F5" s="56"/>
      <c r="G5" s="52" t="s">
        <v>216</v>
      </c>
      <c r="H5" s="53">
        <v>1302002</v>
      </c>
      <c r="I5" s="54">
        <f t="shared" si="0"/>
        <v>3</v>
      </c>
      <c r="J5" s="53">
        <v>0</v>
      </c>
      <c r="K5" s="53" t="s">
        <v>1224</v>
      </c>
      <c r="L5" s="54">
        <f>I5/1.5</f>
        <v>2</v>
      </c>
      <c r="M5" s="53"/>
      <c r="N5" s="53"/>
      <c r="O5" s="53" t="s">
        <v>1225</v>
      </c>
      <c r="P5" s="59">
        <f>(I5-L5)/2</f>
        <v>0.5</v>
      </c>
    </row>
    <row r="6" spans="1:16" x14ac:dyDescent="0.3">
      <c r="A6" s="48">
        <v>5</v>
      </c>
      <c r="B6" s="49" t="s">
        <v>1226</v>
      </c>
      <c r="C6" s="43" t="s">
        <v>1227</v>
      </c>
      <c r="D6" s="43">
        <f>F2/(F1*5)</f>
        <v>2</v>
      </c>
      <c r="G6" s="52" t="s">
        <v>217</v>
      </c>
      <c r="H6" s="53">
        <v>1301003</v>
      </c>
      <c r="I6" s="54">
        <f t="shared" si="0"/>
        <v>3</v>
      </c>
      <c r="J6" s="53">
        <v>0</v>
      </c>
      <c r="K6" s="53" t="s">
        <v>1214</v>
      </c>
      <c r="L6" s="54">
        <f t="shared" si="1"/>
        <v>2</v>
      </c>
      <c r="M6" s="53" t="s">
        <v>549</v>
      </c>
      <c r="N6" s="53">
        <f t="shared" ref="N6:N7" si="3">$D$4</f>
        <v>2</v>
      </c>
      <c r="O6" s="53"/>
      <c r="P6" s="55"/>
    </row>
    <row r="7" spans="1:16" ht="17.25" thickBot="1" x14ac:dyDescent="0.35">
      <c r="A7" s="48">
        <v>6</v>
      </c>
      <c r="B7" s="49" t="s">
        <v>1228</v>
      </c>
      <c r="C7" s="58" t="s">
        <v>1229</v>
      </c>
      <c r="D7" s="58">
        <f>0.25*D6</f>
        <v>0.5</v>
      </c>
      <c r="G7" s="52" t="s">
        <v>217</v>
      </c>
      <c r="H7" s="53">
        <v>1302003</v>
      </c>
      <c r="I7" s="54">
        <f t="shared" si="0"/>
        <v>3</v>
      </c>
      <c r="J7" s="53">
        <v>0</v>
      </c>
      <c r="K7" s="53"/>
      <c r="L7" s="54" t="str">
        <f t="shared" si="1"/>
        <v/>
      </c>
      <c r="M7" s="53" t="s">
        <v>549</v>
      </c>
      <c r="N7" s="53">
        <f t="shared" si="3"/>
        <v>2</v>
      </c>
      <c r="O7" s="53"/>
      <c r="P7" s="55"/>
    </row>
    <row r="8" spans="1:16" ht="17.25" thickBot="1" x14ac:dyDescent="0.35">
      <c r="A8" s="48">
        <v>7</v>
      </c>
      <c r="B8" s="49" t="s">
        <v>1230</v>
      </c>
      <c r="C8" s="101" t="s">
        <v>1231</v>
      </c>
      <c r="D8" s="102"/>
      <c r="E8" s="101" t="s">
        <v>1232</v>
      </c>
      <c r="F8" s="102"/>
      <c r="G8" s="52" t="s">
        <v>218</v>
      </c>
      <c r="H8" s="53">
        <v>1301004</v>
      </c>
      <c r="I8" s="54">
        <f t="shared" si="0"/>
        <v>3</v>
      </c>
      <c r="J8" s="53">
        <v>0</v>
      </c>
      <c r="K8" s="53" t="s">
        <v>1214</v>
      </c>
      <c r="L8" s="54">
        <v>2</v>
      </c>
      <c r="M8" s="53"/>
      <c r="N8" s="53"/>
      <c r="O8" s="53" t="s">
        <v>1233</v>
      </c>
      <c r="P8" s="59">
        <v>0.5</v>
      </c>
    </row>
    <row r="9" spans="1:16" x14ac:dyDescent="0.3">
      <c r="A9" s="48">
        <v>8</v>
      </c>
      <c r="B9" s="49" t="s">
        <v>1234</v>
      </c>
      <c r="C9" s="42" t="s">
        <v>1235</v>
      </c>
      <c r="D9" s="49">
        <v>4</v>
      </c>
      <c r="E9" s="42" t="s">
        <v>1235</v>
      </c>
      <c r="F9" s="49">
        <v>6</v>
      </c>
      <c r="G9" s="52" t="s">
        <v>218</v>
      </c>
      <c r="H9" s="53">
        <v>1302004</v>
      </c>
      <c r="I9" s="54">
        <f t="shared" si="0"/>
        <v>3</v>
      </c>
      <c r="J9" s="53">
        <v>0</v>
      </c>
      <c r="K9" s="53"/>
      <c r="L9" s="54" t="str">
        <f t="shared" si="1"/>
        <v/>
      </c>
      <c r="M9" s="53"/>
      <c r="N9" s="53"/>
      <c r="O9" s="53" t="s">
        <v>1236</v>
      </c>
      <c r="P9" s="59">
        <v>2.5</v>
      </c>
    </row>
    <row r="10" spans="1:16" x14ac:dyDescent="0.3">
      <c r="A10" s="48">
        <v>9</v>
      </c>
      <c r="B10" s="49" t="s">
        <v>1237</v>
      </c>
      <c r="C10" s="48" t="s">
        <v>1238</v>
      </c>
      <c r="D10" s="49">
        <v>4</v>
      </c>
      <c r="E10" s="48" t="s">
        <v>1238</v>
      </c>
      <c r="F10" s="49">
        <v>8</v>
      </c>
      <c r="G10" s="52" t="s">
        <v>219</v>
      </c>
      <c r="H10" s="53">
        <v>1301005</v>
      </c>
      <c r="I10" s="54">
        <f t="shared" si="0"/>
        <v>3</v>
      </c>
      <c r="J10" s="53">
        <v>0</v>
      </c>
      <c r="K10" s="53"/>
      <c r="L10" s="54" t="str">
        <f t="shared" si="1"/>
        <v/>
      </c>
      <c r="M10" s="53" t="s">
        <v>549</v>
      </c>
      <c r="N10" s="53">
        <f>$D$4</f>
        <v>2</v>
      </c>
      <c r="O10" s="53" t="s">
        <v>1239</v>
      </c>
      <c r="P10" s="59">
        <f>100%/2</f>
        <v>0.5</v>
      </c>
    </row>
    <row r="11" spans="1:16" x14ac:dyDescent="0.3">
      <c r="A11" s="48">
        <v>10</v>
      </c>
      <c r="B11" s="49" t="s">
        <v>1240</v>
      </c>
      <c r="C11" s="48" t="s">
        <v>1241</v>
      </c>
      <c r="D11" s="49">
        <v>6</v>
      </c>
      <c r="E11" s="48" t="s">
        <v>1241</v>
      </c>
      <c r="F11" s="49">
        <v>10</v>
      </c>
      <c r="G11" s="52" t="s">
        <v>219</v>
      </c>
      <c r="H11" s="53">
        <v>1302005</v>
      </c>
      <c r="I11" s="54">
        <f t="shared" si="0"/>
        <v>3</v>
      </c>
      <c r="J11" s="53">
        <v>0</v>
      </c>
      <c r="K11" s="53"/>
      <c r="L11" s="54" t="str">
        <f t="shared" si="1"/>
        <v/>
      </c>
      <c r="M11" s="53"/>
      <c r="N11" s="53"/>
      <c r="O11" s="53" t="s">
        <v>1239</v>
      </c>
      <c r="P11" s="59">
        <v>0.25</v>
      </c>
    </row>
    <row r="12" spans="1:16" x14ac:dyDescent="0.3">
      <c r="A12" s="48">
        <v>11</v>
      </c>
      <c r="B12" s="49" t="s">
        <v>1242</v>
      </c>
      <c r="C12" s="48"/>
      <c r="D12" s="49"/>
      <c r="E12" s="48" t="s">
        <v>1243</v>
      </c>
      <c r="F12" s="49">
        <v>12</v>
      </c>
      <c r="G12" s="52" t="s">
        <v>220</v>
      </c>
      <c r="H12" s="53">
        <v>1301006</v>
      </c>
      <c r="I12" s="54">
        <f t="shared" si="0"/>
        <v>3</v>
      </c>
      <c r="J12" s="53">
        <v>0</v>
      </c>
      <c r="K12" s="53"/>
      <c r="L12" s="54" t="str">
        <f t="shared" si="1"/>
        <v/>
      </c>
      <c r="M12" s="53" t="s">
        <v>590</v>
      </c>
      <c r="N12" s="53">
        <f>$D$4</f>
        <v>2</v>
      </c>
      <c r="O12" s="53" t="s">
        <v>1244</v>
      </c>
      <c r="P12" s="60">
        <v>1</v>
      </c>
    </row>
    <row r="13" spans="1:16" x14ac:dyDescent="0.3">
      <c r="A13" s="48"/>
      <c r="B13" s="49" t="s">
        <v>1245</v>
      </c>
      <c r="C13" s="48"/>
      <c r="D13" s="49"/>
      <c r="E13" s="48" t="s">
        <v>1246</v>
      </c>
      <c r="F13" s="49">
        <v>14</v>
      </c>
      <c r="G13" s="52" t="s">
        <v>220</v>
      </c>
      <c r="H13" s="53">
        <v>1302006</v>
      </c>
      <c r="I13" s="54">
        <f t="shared" si="0"/>
        <v>3</v>
      </c>
      <c r="J13" s="53">
        <v>0</v>
      </c>
      <c r="K13" s="53"/>
      <c r="L13" s="54" t="str">
        <f t="shared" si="1"/>
        <v/>
      </c>
      <c r="M13" s="53"/>
      <c r="N13" s="53"/>
      <c r="O13" s="53" t="s">
        <v>1247</v>
      </c>
      <c r="P13" s="59">
        <v>0.75</v>
      </c>
    </row>
    <row r="14" spans="1:16" ht="17.25" thickBot="1" x14ac:dyDescent="0.35">
      <c r="A14" s="48">
        <v>12</v>
      </c>
      <c r="B14" s="49" t="s">
        <v>1248</v>
      </c>
      <c r="C14" s="57"/>
      <c r="D14" s="58"/>
      <c r="E14" s="57" t="s">
        <v>1249</v>
      </c>
      <c r="F14" s="58">
        <v>16</v>
      </c>
      <c r="G14" s="52" t="s">
        <v>221</v>
      </c>
      <c r="H14" s="53">
        <v>1301007</v>
      </c>
      <c r="I14" s="54">
        <f t="shared" si="0"/>
        <v>3</v>
      </c>
      <c r="J14" s="53">
        <v>0</v>
      </c>
      <c r="K14" s="53" t="s">
        <v>1214</v>
      </c>
      <c r="L14" s="54">
        <f t="shared" si="1"/>
        <v>2</v>
      </c>
      <c r="M14" s="53"/>
      <c r="N14" s="53"/>
      <c r="O14" s="53" t="s">
        <v>1250</v>
      </c>
      <c r="P14" s="60">
        <v>1</v>
      </c>
    </row>
    <row r="15" spans="1:16" ht="17.25" thickBot="1" x14ac:dyDescent="0.35">
      <c r="A15" s="48"/>
      <c r="B15" s="49" t="s">
        <v>1251</v>
      </c>
      <c r="C15" s="101" t="s">
        <v>1252</v>
      </c>
      <c r="D15" s="102"/>
      <c r="G15" s="52" t="s">
        <v>221</v>
      </c>
      <c r="H15" s="53">
        <v>1302007</v>
      </c>
      <c r="I15" s="54">
        <f t="shared" si="0"/>
        <v>3</v>
      </c>
      <c r="J15" s="53">
        <v>0</v>
      </c>
      <c r="K15" s="53" t="s">
        <v>1214</v>
      </c>
      <c r="L15" s="54">
        <f t="shared" si="1"/>
        <v>2</v>
      </c>
      <c r="M15" s="53" t="s">
        <v>549</v>
      </c>
      <c r="N15" s="53">
        <f t="shared" ref="N15:N16" si="4">$D$4</f>
        <v>2</v>
      </c>
      <c r="O15" s="53"/>
      <c r="P15" s="55"/>
    </row>
    <row r="16" spans="1:16" ht="17.25" thickBot="1" x14ac:dyDescent="0.35">
      <c r="A16" s="57">
        <v>13</v>
      </c>
      <c r="B16" s="58" t="s">
        <v>1253</v>
      </c>
      <c r="C16" s="42" t="s">
        <v>1254</v>
      </c>
      <c r="D16" s="49">
        <v>3</v>
      </c>
      <c r="G16" s="52" t="s">
        <v>222</v>
      </c>
      <c r="H16" s="53">
        <v>1301008</v>
      </c>
      <c r="I16" s="54">
        <f t="shared" si="0"/>
        <v>3</v>
      </c>
      <c r="J16" s="53">
        <v>0</v>
      </c>
      <c r="K16" s="53" t="s">
        <v>1214</v>
      </c>
      <c r="L16" s="54">
        <f t="shared" si="1"/>
        <v>2</v>
      </c>
      <c r="M16" s="53" t="s">
        <v>549</v>
      </c>
      <c r="N16" s="53">
        <f t="shared" si="4"/>
        <v>2</v>
      </c>
      <c r="O16" s="53"/>
      <c r="P16" s="55"/>
    </row>
    <row r="17" spans="3:24" ht="17.25" thickBot="1" x14ac:dyDescent="0.35">
      <c r="C17" s="57" t="s">
        <v>1255</v>
      </c>
      <c r="D17" s="58">
        <v>2</v>
      </c>
      <c r="G17" s="52" t="s">
        <v>222</v>
      </c>
      <c r="H17" s="53">
        <v>1302008</v>
      </c>
      <c r="I17" s="54">
        <f t="shared" si="0"/>
        <v>3</v>
      </c>
      <c r="J17" s="53">
        <v>0</v>
      </c>
      <c r="K17" s="53" t="s">
        <v>1256</v>
      </c>
      <c r="L17" s="54">
        <v>0.5</v>
      </c>
      <c r="M17" s="53"/>
      <c r="N17" s="53"/>
      <c r="O17" s="53"/>
      <c r="P17" s="55"/>
    </row>
    <row r="18" spans="3:24" x14ac:dyDescent="0.3">
      <c r="G18" s="52" t="s">
        <v>223</v>
      </c>
      <c r="H18" s="53">
        <v>1301009</v>
      </c>
      <c r="I18" s="54">
        <f t="shared" si="0"/>
        <v>3</v>
      </c>
      <c r="J18" s="53">
        <v>0</v>
      </c>
      <c r="K18" s="53" t="s">
        <v>1214</v>
      </c>
      <c r="L18" s="54">
        <f t="shared" si="1"/>
        <v>2</v>
      </c>
      <c r="M18" s="53" t="s">
        <v>549</v>
      </c>
      <c r="N18" s="53">
        <f t="shared" ref="N18:N20" si="5">$D$4</f>
        <v>2</v>
      </c>
      <c r="O18" s="53"/>
      <c r="P18" s="55"/>
    </row>
    <row r="19" spans="3:24" x14ac:dyDescent="0.3">
      <c r="G19" s="52" t="s">
        <v>223</v>
      </c>
      <c r="H19" s="53">
        <v>1302009</v>
      </c>
      <c r="I19" s="54">
        <f t="shared" si="0"/>
        <v>3</v>
      </c>
      <c r="J19" s="53">
        <v>0</v>
      </c>
      <c r="K19" s="53"/>
      <c r="L19" s="54" t="str">
        <f t="shared" si="1"/>
        <v/>
      </c>
      <c r="M19" s="53" t="s">
        <v>549</v>
      </c>
      <c r="N19" s="53">
        <f t="shared" si="5"/>
        <v>2</v>
      </c>
      <c r="O19" s="53"/>
      <c r="P19" s="55"/>
    </row>
    <row r="20" spans="3:24" x14ac:dyDescent="0.3">
      <c r="G20" s="52" t="s">
        <v>224</v>
      </c>
      <c r="H20" s="53">
        <v>1301010</v>
      </c>
      <c r="I20" s="54">
        <f t="shared" si="0"/>
        <v>3</v>
      </c>
      <c r="J20" s="53">
        <v>0</v>
      </c>
      <c r="K20" s="53" t="s">
        <v>1214</v>
      </c>
      <c r="L20" s="54">
        <f t="shared" si="1"/>
        <v>2</v>
      </c>
      <c r="M20" s="53" t="s">
        <v>549</v>
      </c>
      <c r="N20" s="53">
        <f t="shared" si="5"/>
        <v>2</v>
      </c>
      <c r="O20" s="53"/>
      <c r="P20" s="55"/>
    </row>
    <row r="21" spans="3:24" x14ac:dyDescent="0.3">
      <c r="G21" s="52" t="s">
        <v>224</v>
      </c>
      <c r="H21" s="53">
        <v>1302010</v>
      </c>
      <c r="I21" s="54">
        <f t="shared" si="0"/>
        <v>3</v>
      </c>
      <c r="J21" s="53">
        <v>0</v>
      </c>
      <c r="K21" s="53"/>
      <c r="L21" s="54" t="str">
        <f t="shared" si="1"/>
        <v/>
      </c>
      <c r="M21" s="53"/>
      <c r="N21" s="53"/>
      <c r="O21" s="53" t="s">
        <v>1244</v>
      </c>
      <c r="P21" s="60">
        <v>1</v>
      </c>
    </row>
    <row r="22" spans="3:24" x14ac:dyDescent="0.3">
      <c r="G22" s="52" t="s">
        <v>225</v>
      </c>
      <c r="H22" s="53">
        <v>1301011</v>
      </c>
      <c r="I22" s="54">
        <f t="shared" si="0"/>
        <v>3</v>
      </c>
      <c r="J22" s="53">
        <v>0</v>
      </c>
      <c r="K22" s="53" t="s">
        <v>1214</v>
      </c>
      <c r="L22" s="54">
        <f t="shared" si="1"/>
        <v>2</v>
      </c>
      <c r="M22" s="53"/>
      <c r="N22" s="53"/>
      <c r="O22" s="53" t="s">
        <v>1244</v>
      </c>
      <c r="P22" s="60">
        <v>1</v>
      </c>
    </row>
    <row r="23" spans="3:24" x14ac:dyDescent="0.3">
      <c r="G23" s="52" t="s">
        <v>225</v>
      </c>
      <c r="H23" s="53">
        <v>1302011</v>
      </c>
      <c r="I23" s="54">
        <f t="shared" si="0"/>
        <v>3</v>
      </c>
      <c r="J23" s="53">
        <v>0</v>
      </c>
      <c r="K23" s="53"/>
      <c r="L23" s="54" t="str">
        <f t="shared" si="1"/>
        <v/>
      </c>
      <c r="M23" s="53"/>
      <c r="N23" s="53"/>
      <c r="O23" s="53" t="s">
        <v>1244</v>
      </c>
      <c r="P23" s="60">
        <v>1</v>
      </c>
    </row>
    <row r="24" spans="3:24" x14ac:dyDescent="0.3">
      <c r="G24" s="52" t="s">
        <v>226</v>
      </c>
      <c r="H24" s="53">
        <v>1301012</v>
      </c>
      <c r="I24" s="54">
        <f t="shared" si="0"/>
        <v>3</v>
      </c>
      <c r="J24" s="53">
        <v>0</v>
      </c>
      <c r="K24" s="53" t="s">
        <v>1214</v>
      </c>
      <c r="L24" s="54">
        <f t="shared" si="1"/>
        <v>2</v>
      </c>
      <c r="M24" s="53" t="s">
        <v>582</v>
      </c>
      <c r="N24" s="53">
        <f>$D$4</f>
        <v>2</v>
      </c>
      <c r="O24" s="53"/>
      <c r="P24" s="55"/>
    </row>
    <row r="25" spans="3:24" x14ac:dyDescent="0.3">
      <c r="G25" s="52" t="s">
        <v>226</v>
      </c>
      <c r="H25" s="53">
        <v>1302012</v>
      </c>
      <c r="I25" s="54">
        <f t="shared" si="0"/>
        <v>3</v>
      </c>
      <c r="J25" s="53">
        <v>0</v>
      </c>
      <c r="K25" s="53" t="s">
        <v>1247</v>
      </c>
      <c r="L25" s="54">
        <v>0.5</v>
      </c>
      <c r="M25" s="53"/>
      <c r="N25" s="53"/>
      <c r="O25" s="53"/>
      <c r="P25" s="55"/>
    </row>
    <row r="26" spans="3:24" x14ac:dyDescent="0.3">
      <c r="G26" s="52" t="s">
        <v>227</v>
      </c>
      <c r="H26" s="53">
        <v>1301013</v>
      </c>
      <c r="I26" s="54">
        <f t="shared" si="0"/>
        <v>3</v>
      </c>
      <c r="J26" s="53">
        <v>0</v>
      </c>
      <c r="K26" s="53" t="s">
        <v>1214</v>
      </c>
      <c r="L26" s="54">
        <f t="shared" si="1"/>
        <v>2</v>
      </c>
      <c r="M26" s="53" t="s">
        <v>590</v>
      </c>
      <c r="N26" s="53">
        <f t="shared" ref="N26:N27" si="6">$D$4</f>
        <v>2</v>
      </c>
      <c r="O26" s="53"/>
      <c r="P26" s="55"/>
    </row>
    <row r="27" spans="3:24" x14ac:dyDescent="0.3">
      <c r="G27" s="52" t="s">
        <v>227</v>
      </c>
      <c r="H27" s="53">
        <v>1302013</v>
      </c>
      <c r="I27" s="54">
        <f t="shared" si="0"/>
        <v>3</v>
      </c>
      <c r="J27" s="53">
        <v>0</v>
      </c>
      <c r="K27" s="53"/>
      <c r="L27" s="54" t="str">
        <f t="shared" si="1"/>
        <v/>
      </c>
      <c r="M27" s="53" t="s">
        <v>1257</v>
      </c>
      <c r="N27" s="53">
        <f t="shared" si="6"/>
        <v>2</v>
      </c>
      <c r="O27" s="53"/>
      <c r="P27" s="55"/>
    </row>
    <row r="28" spans="3:24" x14ac:dyDescent="0.3">
      <c r="G28" s="52" t="s">
        <v>228</v>
      </c>
      <c r="H28" s="53">
        <v>1301014</v>
      </c>
      <c r="I28" s="54">
        <f t="shared" si="0"/>
        <v>3</v>
      </c>
      <c r="J28" s="53">
        <v>0</v>
      </c>
      <c r="K28" s="53" t="s">
        <v>1214</v>
      </c>
      <c r="L28" s="54">
        <f t="shared" si="1"/>
        <v>2</v>
      </c>
      <c r="M28" s="53"/>
      <c r="N28" s="53"/>
      <c r="O28" s="53" t="s">
        <v>1258</v>
      </c>
      <c r="P28" s="60">
        <v>1</v>
      </c>
    </row>
    <row r="29" spans="3:24" x14ac:dyDescent="0.3">
      <c r="G29" s="52" t="s">
        <v>228</v>
      </c>
      <c r="H29" s="53">
        <v>1302014</v>
      </c>
      <c r="I29" s="54">
        <f t="shared" si="0"/>
        <v>3</v>
      </c>
      <c r="J29" s="53">
        <v>0</v>
      </c>
      <c r="K29" s="53"/>
      <c r="L29" s="54" t="str">
        <f t="shared" si="1"/>
        <v/>
      </c>
      <c r="M29" s="53"/>
      <c r="N29" s="53"/>
      <c r="O29" s="53" t="s">
        <v>1247</v>
      </c>
      <c r="P29" s="60">
        <v>2.5</v>
      </c>
    </row>
    <row r="30" spans="3:24" x14ac:dyDescent="0.3">
      <c r="G30" s="52" t="s">
        <v>229</v>
      </c>
      <c r="H30" s="53">
        <v>1301015</v>
      </c>
      <c r="I30" s="54">
        <f t="shared" si="0"/>
        <v>3</v>
      </c>
      <c r="J30" s="53">
        <v>0</v>
      </c>
      <c r="K30" s="53" t="s">
        <v>1214</v>
      </c>
      <c r="L30" s="54">
        <f t="shared" si="1"/>
        <v>2</v>
      </c>
      <c r="M30" s="53" t="s">
        <v>549</v>
      </c>
      <c r="N30" s="53">
        <f>$D$4</f>
        <v>2</v>
      </c>
      <c r="O30" s="53"/>
      <c r="P30" s="55"/>
    </row>
    <row r="31" spans="3:24" ht="17.25" thickBot="1" x14ac:dyDescent="0.35">
      <c r="G31" s="61" t="s">
        <v>229</v>
      </c>
      <c r="H31" s="62">
        <v>1302015</v>
      </c>
      <c r="I31" s="54">
        <f t="shared" si="0"/>
        <v>3</v>
      </c>
      <c r="J31" s="62">
        <v>0</v>
      </c>
      <c r="K31" s="62"/>
      <c r="L31" s="63" t="str">
        <f t="shared" si="1"/>
        <v/>
      </c>
      <c r="M31" s="62"/>
      <c r="N31" s="62"/>
      <c r="O31" s="62" t="s">
        <v>1259</v>
      </c>
      <c r="P31" s="64">
        <v>0.5</v>
      </c>
    </row>
    <row r="32" spans="3:24" ht="17.25" thickBot="1" x14ac:dyDescent="0.35">
      <c r="G32" s="65" t="s">
        <v>1201</v>
      </c>
      <c r="H32" s="66" t="s">
        <v>1202</v>
      </c>
      <c r="I32" s="66" t="s">
        <v>1203</v>
      </c>
      <c r="J32" s="66" t="s">
        <v>1260</v>
      </c>
      <c r="K32" s="66" t="s">
        <v>1205</v>
      </c>
      <c r="L32" s="66" t="s">
        <v>1206</v>
      </c>
      <c r="M32" s="66" t="s">
        <v>1207</v>
      </c>
      <c r="N32" s="66" t="s">
        <v>1208</v>
      </c>
      <c r="O32" s="66" t="s">
        <v>1209</v>
      </c>
      <c r="P32" s="66" t="s">
        <v>1210</v>
      </c>
      <c r="Q32" s="66" t="s">
        <v>1261</v>
      </c>
      <c r="R32" s="66" t="s">
        <v>1262</v>
      </c>
      <c r="S32" s="66" t="s">
        <v>1263</v>
      </c>
      <c r="T32" s="66" t="s">
        <v>1264</v>
      </c>
      <c r="U32" s="66" t="s">
        <v>1265</v>
      </c>
      <c r="V32" s="67" t="s">
        <v>1264</v>
      </c>
      <c r="W32" s="65" t="s">
        <v>1266</v>
      </c>
      <c r="X32" s="67" t="s">
        <v>1267</v>
      </c>
    </row>
    <row r="33" spans="7:24" x14ac:dyDescent="0.3">
      <c r="G33" s="44" t="s">
        <v>230</v>
      </c>
      <c r="H33" s="45">
        <v>1303001</v>
      </c>
      <c r="I33" s="54">
        <f t="shared" ref="I33:I53" si="7">$D$6+$D$7*$D$4</f>
        <v>3</v>
      </c>
      <c r="J33" s="45">
        <v>8</v>
      </c>
      <c r="K33" s="45" t="s">
        <v>1214</v>
      </c>
      <c r="L33" s="68">
        <f>IF(K33="","",I33+J33*$D$7-N33*$D$7-P33-R33-T33-IF(V33="",0,V33)*$D$7)</f>
        <v>4.2</v>
      </c>
      <c r="M33" s="68"/>
      <c r="N33" s="45"/>
      <c r="O33" s="68"/>
      <c r="P33" s="68"/>
      <c r="Q33" s="68"/>
      <c r="R33" s="68"/>
      <c r="S33" s="68" t="s">
        <v>1256</v>
      </c>
      <c r="T33" s="68">
        <f>IF(S33="","",(I33+J33*$D$7)*$D$17/($D$16+$D$17))</f>
        <v>2.8</v>
      </c>
      <c r="U33" s="68"/>
      <c r="V33" s="46" t="str">
        <f>IF(U33="","",(K33+L33*$D$7)*$D$17/($D$16+$D$17))</f>
        <v/>
      </c>
      <c r="W33" s="44">
        <v>3</v>
      </c>
      <c r="X33" s="46">
        <v>0.4</v>
      </c>
    </row>
    <row r="34" spans="7:24" x14ac:dyDescent="0.3">
      <c r="G34" s="52" t="s">
        <v>231</v>
      </c>
      <c r="H34" s="53">
        <v>1303002</v>
      </c>
      <c r="I34" s="54">
        <f t="shared" si="7"/>
        <v>3</v>
      </c>
      <c r="J34" s="53">
        <v>8</v>
      </c>
      <c r="K34" s="53" t="s">
        <v>1214</v>
      </c>
      <c r="L34" s="69">
        <f t="shared" ref="L34:L53" si="8">IF(K34="","",I34+J34*$D$7-N34*$D$7-P34-R34-T34-IF(V34="",0,V34)*$D$7)</f>
        <v>4.2</v>
      </c>
      <c r="M34" s="54"/>
      <c r="N34" s="53"/>
      <c r="O34" s="54"/>
      <c r="P34" s="54"/>
      <c r="Q34" s="54"/>
      <c r="R34" s="54"/>
      <c r="S34" s="54" t="s">
        <v>1256</v>
      </c>
      <c r="T34" s="54">
        <f t="shared" ref="T34:T53" si="9">IF(S34="","",(I34+J34*$D$7)*$D$17/($D$16+$D$17))</f>
        <v>2.8</v>
      </c>
      <c r="U34" s="54"/>
      <c r="V34" s="55" t="str">
        <f t="shared" ref="V34:V53" si="10">IF(U34="","",(K34+L34*$D$7)*$D$17/($D$16+$D$17))</f>
        <v/>
      </c>
      <c r="W34" s="52">
        <v>3</v>
      </c>
      <c r="X34" s="70">
        <v>0.4</v>
      </c>
    </row>
    <row r="35" spans="7:24" x14ac:dyDescent="0.3">
      <c r="G35" s="52" t="s">
        <v>232</v>
      </c>
      <c r="H35" s="53">
        <v>1303003</v>
      </c>
      <c r="I35" s="54">
        <f t="shared" si="7"/>
        <v>3</v>
      </c>
      <c r="J35" s="53">
        <v>8</v>
      </c>
      <c r="K35" s="53" t="s">
        <v>1214</v>
      </c>
      <c r="L35" s="69">
        <f t="shared" si="8"/>
        <v>4.2</v>
      </c>
      <c r="M35" s="54"/>
      <c r="N35" s="53"/>
      <c r="O35" s="54"/>
      <c r="P35" s="54"/>
      <c r="Q35" s="54"/>
      <c r="R35" s="54"/>
      <c r="S35" s="54" t="s">
        <v>1268</v>
      </c>
      <c r="T35" s="54">
        <f t="shared" si="9"/>
        <v>2.8</v>
      </c>
      <c r="U35" s="54"/>
      <c r="V35" s="55" t="str">
        <f t="shared" si="10"/>
        <v/>
      </c>
      <c r="W35" s="52">
        <v>3</v>
      </c>
      <c r="X35" s="70">
        <v>0.4</v>
      </c>
    </row>
    <row r="36" spans="7:24" x14ac:dyDescent="0.3">
      <c r="G36" s="52" t="s">
        <v>233</v>
      </c>
      <c r="H36" s="53">
        <v>1303004</v>
      </c>
      <c r="I36" s="54">
        <f t="shared" si="7"/>
        <v>3</v>
      </c>
      <c r="J36" s="53">
        <v>8</v>
      </c>
      <c r="K36" s="53" t="s">
        <v>1214</v>
      </c>
      <c r="L36" s="69">
        <f t="shared" si="8"/>
        <v>4.2</v>
      </c>
      <c r="M36" s="54"/>
      <c r="N36" s="53"/>
      <c r="O36" s="54"/>
      <c r="P36" s="54"/>
      <c r="Q36" s="54"/>
      <c r="R36" s="54"/>
      <c r="S36" s="54" t="s">
        <v>1269</v>
      </c>
      <c r="T36" s="54">
        <f t="shared" si="9"/>
        <v>2.8</v>
      </c>
      <c r="U36" s="54"/>
      <c r="V36" s="55" t="str">
        <f t="shared" si="10"/>
        <v/>
      </c>
      <c r="W36" s="52">
        <v>3</v>
      </c>
      <c r="X36" s="70">
        <v>0.4</v>
      </c>
    </row>
    <row r="37" spans="7:24" x14ac:dyDescent="0.3">
      <c r="G37" s="52" t="s">
        <v>234</v>
      </c>
      <c r="H37" s="53">
        <v>1303005</v>
      </c>
      <c r="I37" s="54">
        <f t="shared" si="7"/>
        <v>3</v>
      </c>
      <c r="J37" s="53">
        <v>8</v>
      </c>
      <c r="K37" s="53" t="s">
        <v>1214</v>
      </c>
      <c r="L37" s="69">
        <f t="shared" si="8"/>
        <v>4</v>
      </c>
      <c r="M37" s="54" t="s">
        <v>549</v>
      </c>
      <c r="N37" s="53">
        <v>3</v>
      </c>
      <c r="O37" s="54"/>
      <c r="P37" s="54"/>
      <c r="Q37" s="54"/>
      <c r="R37" s="54"/>
      <c r="S37" s="54"/>
      <c r="T37" s="54"/>
      <c r="U37" s="54" t="s">
        <v>549</v>
      </c>
      <c r="V37" s="55">
        <v>3</v>
      </c>
      <c r="W37" s="52">
        <v>3</v>
      </c>
      <c r="X37" s="70">
        <v>0.4</v>
      </c>
    </row>
    <row r="38" spans="7:24" x14ac:dyDescent="0.3">
      <c r="G38" s="52" t="s">
        <v>235</v>
      </c>
      <c r="H38" s="53">
        <v>1303006</v>
      </c>
      <c r="I38" s="54">
        <f t="shared" si="7"/>
        <v>3</v>
      </c>
      <c r="J38" s="53">
        <v>8</v>
      </c>
      <c r="K38" s="53" t="s">
        <v>1214</v>
      </c>
      <c r="L38" s="69">
        <f t="shared" si="8"/>
        <v>4.2</v>
      </c>
      <c r="M38" s="54"/>
      <c r="N38" s="53"/>
      <c r="O38" s="54"/>
      <c r="P38" s="54"/>
      <c r="Q38" s="54"/>
      <c r="R38" s="54"/>
      <c r="S38" s="54" t="s">
        <v>1270</v>
      </c>
      <c r="T38" s="54">
        <f t="shared" si="9"/>
        <v>2.8</v>
      </c>
      <c r="U38" s="54"/>
      <c r="V38" s="55"/>
      <c r="W38" s="52">
        <v>3</v>
      </c>
      <c r="X38" s="70">
        <v>0.4</v>
      </c>
    </row>
    <row r="39" spans="7:24" x14ac:dyDescent="0.3">
      <c r="G39" s="52" t="s">
        <v>236</v>
      </c>
      <c r="H39" s="53">
        <v>1303007</v>
      </c>
      <c r="I39" s="54">
        <f t="shared" si="7"/>
        <v>3</v>
      </c>
      <c r="J39" s="53">
        <v>8</v>
      </c>
      <c r="K39" s="53" t="s">
        <v>1214</v>
      </c>
      <c r="L39" s="69">
        <f t="shared" si="8"/>
        <v>4.2</v>
      </c>
      <c r="M39" s="53"/>
      <c r="N39" s="53"/>
      <c r="O39" s="54" t="s">
        <v>1271</v>
      </c>
      <c r="P39" s="54"/>
      <c r="Q39" s="54"/>
      <c r="R39" s="54"/>
      <c r="S39" s="54" t="s">
        <v>1272</v>
      </c>
      <c r="T39" s="54">
        <f t="shared" si="9"/>
        <v>2.8</v>
      </c>
      <c r="U39" s="54"/>
      <c r="V39" s="55"/>
      <c r="W39" s="52">
        <v>3</v>
      </c>
      <c r="X39" s="70">
        <v>0.4</v>
      </c>
    </row>
    <row r="40" spans="7:24" x14ac:dyDescent="0.3">
      <c r="G40" s="52" t="s">
        <v>237</v>
      </c>
      <c r="H40" s="53">
        <v>1303008</v>
      </c>
      <c r="I40" s="54">
        <f t="shared" si="7"/>
        <v>3</v>
      </c>
      <c r="J40" s="53">
        <v>8</v>
      </c>
      <c r="K40" s="53"/>
      <c r="L40" s="69" t="str">
        <f t="shared" si="8"/>
        <v/>
      </c>
      <c r="M40" s="54"/>
      <c r="N40" s="53"/>
      <c r="O40" s="54"/>
      <c r="P40" s="54"/>
      <c r="Q40" s="54"/>
      <c r="R40" s="54"/>
      <c r="S40" s="54"/>
      <c r="T40" s="54" t="str">
        <f t="shared" si="9"/>
        <v/>
      </c>
      <c r="U40" s="54"/>
      <c r="V40" s="55"/>
      <c r="W40" s="52">
        <v>3</v>
      </c>
      <c r="X40" s="70">
        <v>0.4</v>
      </c>
    </row>
    <row r="41" spans="7:24" x14ac:dyDescent="0.3">
      <c r="G41" s="52" t="s">
        <v>238</v>
      </c>
      <c r="H41" s="53">
        <v>1303009</v>
      </c>
      <c r="I41" s="54">
        <f t="shared" si="7"/>
        <v>3</v>
      </c>
      <c r="J41" s="53">
        <v>6</v>
      </c>
      <c r="K41" s="53"/>
      <c r="L41" s="69" t="str">
        <f t="shared" si="8"/>
        <v/>
      </c>
      <c r="M41" s="54"/>
      <c r="N41" s="53"/>
      <c r="O41" s="54" t="s">
        <v>1273</v>
      </c>
      <c r="P41" s="54">
        <v>2.1</v>
      </c>
      <c r="Q41" s="54"/>
      <c r="R41" s="54"/>
      <c r="S41" s="54" t="s">
        <v>1274</v>
      </c>
      <c r="T41" s="54">
        <f t="shared" si="9"/>
        <v>2.4</v>
      </c>
      <c r="U41" s="54"/>
      <c r="V41" s="55"/>
      <c r="W41" s="52">
        <v>2</v>
      </c>
      <c r="X41" s="70">
        <v>0.4</v>
      </c>
    </row>
    <row r="42" spans="7:24" x14ac:dyDescent="0.3">
      <c r="G42" s="52" t="s">
        <v>239</v>
      </c>
      <c r="H42" s="53">
        <v>1303010</v>
      </c>
      <c r="I42" s="54">
        <f t="shared" si="7"/>
        <v>3</v>
      </c>
      <c r="J42" s="53">
        <v>8</v>
      </c>
      <c r="K42" s="53" t="s">
        <v>1214</v>
      </c>
      <c r="L42" s="69">
        <f t="shared" si="8"/>
        <v>5.4</v>
      </c>
      <c r="M42" s="54" t="s">
        <v>549</v>
      </c>
      <c r="N42" s="53">
        <v>3</v>
      </c>
      <c r="O42" s="54"/>
      <c r="P42" s="54"/>
      <c r="Q42" s="54"/>
      <c r="R42" s="54"/>
      <c r="S42" s="54" t="s">
        <v>1275</v>
      </c>
      <c r="T42" s="54">
        <v>0.1</v>
      </c>
      <c r="U42" s="54"/>
      <c r="V42" s="55"/>
      <c r="W42" s="52">
        <v>3</v>
      </c>
      <c r="X42" s="70">
        <v>0.4</v>
      </c>
    </row>
    <row r="43" spans="7:24" x14ac:dyDescent="0.3">
      <c r="G43" s="52" t="s">
        <v>240</v>
      </c>
      <c r="H43" s="53">
        <v>1303011</v>
      </c>
      <c r="I43" s="54">
        <f t="shared" si="7"/>
        <v>3</v>
      </c>
      <c r="J43" s="53">
        <v>6</v>
      </c>
      <c r="K43" s="53" t="s">
        <v>1276</v>
      </c>
      <c r="L43" s="69">
        <f t="shared" si="8"/>
        <v>5.5</v>
      </c>
      <c r="M43" s="54"/>
      <c r="N43" s="53"/>
      <c r="O43" s="54"/>
      <c r="P43" s="54"/>
      <c r="Q43" s="54"/>
      <c r="R43" s="54"/>
      <c r="S43" s="54" t="s">
        <v>1274</v>
      </c>
      <c r="T43" s="54">
        <v>0.5</v>
      </c>
      <c r="U43" s="54"/>
      <c r="V43" s="55"/>
      <c r="W43" s="52">
        <v>2</v>
      </c>
      <c r="X43" s="70">
        <v>0.4</v>
      </c>
    </row>
    <row r="44" spans="7:24" x14ac:dyDescent="0.3">
      <c r="G44" s="52" t="s">
        <v>242</v>
      </c>
      <c r="H44" s="53">
        <v>1303012</v>
      </c>
      <c r="I44" s="54">
        <f t="shared" si="7"/>
        <v>3</v>
      </c>
      <c r="J44" s="53">
        <v>8</v>
      </c>
      <c r="K44" s="53" t="s">
        <v>1214</v>
      </c>
      <c r="L44" s="69">
        <v>4.5</v>
      </c>
      <c r="M44" s="53"/>
      <c r="N44" s="53"/>
      <c r="O44" s="54" t="s">
        <v>1277</v>
      </c>
      <c r="P44" s="54">
        <v>0.9</v>
      </c>
      <c r="Q44" s="54"/>
      <c r="R44" s="54"/>
      <c r="S44" s="54" t="s">
        <v>1278</v>
      </c>
      <c r="T44" s="54">
        <v>1</v>
      </c>
      <c r="U44" s="54"/>
      <c r="V44" s="55"/>
      <c r="W44" s="52">
        <v>3</v>
      </c>
      <c r="X44" s="70">
        <v>0.4</v>
      </c>
    </row>
    <row r="45" spans="7:24" x14ac:dyDescent="0.3">
      <c r="G45" s="52" t="s">
        <v>243</v>
      </c>
      <c r="H45" s="53">
        <v>1303013</v>
      </c>
      <c r="I45" s="54">
        <f t="shared" si="7"/>
        <v>3</v>
      </c>
      <c r="J45" s="53">
        <v>8</v>
      </c>
      <c r="K45" s="53" t="s">
        <v>1214</v>
      </c>
      <c r="L45" s="69">
        <f t="shared" si="8"/>
        <v>3.3</v>
      </c>
      <c r="M45" s="53"/>
      <c r="N45" s="53"/>
      <c r="O45" s="54" t="s">
        <v>1239</v>
      </c>
      <c r="P45" s="54">
        <v>0.9</v>
      </c>
      <c r="Q45" s="54"/>
      <c r="R45" s="54"/>
      <c r="S45" s="54" t="s">
        <v>1233</v>
      </c>
      <c r="T45" s="54">
        <f t="shared" si="9"/>
        <v>2.8</v>
      </c>
      <c r="U45" s="54"/>
      <c r="V45" s="55"/>
      <c r="W45" s="52">
        <v>3</v>
      </c>
      <c r="X45" s="70">
        <v>0.4</v>
      </c>
    </row>
    <row r="46" spans="7:24" x14ac:dyDescent="0.3">
      <c r="G46" s="52" t="s">
        <v>244</v>
      </c>
      <c r="H46" s="53">
        <v>1303014</v>
      </c>
      <c r="I46" s="54">
        <f t="shared" si="7"/>
        <v>3</v>
      </c>
      <c r="J46" s="53">
        <v>8</v>
      </c>
      <c r="K46" s="53" t="s">
        <v>1214</v>
      </c>
      <c r="L46" s="69">
        <f t="shared" si="8"/>
        <v>4.2</v>
      </c>
      <c r="M46" s="54"/>
      <c r="N46" s="53"/>
      <c r="O46" s="54"/>
      <c r="P46" s="54"/>
      <c r="Q46" s="54"/>
      <c r="R46" s="54"/>
      <c r="S46" s="54" t="s">
        <v>1279</v>
      </c>
      <c r="T46" s="54">
        <f t="shared" si="9"/>
        <v>2.8</v>
      </c>
      <c r="U46" s="54"/>
      <c r="V46" s="55"/>
      <c r="W46" s="52">
        <v>3</v>
      </c>
      <c r="X46" s="70">
        <v>0.4</v>
      </c>
    </row>
    <row r="47" spans="7:24" x14ac:dyDescent="0.3">
      <c r="G47" s="52" t="s">
        <v>245</v>
      </c>
      <c r="H47" s="53">
        <v>1303015</v>
      </c>
      <c r="I47" s="54">
        <f t="shared" si="7"/>
        <v>3</v>
      </c>
      <c r="J47" s="53">
        <v>8</v>
      </c>
      <c r="K47" s="53" t="s">
        <v>1214</v>
      </c>
      <c r="L47" s="69">
        <f t="shared" si="8"/>
        <v>5.5</v>
      </c>
      <c r="M47" s="54"/>
      <c r="N47" s="53"/>
      <c r="O47" s="54"/>
      <c r="P47" s="54"/>
      <c r="Q47" s="54"/>
      <c r="R47" s="54"/>
      <c r="S47" s="54"/>
      <c r="T47" s="54"/>
      <c r="U47" s="54" t="s">
        <v>1280</v>
      </c>
      <c r="V47" s="55">
        <v>3</v>
      </c>
      <c r="W47" s="52">
        <v>3</v>
      </c>
      <c r="X47" s="70">
        <v>0.4</v>
      </c>
    </row>
    <row r="48" spans="7:24" x14ac:dyDescent="0.3">
      <c r="G48" s="52" t="s">
        <v>246</v>
      </c>
      <c r="H48" s="53">
        <v>1303016</v>
      </c>
      <c r="I48" s="54">
        <f t="shared" si="7"/>
        <v>3</v>
      </c>
      <c r="J48" s="53">
        <v>8</v>
      </c>
      <c r="K48" s="53"/>
      <c r="L48" s="69" t="str">
        <f t="shared" si="8"/>
        <v/>
      </c>
      <c r="M48" s="54" t="s">
        <v>549</v>
      </c>
      <c r="N48" s="53">
        <v>4</v>
      </c>
      <c r="O48" s="54"/>
      <c r="P48" s="54"/>
      <c r="Q48" s="54"/>
      <c r="R48" s="54"/>
      <c r="S48" s="54"/>
      <c r="T48" s="54"/>
      <c r="U48" s="54" t="s">
        <v>590</v>
      </c>
      <c r="V48" s="55">
        <v>3</v>
      </c>
      <c r="W48" s="52">
        <v>3</v>
      </c>
      <c r="X48" s="70">
        <v>0.4</v>
      </c>
    </row>
    <row r="49" spans="7:24" x14ac:dyDescent="0.3">
      <c r="G49" s="52" t="s">
        <v>247</v>
      </c>
      <c r="H49" s="53">
        <v>1303017</v>
      </c>
      <c r="I49" s="54">
        <f t="shared" si="7"/>
        <v>3</v>
      </c>
      <c r="J49" s="53">
        <v>8</v>
      </c>
      <c r="K49" s="53" t="s">
        <v>1214</v>
      </c>
      <c r="L49" s="69">
        <f t="shared" si="8"/>
        <v>4.2</v>
      </c>
      <c r="M49" s="54"/>
      <c r="N49" s="53"/>
      <c r="O49" s="54"/>
      <c r="P49" s="54"/>
      <c r="Q49" s="54"/>
      <c r="R49" s="54"/>
      <c r="S49" s="54" t="s">
        <v>1281</v>
      </c>
      <c r="T49" s="54">
        <f t="shared" si="9"/>
        <v>2.8</v>
      </c>
      <c r="U49" s="54"/>
      <c r="V49" s="55"/>
      <c r="W49" s="52">
        <v>3</v>
      </c>
      <c r="X49" s="70">
        <v>0.4</v>
      </c>
    </row>
    <row r="50" spans="7:24" x14ac:dyDescent="0.3">
      <c r="G50" s="52" t="s">
        <v>248</v>
      </c>
      <c r="H50" s="53">
        <v>1303018</v>
      </c>
      <c r="I50" s="54">
        <f t="shared" si="7"/>
        <v>3</v>
      </c>
      <c r="J50" s="53">
        <v>8</v>
      </c>
      <c r="K50" s="53" t="s">
        <v>1214</v>
      </c>
      <c r="L50" s="69">
        <f t="shared" si="8"/>
        <v>4.7</v>
      </c>
      <c r="M50" s="54"/>
      <c r="N50" s="53"/>
      <c r="O50" s="54" t="s">
        <v>1282</v>
      </c>
      <c r="P50" s="54">
        <v>-0.5</v>
      </c>
      <c r="Q50" s="54"/>
      <c r="R50" s="54"/>
      <c r="S50" s="54" t="s">
        <v>1283</v>
      </c>
      <c r="T50" s="54">
        <f t="shared" si="9"/>
        <v>2.8</v>
      </c>
      <c r="U50" s="54"/>
      <c r="V50" s="55" t="str">
        <f t="shared" si="10"/>
        <v/>
      </c>
      <c r="W50" s="52">
        <v>3</v>
      </c>
      <c r="X50" s="70">
        <v>0.4</v>
      </c>
    </row>
    <row r="51" spans="7:24" x14ac:dyDescent="0.3">
      <c r="G51" s="52" t="s">
        <v>249</v>
      </c>
      <c r="H51" s="53">
        <v>1303019</v>
      </c>
      <c r="I51" s="54">
        <f t="shared" si="7"/>
        <v>3</v>
      </c>
      <c r="J51" s="53">
        <v>6</v>
      </c>
      <c r="K51" s="53"/>
      <c r="L51" s="69" t="str">
        <f t="shared" si="8"/>
        <v/>
      </c>
      <c r="M51" s="54"/>
      <c r="N51" s="53"/>
      <c r="O51" s="54" t="s">
        <v>1276</v>
      </c>
      <c r="P51" s="54">
        <v>4.5999999999999996</v>
      </c>
      <c r="Q51" s="54"/>
      <c r="R51" s="54"/>
      <c r="S51" s="54" t="s">
        <v>1284</v>
      </c>
      <c r="T51" s="54">
        <f t="shared" si="9"/>
        <v>2.4</v>
      </c>
      <c r="U51" s="54"/>
      <c r="V51" s="55" t="str">
        <f t="shared" si="10"/>
        <v/>
      </c>
      <c r="W51" s="52">
        <v>2</v>
      </c>
      <c r="X51" s="70">
        <v>0.4</v>
      </c>
    </row>
    <row r="52" spans="7:24" x14ac:dyDescent="0.3">
      <c r="G52" s="52" t="s">
        <v>250</v>
      </c>
      <c r="H52" s="53">
        <v>1303020</v>
      </c>
      <c r="I52" s="54">
        <f t="shared" si="7"/>
        <v>3</v>
      </c>
      <c r="J52" s="53">
        <v>8</v>
      </c>
      <c r="K52" s="53" t="s">
        <v>1214</v>
      </c>
      <c r="L52" s="69">
        <v>4.2</v>
      </c>
      <c r="M52" s="54"/>
      <c r="N52" s="53"/>
      <c r="O52" s="54" t="s">
        <v>1256</v>
      </c>
      <c r="P52" s="54">
        <v>2.1</v>
      </c>
      <c r="Q52" s="54" t="s">
        <v>1285</v>
      </c>
      <c r="R52" s="54">
        <v>-0.5</v>
      </c>
      <c r="S52" s="54" t="s">
        <v>1286</v>
      </c>
      <c r="T52" s="54">
        <f t="shared" si="9"/>
        <v>2.8</v>
      </c>
      <c r="U52" s="54"/>
      <c r="V52" s="55" t="str">
        <f t="shared" si="10"/>
        <v/>
      </c>
      <c r="W52" s="52">
        <v>3</v>
      </c>
      <c r="X52" s="70">
        <v>0.4</v>
      </c>
    </row>
    <row r="53" spans="7:24" ht="17.25" thickBot="1" x14ac:dyDescent="0.35">
      <c r="G53" s="61" t="s">
        <v>252</v>
      </c>
      <c r="H53" s="62">
        <v>1303021</v>
      </c>
      <c r="I53" s="63">
        <f t="shared" si="7"/>
        <v>3</v>
      </c>
      <c r="J53" s="62">
        <v>8</v>
      </c>
      <c r="K53" s="62" t="s">
        <v>1214</v>
      </c>
      <c r="L53" s="71">
        <f t="shared" si="8"/>
        <v>3.3</v>
      </c>
      <c r="M53" s="63"/>
      <c r="N53" s="62"/>
      <c r="O53" s="63" t="s">
        <v>1239</v>
      </c>
      <c r="P53" s="63">
        <v>0.9</v>
      </c>
      <c r="Q53" s="63"/>
      <c r="R53" s="72"/>
      <c r="S53" s="72" t="s">
        <v>1287</v>
      </c>
      <c r="T53" s="72">
        <f t="shared" si="9"/>
        <v>2.8</v>
      </c>
      <c r="U53" s="72"/>
      <c r="V53" s="73" t="str">
        <f t="shared" si="10"/>
        <v/>
      </c>
      <c r="W53" s="74">
        <v>3</v>
      </c>
      <c r="X53" s="75">
        <v>0.4</v>
      </c>
    </row>
    <row r="54" spans="7:24" ht="17.25" thickBot="1" x14ac:dyDescent="0.35">
      <c r="G54" s="65" t="s">
        <v>1201</v>
      </c>
      <c r="H54" s="66" t="s">
        <v>1202</v>
      </c>
      <c r="I54" s="66" t="s">
        <v>1203</v>
      </c>
      <c r="J54" s="66" t="s">
        <v>1204</v>
      </c>
      <c r="K54" s="66" t="s">
        <v>1205</v>
      </c>
      <c r="L54" s="66" t="s">
        <v>1206</v>
      </c>
      <c r="M54" s="66" t="s">
        <v>1207</v>
      </c>
      <c r="N54" s="66" t="s">
        <v>1208</v>
      </c>
      <c r="O54" s="66" t="s">
        <v>1209</v>
      </c>
      <c r="P54" s="76" t="s">
        <v>1210</v>
      </c>
      <c r="Q54" s="67" t="s">
        <v>1288</v>
      </c>
      <c r="R54" s="42" t="s">
        <v>1288</v>
      </c>
      <c r="S54" s="43" t="s">
        <v>1289</v>
      </c>
    </row>
    <row r="55" spans="7:24" x14ac:dyDescent="0.3">
      <c r="G55" s="44" t="s">
        <v>1290</v>
      </c>
      <c r="H55" s="45">
        <v>1304001</v>
      </c>
      <c r="I55" s="68">
        <f>($D$6+$D$7*$D$4)*VLOOKUP(Q55,$R$55:$S$57,2,FALSE)</f>
        <v>1.5</v>
      </c>
      <c r="J55" s="45">
        <v>0</v>
      </c>
      <c r="K55" s="45" t="s">
        <v>1214</v>
      </c>
      <c r="L55" s="77">
        <v>1.5</v>
      </c>
      <c r="M55" s="45"/>
      <c r="N55" s="45"/>
      <c r="O55" s="45"/>
      <c r="P55" s="78"/>
      <c r="Q55" s="46" t="s">
        <v>1291</v>
      </c>
      <c r="R55" s="79" t="s">
        <v>1292</v>
      </c>
      <c r="S55" s="80">
        <v>0.5</v>
      </c>
    </row>
    <row r="56" spans="7:24" x14ac:dyDescent="0.3">
      <c r="G56" s="52" t="s">
        <v>1293</v>
      </c>
      <c r="H56" s="53">
        <v>1304001</v>
      </c>
      <c r="I56" s="69">
        <f t="shared" ref="I56:I75" si="11">($D$6+$D$7*$D$4)*VLOOKUP(Q56,$R$55:$S$57,2,FALSE)</f>
        <v>1.5</v>
      </c>
      <c r="J56" s="53">
        <v>0</v>
      </c>
      <c r="K56" s="53" t="s">
        <v>1214</v>
      </c>
      <c r="L56" s="81">
        <v>0.75</v>
      </c>
      <c r="M56" s="53"/>
      <c r="N56" s="53"/>
      <c r="O56" s="53"/>
      <c r="P56" s="82"/>
      <c r="Q56" s="55" t="s">
        <v>1291</v>
      </c>
      <c r="R56" s="83" t="s">
        <v>1294</v>
      </c>
      <c r="S56" s="84">
        <v>0.75</v>
      </c>
    </row>
    <row r="57" spans="7:24" ht="17.25" thickBot="1" x14ac:dyDescent="0.35">
      <c r="G57" s="52" t="s">
        <v>1295</v>
      </c>
      <c r="H57" s="53">
        <v>1304002</v>
      </c>
      <c r="I57" s="69">
        <f t="shared" si="11"/>
        <v>2.25</v>
      </c>
      <c r="J57" s="53">
        <v>0</v>
      </c>
      <c r="K57" s="53" t="s">
        <v>1214</v>
      </c>
      <c r="L57" s="81">
        <v>2.25</v>
      </c>
      <c r="M57" s="53"/>
      <c r="N57" s="53"/>
      <c r="O57" s="53"/>
      <c r="P57" s="82"/>
      <c r="Q57" s="55" t="s">
        <v>1296</v>
      </c>
      <c r="R57" s="85" t="s">
        <v>1297</v>
      </c>
      <c r="S57" s="86">
        <v>1</v>
      </c>
    </row>
    <row r="58" spans="7:24" x14ac:dyDescent="0.3">
      <c r="G58" s="52" t="s">
        <v>1298</v>
      </c>
      <c r="H58" s="53">
        <v>1304002</v>
      </c>
      <c r="I58" s="69">
        <f t="shared" si="11"/>
        <v>2.25</v>
      </c>
      <c r="J58" s="53">
        <v>0</v>
      </c>
      <c r="K58" s="53" t="s">
        <v>1214</v>
      </c>
      <c r="L58" s="81">
        <v>1</v>
      </c>
      <c r="M58" s="53"/>
      <c r="N58" s="53"/>
      <c r="O58" s="53" t="s">
        <v>1256</v>
      </c>
      <c r="P58" s="82">
        <v>0.5</v>
      </c>
      <c r="Q58" s="55" t="s">
        <v>1296</v>
      </c>
    </row>
    <row r="59" spans="7:24" x14ac:dyDescent="0.3">
      <c r="G59" s="52" t="s">
        <v>1299</v>
      </c>
      <c r="H59" s="53">
        <v>1304003</v>
      </c>
      <c r="I59" s="69">
        <f t="shared" si="11"/>
        <v>2.25</v>
      </c>
      <c r="J59" s="53">
        <v>0</v>
      </c>
      <c r="K59" s="53" t="s">
        <v>1214</v>
      </c>
      <c r="L59" s="81">
        <f>I59</f>
        <v>2.25</v>
      </c>
      <c r="M59" s="53"/>
      <c r="N59" s="53"/>
      <c r="O59" s="53"/>
      <c r="P59" s="82"/>
      <c r="Q59" s="55" t="s">
        <v>1296</v>
      </c>
    </row>
    <row r="60" spans="7:24" x14ac:dyDescent="0.3">
      <c r="G60" s="52" t="s">
        <v>1300</v>
      </c>
      <c r="H60" s="53">
        <v>1304003</v>
      </c>
      <c r="I60" s="69">
        <f t="shared" si="11"/>
        <v>2.25</v>
      </c>
      <c r="J60" s="53">
        <v>0</v>
      </c>
      <c r="K60" s="53" t="s">
        <v>1214</v>
      </c>
      <c r="L60" s="81">
        <v>0.75</v>
      </c>
      <c r="M60" s="53" t="s">
        <v>1218</v>
      </c>
      <c r="N60" s="53">
        <v>3</v>
      </c>
      <c r="O60" s="53"/>
      <c r="P60" s="82"/>
      <c r="Q60" s="55" t="s">
        <v>1296</v>
      </c>
    </row>
    <row r="61" spans="7:24" x14ac:dyDescent="0.3">
      <c r="G61" s="52" t="s">
        <v>1301</v>
      </c>
      <c r="H61" s="53">
        <v>1304004</v>
      </c>
      <c r="I61" s="69">
        <f t="shared" si="11"/>
        <v>3</v>
      </c>
      <c r="J61" s="53">
        <v>0</v>
      </c>
      <c r="K61" s="53" t="s">
        <v>1214</v>
      </c>
      <c r="L61" s="81">
        <v>1.5</v>
      </c>
      <c r="M61" s="53" t="s">
        <v>549</v>
      </c>
      <c r="N61" s="53">
        <v>3</v>
      </c>
      <c r="O61" s="53"/>
      <c r="P61" s="82"/>
      <c r="Q61" s="55" t="s">
        <v>1302</v>
      </c>
    </row>
    <row r="62" spans="7:24" x14ac:dyDescent="0.3">
      <c r="G62" s="52" t="s">
        <v>1303</v>
      </c>
      <c r="H62" s="53">
        <v>1304004</v>
      </c>
      <c r="I62" s="69">
        <f t="shared" si="11"/>
        <v>3</v>
      </c>
      <c r="J62" s="53">
        <v>0</v>
      </c>
      <c r="K62" s="53" t="s">
        <v>1214</v>
      </c>
      <c r="L62" s="81">
        <v>2.5</v>
      </c>
      <c r="M62" s="53"/>
      <c r="N62" s="53"/>
      <c r="O62" s="53" t="s">
        <v>1304</v>
      </c>
      <c r="P62" s="82">
        <v>0</v>
      </c>
      <c r="Q62" s="55" t="s">
        <v>1302</v>
      </c>
    </row>
    <row r="63" spans="7:24" x14ac:dyDescent="0.3">
      <c r="G63" s="52" t="s">
        <v>1305</v>
      </c>
      <c r="H63" s="53">
        <v>1304005</v>
      </c>
      <c r="I63" s="69">
        <f t="shared" si="11"/>
        <v>3</v>
      </c>
      <c r="J63" s="53">
        <v>0</v>
      </c>
      <c r="K63" s="53" t="s">
        <v>1214</v>
      </c>
      <c r="L63" s="81">
        <v>2</v>
      </c>
      <c r="M63" s="53" t="s">
        <v>549</v>
      </c>
      <c r="N63" s="53">
        <v>2</v>
      </c>
      <c r="O63" s="53"/>
      <c r="P63" s="82"/>
      <c r="Q63" s="55" t="s">
        <v>1297</v>
      </c>
    </row>
    <row r="64" spans="7:24" x14ac:dyDescent="0.3">
      <c r="G64" s="52" t="s">
        <v>1306</v>
      </c>
      <c r="H64" s="53">
        <v>1304005</v>
      </c>
      <c r="I64" s="69">
        <f t="shared" si="11"/>
        <v>3</v>
      </c>
      <c r="J64" s="53">
        <v>0</v>
      </c>
      <c r="K64" s="53" t="s">
        <v>1214</v>
      </c>
      <c r="L64" s="81">
        <v>1.5</v>
      </c>
      <c r="M64" s="53"/>
      <c r="N64" s="53"/>
      <c r="O64" s="53" t="s">
        <v>1307</v>
      </c>
      <c r="P64" s="82">
        <v>0.5</v>
      </c>
      <c r="Q64" s="55" t="s">
        <v>1297</v>
      </c>
    </row>
    <row r="65" spans="7:17" x14ac:dyDescent="0.3">
      <c r="G65" s="52" t="s">
        <v>1308</v>
      </c>
      <c r="H65" s="53">
        <v>1304006</v>
      </c>
      <c r="I65" s="69">
        <f t="shared" si="11"/>
        <v>3</v>
      </c>
      <c r="J65" s="53">
        <v>0</v>
      </c>
      <c r="K65" s="53" t="s">
        <v>1214</v>
      </c>
      <c r="L65" s="81">
        <v>1.5</v>
      </c>
      <c r="M65" s="53" t="s">
        <v>1309</v>
      </c>
      <c r="N65" s="53">
        <v>3</v>
      </c>
      <c r="O65" s="53"/>
      <c r="P65" s="82"/>
      <c r="Q65" s="55" t="s">
        <v>1302</v>
      </c>
    </row>
    <row r="66" spans="7:17" x14ac:dyDescent="0.3">
      <c r="G66" s="52" t="s">
        <v>1310</v>
      </c>
      <c r="H66" s="53">
        <v>1304007</v>
      </c>
      <c r="I66" s="69">
        <f t="shared" si="11"/>
        <v>2.25</v>
      </c>
      <c r="J66" s="53">
        <v>0</v>
      </c>
      <c r="K66" s="53" t="s">
        <v>1214</v>
      </c>
      <c r="L66" s="81">
        <v>0.75</v>
      </c>
      <c r="M66" s="53" t="s">
        <v>549</v>
      </c>
      <c r="N66" s="53">
        <v>2</v>
      </c>
      <c r="O66" s="53"/>
      <c r="P66" s="82"/>
      <c r="Q66" s="55" t="s">
        <v>1296</v>
      </c>
    </row>
    <row r="67" spans="7:17" x14ac:dyDescent="0.3">
      <c r="G67" s="52" t="s">
        <v>1311</v>
      </c>
      <c r="H67" s="53">
        <v>1304008</v>
      </c>
      <c r="I67" s="69">
        <f t="shared" si="11"/>
        <v>2.25</v>
      </c>
      <c r="J67" s="53">
        <v>0</v>
      </c>
      <c r="K67" s="53"/>
      <c r="L67" s="81"/>
      <c r="M67" s="53" t="s">
        <v>1309</v>
      </c>
      <c r="N67" s="53">
        <v>3</v>
      </c>
      <c r="O67" s="53"/>
      <c r="P67" s="82"/>
      <c r="Q67" s="55" t="s">
        <v>1296</v>
      </c>
    </row>
    <row r="68" spans="7:17" x14ac:dyDescent="0.3">
      <c r="G68" s="52" t="s">
        <v>1312</v>
      </c>
      <c r="H68" s="53">
        <v>1304009</v>
      </c>
      <c r="I68" s="69">
        <f t="shared" si="11"/>
        <v>2.25</v>
      </c>
      <c r="J68" s="53">
        <v>0</v>
      </c>
      <c r="K68" s="53"/>
      <c r="L68" s="81"/>
      <c r="M68" s="53" t="s">
        <v>1309</v>
      </c>
      <c r="N68" s="53">
        <v>3</v>
      </c>
      <c r="O68" s="53" t="s">
        <v>1284</v>
      </c>
      <c r="P68" s="82">
        <v>0.75</v>
      </c>
      <c r="Q68" s="55" t="s">
        <v>1294</v>
      </c>
    </row>
    <row r="69" spans="7:17" x14ac:dyDescent="0.3">
      <c r="G69" s="52" t="s">
        <v>1313</v>
      </c>
      <c r="H69" s="53">
        <v>1304010</v>
      </c>
      <c r="I69" s="69">
        <f t="shared" si="11"/>
        <v>2.25</v>
      </c>
      <c r="J69" s="53">
        <v>0</v>
      </c>
      <c r="K69" s="53" t="s">
        <v>1314</v>
      </c>
      <c r="L69" s="81">
        <v>0.75</v>
      </c>
      <c r="M69" s="53"/>
      <c r="N69" s="53"/>
      <c r="O69" s="53"/>
      <c r="P69" s="82"/>
      <c r="Q69" s="55" t="s">
        <v>1296</v>
      </c>
    </row>
    <row r="70" spans="7:17" x14ac:dyDescent="0.3">
      <c r="G70" s="52" t="s">
        <v>1315</v>
      </c>
      <c r="H70" s="53">
        <v>1304011</v>
      </c>
      <c r="I70" s="69">
        <f t="shared" si="11"/>
        <v>2.25</v>
      </c>
      <c r="J70" s="53">
        <v>0</v>
      </c>
      <c r="K70" s="53" t="s">
        <v>1316</v>
      </c>
      <c r="L70" s="81">
        <v>0.75</v>
      </c>
      <c r="M70" s="53"/>
      <c r="N70" s="53"/>
      <c r="O70" s="53"/>
      <c r="P70" s="82"/>
      <c r="Q70" s="55" t="s">
        <v>1296</v>
      </c>
    </row>
    <row r="71" spans="7:17" x14ac:dyDescent="0.3">
      <c r="G71" s="52" t="s">
        <v>1317</v>
      </c>
      <c r="H71" s="53">
        <v>1304012</v>
      </c>
      <c r="I71" s="69">
        <f t="shared" si="11"/>
        <v>2.25</v>
      </c>
      <c r="J71" s="53">
        <v>0</v>
      </c>
      <c r="K71" s="53"/>
      <c r="L71" s="81"/>
      <c r="M71" s="53"/>
      <c r="N71" s="53"/>
      <c r="O71" s="53" t="s">
        <v>1318</v>
      </c>
      <c r="P71" s="82">
        <v>0.5</v>
      </c>
      <c r="Q71" s="55" t="s">
        <v>1296</v>
      </c>
    </row>
    <row r="72" spans="7:17" x14ac:dyDescent="0.3">
      <c r="G72" s="52" t="s">
        <v>1319</v>
      </c>
      <c r="H72" s="53">
        <v>1304013</v>
      </c>
      <c r="I72" s="69">
        <f t="shared" si="11"/>
        <v>3</v>
      </c>
      <c r="J72" s="53">
        <v>0</v>
      </c>
      <c r="K72" s="53" t="s">
        <v>1214</v>
      </c>
      <c r="L72" s="81">
        <v>1.5</v>
      </c>
      <c r="M72" s="53" t="s">
        <v>549</v>
      </c>
      <c r="N72" s="53">
        <v>3</v>
      </c>
      <c r="O72" s="53" t="s">
        <v>1256</v>
      </c>
      <c r="P72" s="82">
        <v>0.3</v>
      </c>
      <c r="Q72" s="55" t="s">
        <v>1302</v>
      </c>
    </row>
    <row r="73" spans="7:17" x14ac:dyDescent="0.3">
      <c r="G73" s="52" t="s">
        <v>1320</v>
      </c>
      <c r="H73" s="53">
        <v>1304014</v>
      </c>
      <c r="I73" s="69">
        <f t="shared" si="11"/>
        <v>3</v>
      </c>
      <c r="J73" s="53">
        <v>0</v>
      </c>
      <c r="K73" s="53" t="s">
        <v>1214</v>
      </c>
      <c r="L73" s="81">
        <v>1.5</v>
      </c>
      <c r="M73" s="53" t="s">
        <v>549</v>
      </c>
      <c r="N73" s="53">
        <v>3</v>
      </c>
      <c r="O73" s="53" t="s">
        <v>1256</v>
      </c>
      <c r="P73" s="82">
        <v>0.3</v>
      </c>
      <c r="Q73" s="55" t="s">
        <v>1302</v>
      </c>
    </row>
    <row r="74" spans="7:17" x14ac:dyDescent="0.3">
      <c r="G74" s="52" t="s">
        <v>1321</v>
      </c>
      <c r="H74" s="53">
        <v>1304015</v>
      </c>
      <c r="I74" s="69">
        <f t="shared" si="11"/>
        <v>1.5</v>
      </c>
      <c r="J74" s="53">
        <v>0</v>
      </c>
      <c r="K74" s="53" t="s">
        <v>1214</v>
      </c>
      <c r="L74" s="81">
        <v>1</v>
      </c>
      <c r="M74" s="53"/>
      <c r="N74" s="53"/>
      <c r="O74" s="53" t="s">
        <v>1322</v>
      </c>
      <c r="P74" s="82">
        <v>0.8</v>
      </c>
      <c r="Q74" s="55" t="s">
        <v>1291</v>
      </c>
    </row>
    <row r="75" spans="7:17" ht="17.25" thickBot="1" x14ac:dyDescent="0.35">
      <c r="G75" s="74" t="s">
        <v>1323</v>
      </c>
      <c r="H75" s="87">
        <v>1304016</v>
      </c>
      <c r="I75" s="88">
        <f t="shared" si="11"/>
        <v>2.25</v>
      </c>
      <c r="J75" s="87">
        <v>0</v>
      </c>
      <c r="K75" s="87" t="s">
        <v>1214</v>
      </c>
      <c r="L75" s="89">
        <v>2.25</v>
      </c>
      <c r="M75" s="87"/>
      <c r="N75" s="87"/>
      <c r="O75" s="87" t="s">
        <v>1250</v>
      </c>
      <c r="P75" s="90"/>
      <c r="Q75" s="73" t="s">
        <v>1296</v>
      </c>
    </row>
  </sheetData>
  <mergeCells count="3">
    <mergeCell ref="C8:D8"/>
    <mergeCell ref="E8:F8"/>
    <mergeCell ref="C15:D15"/>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74"/>
  <sheetViews>
    <sheetView workbookViewId="0">
      <selection activeCell="J12" sqref="J12"/>
    </sheetView>
  </sheetViews>
  <sheetFormatPr defaultRowHeight="14.25" x14ac:dyDescent="0.2"/>
  <cols>
    <col min="1" max="1" width="7.875" style="11" customWidth="1"/>
    <col min="2" max="2" width="18.25" style="11" customWidth="1"/>
    <col min="3" max="3" width="9" style="11"/>
    <col min="4" max="4" width="13.75" style="11" customWidth="1"/>
    <col min="5" max="5" width="16.625" style="11" customWidth="1"/>
    <col min="6" max="6" width="15.625" style="11" customWidth="1"/>
    <col min="7" max="7" width="16" style="11" customWidth="1"/>
    <col min="8" max="8" width="12.25" style="11" customWidth="1"/>
    <col min="9" max="10" width="15.375" style="11" customWidth="1"/>
    <col min="11" max="16384" width="9" style="11"/>
  </cols>
  <sheetData>
    <row r="1" spans="1:10" ht="15" x14ac:dyDescent="0.2">
      <c r="A1" s="5" t="s">
        <v>724</v>
      </c>
      <c r="B1" s="5" t="s">
        <v>725</v>
      </c>
      <c r="C1" s="5" t="s">
        <v>726</v>
      </c>
      <c r="D1" s="5" t="s">
        <v>727</v>
      </c>
      <c r="E1" s="5" t="s">
        <v>728</v>
      </c>
      <c r="F1" s="5" t="s">
        <v>729</v>
      </c>
      <c r="G1" s="5" t="s">
        <v>730</v>
      </c>
      <c r="H1" s="5" t="s">
        <v>731</v>
      </c>
      <c r="I1" s="5" t="s">
        <v>732</v>
      </c>
      <c r="J1" s="5" t="s">
        <v>796</v>
      </c>
    </row>
    <row r="2" spans="1:10" x14ac:dyDescent="0.2">
      <c r="A2" s="12" t="s">
        <v>733</v>
      </c>
      <c r="B2" s="12" t="s">
        <v>734</v>
      </c>
      <c r="C2" s="12" t="s">
        <v>735</v>
      </c>
      <c r="D2" s="12" t="s">
        <v>735</v>
      </c>
      <c r="E2" s="12" t="s">
        <v>736</v>
      </c>
      <c r="F2" s="12" t="s">
        <v>737</v>
      </c>
      <c r="G2" s="12" t="s">
        <v>737</v>
      </c>
      <c r="H2" s="12" t="s">
        <v>737</v>
      </c>
      <c r="I2" s="12" t="s">
        <v>737</v>
      </c>
      <c r="J2" s="12" t="s">
        <v>304</v>
      </c>
    </row>
    <row r="3" spans="1:10" ht="30" x14ac:dyDescent="0.2">
      <c r="A3" s="2" t="s">
        <v>738</v>
      </c>
      <c r="B3" s="2" t="s">
        <v>739</v>
      </c>
      <c r="C3" s="2" t="s">
        <v>740</v>
      </c>
      <c r="D3" s="2" t="s">
        <v>741</v>
      </c>
      <c r="E3" s="2" t="s">
        <v>742</v>
      </c>
      <c r="F3" s="2" t="s">
        <v>743</v>
      </c>
      <c r="G3" s="2" t="s">
        <v>744</v>
      </c>
      <c r="H3" s="2" t="s">
        <v>745</v>
      </c>
      <c r="I3" s="2" t="s">
        <v>746</v>
      </c>
      <c r="J3" s="2" t="s">
        <v>142</v>
      </c>
    </row>
    <row r="4" spans="1:10" ht="16.5" x14ac:dyDescent="0.2">
      <c r="A4" s="3">
        <v>1</v>
      </c>
      <c r="B4" s="3" t="s">
        <v>22</v>
      </c>
      <c r="C4" s="3">
        <v>1</v>
      </c>
      <c r="D4" s="3">
        <v>5</v>
      </c>
      <c r="E4" s="3" t="str">
        <f>IF(C4=1,"",IF(RIGHT(B4,2)="技能",LEFT(B4,LEN(B4)-2)&amp;"碎片",LEFT(B4,LEN(B4)-3)&amp;"碎片"))</f>
        <v/>
      </c>
      <c r="F4" s="3" t="str">
        <f>IFERROR(INDEX(Sheet1!K:K,MATCH(技能突破!E4,Sheet1!J:J,0)),"")</f>
        <v/>
      </c>
      <c r="G4" s="3"/>
      <c r="H4" s="3"/>
      <c r="I4" s="3">
        <v>0</v>
      </c>
      <c r="J4" s="4"/>
    </row>
    <row r="5" spans="1:10" ht="16.5" x14ac:dyDescent="0.2">
      <c r="A5" s="3">
        <v>2</v>
      </c>
      <c r="B5" s="3" t="s">
        <v>22</v>
      </c>
      <c r="C5" s="3">
        <v>2</v>
      </c>
      <c r="D5" s="3">
        <v>8</v>
      </c>
      <c r="E5" s="3" t="str">
        <f t="shared" ref="E5:E80" si="0">IF(C5=1,"",IF(RIGHT(B5,2)="技能",LEFT(B5,LEN(B5)-2)&amp;"碎片",LEFT(B5,LEN(B5)-3)&amp;"碎片"))</f>
        <v>常服曹焱兵碎片</v>
      </c>
      <c r="F5" s="3">
        <f>IFERROR(INDEX(Sheet1!K:K,MATCH(技能突破!E5,Sheet1!J:J,0)),"")</f>
        <v>30</v>
      </c>
      <c r="G5" s="3">
        <v>1</v>
      </c>
      <c r="H5" s="3">
        <v>30</v>
      </c>
      <c r="I5" s="3">
        <v>0</v>
      </c>
      <c r="J5" s="4" t="s">
        <v>797</v>
      </c>
    </row>
    <row r="6" spans="1:10" ht="16.5" x14ac:dyDescent="0.2">
      <c r="A6" s="3">
        <v>3</v>
      </c>
      <c r="B6" s="3" t="s">
        <v>22</v>
      </c>
      <c r="C6" s="3">
        <v>3</v>
      </c>
      <c r="D6" s="3">
        <v>10</v>
      </c>
      <c r="E6" s="3" t="str">
        <f t="shared" si="0"/>
        <v>常服曹焱兵碎片</v>
      </c>
      <c r="F6" s="3">
        <f>IFERROR(INDEX(Sheet1!K:K,MATCH(技能突破!E6,Sheet1!J:J,0)),"")</f>
        <v>30</v>
      </c>
      <c r="G6" s="3">
        <v>1</v>
      </c>
      <c r="H6" s="3">
        <v>30</v>
      </c>
      <c r="I6" s="3">
        <v>0</v>
      </c>
      <c r="J6" s="4" t="s">
        <v>797</v>
      </c>
    </row>
    <row r="7" spans="1:10" ht="16.5" x14ac:dyDescent="0.2">
      <c r="A7" s="3">
        <v>4</v>
      </c>
      <c r="B7" s="3" t="s">
        <v>24</v>
      </c>
      <c r="C7" s="3">
        <v>1</v>
      </c>
      <c r="D7" s="3">
        <v>5</v>
      </c>
      <c r="E7" s="3" t="str">
        <f t="shared" si="0"/>
        <v/>
      </c>
      <c r="F7" s="3" t="str">
        <f>IFERROR(INDEX(Sheet1!K:K,MATCH(技能突破!E7,Sheet1!J:J,0)),"")</f>
        <v/>
      </c>
      <c r="G7" s="3"/>
      <c r="H7" s="3"/>
      <c r="I7" s="3">
        <v>0</v>
      </c>
      <c r="J7" s="4"/>
    </row>
    <row r="8" spans="1:10" ht="16.5" x14ac:dyDescent="0.2">
      <c r="A8" s="3">
        <v>5</v>
      </c>
      <c r="B8" s="3" t="s">
        <v>24</v>
      </c>
      <c r="C8" s="3">
        <v>2</v>
      </c>
      <c r="D8" s="3">
        <v>8</v>
      </c>
      <c r="E8" s="3" t="str">
        <f t="shared" si="0"/>
        <v>常服曹焱兵碎片</v>
      </c>
      <c r="F8" s="3">
        <f>IFERROR(INDEX(Sheet1!K:K,MATCH(技能突破!E8,Sheet1!J:J,0)),"")</f>
        <v>30</v>
      </c>
      <c r="G8" s="3">
        <v>1</v>
      </c>
      <c r="H8" s="3">
        <v>30</v>
      </c>
      <c r="I8" s="3">
        <v>0</v>
      </c>
      <c r="J8" s="4" t="s">
        <v>797</v>
      </c>
    </row>
    <row r="9" spans="1:10" ht="16.5" x14ac:dyDescent="0.2">
      <c r="A9" s="3">
        <v>6</v>
      </c>
      <c r="B9" s="3" t="s">
        <v>24</v>
      </c>
      <c r="C9" s="3">
        <v>3</v>
      </c>
      <c r="D9" s="3">
        <v>10</v>
      </c>
      <c r="E9" s="3" t="str">
        <f t="shared" si="0"/>
        <v>常服曹焱兵碎片</v>
      </c>
      <c r="F9" s="3">
        <f>IFERROR(INDEX(Sheet1!K:K,MATCH(技能突破!E9,Sheet1!J:J,0)),"")</f>
        <v>30</v>
      </c>
      <c r="G9" s="3">
        <v>1</v>
      </c>
      <c r="H9" s="3">
        <v>30</v>
      </c>
      <c r="I9" s="3">
        <v>0</v>
      </c>
      <c r="J9" s="4" t="s">
        <v>797</v>
      </c>
    </row>
    <row r="10" spans="1:10" ht="16.5" x14ac:dyDescent="0.2">
      <c r="A10" s="3">
        <v>7</v>
      </c>
      <c r="B10" s="3" t="s">
        <v>26</v>
      </c>
      <c r="C10" s="3">
        <v>1</v>
      </c>
      <c r="D10" s="3">
        <v>5</v>
      </c>
      <c r="E10" s="3" t="str">
        <f t="shared" si="0"/>
        <v/>
      </c>
      <c r="F10" s="3" t="str">
        <f>IFERROR(INDEX(Sheet1!K:K,MATCH(技能突破!E10,Sheet1!J:J,0)),"")</f>
        <v/>
      </c>
      <c r="G10" s="3"/>
      <c r="H10" s="3"/>
      <c r="I10" s="3">
        <v>0</v>
      </c>
      <c r="J10" s="4"/>
    </row>
    <row r="11" spans="1:10" ht="16.5" x14ac:dyDescent="0.2">
      <c r="A11" s="3">
        <v>8</v>
      </c>
      <c r="B11" s="3" t="s">
        <v>26</v>
      </c>
      <c r="C11" s="3">
        <v>2</v>
      </c>
      <c r="D11" s="3">
        <v>8</v>
      </c>
      <c r="E11" s="3" t="str">
        <f t="shared" si="0"/>
        <v>曹玄亮碎片</v>
      </c>
      <c r="F11" s="3">
        <f>IFERROR(INDEX(Sheet1!K:K,MATCH(技能突破!E11,Sheet1!J:J,0)),"")</f>
        <v>20</v>
      </c>
      <c r="G11" s="3">
        <v>1</v>
      </c>
      <c r="H11" s="3">
        <v>30</v>
      </c>
      <c r="I11" s="3">
        <v>0</v>
      </c>
      <c r="J11" s="4" t="s">
        <v>797</v>
      </c>
    </row>
    <row r="12" spans="1:10" ht="16.5" x14ac:dyDescent="0.2">
      <c r="A12" s="3">
        <v>9</v>
      </c>
      <c r="B12" s="3" t="s">
        <v>26</v>
      </c>
      <c r="C12" s="3">
        <v>3</v>
      </c>
      <c r="D12" s="3">
        <v>10</v>
      </c>
      <c r="E12" s="3" t="str">
        <f t="shared" si="0"/>
        <v>曹玄亮碎片</v>
      </c>
      <c r="F12" s="3">
        <f>IFERROR(INDEX(Sheet1!K:K,MATCH(技能突破!E12,Sheet1!J:J,0)),"")</f>
        <v>20</v>
      </c>
      <c r="G12" s="3">
        <v>1</v>
      </c>
      <c r="H12" s="3">
        <v>30</v>
      </c>
      <c r="I12" s="3">
        <v>0</v>
      </c>
      <c r="J12" s="4" t="s">
        <v>797</v>
      </c>
    </row>
    <row r="13" spans="1:10" ht="16.5" x14ac:dyDescent="0.2">
      <c r="A13" s="3">
        <v>10</v>
      </c>
      <c r="B13" s="3" t="s">
        <v>28</v>
      </c>
      <c r="C13" s="3">
        <v>1</v>
      </c>
      <c r="D13" s="3">
        <v>5</v>
      </c>
      <c r="E13" s="3" t="str">
        <f t="shared" si="0"/>
        <v/>
      </c>
      <c r="F13" s="3" t="str">
        <f>IFERROR(INDEX(Sheet1!K:K,MATCH(技能突破!E13,Sheet1!J:J,0)),"")</f>
        <v/>
      </c>
      <c r="G13" s="3"/>
      <c r="H13" s="3"/>
      <c r="I13" s="3">
        <v>0</v>
      </c>
      <c r="J13" s="4"/>
    </row>
    <row r="14" spans="1:10" ht="16.5" x14ac:dyDescent="0.2">
      <c r="A14" s="3">
        <v>11</v>
      </c>
      <c r="B14" s="3" t="s">
        <v>28</v>
      </c>
      <c r="C14" s="3">
        <v>2</v>
      </c>
      <c r="D14" s="3">
        <v>8</v>
      </c>
      <c r="E14" s="3" t="str">
        <f t="shared" si="0"/>
        <v>曹玄亮碎片</v>
      </c>
      <c r="F14" s="3">
        <f>IFERROR(INDEX(Sheet1!K:K,MATCH(技能突破!E14,Sheet1!J:J,0)),"")</f>
        <v>20</v>
      </c>
      <c r="G14" s="3">
        <v>1</v>
      </c>
      <c r="H14" s="3">
        <v>30</v>
      </c>
      <c r="I14" s="3">
        <v>0</v>
      </c>
      <c r="J14" s="4" t="s">
        <v>797</v>
      </c>
    </row>
    <row r="15" spans="1:10" ht="16.5" x14ac:dyDescent="0.2">
      <c r="A15" s="3">
        <v>12</v>
      </c>
      <c r="B15" s="3" t="s">
        <v>28</v>
      </c>
      <c r="C15" s="3">
        <v>3</v>
      </c>
      <c r="D15" s="3">
        <v>10</v>
      </c>
      <c r="E15" s="3" t="str">
        <f t="shared" si="0"/>
        <v>曹玄亮碎片</v>
      </c>
      <c r="F15" s="3">
        <f>IFERROR(INDEX(Sheet1!K:K,MATCH(技能突破!E15,Sheet1!J:J,0)),"")</f>
        <v>20</v>
      </c>
      <c r="G15" s="3">
        <v>1</v>
      </c>
      <c r="H15" s="3">
        <v>30</v>
      </c>
      <c r="I15" s="3">
        <v>0</v>
      </c>
      <c r="J15" s="4" t="s">
        <v>797</v>
      </c>
    </row>
    <row r="16" spans="1:10" ht="16.5" x14ac:dyDescent="0.2">
      <c r="A16" s="3">
        <v>13</v>
      </c>
      <c r="B16" s="3" t="s">
        <v>30</v>
      </c>
      <c r="C16" s="3">
        <v>1</v>
      </c>
      <c r="D16" s="3">
        <v>5</v>
      </c>
      <c r="E16" s="3" t="str">
        <f t="shared" si="0"/>
        <v/>
      </c>
      <c r="F16" s="3" t="str">
        <f>IFERROR(INDEX(Sheet1!K:K,MATCH(技能突破!E16,Sheet1!J:J,0)),"")</f>
        <v/>
      </c>
      <c r="G16" s="3"/>
      <c r="H16" s="3"/>
      <c r="I16" s="3">
        <v>0</v>
      </c>
      <c r="J16" s="4"/>
    </row>
    <row r="17" spans="1:10" ht="16.5" x14ac:dyDescent="0.2">
      <c r="A17" s="3">
        <v>14</v>
      </c>
      <c r="B17" s="3" t="s">
        <v>30</v>
      </c>
      <c r="C17" s="3">
        <v>2</v>
      </c>
      <c r="D17" s="3">
        <v>8</v>
      </c>
      <c r="E17" s="3" t="str">
        <f t="shared" si="0"/>
        <v>战斗夏玲碎片</v>
      </c>
      <c r="F17" s="3">
        <f>IFERROR(INDEX(Sheet1!K:K,MATCH(技能突破!E17,Sheet1!J:J,0)),"")</f>
        <v>30</v>
      </c>
      <c r="G17" s="3">
        <v>1</v>
      </c>
      <c r="H17" s="3">
        <v>30</v>
      </c>
      <c r="I17" s="3">
        <v>0</v>
      </c>
      <c r="J17" s="4" t="s">
        <v>797</v>
      </c>
    </row>
    <row r="18" spans="1:10" ht="16.5" x14ac:dyDescent="0.2">
      <c r="A18" s="3">
        <v>15</v>
      </c>
      <c r="B18" s="3" t="s">
        <v>30</v>
      </c>
      <c r="C18" s="3">
        <v>3</v>
      </c>
      <c r="D18" s="3">
        <v>10</v>
      </c>
      <c r="E18" s="3" t="str">
        <f t="shared" si="0"/>
        <v>战斗夏玲碎片</v>
      </c>
      <c r="F18" s="3">
        <f>IFERROR(INDEX(Sheet1!K:K,MATCH(技能突破!E18,Sheet1!J:J,0)),"")</f>
        <v>30</v>
      </c>
      <c r="G18" s="3">
        <v>1</v>
      </c>
      <c r="H18" s="3">
        <v>30</v>
      </c>
      <c r="I18" s="3">
        <v>0</v>
      </c>
      <c r="J18" s="4" t="s">
        <v>797</v>
      </c>
    </row>
    <row r="19" spans="1:10" ht="16.5" x14ac:dyDescent="0.2">
      <c r="A19" s="3">
        <v>16</v>
      </c>
      <c r="B19" s="3" t="s">
        <v>31</v>
      </c>
      <c r="C19" s="3">
        <v>1</v>
      </c>
      <c r="D19" s="3">
        <v>5</v>
      </c>
      <c r="E19" s="3" t="str">
        <f t="shared" si="0"/>
        <v/>
      </c>
      <c r="F19" s="3" t="str">
        <f>IFERROR(INDEX(Sheet1!K:K,MATCH(技能突破!E19,Sheet1!J:J,0)),"")</f>
        <v/>
      </c>
      <c r="G19" s="3"/>
      <c r="H19" s="3"/>
      <c r="I19" s="3">
        <v>0</v>
      </c>
      <c r="J19" s="4"/>
    </row>
    <row r="20" spans="1:10" ht="16.5" x14ac:dyDescent="0.2">
      <c r="A20" s="3">
        <v>17</v>
      </c>
      <c r="B20" s="3" t="s">
        <v>31</v>
      </c>
      <c r="C20" s="3">
        <v>2</v>
      </c>
      <c r="D20" s="3">
        <v>8</v>
      </c>
      <c r="E20" s="3" t="str">
        <f t="shared" si="0"/>
        <v>战斗夏玲碎片</v>
      </c>
      <c r="F20" s="3">
        <f>IFERROR(INDEX(Sheet1!K:K,MATCH(技能突破!E20,Sheet1!J:J,0)),"")</f>
        <v>30</v>
      </c>
      <c r="G20" s="3">
        <v>1</v>
      </c>
      <c r="H20" s="3">
        <v>30</v>
      </c>
      <c r="I20" s="3">
        <v>0</v>
      </c>
      <c r="J20" s="4" t="s">
        <v>797</v>
      </c>
    </row>
    <row r="21" spans="1:10" ht="16.5" x14ac:dyDescent="0.2">
      <c r="A21" s="3">
        <v>18</v>
      </c>
      <c r="B21" s="3" t="s">
        <v>31</v>
      </c>
      <c r="C21" s="3">
        <v>3</v>
      </c>
      <c r="D21" s="3">
        <v>10</v>
      </c>
      <c r="E21" s="3" t="str">
        <f t="shared" si="0"/>
        <v>战斗夏玲碎片</v>
      </c>
      <c r="F21" s="3">
        <f>IFERROR(INDEX(Sheet1!K:K,MATCH(技能突破!E21,Sheet1!J:J,0)),"")</f>
        <v>30</v>
      </c>
      <c r="G21" s="3">
        <v>1</v>
      </c>
      <c r="H21" s="3">
        <v>30</v>
      </c>
      <c r="I21" s="3">
        <v>0</v>
      </c>
      <c r="J21" s="4" t="s">
        <v>797</v>
      </c>
    </row>
    <row r="22" spans="1:10" ht="16.5" x14ac:dyDescent="0.2">
      <c r="A22" s="3">
        <v>19</v>
      </c>
      <c r="B22" s="3" t="s">
        <v>33</v>
      </c>
      <c r="C22" s="3">
        <v>1</v>
      </c>
      <c r="D22" s="3">
        <v>5</v>
      </c>
      <c r="E22" s="3" t="str">
        <f t="shared" si="0"/>
        <v/>
      </c>
      <c r="F22" s="3" t="str">
        <f>IFERROR(INDEX(Sheet1!K:K,MATCH(技能突破!E22,Sheet1!J:J,0)),"")</f>
        <v/>
      </c>
      <c r="G22" s="3"/>
      <c r="H22" s="3"/>
      <c r="I22" s="3">
        <v>0</v>
      </c>
      <c r="J22" s="4"/>
    </row>
    <row r="23" spans="1:10" ht="16.5" x14ac:dyDescent="0.2">
      <c r="A23" s="3">
        <v>20</v>
      </c>
      <c r="B23" s="3" t="s">
        <v>33</v>
      </c>
      <c r="C23" s="3">
        <v>2</v>
      </c>
      <c r="D23" s="3">
        <v>8</v>
      </c>
      <c r="E23" s="3" t="str">
        <f t="shared" si="0"/>
        <v>项昆仑碎片</v>
      </c>
      <c r="F23" s="3">
        <f>IFERROR(INDEX(Sheet1!K:K,MATCH(技能突破!E23,Sheet1!J:J,0)),"")</f>
        <v>45</v>
      </c>
      <c r="G23" s="3">
        <v>1</v>
      </c>
      <c r="H23" s="3">
        <v>30</v>
      </c>
      <c r="I23" s="3">
        <v>0</v>
      </c>
      <c r="J23" s="4" t="s">
        <v>797</v>
      </c>
    </row>
    <row r="24" spans="1:10" ht="16.5" x14ac:dyDescent="0.2">
      <c r="A24" s="3">
        <v>21</v>
      </c>
      <c r="B24" s="3" t="s">
        <v>33</v>
      </c>
      <c r="C24" s="3">
        <v>3</v>
      </c>
      <c r="D24" s="3">
        <v>10</v>
      </c>
      <c r="E24" s="3" t="str">
        <f t="shared" si="0"/>
        <v>项昆仑碎片</v>
      </c>
      <c r="F24" s="3">
        <f>IFERROR(INDEX(Sheet1!K:K,MATCH(技能突破!E24,Sheet1!J:J,0)),"")</f>
        <v>45</v>
      </c>
      <c r="G24" s="3">
        <v>1</v>
      </c>
      <c r="H24" s="3">
        <v>30</v>
      </c>
      <c r="I24" s="3">
        <v>0</v>
      </c>
      <c r="J24" s="4" t="s">
        <v>797</v>
      </c>
    </row>
    <row r="25" spans="1:10" ht="16.5" x14ac:dyDescent="0.2">
      <c r="A25" s="3">
        <v>22</v>
      </c>
      <c r="B25" s="3" t="s">
        <v>35</v>
      </c>
      <c r="C25" s="3">
        <v>1</v>
      </c>
      <c r="D25" s="3">
        <v>5</v>
      </c>
      <c r="E25" s="3" t="str">
        <f t="shared" si="0"/>
        <v/>
      </c>
      <c r="F25" s="3" t="str">
        <f>IFERROR(INDEX(Sheet1!K:K,MATCH(技能突破!E25,Sheet1!J:J,0)),"")</f>
        <v/>
      </c>
      <c r="G25" s="3"/>
      <c r="H25" s="3"/>
      <c r="I25" s="3">
        <v>0</v>
      </c>
      <c r="J25" s="4"/>
    </row>
    <row r="26" spans="1:10" ht="16.5" x14ac:dyDescent="0.2">
      <c r="A26" s="3">
        <v>23</v>
      </c>
      <c r="B26" s="3" t="s">
        <v>35</v>
      </c>
      <c r="C26" s="3">
        <v>2</v>
      </c>
      <c r="D26" s="3">
        <v>8</v>
      </c>
      <c r="E26" s="3" t="str">
        <f t="shared" si="0"/>
        <v>项昆仑碎片</v>
      </c>
      <c r="F26" s="3">
        <f>IFERROR(INDEX(Sheet1!K:K,MATCH(技能突破!E26,Sheet1!J:J,0)),"")</f>
        <v>45</v>
      </c>
      <c r="G26" s="3">
        <v>1</v>
      </c>
      <c r="H26" s="3">
        <v>30</v>
      </c>
      <c r="I26" s="3">
        <v>0</v>
      </c>
      <c r="J26" s="4" t="s">
        <v>797</v>
      </c>
    </row>
    <row r="27" spans="1:10" ht="16.5" x14ac:dyDescent="0.2">
      <c r="A27" s="3">
        <v>24</v>
      </c>
      <c r="B27" s="3" t="s">
        <v>35</v>
      </c>
      <c r="C27" s="3">
        <v>3</v>
      </c>
      <c r="D27" s="3">
        <v>10</v>
      </c>
      <c r="E27" s="3" t="str">
        <f t="shared" si="0"/>
        <v>项昆仑碎片</v>
      </c>
      <c r="F27" s="3">
        <f>IFERROR(INDEX(Sheet1!K:K,MATCH(技能突破!E27,Sheet1!J:J,0)),"")</f>
        <v>45</v>
      </c>
      <c r="G27" s="3">
        <v>1</v>
      </c>
      <c r="H27" s="3">
        <v>30</v>
      </c>
      <c r="I27" s="3">
        <v>0</v>
      </c>
      <c r="J27" s="4" t="s">
        <v>797</v>
      </c>
    </row>
    <row r="28" spans="1:10" ht="16.5" x14ac:dyDescent="0.2">
      <c r="A28" s="3">
        <v>25</v>
      </c>
      <c r="B28" s="3" t="s">
        <v>37</v>
      </c>
      <c r="C28" s="3">
        <v>1</v>
      </c>
      <c r="D28" s="3">
        <v>5</v>
      </c>
      <c r="E28" s="3" t="str">
        <f t="shared" si="0"/>
        <v/>
      </c>
      <c r="F28" s="3" t="str">
        <f>IFERROR(INDEX(Sheet1!K:K,MATCH(技能突破!E28,Sheet1!J:J,0)),"")</f>
        <v/>
      </c>
      <c r="G28" s="3"/>
      <c r="H28" s="3"/>
      <c r="I28" s="3">
        <v>0</v>
      </c>
      <c r="J28" s="4"/>
    </row>
    <row r="29" spans="1:10" ht="16.5" x14ac:dyDescent="0.2">
      <c r="A29" s="3">
        <v>26</v>
      </c>
      <c r="B29" s="3" t="s">
        <v>37</v>
      </c>
      <c r="C29" s="3">
        <v>2</v>
      </c>
      <c r="D29" s="3">
        <v>8</v>
      </c>
      <c r="E29" s="3" t="str">
        <f t="shared" si="0"/>
        <v>刘羽禅碎片</v>
      </c>
      <c r="F29" s="3">
        <f>IFERROR(INDEX(Sheet1!K:K,MATCH(技能突破!E29,Sheet1!J:J,0)),"")</f>
        <v>45</v>
      </c>
      <c r="G29" s="3">
        <v>1</v>
      </c>
      <c r="H29" s="3">
        <v>30</v>
      </c>
      <c r="I29" s="3">
        <v>0</v>
      </c>
      <c r="J29" s="4" t="s">
        <v>797</v>
      </c>
    </row>
    <row r="30" spans="1:10" ht="16.5" x14ac:dyDescent="0.2">
      <c r="A30" s="3">
        <v>27</v>
      </c>
      <c r="B30" s="3" t="s">
        <v>37</v>
      </c>
      <c r="C30" s="3">
        <v>3</v>
      </c>
      <c r="D30" s="3">
        <v>10</v>
      </c>
      <c r="E30" s="3" t="str">
        <f t="shared" si="0"/>
        <v>刘羽禅碎片</v>
      </c>
      <c r="F30" s="3">
        <f>IFERROR(INDEX(Sheet1!K:K,MATCH(技能突破!E30,Sheet1!J:J,0)),"")</f>
        <v>45</v>
      </c>
      <c r="G30" s="3">
        <v>1</v>
      </c>
      <c r="H30" s="3">
        <v>30</v>
      </c>
      <c r="I30" s="3">
        <v>0</v>
      </c>
      <c r="J30" s="4" t="s">
        <v>797</v>
      </c>
    </row>
    <row r="31" spans="1:10" ht="16.5" x14ac:dyDescent="0.2">
      <c r="A31" s="3">
        <v>28</v>
      </c>
      <c r="B31" s="3" t="s">
        <v>39</v>
      </c>
      <c r="C31" s="3">
        <v>1</v>
      </c>
      <c r="D31" s="3">
        <v>5</v>
      </c>
      <c r="E31" s="3" t="str">
        <f t="shared" si="0"/>
        <v/>
      </c>
      <c r="F31" s="3" t="str">
        <f>IFERROR(INDEX(Sheet1!K:K,MATCH(技能突破!E31,Sheet1!J:J,0)),"")</f>
        <v/>
      </c>
      <c r="G31" s="3"/>
      <c r="H31" s="3"/>
      <c r="I31" s="3">
        <v>0</v>
      </c>
      <c r="J31" s="4"/>
    </row>
    <row r="32" spans="1:10" ht="16.5" x14ac:dyDescent="0.2">
      <c r="A32" s="3">
        <v>29</v>
      </c>
      <c r="B32" s="3" t="s">
        <v>39</v>
      </c>
      <c r="C32" s="3">
        <v>2</v>
      </c>
      <c r="D32" s="3">
        <v>8</v>
      </c>
      <c r="E32" s="3" t="str">
        <f t="shared" si="0"/>
        <v>刘羽禅碎片</v>
      </c>
      <c r="F32" s="3">
        <f>IFERROR(INDEX(Sheet1!K:K,MATCH(技能突破!E32,Sheet1!J:J,0)),"")</f>
        <v>45</v>
      </c>
      <c r="G32" s="3">
        <v>1</v>
      </c>
      <c r="H32" s="3">
        <v>30</v>
      </c>
      <c r="I32" s="3">
        <v>0</v>
      </c>
      <c r="J32" s="4" t="s">
        <v>797</v>
      </c>
    </row>
    <row r="33" spans="1:10" ht="16.5" x14ac:dyDescent="0.2">
      <c r="A33" s="3">
        <v>30</v>
      </c>
      <c r="B33" s="3" t="s">
        <v>39</v>
      </c>
      <c r="C33" s="3">
        <v>3</v>
      </c>
      <c r="D33" s="3">
        <v>10</v>
      </c>
      <c r="E33" s="3" t="str">
        <f t="shared" si="0"/>
        <v>刘羽禅碎片</v>
      </c>
      <c r="F33" s="3">
        <f>IFERROR(INDEX(Sheet1!K:K,MATCH(技能突破!E33,Sheet1!J:J,0)),"")</f>
        <v>45</v>
      </c>
      <c r="G33" s="3">
        <v>1</v>
      </c>
      <c r="H33" s="3">
        <v>30</v>
      </c>
      <c r="I33" s="3">
        <v>0</v>
      </c>
      <c r="J33" s="4" t="s">
        <v>797</v>
      </c>
    </row>
    <row r="34" spans="1:10" ht="16.5" x14ac:dyDescent="0.2">
      <c r="A34" s="3">
        <v>31</v>
      </c>
      <c r="B34" s="3" t="s">
        <v>1148</v>
      </c>
      <c r="C34" s="3">
        <v>1</v>
      </c>
      <c r="D34" s="3">
        <v>5</v>
      </c>
      <c r="E34" s="3" t="str">
        <f t="shared" si="0"/>
        <v/>
      </c>
      <c r="F34" s="3" t="str">
        <f>IFERROR(INDEX(Sheet1!K:K,MATCH(技能突破!E34,Sheet1!J:J,0)),"")</f>
        <v/>
      </c>
      <c r="G34" s="3"/>
      <c r="H34" s="3"/>
      <c r="I34" s="3">
        <v>0</v>
      </c>
      <c r="J34" s="4"/>
    </row>
    <row r="35" spans="1:10" ht="16.5" x14ac:dyDescent="0.2">
      <c r="A35" s="3">
        <v>32</v>
      </c>
      <c r="B35" s="3" t="s">
        <v>1148</v>
      </c>
      <c r="C35" s="3">
        <v>2</v>
      </c>
      <c r="D35" s="3">
        <v>8</v>
      </c>
      <c r="E35" s="3" t="str">
        <f t="shared" si="0"/>
        <v>红莲缇娜碎片</v>
      </c>
      <c r="F35" s="3" t="str">
        <f>IFERROR(INDEX(Sheet1!K:K,MATCH(技能突破!E35,Sheet1!J:J,0)),"")</f>
        <v/>
      </c>
      <c r="G35" s="3">
        <v>1</v>
      </c>
      <c r="H35" s="3">
        <v>30</v>
      </c>
      <c r="I35" s="3">
        <v>0</v>
      </c>
      <c r="J35" s="4" t="s">
        <v>797</v>
      </c>
    </row>
    <row r="36" spans="1:10" ht="16.5" x14ac:dyDescent="0.2">
      <c r="A36" s="3">
        <v>33</v>
      </c>
      <c r="B36" s="3" t="s">
        <v>1148</v>
      </c>
      <c r="C36" s="3">
        <v>3</v>
      </c>
      <c r="D36" s="3">
        <v>10</v>
      </c>
      <c r="E36" s="3" t="str">
        <f t="shared" si="0"/>
        <v>红莲缇娜碎片</v>
      </c>
      <c r="F36" s="3" t="str">
        <f>IFERROR(INDEX(Sheet1!K:K,MATCH(技能突破!E36,Sheet1!J:J,0)),"")</f>
        <v/>
      </c>
      <c r="G36" s="3">
        <v>1</v>
      </c>
      <c r="H36" s="3">
        <v>30</v>
      </c>
      <c r="I36" s="3">
        <v>0</v>
      </c>
      <c r="J36" s="4" t="s">
        <v>797</v>
      </c>
    </row>
    <row r="37" spans="1:10" ht="16.5" x14ac:dyDescent="0.2">
      <c r="A37" s="3">
        <v>34</v>
      </c>
      <c r="B37" s="3" t="s">
        <v>1150</v>
      </c>
      <c r="C37" s="3">
        <v>1</v>
      </c>
      <c r="D37" s="3">
        <v>5</v>
      </c>
      <c r="E37" s="3" t="str">
        <f t="shared" si="0"/>
        <v/>
      </c>
      <c r="F37" s="3" t="str">
        <f>IFERROR(INDEX(Sheet1!K:K,MATCH(技能突破!E37,Sheet1!J:J,0)),"")</f>
        <v/>
      </c>
      <c r="G37" s="3"/>
      <c r="H37" s="3"/>
      <c r="I37" s="3">
        <v>0</v>
      </c>
      <c r="J37" s="4"/>
    </row>
    <row r="38" spans="1:10" ht="16.5" x14ac:dyDescent="0.2">
      <c r="A38" s="3">
        <v>35</v>
      </c>
      <c r="B38" s="3" t="s">
        <v>1150</v>
      </c>
      <c r="C38" s="3">
        <v>2</v>
      </c>
      <c r="D38" s="3">
        <v>8</v>
      </c>
      <c r="E38" s="3" t="str">
        <f t="shared" si="0"/>
        <v>红莲缇娜碎片</v>
      </c>
      <c r="F38" s="3" t="str">
        <f>IFERROR(INDEX(Sheet1!K:K,MATCH(技能突破!E38,Sheet1!J:J,0)),"")</f>
        <v/>
      </c>
      <c r="G38" s="3">
        <v>1</v>
      </c>
      <c r="H38" s="3">
        <v>30</v>
      </c>
      <c r="I38" s="3">
        <v>0</v>
      </c>
      <c r="J38" s="4" t="s">
        <v>797</v>
      </c>
    </row>
    <row r="39" spans="1:10" ht="16.5" x14ac:dyDescent="0.2">
      <c r="A39" s="3">
        <v>36</v>
      </c>
      <c r="B39" s="3" t="s">
        <v>1150</v>
      </c>
      <c r="C39" s="3">
        <v>3</v>
      </c>
      <c r="D39" s="3">
        <v>10</v>
      </c>
      <c r="E39" s="3" t="str">
        <f t="shared" si="0"/>
        <v>红莲缇娜碎片</v>
      </c>
      <c r="F39" s="3" t="str">
        <f>IFERROR(INDEX(Sheet1!K:K,MATCH(技能突破!E39,Sheet1!J:J,0)),"")</f>
        <v/>
      </c>
      <c r="G39" s="3">
        <v>1</v>
      </c>
      <c r="H39" s="3">
        <v>30</v>
      </c>
      <c r="I39" s="3">
        <v>0</v>
      </c>
      <c r="J39" s="4" t="s">
        <v>797</v>
      </c>
    </row>
    <row r="40" spans="1:10" ht="16.5" x14ac:dyDescent="0.2">
      <c r="A40" s="3">
        <v>37</v>
      </c>
      <c r="B40" s="3" t="s">
        <v>45</v>
      </c>
      <c r="C40" s="3">
        <v>1</v>
      </c>
      <c r="D40" s="3">
        <v>5</v>
      </c>
      <c r="E40" s="3" t="str">
        <f t="shared" si="0"/>
        <v/>
      </c>
      <c r="F40" s="3" t="str">
        <f>IFERROR(INDEX(Sheet1!K:K,MATCH(技能突破!E40,Sheet1!J:J,0)),"")</f>
        <v/>
      </c>
      <c r="G40" s="3"/>
      <c r="H40" s="3"/>
      <c r="I40" s="3">
        <v>0</v>
      </c>
      <c r="J40" s="4"/>
    </row>
    <row r="41" spans="1:10" ht="16.5" x14ac:dyDescent="0.2">
      <c r="A41" s="3">
        <v>38</v>
      </c>
      <c r="B41" s="3" t="s">
        <v>45</v>
      </c>
      <c r="C41" s="3">
        <v>2</v>
      </c>
      <c r="D41" s="3">
        <v>8</v>
      </c>
      <c r="E41" s="3" t="str">
        <f t="shared" si="0"/>
        <v>战斗曹焱兵碎片</v>
      </c>
      <c r="F41" s="3">
        <f>IFERROR(INDEX(Sheet1!K:K,MATCH(技能突破!E41,Sheet1!J:J,0)),"")</f>
        <v>45</v>
      </c>
      <c r="G41" s="3">
        <v>1</v>
      </c>
      <c r="H41" s="3">
        <v>30</v>
      </c>
      <c r="I41" s="3">
        <v>0</v>
      </c>
      <c r="J41" s="4" t="s">
        <v>797</v>
      </c>
    </row>
    <row r="42" spans="1:10" ht="16.5" x14ac:dyDescent="0.2">
      <c r="A42" s="3">
        <v>39</v>
      </c>
      <c r="B42" s="3" t="s">
        <v>45</v>
      </c>
      <c r="C42" s="3">
        <v>3</v>
      </c>
      <c r="D42" s="3">
        <v>10</v>
      </c>
      <c r="E42" s="3" t="str">
        <f t="shared" si="0"/>
        <v>战斗曹焱兵碎片</v>
      </c>
      <c r="F42" s="3">
        <f>IFERROR(INDEX(Sheet1!K:K,MATCH(技能突破!E42,Sheet1!J:J,0)),"")</f>
        <v>45</v>
      </c>
      <c r="G42" s="3">
        <v>1</v>
      </c>
      <c r="H42" s="3">
        <v>30</v>
      </c>
      <c r="I42" s="3">
        <v>0</v>
      </c>
      <c r="J42" s="4" t="s">
        <v>797</v>
      </c>
    </row>
    <row r="43" spans="1:10" ht="16.5" x14ac:dyDescent="0.2">
      <c r="A43" s="3">
        <v>40</v>
      </c>
      <c r="B43" s="3" t="s">
        <v>47</v>
      </c>
      <c r="C43" s="3">
        <v>1</v>
      </c>
      <c r="D43" s="3">
        <v>5</v>
      </c>
      <c r="E43" s="3" t="str">
        <f t="shared" si="0"/>
        <v/>
      </c>
      <c r="F43" s="3" t="str">
        <f>IFERROR(INDEX(Sheet1!K:K,MATCH(技能突破!E43,Sheet1!J:J,0)),"")</f>
        <v/>
      </c>
      <c r="G43" s="3"/>
      <c r="H43" s="3"/>
      <c r="I43" s="3">
        <v>0</v>
      </c>
      <c r="J43" s="4"/>
    </row>
    <row r="44" spans="1:10" ht="16.5" x14ac:dyDescent="0.2">
      <c r="A44" s="3">
        <v>41</v>
      </c>
      <c r="B44" s="3" t="s">
        <v>47</v>
      </c>
      <c r="C44" s="3">
        <v>2</v>
      </c>
      <c r="D44" s="3">
        <v>8</v>
      </c>
      <c r="E44" s="3" t="str">
        <f t="shared" si="0"/>
        <v>战斗曹焱兵碎片</v>
      </c>
      <c r="F44" s="3">
        <f>IFERROR(INDEX(Sheet1!K:K,MATCH(技能突破!E44,Sheet1!J:J,0)),"")</f>
        <v>45</v>
      </c>
      <c r="G44" s="3">
        <v>1</v>
      </c>
      <c r="H44" s="3">
        <v>30</v>
      </c>
      <c r="I44" s="3">
        <v>0</v>
      </c>
      <c r="J44" s="4" t="s">
        <v>797</v>
      </c>
    </row>
    <row r="45" spans="1:10" ht="16.5" x14ac:dyDescent="0.2">
      <c r="A45" s="3">
        <v>42</v>
      </c>
      <c r="B45" s="3" t="s">
        <v>47</v>
      </c>
      <c r="C45" s="3">
        <v>3</v>
      </c>
      <c r="D45" s="3">
        <v>10</v>
      </c>
      <c r="E45" s="3" t="str">
        <f t="shared" si="0"/>
        <v>战斗曹焱兵碎片</v>
      </c>
      <c r="F45" s="3">
        <f>IFERROR(INDEX(Sheet1!K:K,MATCH(技能突破!E45,Sheet1!J:J,0)),"")</f>
        <v>45</v>
      </c>
      <c r="G45" s="3">
        <v>1</v>
      </c>
      <c r="H45" s="3">
        <v>30</v>
      </c>
      <c r="I45" s="3">
        <v>0</v>
      </c>
      <c r="J45" s="4" t="s">
        <v>797</v>
      </c>
    </row>
    <row r="46" spans="1:10" ht="16.5" x14ac:dyDescent="0.2">
      <c r="A46" s="3">
        <v>43</v>
      </c>
      <c r="B46" s="3" t="s">
        <v>1154</v>
      </c>
      <c r="C46" s="3">
        <v>1</v>
      </c>
      <c r="D46" s="3">
        <v>5</v>
      </c>
      <c r="E46" s="3" t="str">
        <f t="shared" si="0"/>
        <v/>
      </c>
      <c r="F46" s="3" t="str">
        <f>IFERROR(INDEX(Sheet1!K:K,MATCH(技能突破!E46,Sheet1!J:J,0)),"")</f>
        <v/>
      </c>
      <c r="G46" s="3"/>
      <c r="H46" s="3"/>
      <c r="I46" s="3">
        <v>0</v>
      </c>
      <c r="J46" s="4"/>
    </row>
    <row r="47" spans="1:10" ht="16.5" x14ac:dyDescent="0.2">
      <c r="A47" s="3">
        <v>44</v>
      </c>
      <c r="B47" s="3" t="s">
        <v>1154</v>
      </c>
      <c r="C47" s="3">
        <v>2</v>
      </c>
      <c r="D47" s="3">
        <v>8</v>
      </c>
      <c r="E47" s="3" t="str">
        <f t="shared" si="0"/>
        <v>黑尔坎普碎片</v>
      </c>
      <c r="F47" s="3" t="str">
        <f>IFERROR(INDEX(Sheet1!K:K,MATCH(技能突破!E47,Sheet1!J:J,0)),"")</f>
        <v/>
      </c>
      <c r="G47" s="3">
        <v>1</v>
      </c>
      <c r="H47" s="3">
        <v>30</v>
      </c>
      <c r="I47" s="3">
        <v>0</v>
      </c>
      <c r="J47" s="4" t="s">
        <v>797</v>
      </c>
    </row>
    <row r="48" spans="1:10" ht="16.5" x14ac:dyDescent="0.2">
      <c r="A48" s="3">
        <v>45</v>
      </c>
      <c r="B48" s="3" t="s">
        <v>1154</v>
      </c>
      <c r="C48" s="3">
        <v>3</v>
      </c>
      <c r="D48" s="3">
        <v>10</v>
      </c>
      <c r="E48" s="3" t="str">
        <f t="shared" si="0"/>
        <v>黑尔坎普碎片</v>
      </c>
      <c r="F48" s="3" t="str">
        <f>IFERROR(INDEX(Sheet1!K:K,MATCH(技能突破!E48,Sheet1!J:J,0)),"")</f>
        <v/>
      </c>
      <c r="G48" s="3">
        <v>1</v>
      </c>
      <c r="H48" s="3">
        <v>30</v>
      </c>
      <c r="I48" s="3">
        <v>0</v>
      </c>
      <c r="J48" s="4" t="s">
        <v>797</v>
      </c>
    </row>
    <row r="49" spans="1:10" ht="16.5" x14ac:dyDescent="0.2">
      <c r="A49" s="3">
        <v>46</v>
      </c>
      <c r="B49" s="3" t="s">
        <v>1155</v>
      </c>
      <c r="C49" s="3">
        <v>1</v>
      </c>
      <c r="D49" s="3">
        <v>5</v>
      </c>
      <c r="E49" s="3" t="str">
        <f t="shared" si="0"/>
        <v/>
      </c>
      <c r="F49" s="3" t="str">
        <f>IFERROR(INDEX(Sheet1!K:K,MATCH(技能突破!E49,Sheet1!J:J,0)),"")</f>
        <v/>
      </c>
      <c r="G49" s="3"/>
      <c r="H49" s="3"/>
      <c r="I49" s="3">
        <v>0</v>
      </c>
      <c r="J49" s="4"/>
    </row>
    <row r="50" spans="1:10" ht="16.5" x14ac:dyDescent="0.2">
      <c r="A50" s="3">
        <v>47</v>
      </c>
      <c r="B50" s="3" t="s">
        <v>1155</v>
      </c>
      <c r="C50" s="3">
        <v>2</v>
      </c>
      <c r="D50" s="3">
        <v>8</v>
      </c>
      <c r="E50" s="3" t="str">
        <f t="shared" si="0"/>
        <v>黑尔坎普碎片</v>
      </c>
      <c r="F50" s="3" t="str">
        <f>IFERROR(INDEX(Sheet1!K:K,MATCH(技能突破!E50,Sheet1!J:J,0)),"")</f>
        <v/>
      </c>
      <c r="G50" s="3">
        <v>1</v>
      </c>
      <c r="H50" s="3">
        <v>30</v>
      </c>
      <c r="I50" s="3">
        <v>0</v>
      </c>
      <c r="J50" s="4" t="s">
        <v>797</v>
      </c>
    </row>
    <row r="51" spans="1:10" ht="16.5" x14ac:dyDescent="0.2">
      <c r="A51" s="3">
        <v>48</v>
      </c>
      <c r="B51" s="3" t="s">
        <v>1155</v>
      </c>
      <c r="C51" s="3">
        <v>3</v>
      </c>
      <c r="D51" s="3">
        <v>10</v>
      </c>
      <c r="E51" s="3" t="str">
        <f t="shared" si="0"/>
        <v>黑尔坎普碎片</v>
      </c>
      <c r="F51" s="3" t="str">
        <f>IFERROR(INDEX(Sheet1!K:K,MATCH(技能突破!E51,Sheet1!J:J,0)),"")</f>
        <v/>
      </c>
      <c r="G51" s="3">
        <v>1</v>
      </c>
      <c r="H51" s="3">
        <v>30</v>
      </c>
      <c r="I51" s="3">
        <v>0</v>
      </c>
      <c r="J51" s="4" t="s">
        <v>797</v>
      </c>
    </row>
    <row r="52" spans="1:10" ht="16.5" x14ac:dyDescent="0.2">
      <c r="A52" s="3">
        <v>49</v>
      </c>
      <c r="B52" s="3" t="s">
        <v>53</v>
      </c>
      <c r="C52" s="3">
        <v>1</v>
      </c>
      <c r="D52" s="3">
        <v>5</v>
      </c>
      <c r="E52" s="3" t="str">
        <f t="shared" si="0"/>
        <v/>
      </c>
      <c r="F52" s="3" t="str">
        <f>IFERROR(INDEX(Sheet1!K:K,MATCH(技能突破!E52,Sheet1!J:J,0)),"")</f>
        <v/>
      </c>
      <c r="G52" s="3"/>
      <c r="H52" s="3"/>
      <c r="I52" s="3">
        <v>0</v>
      </c>
      <c r="J52" s="4"/>
    </row>
    <row r="53" spans="1:10" ht="16.5" x14ac:dyDescent="0.2">
      <c r="A53" s="3">
        <v>50</v>
      </c>
      <c r="B53" s="3" t="s">
        <v>53</v>
      </c>
      <c r="C53" s="3">
        <v>2</v>
      </c>
      <c r="D53" s="3">
        <v>8</v>
      </c>
      <c r="E53" s="3" t="str">
        <f t="shared" si="0"/>
        <v>北落师门碎片</v>
      </c>
      <c r="F53" s="3">
        <f>IFERROR(INDEX(Sheet1!K:K,MATCH(技能突破!E53,Sheet1!J:J,0)),"")</f>
        <v>30</v>
      </c>
      <c r="G53" s="3">
        <v>1</v>
      </c>
      <c r="H53" s="3">
        <v>30</v>
      </c>
      <c r="I53" s="3">
        <v>0</v>
      </c>
      <c r="J53" s="4" t="s">
        <v>797</v>
      </c>
    </row>
    <row r="54" spans="1:10" ht="16.5" x14ac:dyDescent="0.2">
      <c r="A54" s="3">
        <v>51</v>
      </c>
      <c r="B54" s="3" t="s">
        <v>53</v>
      </c>
      <c r="C54" s="3">
        <v>3</v>
      </c>
      <c r="D54" s="3">
        <v>10</v>
      </c>
      <c r="E54" s="3" t="str">
        <f t="shared" si="0"/>
        <v>北落师门碎片</v>
      </c>
      <c r="F54" s="3">
        <f>IFERROR(INDEX(Sheet1!K:K,MATCH(技能突破!E54,Sheet1!J:J,0)),"")</f>
        <v>30</v>
      </c>
      <c r="G54" s="3">
        <v>1</v>
      </c>
      <c r="H54" s="3">
        <v>30</v>
      </c>
      <c r="I54" s="3">
        <v>0</v>
      </c>
      <c r="J54" s="4" t="s">
        <v>797</v>
      </c>
    </row>
    <row r="55" spans="1:10" ht="16.5" x14ac:dyDescent="0.2">
      <c r="A55" s="3">
        <v>52</v>
      </c>
      <c r="B55" s="3" t="s">
        <v>55</v>
      </c>
      <c r="C55" s="3">
        <v>1</v>
      </c>
      <c r="D55" s="3">
        <v>5</v>
      </c>
      <c r="E55" s="3" t="str">
        <f t="shared" si="0"/>
        <v/>
      </c>
      <c r="F55" s="3" t="str">
        <f>IFERROR(INDEX(Sheet1!K:K,MATCH(技能突破!E55,Sheet1!J:J,0)),"")</f>
        <v/>
      </c>
      <c r="G55" s="3"/>
      <c r="H55" s="3"/>
      <c r="I55" s="3">
        <v>0</v>
      </c>
      <c r="J55" s="4"/>
    </row>
    <row r="56" spans="1:10" ht="16.5" x14ac:dyDescent="0.2">
      <c r="A56" s="3">
        <v>53</v>
      </c>
      <c r="B56" s="3" t="s">
        <v>55</v>
      </c>
      <c r="C56" s="3">
        <v>2</v>
      </c>
      <c r="D56" s="3">
        <v>8</v>
      </c>
      <c r="E56" s="3" t="str">
        <f t="shared" si="0"/>
        <v>北落师门碎片</v>
      </c>
      <c r="F56" s="3">
        <f>IFERROR(INDEX(Sheet1!K:K,MATCH(技能突破!E56,Sheet1!J:J,0)),"")</f>
        <v>30</v>
      </c>
      <c r="G56" s="3">
        <v>1</v>
      </c>
      <c r="H56" s="3">
        <v>30</v>
      </c>
      <c r="I56" s="3">
        <v>0</v>
      </c>
      <c r="J56" s="4" t="s">
        <v>797</v>
      </c>
    </row>
    <row r="57" spans="1:10" ht="16.5" x14ac:dyDescent="0.2">
      <c r="A57" s="3">
        <v>54</v>
      </c>
      <c r="B57" s="3" t="s">
        <v>55</v>
      </c>
      <c r="C57" s="3">
        <v>3</v>
      </c>
      <c r="D57" s="3">
        <v>10</v>
      </c>
      <c r="E57" s="3" t="str">
        <f t="shared" si="0"/>
        <v>北落师门碎片</v>
      </c>
      <c r="F57" s="3">
        <f>IFERROR(INDEX(Sheet1!K:K,MATCH(技能突破!E57,Sheet1!J:J,0)),"")</f>
        <v>30</v>
      </c>
      <c r="G57" s="3">
        <v>1</v>
      </c>
      <c r="H57" s="3">
        <v>30</v>
      </c>
      <c r="I57" s="3">
        <v>0</v>
      </c>
      <c r="J57" s="4" t="s">
        <v>797</v>
      </c>
    </row>
    <row r="58" spans="1:10" ht="16.5" x14ac:dyDescent="0.2">
      <c r="A58" s="3">
        <v>55</v>
      </c>
      <c r="B58" s="3" t="s">
        <v>57</v>
      </c>
      <c r="C58" s="3">
        <v>1</v>
      </c>
      <c r="D58" s="3">
        <v>5</v>
      </c>
      <c r="E58" s="3" t="str">
        <f t="shared" si="0"/>
        <v/>
      </c>
      <c r="F58" s="3" t="str">
        <f>IFERROR(INDEX(Sheet1!K:K,MATCH(技能突破!E58,Sheet1!J:J,0)),"")</f>
        <v/>
      </c>
      <c r="G58" s="3"/>
      <c r="H58" s="3"/>
      <c r="I58" s="3">
        <v>0</v>
      </c>
      <c r="J58" s="4"/>
    </row>
    <row r="59" spans="1:10" ht="16.5" x14ac:dyDescent="0.2">
      <c r="A59" s="3">
        <v>56</v>
      </c>
      <c r="B59" s="3" t="s">
        <v>57</v>
      </c>
      <c r="C59" s="3">
        <v>2</v>
      </c>
      <c r="D59" s="3">
        <v>8</v>
      </c>
      <c r="E59" s="3" t="str">
        <f t="shared" si="0"/>
        <v>盖文碎片</v>
      </c>
      <c r="F59" s="3">
        <f>IFERROR(INDEX(Sheet1!K:K,MATCH(技能突破!E59,Sheet1!J:J,0)),"")</f>
        <v>45</v>
      </c>
      <c r="G59" s="3">
        <v>1</v>
      </c>
      <c r="H59" s="3">
        <v>30</v>
      </c>
      <c r="I59" s="3">
        <v>0</v>
      </c>
      <c r="J59" s="4" t="s">
        <v>797</v>
      </c>
    </row>
    <row r="60" spans="1:10" ht="16.5" x14ac:dyDescent="0.2">
      <c r="A60" s="3">
        <v>57</v>
      </c>
      <c r="B60" s="3" t="s">
        <v>57</v>
      </c>
      <c r="C60" s="3">
        <v>3</v>
      </c>
      <c r="D60" s="3">
        <v>10</v>
      </c>
      <c r="E60" s="3" t="str">
        <f t="shared" si="0"/>
        <v>盖文碎片</v>
      </c>
      <c r="F60" s="3">
        <f>IFERROR(INDEX(Sheet1!K:K,MATCH(技能突破!E60,Sheet1!J:J,0)),"")</f>
        <v>45</v>
      </c>
      <c r="G60" s="3">
        <v>1</v>
      </c>
      <c r="H60" s="3">
        <v>30</v>
      </c>
      <c r="I60" s="3">
        <v>0</v>
      </c>
      <c r="J60" s="4" t="s">
        <v>797</v>
      </c>
    </row>
    <row r="61" spans="1:10" ht="16.5" x14ac:dyDescent="0.2">
      <c r="A61" s="3">
        <v>58</v>
      </c>
      <c r="B61" s="3" t="s">
        <v>59</v>
      </c>
      <c r="C61" s="3">
        <v>1</v>
      </c>
      <c r="D61" s="3">
        <v>5</v>
      </c>
      <c r="E61" s="3" t="str">
        <f t="shared" si="0"/>
        <v/>
      </c>
      <c r="F61" s="3" t="str">
        <f>IFERROR(INDEX(Sheet1!K:K,MATCH(技能突破!E61,Sheet1!J:J,0)),"")</f>
        <v/>
      </c>
      <c r="G61" s="3"/>
      <c r="H61" s="3"/>
      <c r="I61" s="3">
        <v>0</v>
      </c>
      <c r="J61" s="4"/>
    </row>
    <row r="62" spans="1:10" ht="16.5" x14ac:dyDescent="0.2">
      <c r="A62" s="3">
        <v>59</v>
      </c>
      <c r="B62" s="3" t="s">
        <v>59</v>
      </c>
      <c r="C62" s="3">
        <v>2</v>
      </c>
      <c r="D62" s="3">
        <v>8</v>
      </c>
      <c r="E62" s="3" t="str">
        <f t="shared" si="0"/>
        <v>盖文碎片</v>
      </c>
      <c r="F62" s="3">
        <f>IFERROR(INDEX(Sheet1!K:K,MATCH(技能突破!E62,Sheet1!J:J,0)),"")</f>
        <v>45</v>
      </c>
      <c r="G62" s="3">
        <v>1</v>
      </c>
      <c r="H62" s="3">
        <v>30</v>
      </c>
      <c r="I62" s="3">
        <v>0</v>
      </c>
      <c r="J62" s="4" t="s">
        <v>797</v>
      </c>
    </row>
    <row r="63" spans="1:10" ht="16.5" x14ac:dyDescent="0.2">
      <c r="A63" s="3">
        <v>60</v>
      </c>
      <c r="B63" s="3" t="s">
        <v>59</v>
      </c>
      <c r="C63" s="3">
        <v>3</v>
      </c>
      <c r="D63" s="3">
        <v>10</v>
      </c>
      <c r="E63" s="3" t="str">
        <f t="shared" si="0"/>
        <v>盖文碎片</v>
      </c>
      <c r="F63" s="3">
        <f>IFERROR(INDEX(Sheet1!K:K,MATCH(技能突破!E63,Sheet1!J:J,0)),"")</f>
        <v>45</v>
      </c>
      <c r="G63" s="3">
        <v>1</v>
      </c>
      <c r="H63" s="3">
        <v>30</v>
      </c>
      <c r="I63" s="3">
        <v>0</v>
      </c>
      <c r="J63" s="4" t="s">
        <v>797</v>
      </c>
    </row>
    <row r="64" spans="1:10" ht="16.5" x14ac:dyDescent="0.2">
      <c r="A64" s="3">
        <v>61</v>
      </c>
      <c r="B64" s="4" t="s">
        <v>61</v>
      </c>
      <c r="C64" s="3">
        <v>1</v>
      </c>
      <c r="D64" s="3">
        <v>5</v>
      </c>
      <c r="E64" s="3" t="str">
        <f t="shared" ref="E64:E75" si="1">IF(C64=1,"",IF(RIGHT(B64,2)="技能",LEFT(B64,LEN(B64)-2)&amp;"碎片",LEFT(B64,LEN(B64)-3)&amp;"碎片"))</f>
        <v/>
      </c>
      <c r="F64" s="3" t="str">
        <f>IFERROR(INDEX(Sheet1!K:K,MATCH(技能突破!E64,Sheet1!J:J,0)),"")</f>
        <v/>
      </c>
      <c r="G64" s="3"/>
      <c r="H64" s="3"/>
      <c r="I64" s="3">
        <v>0</v>
      </c>
      <c r="J64" s="4"/>
    </row>
    <row r="65" spans="1:10" ht="16.5" x14ac:dyDescent="0.2">
      <c r="A65" s="3">
        <v>62</v>
      </c>
      <c r="B65" s="3" t="s">
        <v>61</v>
      </c>
      <c r="C65" s="3">
        <v>2</v>
      </c>
      <c r="D65" s="3">
        <v>8</v>
      </c>
      <c r="E65" s="3" t="str">
        <f t="shared" si="1"/>
        <v>阎风吒碎片</v>
      </c>
      <c r="F65" s="3">
        <f>IFERROR(INDEX(Sheet1!K:K,MATCH(技能突破!E65,Sheet1!J:J,0)),"")</f>
        <v>30</v>
      </c>
      <c r="G65" s="3">
        <v>1</v>
      </c>
      <c r="H65" s="3">
        <v>30</v>
      </c>
      <c r="I65" s="3">
        <v>0</v>
      </c>
      <c r="J65" s="4" t="s">
        <v>797</v>
      </c>
    </row>
    <row r="66" spans="1:10" ht="16.5" x14ac:dyDescent="0.2">
      <c r="A66" s="3">
        <v>63</v>
      </c>
      <c r="B66" s="3" t="s">
        <v>61</v>
      </c>
      <c r="C66" s="3">
        <v>3</v>
      </c>
      <c r="D66" s="3">
        <v>10</v>
      </c>
      <c r="E66" s="3" t="str">
        <f t="shared" si="1"/>
        <v>阎风吒碎片</v>
      </c>
      <c r="F66" s="3">
        <f>IFERROR(INDEX(Sheet1!K:K,MATCH(技能突破!E66,Sheet1!J:J,0)),"")</f>
        <v>30</v>
      </c>
      <c r="G66" s="3">
        <v>1</v>
      </c>
      <c r="H66" s="3">
        <v>30</v>
      </c>
      <c r="I66" s="3">
        <v>0</v>
      </c>
      <c r="J66" s="4" t="s">
        <v>797</v>
      </c>
    </row>
    <row r="67" spans="1:10" ht="16.5" x14ac:dyDescent="0.2">
      <c r="A67" s="3">
        <v>64</v>
      </c>
      <c r="B67" s="3" t="s">
        <v>63</v>
      </c>
      <c r="C67" s="3">
        <v>1</v>
      </c>
      <c r="D67" s="3">
        <v>5</v>
      </c>
      <c r="E67" s="3" t="str">
        <f t="shared" si="1"/>
        <v/>
      </c>
      <c r="F67" s="3" t="str">
        <f>IFERROR(INDEX(Sheet1!K:K,MATCH(技能突破!E67,Sheet1!J:J,0)),"")</f>
        <v/>
      </c>
      <c r="G67" s="3"/>
      <c r="H67" s="3"/>
      <c r="I67" s="3">
        <v>0</v>
      </c>
      <c r="J67" s="4"/>
    </row>
    <row r="68" spans="1:10" ht="16.5" x14ac:dyDescent="0.2">
      <c r="A68" s="3">
        <v>65</v>
      </c>
      <c r="B68" s="3" t="s">
        <v>63</v>
      </c>
      <c r="C68" s="3">
        <v>2</v>
      </c>
      <c r="D68" s="3">
        <v>8</v>
      </c>
      <c r="E68" s="3" t="str">
        <f t="shared" si="1"/>
        <v>阎风吒碎片</v>
      </c>
      <c r="F68" s="3">
        <f>IFERROR(INDEX(Sheet1!K:K,MATCH(技能突破!E68,Sheet1!J:J,0)),"")</f>
        <v>30</v>
      </c>
      <c r="G68" s="3">
        <v>1</v>
      </c>
      <c r="H68" s="3">
        <v>30</v>
      </c>
      <c r="I68" s="3">
        <v>0</v>
      </c>
      <c r="J68" s="4" t="s">
        <v>797</v>
      </c>
    </row>
    <row r="69" spans="1:10" ht="16.5" x14ac:dyDescent="0.2">
      <c r="A69" s="3">
        <v>66</v>
      </c>
      <c r="B69" s="3" t="s">
        <v>63</v>
      </c>
      <c r="C69" s="3">
        <v>3</v>
      </c>
      <c r="D69" s="3">
        <v>10</v>
      </c>
      <c r="E69" s="3" t="str">
        <f t="shared" si="1"/>
        <v>阎风吒碎片</v>
      </c>
      <c r="F69" s="3">
        <f>IFERROR(INDEX(Sheet1!K:K,MATCH(技能突破!E69,Sheet1!J:J,0)),"")</f>
        <v>30</v>
      </c>
      <c r="G69" s="3">
        <v>1</v>
      </c>
      <c r="H69" s="3">
        <v>30</v>
      </c>
      <c r="I69" s="3">
        <v>0</v>
      </c>
      <c r="J69" s="4" t="s">
        <v>797</v>
      </c>
    </row>
    <row r="70" spans="1:10" ht="16.5" x14ac:dyDescent="0.2">
      <c r="A70" s="3">
        <v>67</v>
      </c>
      <c r="B70" s="3" t="s">
        <v>65</v>
      </c>
      <c r="C70" s="3">
        <v>1</v>
      </c>
      <c r="D70" s="3">
        <v>5</v>
      </c>
      <c r="E70" s="3" t="str">
        <f t="shared" si="1"/>
        <v/>
      </c>
      <c r="F70" s="3" t="str">
        <f>IFERROR(INDEX(Sheet1!K:K,MATCH(技能突破!E70,Sheet1!J:J,0)),"")</f>
        <v/>
      </c>
      <c r="G70" s="3"/>
      <c r="H70" s="3"/>
      <c r="I70" s="3">
        <v>0</v>
      </c>
      <c r="J70" s="4"/>
    </row>
    <row r="71" spans="1:10" ht="16.5" x14ac:dyDescent="0.2">
      <c r="A71" s="3">
        <v>68</v>
      </c>
      <c r="B71" s="3" t="s">
        <v>65</v>
      </c>
      <c r="C71" s="3">
        <v>2</v>
      </c>
      <c r="D71" s="3">
        <v>8</v>
      </c>
      <c r="E71" s="3" t="str">
        <f t="shared" si="1"/>
        <v>南御夫碎片</v>
      </c>
      <c r="F71" s="3">
        <f>IFERROR(INDEX(Sheet1!K:K,MATCH(技能突破!E71,Sheet1!J:J,0)),"")</f>
        <v>20</v>
      </c>
      <c r="G71" s="3">
        <v>1</v>
      </c>
      <c r="H71" s="3">
        <v>30</v>
      </c>
      <c r="I71" s="3">
        <v>0</v>
      </c>
      <c r="J71" s="4" t="s">
        <v>797</v>
      </c>
    </row>
    <row r="72" spans="1:10" ht="16.5" x14ac:dyDescent="0.2">
      <c r="A72" s="3">
        <v>69</v>
      </c>
      <c r="B72" s="3" t="s">
        <v>65</v>
      </c>
      <c r="C72" s="3">
        <v>3</v>
      </c>
      <c r="D72" s="3">
        <v>10</v>
      </c>
      <c r="E72" s="3" t="str">
        <f t="shared" si="1"/>
        <v>南御夫碎片</v>
      </c>
      <c r="F72" s="3">
        <f>IFERROR(INDEX(Sheet1!K:K,MATCH(技能突破!E72,Sheet1!J:J,0)),"")</f>
        <v>20</v>
      </c>
      <c r="G72" s="3">
        <v>1</v>
      </c>
      <c r="H72" s="3">
        <v>30</v>
      </c>
      <c r="I72" s="3">
        <v>0</v>
      </c>
      <c r="J72" s="4" t="s">
        <v>797</v>
      </c>
    </row>
    <row r="73" spans="1:10" ht="16.5" x14ac:dyDescent="0.2">
      <c r="A73" s="3">
        <v>70</v>
      </c>
      <c r="B73" s="3" t="s">
        <v>67</v>
      </c>
      <c r="C73" s="3">
        <v>1</v>
      </c>
      <c r="D73" s="3">
        <v>5</v>
      </c>
      <c r="E73" s="3" t="str">
        <f t="shared" si="1"/>
        <v/>
      </c>
      <c r="F73" s="3" t="str">
        <f>IFERROR(INDEX(Sheet1!K:K,MATCH(技能突破!E73,Sheet1!J:J,0)),"")</f>
        <v/>
      </c>
      <c r="G73" s="3"/>
      <c r="H73" s="3"/>
      <c r="I73" s="3">
        <v>0</v>
      </c>
      <c r="J73" s="4"/>
    </row>
    <row r="74" spans="1:10" ht="16.5" x14ac:dyDescent="0.2">
      <c r="A74" s="3">
        <v>71</v>
      </c>
      <c r="B74" s="3" t="s">
        <v>67</v>
      </c>
      <c r="C74" s="3">
        <v>2</v>
      </c>
      <c r="D74" s="3">
        <v>8</v>
      </c>
      <c r="E74" s="3" t="str">
        <f t="shared" si="1"/>
        <v>南御夫碎片</v>
      </c>
      <c r="F74" s="3">
        <f>IFERROR(INDEX(Sheet1!K:K,MATCH(技能突破!E74,Sheet1!J:J,0)),"")</f>
        <v>20</v>
      </c>
      <c r="G74" s="3">
        <v>1</v>
      </c>
      <c r="H74" s="3">
        <v>30</v>
      </c>
      <c r="I74" s="3">
        <v>0</v>
      </c>
      <c r="J74" s="4" t="s">
        <v>797</v>
      </c>
    </row>
    <row r="75" spans="1:10" ht="16.5" x14ac:dyDescent="0.2">
      <c r="A75" s="3">
        <v>72</v>
      </c>
      <c r="B75" s="3" t="s">
        <v>67</v>
      </c>
      <c r="C75" s="3">
        <v>3</v>
      </c>
      <c r="D75" s="3">
        <v>10</v>
      </c>
      <c r="E75" s="3" t="str">
        <f t="shared" si="1"/>
        <v>南御夫碎片</v>
      </c>
      <c r="F75" s="3">
        <f>IFERROR(INDEX(Sheet1!K:K,MATCH(技能突破!E75,Sheet1!J:J,0)),"")</f>
        <v>20</v>
      </c>
      <c r="G75" s="3">
        <v>1</v>
      </c>
      <c r="H75" s="3">
        <v>30</v>
      </c>
      <c r="I75" s="3">
        <v>0</v>
      </c>
      <c r="J75" s="4" t="s">
        <v>797</v>
      </c>
    </row>
    <row r="76" spans="1:10" ht="16.5" x14ac:dyDescent="0.2">
      <c r="A76" s="3">
        <v>73</v>
      </c>
      <c r="B76" s="3" t="s">
        <v>69</v>
      </c>
      <c r="C76" s="3">
        <v>1</v>
      </c>
      <c r="D76" s="3">
        <v>5</v>
      </c>
      <c r="E76" s="3" t="str">
        <f t="shared" si="0"/>
        <v/>
      </c>
      <c r="F76" s="3" t="str">
        <f>IFERROR(INDEX(Sheet1!K:K,MATCH(技能突破!E76,Sheet1!J:J,0)),"")</f>
        <v/>
      </c>
      <c r="G76" s="3"/>
      <c r="H76" s="3"/>
      <c r="I76" s="3">
        <v>0</v>
      </c>
      <c r="J76" s="4"/>
    </row>
    <row r="77" spans="1:10" ht="16.5" x14ac:dyDescent="0.2">
      <c r="A77" s="3">
        <v>74</v>
      </c>
      <c r="B77" s="3" t="s">
        <v>69</v>
      </c>
      <c r="C77" s="3">
        <v>2</v>
      </c>
      <c r="D77" s="3">
        <v>8</v>
      </c>
      <c r="E77" s="3" t="str">
        <f t="shared" si="0"/>
        <v>吉拉碎片</v>
      </c>
      <c r="F77" s="3">
        <f>IFERROR(INDEX(Sheet1!K:K,MATCH(技能突破!E77,Sheet1!J:J,0)),"")</f>
        <v>20</v>
      </c>
      <c r="G77" s="3">
        <v>1</v>
      </c>
      <c r="H77" s="3">
        <v>30</v>
      </c>
      <c r="I77" s="3">
        <v>0</v>
      </c>
      <c r="J77" s="4" t="s">
        <v>797</v>
      </c>
    </row>
    <row r="78" spans="1:10" ht="16.5" x14ac:dyDescent="0.2">
      <c r="A78" s="3">
        <v>75</v>
      </c>
      <c r="B78" s="3" t="s">
        <v>69</v>
      </c>
      <c r="C78" s="3">
        <v>3</v>
      </c>
      <c r="D78" s="3">
        <v>10</v>
      </c>
      <c r="E78" s="3" t="str">
        <f t="shared" si="0"/>
        <v>吉拉碎片</v>
      </c>
      <c r="F78" s="3">
        <f>IFERROR(INDEX(Sheet1!K:K,MATCH(技能突破!E78,Sheet1!J:J,0)),"")</f>
        <v>20</v>
      </c>
      <c r="G78" s="3">
        <v>1</v>
      </c>
      <c r="H78" s="3">
        <v>30</v>
      </c>
      <c r="I78" s="3">
        <v>0</v>
      </c>
      <c r="J78" s="4" t="s">
        <v>797</v>
      </c>
    </row>
    <row r="79" spans="1:10" ht="16.5" x14ac:dyDescent="0.2">
      <c r="A79" s="3">
        <v>76</v>
      </c>
      <c r="B79" s="3" t="s">
        <v>71</v>
      </c>
      <c r="C79" s="3">
        <v>1</v>
      </c>
      <c r="D79" s="3">
        <v>5</v>
      </c>
      <c r="E79" s="3" t="str">
        <f t="shared" si="0"/>
        <v/>
      </c>
      <c r="F79" s="3" t="str">
        <f>IFERROR(INDEX(Sheet1!K:K,MATCH(技能突破!E79,Sheet1!J:J,0)),"")</f>
        <v/>
      </c>
      <c r="G79" s="3"/>
      <c r="H79" s="3"/>
      <c r="I79" s="3">
        <v>0</v>
      </c>
      <c r="J79" s="4"/>
    </row>
    <row r="80" spans="1:10" ht="16.5" x14ac:dyDescent="0.2">
      <c r="A80" s="3">
        <v>77</v>
      </c>
      <c r="B80" s="3" t="s">
        <v>71</v>
      </c>
      <c r="C80" s="3">
        <v>2</v>
      </c>
      <c r="D80" s="3">
        <v>8</v>
      </c>
      <c r="E80" s="3" t="str">
        <f t="shared" si="0"/>
        <v>吉拉碎片</v>
      </c>
      <c r="F80" s="3">
        <f>IFERROR(INDEX(Sheet1!K:K,MATCH(技能突破!E80,Sheet1!J:J,0)),"")</f>
        <v>20</v>
      </c>
      <c r="G80" s="3">
        <v>1</v>
      </c>
      <c r="H80" s="3">
        <v>30</v>
      </c>
      <c r="I80" s="3">
        <v>0</v>
      </c>
      <c r="J80" s="4" t="s">
        <v>797</v>
      </c>
    </row>
    <row r="81" spans="1:10" ht="16.5" x14ac:dyDescent="0.2">
      <c r="A81" s="3">
        <v>78</v>
      </c>
      <c r="B81" s="3" t="s">
        <v>71</v>
      </c>
      <c r="C81" s="3">
        <v>3</v>
      </c>
      <c r="D81" s="3">
        <v>10</v>
      </c>
      <c r="E81" s="3" t="str">
        <f t="shared" ref="E81:E144" si="2">IF(C81=1,"",IF(RIGHT(B81,2)="技能",LEFT(B81,LEN(B81)-2)&amp;"碎片",LEFT(B81,LEN(B81)-3)&amp;"碎片"))</f>
        <v>吉拉碎片</v>
      </c>
      <c r="F81" s="3">
        <f>IFERROR(INDEX(Sheet1!K:K,MATCH(技能突破!E81,Sheet1!J:J,0)),"")</f>
        <v>20</v>
      </c>
      <c r="G81" s="3">
        <v>1</v>
      </c>
      <c r="H81" s="3">
        <v>30</v>
      </c>
      <c r="I81" s="3">
        <v>0</v>
      </c>
      <c r="J81" s="4" t="s">
        <v>797</v>
      </c>
    </row>
    <row r="82" spans="1:10" ht="16.5" x14ac:dyDescent="0.2">
      <c r="A82" s="3">
        <v>79</v>
      </c>
      <c r="B82" s="3" t="s">
        <v>73</v>
      </c>
      <c r="C82" s="3">
        <v>1</v>
      </c>
      <c r="D82" s="3">
        <v>5</v>
      </c>
      <c r="E82" s="3" t="str">
        <f t="shared" si="2"/>
        <v/>
      </c>
      <c r="F82" s="3" t="str">
        <f>IFERROR(INDEX(Sheet1!K:K,MATCH(技能突破!E82,Sheet1!J:J,0)),"")</f>
        <v/>
      </c>
      <c r="G82" s="3"/>
      <c r="H82" s="3"/>
      <c r="I82" s="3">
        <v>0</v>
      </c>
      <c r="J82" s="4"/>
    </row>
    <row r="83" spans="1:10" ht="16.5" x14ac:dyDescent="0.2">
      <c r="A83" s="3">
        <v>80</v>
      </c>
      <c r="B83" s="3" t="s">
        <v>73</v>
      </c>
      <c r="C83" s="3">
        <v>2</v>
      </c>
      <c r="D83" s="3">
        <v>8</v>
      </c>
      <c r="E83" s="3" t="str">
        <f t="shared" si="2"/>
        <v>吕仙宫碎片</v>
      </c>
      <c r="F83" s="3">
        <f>IFERROR(INDEX(Sheet1!K:K,MATCH(技能突破!E83,Sheet1!J:J,0)),"")</f>
        <v>30</v>
      </c>
      <c r="G83" s="3">
        <v>1</v>
      </c>
      <c r="H83" s="3">
        <v>30</v>
      </c>
      <c r="I83" s="3">
        <v>0</v>
      </c>
      <c r="J83" s="4" t="s">
        <v>797</v>
      </c>
    </row>
    <row r="84" spans="1:10" ht="16.5" x14ac:dyDescent="0.2">
      <c r="A84" s="3">
        <v>81</v>
      </c>
      <c r="B84" s="3" t="s">
        <v>73</v>
      </c>
      <c r="C84" s="3">
        <v>3</v>
      </c>
      <c r="D84" s="3">
        <v>10</v>
      </c>
      <c r="E84" s="3" t="str">
        <f t="shared" si="2"/>
        <v>吕仙宫碎片</v>
      </c>
      <c r="F84" s="3">
        <f>IFERROR(INDEX(Sheet1!K:K,MATCH(技能突破!E84,Sheet1!J:J,0)),"")</f>
        <v>30</v>
      </c>
      <c r="G84" s="3">
        <v>1</v>
      </c>
      <c r="H84" s="3">
        <v>30</v>
      </c>
      <c r="I84" s="3">
        <v>0</v>
      </c>
      <c r="J84" s="4" t="s">
        <v>797</v>
      </c>
    </row>
    <row r="85" spans="1:10" ht="16.5" x14ac:dyDescent="0.2">
      <c r="A85" s="3">
        <v>82</v>
      </c>
      <c r="B85" s="3" t="s">
        <v>75</v>
      </c>
      <c r="C85" s="3">
        <v>1</v>
      </c>
      <c r="D85" s="3">
        <v>5</v>
      </c>
      <c r="E85" s="3" t="str">
        <f t="shared" si="2"/>
        <v/>
      </c>
      <c r="F85" s="3" t="str">
        <f>IFERROR(INDEX(Sheet1!K:K,MATCH(技能突破!E85,Sheet1!J:J,0)),"")</f>
        <v/>
      </c>
      <c r="G85" s="3"/>
      <c r="H85" s="3"/>
      <c r="I85" s="3">
        <v>0</v>
      </c>
      <c r="J85" s="4"/>
    </row>
    <row r="86" spans="1:10" ht="16.5" x14ac:dyDescent="0.2">
      <c r="A86" s="3">
        <v>83</v>
      </c>
      <c r="B86" s="3" t="s">
        <v>75</v>
      </c>
      <c r="C86" s="3">
        <v>2</v>
      </c>
      <c r="D86" s="3">
        <v>8</v>
      </c>
      <c r="E86" s="3" t="str">
        <f t="shared" si="2"/>
        <v>吕仙宫碎片</v>
      </c>
      <c r="F86" s="3">
        <f>IFERROR(INDEX(Sheet1!K:K,MATCH(技能突破!E86,Sheet1!J:J,0)),"")</f>
        <v>30</v>
      </c>
      <c r="G86" s="3">
        <v>1</v>
      </c>
      <c r="H86" s="3">
        <v>30</v>
      </c>
      <c r="I86" s="3">
        <v>0</v>
      </c>
      <c r="J86" s="4" t="s">
        <v>797</v>
      </c>
    </row>
    <row r="87" spans="1:10" ht="16.5" x14ac:dyDescent="0.2">
      <c r="A87" s="3">
        <v>84</v>
      </c>
      <c r="B87" s="3" t="s">
        <v>75</v>
      </c>
      <c r="C87" s="3">
        <v>3</v>
      </c>
      <c r="D87" s="3">
        <v>10</v>
      </c>
      <c r="E87" s="3" t="str">
        <f t="shared" si="2"/>
        <v>吕仙宫碎片</v>
      </c>
      <c r="F87" s="3">
        <f>IFERROR(INDEX(Sheet1!K:K,MATCH(技能突破!E87,Sheet1!J:J,0)),"")</f>
        <v>30</v>
      </c>
      <c r="G87" s="3">
        <v>1</v>
      </c>
      <c r="H87" s="3">
        <v>30</v>
      </c>
      <c r="I87" s="3">
        <v>0</v>
      </c>
      <c r="J87" s="4" t="s">
        <v>797</v>
      </c>
    </row>
    <row r="88" spans="1:10" ht="16.5" x14ac:dyDescent="0.2">
      <c r="A88" s="3">
        <v>85</v>
      </c>
      <c r="B88" s="3" t="s">
        <v>77</v>
      </c>
      <c r="C88" s="3">
        <v>1</v>
      </c>
      <c r="D88" s="3">
        <v>5</v>
      </c>
      <c r="E88" s="3" t="str">
        <f t="shared" si="2"/>
        <v/>
      </c>
      <c r="F88" s="3" t="str">
        <f>IFERROR(INDEX(Sheet1!K:K,MATCH(技能突破!E88,Sheet1!J:J,0)),"")</f>
        <v/>
      </c>
      <c r="G88" s="3"/>
      <c r="H88" s="3"/>
      <c r="I88" s="3">
        <v>0</v>
      </c>
      <c r="J88" s="4"/>
    </row>
    <row r="89" spans="1:10" ht="16.5" x14ac:dyDescent="0.2">
      <c r="A89" s="3">
        <v>86</v>
      </c>
      <c r="B89" s="3" t="s">
        <v>77</v>
      </c>
      <c r="C89" s="3">
        <v>2</v>
      </c>
      <c r="D89" s="3">
        <v>8</v>
      </c>
      <c r="E89" s="3" t="str">
        <f t="shared" si="2"/>
        <v>阎巧巧碎片</v>
      </c>
      <c r="F89" s="3">
        <f>IFERROR(INDEX(Sheet1!K:K,MATCH(技能突破!E89,Sheet1!J:J,0)),"")</f>
        <v>20</v>
      </c>
      <c r="G89" s="3">
        <v>1</v>
      </c>
      <c r="H89" s="3">
        <v>30</v>
      </c>
      <c r="I89" s="3">
        <v>0</v>
      </c>
      <c r="J89" s="4" t="s">
        <v>797</v>
      </c>
    </row>
    <row r="90" spans="1:10" ht="16.5" x14ac:dyDescent="0.2">
      <c r="A90" s="3">
        <v>87</v>
      </c>
      <c r="B90" s="3" t="s">
        <v>77</v>
      </c>
      <c r="C90" s="3">
        <v>3</v>
      </c>
      <c r="D90" s="3">
        <v>10</v>
      </c>
      <c r="E90" s="3" t="str">
        <f t="shared" si="2"/>
        <v>阎巧巧碎片</v>
      </c>
      <c r="F90" s="3">
        <f>IFERROR(INDEX(Sheet1!K:K,MATCH(技能突破!E90,Sheet1!J:J,0)),"")</f>
        <v>20</v>
      </c>
      <c r="G90" s="3">
        <v>1</v>
      </c>
      <c r="H90" s="3">
        <v>30</v>
      </c>
      <c r="I90" s="3">
        <v>0</v>
      </c>
      <c r="J90" s="4" t="s">
        <v>797</v>
      </c>
    </row>
    <row r="91" spans="1:10" ht="16.5" x14ac:dyDescent="0.2">
      <c r="A91" s="3">
        <v>88</v>
      </c>
      <c r="B91" s="3" t="s">
        <v>78</v>
      </c>
      <c r="C91" s="3">
        <v>1</v>
      </c>
      <c r="D91" s="3">
        <v>5</v>
      </c>
      <c r="E91" s="3" t="str">
        <f t="shared" si="2"/>
        <v/>
      </c>
      <c r="F91" s="3" t="str">
        <f>IFERROR(INDEX(Sheet1!K:K,MATCH(技能突破!E91,Sheet1!J:J,0)),"")</f>
        <v/>
      </c>
      <c r="G91" s="3"/>
      <c r="H91" s="3"/>
      <c r="I91" s="3">
        <v>0</v>
      </c>
      <c r="J91" s="4"/>
    </row>
    <row r="92" spans="1:10" ht="16.5" x14ac:dyDescent="0.2">
      <c r="A92" s="3">
        <v>89</v>
      </c>
      <c r="B92" s="3" t="s">
        <v>78</v>
      </c>
      <c r="C92" s="3">
        <v>2</v>
      </c>
      <c r="D92" s="3">
        <v>8</v>
      </c>
      <c r="E92" s="3" t="str">
        <f t="shared" si="2"/>
        <v>阎巧巧碎片</v>
      </c>
      <c r="F92" s="3">
        <f>IFERROR(INDEX(Sheet1!K:K,MATCH(技能突破!E92,Sheet1!J:J,0)),"")</f>
        <v>20</v>
      </c>
      <c r="G92" s="3">
        <v>1</v>
      </c>
      <c r="H92" s="3">
        <v>30</v>
      </c>
      <c r="I92" s="3">
        <v>0</v>
      </c>
      <c r="J92" s="4" t="s">
        <v>797</v>
      </c>
    </row>
    <row r="93" spans="1:10" ht="16.5" x14ac:dyDescent="0.2">
      <c r="A93" s="3">
        <v>90</v>
      </c>
      <c r="B93" s="3" t="s">
        <v>78</v>
      </c>
      <c r="C93" s="3">
        <v>3</v>
      </c>
      <c r="D93" s="3">
        <v>10</v>
      </c>
      <c r="E93" s="3" t="str">
        <f t="shared" si="2"/>
        <v>阎巧巧碎片</v>
      </c>
      <c r="F93" s="3">
        <f>IFERROR(INDEX(Sheet1!K:K,MATCH(技能突破!E93,Sheet1!J:J,0)),"")</f>
        <v>20</v>
      </c>
      <c r="G93" s="3">
        <v>1</v>
      </c>
      <c r="H93" s="3">
        <v>30</v>
      </c>
      <c r="I93" s="3">
        <v>0</v>
      </c>
      <c r="J93" s="4" t="s">
        <v>797</v>
      </c>
    </row>
    <row r="94" spans="1:10" ht="16.5" x14ac:dyDescent="0.2">
      <c r="A94" s="3">
        <v>91</v>
      </c>
      <c r="B94" s="3" t="s">
        <v>948</v>
      </c>
      <c r="C94" s="3">
        <v>1</v>
      </c>
      <c r="D94" s="3">
        <v>5</v>
      </c>
      <c r="E94" s="3" t="str">
        <f t="shared" si="2"/>
        <v/>
      </c>
      <c r="F94" s="3" t="str">
        <f>IFERROR(INDEX(Sheet1!K:K,MATCH(技能突破!E94,Sheet1!J:J,0)),"")</f>
        <v/>
      </c>
      <c r="G94" s="3"/>
      <c r="H94" s="3"/>
      <c r="I94" s="3">
        <v>0</v>
      </c>
      <c r="J94" s="4"/>
    </row>
    <row r="95" spans="1:10" ht="16.5" x14ac:dyDescent="0.2">
      <c r="A95" s="3">
        <v>92</v>
      </c>
      <c r="B95" s="3" t="s">
        <v>948</v>
      </c>
      <c r="C95" s="3">
        <v>2</v>
      </c>
      <c r="D95" s="3">
        <v>8</v>
      </c>
      <c r="E95" s="3" t="str">
        <f t="shared" si="2"/>
        <v>诸葛一心碎片</v>
      </c>
      <c r="F95" s="3">
        <f>IFERROR(INDEX(Sheet1!K:K,MATCH(技能突破!E95,Sheet1!J:J,0)),"")</f>
        <v>45</v>
      </c>
      <c r="G95" s="3">
        <v>1</v>
      </c>
      <c r="H95" s="3">
        <v>30</v>
      </c>
      <c r="I95" s="3">
        <v>0</v>
      </c>
      <c r="J95" s="4" t="s">
        <v>797</v>
      </c>
    </row>
    <row r="96" spans="1:10" ht="16.5" x14ac:dyDescent="0.2">
      <c r="A96" s="3">
        <v>93</v>
      </c>
      <c r="B96" s="3" t="s">
        <v>948</v>
      </c>
      <c r="C96" s="3">
        <v>3</v>
      </c>
      <c r="D96" s="3">
        <v>10</v>
      </c>
      <c r="E96" s="3" t="str">
        <f t="shared" si="2"/>
        <v>诸葛一心碎片</v>
      </c>
      <c r="F96" s="3">
        <f>IFERROR(INDEX(Sheet1!K:K,MATCH(技能突破!E96,Sheet1!J:J,0)),"")</f>
        <v>45</v>
      </c>
      <c r="G96" s="3">
        <v>1</v>
      </c>
      <c r="H96" s="3">
        <v>30</v>
      </c>
      <c r="I96" s="3">
        <v>0</v>
      </c>
      <c r="J96" s="4" t="s">
        <v>797</v>
      </c>
    </row>
    <row r="97" spans="1:10" ht="16.5" x14ac:dyDescent="0.2">
      <c r="A97" s="3">
        <v>94</v>
      </c>
      <c r="B97" s="3" t="s">
        <v>950</v>
      </c>
      <c r="C97" s="3">
        <v>1</v>
      </c>
      <c r="D97" s="3">
        <v>5</v>
      </c>
      <c r="E97" s="3" t="str">
        <f t="shared" si="2"/>
        <v/>
      </c>
      <c r="F97" s="3" t="str">
        <f>IFERROR(INDEX(Sheet1!K:K,MATCH(技能突破!E97,Sheet1!J:J,0)),"")</f>
        <v/>
      </c>
      <c r="G97" s="3"/>
      <c r="H97" s="3"/>
      <c r="I97" s="3">
        <v>0</v>
      </c>
      <c r="J97" s="4"/>
    </row>
    <row r="98" spans="1:10" ht="16.5" x14ac:dyDescent="0.2">
      <c r="A98" s="3">
        <v>95</v>
      </c>
      <c r="B98" s="3" t="s">
        <v>950</v>
      </c>
      <c r="C98" s="3">
        <v>2</v>
      </c>
      <c r="D98" s="3">
        <v>8</v>
      </c>
      <c r="E98" s="3" t="str">
        <f t="shared" si="2"/>
        <v>诸葛一心碎片</v>
      </c>
      <c r="F98" s="3">
        <f>IFERROR(INDEX(Sheet1!K:K,MATCH(技能突破!E98,Sheet1!J:J,0)),"")</f>
        <v>45</v>
      </c>
      <c r="G98" s="3">
        <v>1</v>
      </c>
      <c r="H98" s="3">
        <v>30</v>
      </c>
      <c r="I98" s="3">
        <v>0</v>
      </c>
      <c r="J98" s="4" t="s">
        <v>797</v>
      </c>
    </row>
    <row r="99" spans="1:10" ht="16.5" x14ac:dyDescent="0.2">
      <c r="A99" s="3">
        <v>96</v>
      </c>
      <c r="B99" s="3" t="s">
        <v>950</v>
      </c>
      <c r="C99" s="3">
        <v>3</v>
      </c>
      <c r="D99" s="3">
        <v>10</v>
      </c>
      <c r="E99" s="3" t="str">
        <f t="shared" si="2"/>
        <v>诸葛一心碎片</v>
      </c>
      <c r="F99" s="3">
        <f>IFERROR(INDEX(Sheet1!K:K,MATCH(技能突破!E99,Sheet1!J:J,0)),"")</f>
        <v>45</v>
      </c>
      <c r="G99" s="3">
        <v>1</v>
      </c>
      <c r="H99" s="3">
        <v>30</v>
      </c>
      <c r="I99" s="3">
        <v>0</v>
      </c>
      <c r="J99" s="4" t="s">
        <v>797</v>
      </c>
    </row>
    <row r="100" spans="1:10" ht="16.5" x14ac:dyDescent="0.2">
      <c r="A100" s="3">
        <v>97</v>
      </c>
      <c r="B100" s="3" t="s">
        <v>951</v>
      </c>
      <c r="C100" s="3">
        <v>1</v>
      </c>
      <c r="D100" s="3">
        <v>5</v>
      </c>
      <c r="E100" s="3" t="str">
        <f t="shared" si="2"/>
        <v/>
      </c>
      <c r="F100" s="3" t="str">
        <f>IFERROR(INDEX(Sheet1!K:K,MATCH(技能突破!E100,Sheet1!J:J,0)),"")</f>
        <v/>
      </c>
      <c r="G100" s="3"/>
      <c r="H100" s="3"/>
      <c r="I100" s="3">
        <v>0</v>
      </c>
      <c r="J100" s="4"/>
    </row>
    <row r="101" spans="1:10" ht="16.5" x14ac:dyDescent="0.2">
      <c r="A101" s="3">
        <v>98</v>
      </c>
      <c r="B101" s="3" t="s">
        <v>951</v>
      </c>
      <c r="C101" s="3">
        <v>2</v>
      </c>
      <c r="D101" s="3">
        <v>8</v>
      </c>
      <c r="E101" s="3" t="str">
        <f t="shared" si="2"/>
        <v>姬烟华碎片</v>
      </c>
      <c r="F101" s="3">
        <f>IFERROR(INDEX(Sheet1!K:K,MATCH(技能突破!E101,Sheet1!J:J,0)),"")</f>
        <v>45</v>
      </c>
      <c r="G101" s="3">
        <v>1</v>
      </c>
      <c r="H101" s="3">
        <v>30</v>
      </c>
      <c r="I101" s="3">
        <v>0</v>
      </c>
      <c r="J101" s="4" t="s">
        <v>797</v>
      </c>
    </row>
    <row r="102" spans="1:10" ht="16.5" x14ac:dyDescent="0.2">
      <c r="A102" s="3">
        <v>99</v>
      </c>
      <c r="B102" s="3" t="s">
        <v>951</v>
      </c>
      <c r="C102" s="3">
        <v>3</v>
      </c>
      <c r="D102" s="3">
        <v>10</v>
      </c>
      <c r="E102" s="3" t="str">
        <f t="shared" si="2"/>
        <v>姬烟华碎片</v>
      </c>
      <c r="F102" s="3">
        <f>IFERROR(INDEX(Sheet1!K:K,MATCH(技能突破!E102,Sheet1!J:J,0)),"")</f>
        <v>45</v>
      </c>
      <c r="G102" s="3">
        <v>1</v>
      </c>
      <c r="H102" s="3">
        <v>30</v>
      </c>
      <c r="I102" s="3">
        <v>0</v>
      </c>
      <c r="J102" s="4" t="s">
        <v>797</v>
      </c>
    </row>
    <row r="103" spans="1:10" ht="16.5" x14ac:dyDescent="0.2">
      <c r="A103" s="3">
        <v>100</v>
      </c>
      <c r="B103" s="3" t="s">
        <v>953</v>
      </c>
      <c r="C103" s="3">
        <v>1</v>
      </c>
      <c r="D103" s="3">
        <v>5</v>
      </c>
      <c r="E103" s="3" t="str">
        <f t="shared" si="2"/>
        <v/>
      </c>
      <c r="F103" s="3" t="str">
        <f>IFERROR(INDEX(Sheet1!K:K,MATCH(技能突破!E103,Sheet1!J:J,0)),"")</f>
        <v/>
      </c>
      <c r="G103" s="3"/>
      <c r="H103" s="3"/>
      <c r="I103" s="3">
        <v>0</v>
      </c>
      <c r="J103" s="4"/>
    </row>
    <row r="104" spans="1:10" ht="16.5" x14ac:dyDescent="0.2">
      <c r="A104" s="3">
        <v>101</v>
      </c>
      <c r="B104" s="3" t="s">
        <v>953</v>
      </c>
      <c r="C104" s="3">
        <v>2</v>
      </c>
      <c r="D104" s="3">
        <v>8</v>
      </c>
      <c r="E104" s="3" t="str">
        <f t="shared" si="2"/>
        <v>姬烟华碎片</v>
      </c>
      <c r="F104" s="3">
        <f>IFERROR(INDEX(Sheet1!K:K,MATCH(技能突破!E104,Sheet1!J:J,0)),"")</f>
        <v>45</v>
      </c>
      <c r="G104" s="3">
        <v>1</v>
      </c>
      <c r="H104" s="3">
        <v>30</v>
      </c>
      <c r="I104" s="3">
        <v>0</v>
      </c>
      <c r="J104" s="4" t="s">
        <v>797</v>
      </c>
    </row>
    <row r="105" spans="1:10" ht="16.5" x14ac:dyDescent="0.2">
      <c r="A105" s="3">
        <v>102</v>
      </c>
      <c r="B105" s="3" t="s">
        <v>953</v>
      </c>
      <c r="C105" s="3">
        <v>3</v>
      </c>
      <c r="D105" s="3">
        <v>10</v>
      </c>
      <c r="E105" s="3" t="str">
        <f t="shared" si="2"/>
        <v>姬烟华碎片</v>
      </c>
      <c r="F105" s="3">
        <f>IFERROR(INDEX(Sheet1!K:K,MATCH(技能突破!E105,Sheet1!J:J,0)),"")</f>
        <v>45</v>
      </c>
      <c r="G105" s="3">
        <v>1</v>
      </c>
      <c r="H105" s="3">
        <v>30</v>
      </c>
      <c r="I105" s="3">
        <v>0</v>
      </c>
      <c r="J105" s="4" t="s">
        <v>797</v>
      </c>
    </row>
    <row r="106" spans="1:10" ht="16.5" x14ac:dyDescent="0.2">
      <c r="A106" s="3">
        <v>103</v>
      </c>
      <c r="B106" s="3" t="s">
        <v>954</v>
      </c>
      <c r="C106" s="3">
        <v>1</v>
      </c>
      <c r="D106" s="3">
        <v>5</v>
      </c>
      <c r="E106" s="3" t="str">
        <f t="shared" si="2"/>
        <v/>
      </c>
      <c r="F106" s="3" t="str">
        <f>IFERROR(INDEX(Sheet1!K:K,MATCH(技能突破!E106,Sheet1!J:J,0)),"")</f>
        <v/>
      </c>
      <c r="G106" s="3"/>
      <c r="H106" s="3"/>
      <c r="I106" s="3">
        <v>0</v>
      </c>
      <c r="J106" s="4"/>
    </row>
    <row r="107" spans="1:10" ht="16.5" x14ac:dyDescent="0.2">
      <c r="A107" s="3">
        <v>104</v>
      </c>
      <c r="B107" s="3" t="s">
        <v>954</v>
      </c>
      <c r="C107" s="3">
        <v>2</v>
      </c>
      <c r="D107" s="3">
        <v>8</v>
      </c>
      <c r="E107" s="3" t="str">
        <f t="shared" si="2"/>
        <v>幻碎片</v>
      </c>
      <c r="F107" s="3">
        <f>IFERROR(INDEX(Sheet1!K:K,MATCH(技能突破!E107,Sheet1!J:J,0)),"")</f>
        <v>20</v>
      </c>
      <c r="G107" s="3">
        <v>1</v>
      </c>
      <c r="H107" s="3">
        <v>30</v>
      </c>
      <c r="I107" s="3">
        <v>0</v>
      </c>
      <c r="J107" s="4" t="s">
        <v>797</v>
      </c>
    </row>
    <row r="108" spans="1:10" ht="16.5" x14ac:dyDescent="0.2">
      <c r="A108" s="3">
        <v>105</v>
      </c>
      <c r="B108" s="3" t="s">
        <v>954</v>
      </c>
      <c r="C108" s="3">
        <v>3</v>
      </c>
      <c r="D108" s="3">
        <v>10</v>
      </c>
      <c r="E108" s="3" t="str">
        <f t="shared" si="2"/>
        <v>幻碎片</v>
      </c>
      <c r="F108" s="3">
        <f>IFERROR(INDEX(Sheet1!K:K,MATCH(技能突破!E108,Sheet1!J:J,0)),"")</f>
        <v>20</v>
      </c>
      <c r="G108" s="3">
        <v>1</v>
      </c>
      <c r="H108" s="3">
        <v>30</v>
      </c>
      <c r="I108" s="3">
        <v>0</v>
      </c>
      <c r="J108" s="4" t="s">
        <v>797</v>
      </c>
    </row>
    <row r="109" spans="1:10" ht="16.5" x14ac:dyDescent="0.2">
      <c r="A109" s="3">
        <v>106</v>
      </c>
      <c r="B109" s="3" t="s">
        <v>956</v>
      </c>
      <c r="C109" s="3">
        <v>1</v>
      </c>
      <c r="D109" s="3">
        <v>5</v>
      </c>
      <c r="E109" s="3" t="str">
        <f t="shared" si="2"/>
        <v/>
      </c>
      <c r="F109" s="3" t="str">
        <f>IFERROR(INDEX(Sheet1!K:K,MATCH(技能突破!E109,Sheet1!J:J,0)),"")</f>
        <v/>
      </c>
      <c r="G109" s="3"/>
      <c r="H109" s="3"/>
      <c r="I109" s="3">
        <v>0</v>
      </c>
      <c r="J109" s="4"/>
    </row>
    <row r="110" spans="1:10" ht="16.5" x14ac:dyDescent="0.2">
      <c r="A110" s="3">
        <v>107</v>
      </c>
      <c r="B110" s="3" t="s">
        <v>956</v>
      </c>
      <c r="C110" s="3">
        <v>2</v>
      </c>
      <c r="D110" s="3">
        <v>8</v>
      </c>
      <c r="E110" s="3" t="str">
        <f t="shared" si="2"/>
        <v>幻碎片</v>
      </c>
      <c r="F110" s="3">
        <f>IFERROR(INDEX(Sheet1!K:K,MATCH(技能突破!E110,Sheet1!J:J,0)),"")</f>
        <v>20</v>
      </c>
      <c r="G110" s="3">
        <v>1</v>
      </c>
      <c r="H110" s="3">
        <v>30</v>
      </c>
      <c r="I110" s="3">
        <v>0</v>
      </c>
      <c r="J110" s="4" t="s">
        <v>797</v>
      </c>
    </row>
    <row r="111" spans="1:10" ht="16.5" x14ac:dyDescent="0.2">
      <c r="A111" s="3">
        <v>108</v>
      </c>
      <c r="B111" s="3" t="s">
        <v>956</v>
      </c>
      <c r="C111" s="3">
        <v>3</v>
      </c>
      <c r="D111" s="3">
        <v>10</v>
      </c>
      <c r="E111" s="3" t="str">
        <f t="shared" si="2"/>
        <v>幻碎片</v>
      </c>
      <c r="F111" s="3">
        <f>IFERROR(INDEX(Sheet1!K:K,MATCH(技能突破!E111,Sheet1!J:J,0)),"")</f>
        <v>20</v>
      </c>
      <c r="G111" s="3">
        <v>1</v>
      </c>
      <c r="H111" s="3">
        <v>30</v>
      </c>
      <c r="I111" s="3">
        <v>0</v>
      </c>
      <c r="J111" s="4" t="s">
        <v>797</v>
      </c>
    </row>
    <row r="112" spans="1:10" ht="16.5" x14ac:dyDescent="0.2">
      <c r="A112" s="3">
        <v>109</v>
      </c>
      <c r="B112" s="3" t="s">
        <v>80</v>
      </c>
      <c r="C112" s="3">
        <v>1</v>
      </c>
      <c r="D112" s="3">
        <v>5</v>
      </c>
      <c r="E112" s="3" t="str">
        <f t="shared" si="2"/>
        <v/>
      </c>
      <c r="F112" s="3" t="str">
        <f>IFERROR(INDEX(Sheet1!K:K,MATCH(技能突破!E112,Sheet1!J:J,0)),"")</f>
        <v/>
      </c>
      <c r="G112" s="3"/>
      <c r="H112" s="3"/>
      <c r="I112" s="3">
        <v>0</v>
      </c>
      <c r="J112" s="4"/>
    </row>
    <row r="113" spans="1:10" ht="16.5" x14ac:dyDescent="0.2">
      <c r="A113" s="3">
        <v>110</v>
      </c>
      <c r="B113" s="3" t="s">
        <v>80</v>
      </c>
      <c r="C113" s="3">
        <v>2</v>
      </c>
      <c r="D113" s="3">
        <v>8</v>
      </c>
      <c r="E113" s="3" t="str">
        <f t="shared" si="2"/>
        <v>关羽碎片</v>
      </c>
      <c r="F113" s="3">
        <f>IFERROR(INDEX(Sheet1!K:K,MATCH(技能突破!E113,Sheet1!J:J,0)),"")</f>
        <v>45</v>
      </c>
      <c r="G113" s="3">
        <v>1</v>
      </c>
      <c r="H113" s="3">
        <v>30</v>
      </c>
      <c r="I113" s="3">
        <v>1</v>
      </c>
      <c r="J113" s="4" t="s">
        <v>797</v>
      </c>
    </row>
    <row r="114" spans="1:10" ht="16.5" x14ac:dyDescent="0.2">
      <c r="A114" s="3">
        <v>111</v>
      </c>
      <c r="B114" s="3" t="s">
        <v>80</v>
      </c>
      <c r="C114" s="3">
        <v>3</v>
      </c>
      <c r="D114" s="3">
        <v>10</v>
      </c>
      <c r="E114" s="3" t="str">
        <f t="shared" si="2"/>
        <v>关羽碎片</v>
      </c>
      <c r="F114" s="3">
        <f>IFERROR(INDEX(Sheet1!K:K,MATCH(技能突破!E114,Sheet1!J:J,0)),"")</f>
        <v>45</v>
      </c>
      <c r="G114" s="3">
        <v>1</v>
      </c>
      <c r="H114" s="3">
        <v>30</v>
      </c>
      <c r="I114" s="3">
        <v>2</v>
      </c>
      <c r="J114" s="4" t="s">
        <v>797</v>
      </c>
    </row>
    <row r="115" spans="1:10" ht="16.5" x14ac:dyDescent="0.2">
      <c r="A115" s="3">
        <v>112</v>
      </c>
      <c r="B115" s="3" t="s">
        <v>82</v>
      </c>
      <c r="C115" s="3">
        <v>1</v>
      </c>
      <c r="D115" s="3">
        <v>5</v>
      </c>
      <c r="E115" s="3" t="str">
        <f t="shared" si="2"/>
        <v/>
      </c>
      <c r="F115" s="3" t="str">
        <f>IFERROR(INDEX(Sheet1!K:K,MATCH(技能突破!E115,Sheet1!J:J,0)),"")</f>
        <v/>
      </c>
      <c r="G115" s="3"/>
      <c r="H115" s="3"/>
      <c r="I115" s="3">
        <v>0</v>
      </c>
      <c r="J115" s="4"/>
    </row>
    <row r="116" spans="1:10" ht="16.5" x14ac:dyDescent="0.2">
      <c r="A116" s="3">
        <v>113</v>
      </c>
      <c r="B116" s="3" t="s">
        <v>82</v>
      </c>
      <c r="C116" s="3">
        <v>2</v>
      </c>
      <c r="D116" s="3">
        <v>8</v>
      </c>
      <c r="E116" s="3" t="str">
        <f t="shared" si="2"/>
        <v>许褚碎片</v>
      </c>
      <c r="F116" s="3">
        <f>IFERROR(INDEX(Sheet1!K:K,MATCH(技能突破!E116,Sheet1!J:J,0)),"")</f>
        <v>30</v>
      </c>
      <c r="G116" s="3">
        <v>1</v>
      </c>
      <c r="H116" s="3">
        <v>30</v>
      </c>
      <c r="I116" s="3">
        <v>1</v>
      </c>
      <c r="J116" s="4" t="s">
        <v>797</v>
      </c>
    </row>
    <row r="117" spans="1:10" ht="16.5" x14ac:dyDescent="0.2">
      <c r="A117" s="3">
        <v>114</v>
      </c>
      <c r="B117" s="3" t="s">
        <v>82</v>
      </c>
      <c r="C117" s="3">
        <v>3</v>
      </c>
      <c r="D117" s="3">
        <v>10</v>
      </c>
      <c r="E117" s="3" t="str">
        <f t="shared" si="2"/>
        <v>许褚碎片</v>
      </c>
      <c r="F117" s="3">
        <f>IFERROR(INDEX(Sheet1!K:K,MATCH(技能突破!E117,Sheet1!J:J,0)),"")</f>
        <v>30</v>
      </c>
      <c r="G117" s="3">
        <v>1</v>
      </c>
      <c r="H117" s="3">
        <v>30</v>
      </c>
      <c r="I117" s="3">
        <v>2</v>
      </c>
      <c r="J117" s="4" t="s">
        <v>797</v>
      </c>
    </row>
    <row r="118" spans="1:10" ht="16.5" x14ac:dyDescent="0.2">
      <c r="A118" s="3">
        <v>115</v>
      </c>
      <c r="B118" s="3" t="s">
        <v>84</v>
      </c>
      <c r="C118" s="3">
        <v>1</v>
      </c>
      <c r="D118" s="3">
        <v>5</v>
      </c>
      <c r="E118" s="3" t="str">
        <f t="shared" si="2"/>
        <v/>
      </c>
      <c r="F118" s="3" t="str">
        <f>IFERROR(INDEX(Sheet1!K:K,MATCH(技能突破!E118,Sheet1!J:J,0)),"")</f>
        <v/>
      </c>
      <c r="G118" s="3"/>
      <c r="H118" s="3"/>
      <c r="I118" s="3">
        <v>0</v>
      </c>
      <c r="J118" s="4"/>
    </row>
    <row r="119" spans="1:10" ht="16.5" x14ac:dyDescent="0.2">
      <c r="A119" s="3">
        <v>116</v>
      </c>
      <c r="B119" s="3" t="s">
        <v>84</v>
      </c>
      <c r="C119" s="3">
        <v>2</v>
      </c>
      <c r="D119" s="3">
        <v>8</v>
      </c>
      <c r="E119" s="3" t="str">
        <f t="shared" si="2"/>
        <v>典韦碎片</v>
      </c>
      <c r="F119" s="3">
        <f>IFERROR(INDEX(Sheet1!K:K,MATCH(技能突破!E119,Sheet1!J:J,0)),"")</f>
        <v>30</v>
      </c>
      <c r="G119" s="3">
        <v>1</v>
      </c>
      <c r="H119" s="3">
        <v>30</v>
      </c>
      <c r="I119" s="3">
        <v>1</v>
      </c>
      <c r="J119" s="4" t="s">
        <v>797</v>
      </c>
    </row>
    <row r="120" spans="1:10" ht="16.5" x14ac:dyDescent="0.2">
      <c r="A120" s="3">
        <v>117</v>
      </c>
      <c r="B120" s="3" t="s">
        <v>84</v>
      </c>
      <c r="C120" s="3">
        <v>3</v>
      </c>
      <c r="D120" s="3">
        <v>10</v>
      </c>
      <c r="E120" s="3" t="str">
        <f t="shared" si="2"/>
        <v>典韦碎片</v>
      </c>
      <c r="F120" s="3">
        <f>IFERROR(INDEX(Sheet1!K:K,MATCH(技能突破!E120,Sheet1!J:J,0)),"")</f>
        <v>30</v>
      </c>
      <c r="G120" s="3">
        <v>1</v>
      </c>
      <c r="H120" s="3">
        <v>30</v>
      </c>
      <c r="I120" s="3">
        <v>2</v>
      </c>
      <c r="J120" s="4" t="s">
        <v>797</v>
      </c>
    </row>
    <row r="121" spans="1:10" ht="16.5" x14ac:dyDescent="0.2">
      <c r="A121" s="3">
        <v>118</v>
      </c>
      <c r="B121" s="3" t="s">
        <v>86</v>
      </c>
      <c r="C121" s="3">
        <v>1</v>
      </c>
      <c r="D121" s="3">
        <v>5</v>
      </c>
      <c r="E121" s="3" t="str">
        <f t="shared" si="2"/>
        <v/>
      </c>
      <c r="F121" s="3" t="str">
        <f>IFERROR(INDEX(Sheet1!K:K,MATCH(技能突破!E121,Sheet1!J:J,0)),"")</f>
        <v/>
      </c>
      <c r="G121" s="3"/>
      <c r="H121" s="3"/>
      <c r="I121" s="3">
        <v>0</v>
      </c>
      <c r="J121" s="4"/>
    </row>
    <row r="122" spans="1:10" ht="16.5" x14ac:dyDescent="0.2">
      <c r="A122" s="3">
        <v>119</v>
      </c>
      <c r="B122" s="3" t="s">
        <v>86</v>
      </c>
      <c r="C122" s="3">
        <v>2</v>
      </c>
      <c r="D122" s="3">
        <v>8</v>
      </c>
      <c r="E122" s="3" t="str">
        <f t="shared" si="2"/>
        <v>唐流雨碎片</v>
      </c>
      <c r="F122" s="3">
        <f>IFERROR(INDEX(Sheet1!K:K,MATCH(技能突破!E122,Sheet1!J:J,0)),"")</f>
        <v>20</v>
      </c>
      <c r="G122" s="3">
        <v>1</v>
      </c>
      <c r="H122" s="3">
        <v>30</v>
      </c>
      <c r="I122" s="3">
        <v>1</v>
      </c>
      <c r="J122" s="4" t="s">
        <v>797</v>
      </c>
    </row>
    <row r="123" spans="1:10" ht="16.5" x14ac:dyDescent="0.2">
      <c r="A123" s="3">
        <v>120</v>
      </c>
      <c r="B123" s="3" t="s">
        <v>86</v>
      </c>
      <c r="C123" s="3">
        <v>3</v>
      </c>
      <c r="D123" s="3">
        <v>10</v>
      </c>
      <c r="E123" s="3" t="str">
        <f t="shared" si="2"/>
        <v>唐流雨碎片</v>
      </c>
      <c r="F123" s="3">
        <f>IFERROR(INDEX(Sheet1!K:K,MATCH(技能突破!E123,Sheet1!J:J,0)),"")</f>
        <v>20</v>
      </c>
      <c r="G123" s="3">
        <v>1</v>
      </c>
      <c r="H123" s="3">
        <v>30</v>
      </c>
      <c r="I123" s="3">
        <v>2</v>
      </c>
      <c r="J123" s="4" t="s">
        <v>797</v>
      </c>
    </row>
    <row r="124" spans="1:10" ht="16.5" x14ac:dyDescent="0.2">
      <c r="A124" s="3">
        <v>121</v>
      </c>
      <c r="B124" s="3" t="s">
        <v>88</v>
      </c>
      <c r="C124" s="3">
        <v>1</v>
      </c>
      <c r="D124" s="3">
        <v>5</v>
      </c>
      <c r="E124" s="3" t="str">
        <f t="shared" si="2"/>
        <v/>
      </c>
      <c r="F124" s="3" t="str">
        <f>IFERROR(INDEX(Sheet1!K:K,MATCH(技能突破!E124,Sheet1!J:J,0)),"")</f>
        <v/>
      </c>
      <c r="G124" s="3"/>
      <c r="H124" s="3"/>
      <c r="I124" s="3">
        <v>0</v>
      </c>
      <c r="J124" s="4"/>
    </row>
    <row r="125" spans="1:10" ht="16.5" x14ac:dyDescent="0.2">
      <c r="A125" s="3">
        <v>122</v>
      </c>
      <c r="B125" s="3" t="s">
        <v>88</v>
      </c>
      <c r="C125" s="3">
        <v>2</v>
      </c>
      <c r="D125" s="3">
        <v>8</v>
      </c>
      <c r="E125" s="3" t="str">
        <f t="shared" si="2"/>
        <v>李轩辕碎片</v>
      </c>
      <c r="F125" s="3">
        <f>IFERROR(INDEX(Sheet1!K:K,MATCH(技能突破!E125,Sheet1!J:J,0)),"")</f>
        <v>30</v>
      </c>
      <c r="G125" s="3">
        <v>1</v>
      </c>
      <c r="H125" s="3">
        <v>30</v>
      </c>
      <c r="I125" s="3">
        <v>1</v>
      </c>
      <c r="J125" s="4" t="s">
        <v>797</v>
      </c>
    </row>
    <row r="126" spans="1:10" ht="16.5" x14ac:dyDescent="0.2">
      <c r="A126" s="3">
        <v>123</v>
      </c>
      <c r="B126" s="3" t="s">
        <v>88</v>
      </c>
      <c r="C126" s="3">
        <v>3</v>
      </c>
      <c r="D126" s="3">
        <v>10</v>
      </c>
      <c r="E126" s="3" t="str">
        <f t="shared" si="2"/>
        <v>李轩辕碎片</v>
      </c>
      <c r="F126" s="3">
        <f>IFERROR(INDEX(Sheet1!K:K,MATCH(技能突破!E126,Sheet1!J:J,0)),"")</f>
        <v>30</v>
      </c>
      <c r="G126" s="3">
        <v>1</v>
      </c>
      <c r="H126" s="3">
        <v>30</v>
      </c>
      <c r="I126" s="3">
        <v>2</v>
      </c>
      <c r="J126" s="4" t="s">
        <v>797</v>
      </c>
    </row>
    <row r="127" spans="1:10" ht="16.5" x14ac:dyDescent="0.2">
      <c r="A127" s="3">
        <v>124</v>
      </c>
      <c r="B127" s="3" t="s">
        <v>90</v>
      </c>
      <c r="C127" s="3">
        <v>1</v>
      </c>
      <c r="D127" s="3">
        <v>5</v>
      </c>
      <c r="E127" s="3" t="str">
        <f t="shared" si="2"/>
        <v/>
      </c>
      <c r="F127" s="3" t="str">
        <f>IFERROR(INDEX(Sheet1!K:K,MATCH(技能突破!E127,Sheet1!J:J,0)),"")</f>
        <v/>
      </c>
      <c r="G127" s="3"/>
      <c r="H127" s="3"/>
      <c r="I127" s="3">
        <v>0</v>
      </c>
      <c r="J127" s="4"/>
    </row>
    <row r="128" spans="1:10" ht="16.5" x14ac:dyDescent="0.2">
      <c r="A128" s="3">
        <v>125</v>
      </c>
      <c r="B128" s="3" t="s">
        <v>90</v>
      </c>
      <c r="C128" s="3">
        <v>2</v>
      </c>
      <c r="D128" s="3">
        <v>8</v>
      </c>
      <c r="E128" s="3" t="str">
        <f t="shared" si="2"/>
        <v>项羽碎片</v>
      </c>
      <c r="F128" s="3">
        <f>IFERROR(INDEX(Sheet1!K:K,MATCH(技能突破!E128,Sheet1!J:J,0)),"")</f>
        <v>45</v>
      </c>
      <c r="G128" s="3">
        <v>1</v>
      </c>
      <c r="H128" s="3">
        <v>30</v>
      </c>
      <c r="I128" s="3">
        <v>1</v>
      </c>
      <c r="J128" s="4" t="s">
        <v>797</v>
      </c>
    </row>
    <row r="129" spans="1:10" ht="16.5" x14ac:dyDescent="0.2">
      <c r="A129" s="3">
        <v>126</v>
      </c>
      <c r="B129" s="3" t="s">
        <v>90</v>
      </c>
      <c r="C129" s="3">
        <v>3</v>
      </c>
      <c r="D129" s="3">
        <v>10</v>
      </c>
      <c r="E129" s="3" t="str">
        <f t="shared" si="2"/>
        <v>项羽碎片</v>
      </c>
      <c r="F129" s="3">
        <f>IFERROR(INDEX(Sheet1!K:K,MATCH(技能突破!E129,Sheet1!J:J,0)),"")</f>
        <v>45</v>
      </c>
      <c r="G129" s="3">
        <v>1</v>
      </c>
      <c r="H129" s="3">
        <v>30</v>
      </c>
      <c r="I129" s="3">
        <v>2</v>
      </c>
      <c r="J129" s="4" t="s">
        <v>797</v>
      </c>
    </row>
    <row r="130" spans="1:10" ht="16.5" x14ac:dyDescent="0.2">
      <c r="A130" s="3">
        <v>127</v>
      </c>
      <c r="B130" s="3" t="s">
        <v>1116</v>
      </c>
      <c r="C130" s="3">
        <v>1</v>
      </c>
      <c r="D130" s="3">
        <v>5</v>
      </c>
      <c r="E130" s="3" t="str">
        <f t="shared" si="2"/>
        <v/>
      </c>
      <c r="F130" s="3" t="str">
        <f>IFERROR(INDEX(Sheet1!K:K,MATCH(技能突破!E130,Sheet1!J:J,0)),"")</f>
        <v/>
      </c>
      <c r="G130" s="3"/>
      <c r="H130" s="3"/>
      <c r="I130" s="3">
        <v>0</v>
      </c>
      <c r="J130" s="4"/>
    </row>
    <row r="131" spans="1:10" ht="16.5" x14ac:dyDescent="0.2">
      <c r="A131" s="3">
        <v>128</v>
      </c>
      <c r="B131" s="3" t="s">
        <v>1116</v>
      </c>
      <c r="C131" s="3">
        <v>2</v>
      </c>
      <c r="D131" s="3">
        <v>8</v>
      </c>
      <c r="E131" s="3" t="str">
        <f t="shared" si="2"/>
        <v>天使缇娜碎片</v>
      </c>
      <c r="F131" s="3" t="str">
        <f>IFERROR(INDEX(Sheet1!K:K,MATCH(技能突破!E131,Sheet1!J:J,0)),"")</f>
        <v/>
      </c>
      <c r="G131" s="3">
        <v>1</v>
      </c>
      <c r="H131" s="3">
        <v>30</v>
      </c>
      <c r="I131" s="3">
        <v>1</v>
      </c>
      <c r="J131" s="4" t="s">
        <v>797</v>
      </c>
    </row>
    <row r="132" spans="1:10" ht="16.5" x14ac:dyDescent="0.2">
      <c r="A132" s="3">
        <v>129</v>
      </c>
      <c r="B132" s="3" t="s">
        <v>1116</v>
      </c>
      <c r="C132" s="3">
        <v>3</v>
      </c>
      <c r="D132" s="3">
        <v>10</v>
      </c>
      <c r="E132" s="3" t="str">
        <f t="shared" si="2"/>
        <v>天使缇娜碎片</v>
      </c>
      <c r="F132" s="3" t="str">
        <f>IFERROR(INDEX(Sheet1!K:K,MATCH(技能突破!E132,Sheet1!J:J,0)),"")</f>
        <v/>
      </c>
      <c r="G132" s="3">
        <v>1</v>
      </c>
      <c r="H132" s="3">
        <v>30</v>
      </c>
      <c r="I132" s="3">
        <v>2</v>
      </c>
      <c r="J132" s="4" t="s">
        <v>797</v>
      </c>
    </row>
    <row r="133" spans="1:10" ht="16.5" x14ac:dyDescent="0.2">
      <c r="A133" s="3">
        <v>130</v>
      </c>
      <c r="B133" s="3" t="s">
        <v>93</v>
      </c>
      <c r="C133" s="3">
        <v>1</v>
      </c>
      <c r="D133" s="3">
        <v>5</v>
      </c>
      <c r="E133" s="3" t="str">
        <f t="shared" si="2"/>
        <v/>
      </c>
      <c r="F133" s="3" t="str">
        <f>IFERROR(INDEX(Sheet1!K:K,MATCH(技能突破!E133,Sheet1!J:J,0)),"")</f>
        <v/>
      </c>
      <c r="G133" s="3"/>
      <c r="H133" s="3"/>
      <c r="I133" s="3">
        <v>0</v>
      </c>
      <c r="J133" s="4"/>
    </row>
    <row r="134" spans="1:10" ht="16.5" x14ac:dyDescent="0.2">
      <c r="A134" s="3">
        <v>131</v>
      </c>
      <c r="B134" s="3" t="s">
        <v>93</v>
      </c>
      <c r="C134" s="3">
        <v>2</v>
      </c>
      <c r="D134" s="3">
        <v>8</v>
      </c>
      <c r="E134" s="3" t="str">
        <f t="shared" si="2"/>
        <v>夏侯渊碎片</v>
      </c>
      <c r="F134" s="3">
        <f>IFERROR(INDEX(Sheet1!K:K,MATCH(技能突破!E134,Sheet1!J:J,0)),"")</f>
        <v>45</v>
      </c>
      <c r="G134" s="3">
        <v>1</v>
      </c>
      <c r="H134" s="3">
        <v>30</v>
      </c>
      <c r="I134" s="3">
        <v>1</v>
      </c>
      <c r="J134" s="4" t="s">
        <v>797</v>
      </c>
    </row>
    <row r="135" spans="1:10" ht="16.5" x14ac:dyDescent="0.2">
      <c r="A135" s="3">
        <v>132</v>
      </c>
      <c r="B135" s="3" t="s">
        <v>93</v>
      </c>
      <c r="C135" s="3">
        <v>3</v>
      </c>
      <c r="D135" s="3">
        <v>10</v>
      </c>
      <c r="E135" s="3" t="str">
        <f t="shared" si="2"/>
        <v>夏侯渊碎片</v>
      </c>
      <c r="F135" s="3">
        <f>IFERROR(INDEX(Sheet1!K:K,MATCH(技能突破!E135,Sheet1!J:J,0)),"")</f>
        <v>45</v>
      </c>
      <c r="G135" s="3">
        <v>1</v>
      </c>
      <c r="H135" s="3">
        <v>30</v>
      </c>
      <c r="I135" s="3">
        <v>2</v>
      </c>
      <c r="J135" s="4" t="s">
        <v>797</v>
      </c>
    </row>
    <row r="136" spans="1:10" ht="16.5" x14ac:dyDescent="0.2">
      <c r="A136" s="3">
        <v>133</v>
      </c>
      <c r="B136" s="3" t="s">
        <v>95</v>
      </c>
      <c r="C136" s="3">
        <v>1</v>
      </c>
      <c r="D136" s="3">
        <v>5</v>
      </c>
      <c r="E136" s="3" t="str">
        <f t="shared" si="2"/>
        <v/>
      </c>
      <c r="F136" s="3" t="str">
        <f>IFERROR(INDEX(Sheet1!K:K,MATCH(技能突破!E136,Sheet1!J:J,0)),"")</f>
        <v/>
      </c>
      <c r="G136" s="3"/>
      <c r="H136" s="3"/>
      <c r="I136" s="3">
        <v>0</v>
      </c>
      <c r="J136" s="4"/>
    </row>
    <row r="137" spans="1:10" ht="16.5" x14ac:dyDescent="0.2">
      <c r="A137" s="3">
        <v>134</v>
      </c>
      <c r="B137" s="3" t="s">
        <v>95</v>
      </c>
      <c r="C137" s="3">
        <v>2</v>
      </c>
      <c r="D137" s="3">
        <v>8</v>
      </c>
      <c r="E137" s="3" t="str">
        <f t="shared" si="2"/>
        <v>徐晃碎片</v>
      </c>
      <c r="F137" s="3">
        <f>IFERROR(INDEX(Sheet1!K:K,MATCH(技能突破!E137,Sheet1!J:J,0)),"")</f>
        <v>45</v>
      </c>
      <c r="G137" s="3">
        <v>1</v>
      </c>
      <c r="H137" s="3">
        <v>30</v>
      </c>
      <c r="I137" s="3">
        <v>1</v>
      </c>
      <c r="J137" s="4" t="s">
        <v>797</v>
      </c>
    </row>
    <row r="138" spans="1:10" ht="16.5" x14ac:dyDescent="0.2">
      <c r="A138" s="3">
        <v>135</v>
      </c>
      <c r="B138" s="3" t="s">
        <v>95</v>
      </c>
      <c r="C138" s="3">
        <v>3</v>
      </c>
      <c r="D138" s="3">
        <v>10</v>
      </c>
      <c r="E138" s="3" t="str">
        <f t="shared" si="2"/>
        <v>徐晃碎片</v>
      </c>
      <c r="F138" s="3">
        <f>IFERROR(INDEX(Sheet1!K:K,MATCH(技能突破!E138,Sheet1!J:J,0)),"")</f>
        <v>45</v>
      </c>
      <c r="G138" s="3">
        <v>1</v>
      </c>
      <c r="H138" s="3">
        <v>30</v>
      </c>
      <c r="I138" s="3">
        <v>2</v>
      </c>
      <c r="J138" s="4" t="s">
        <v>797</v>
      </c>
    </row>
    <row r="139" spans="1:10" ht="16.5" x14ac:dyDescent="0.2">
      <c r="A139" s="3">
        <v>136</v>
      </c>
      <c r="B139" s="3" t="s">
        <v>97</v>
      </c>
      <c r="C139" s="3">
        <v>1</v>
      </c>
      <c r="D139" s="3">
        <v>5</v>
      </c>
      <c r="E139" s="3" t="str">
        <f t="shared" si="2"/>
        <v/>
      </c>
      <c r="F139" s="3" t="str">
        <f>IFERROR(INDEX(Sheet1!K:K,MATCH(技能突破!E139,Sheet1!J:J,0)),"")</f>
        <v/>
      </c>
      <c r="G139" s="3"/>
      <c r="H139" s="3"/>
      <c r="I139" s="3">
        <v>0</v>
      </c>
      <c r="J139" s="4"/>
    </row>
    <row r="140" spans="1:10" ht="16.5" x14ac:dyDescent="0.2">
      <c r="A140" s="3">
        <v>137</v>
      </c>
      <c r="B140" s="3" t="s">
        <v>97</v>
      </c>
      <c r="C140" s="3">
        <v>2</v>
      </c>
      <c r="D140" s="3">
        <v>8</v>
      </c>
      <c r="E140" s="3" t="str">
        <f t="shared" si="2"/>
        <v>张郃碎片</v>
      </c>
      <c r="F140" s="3">
        <f>IFERROR(INDEX(Sheet1!K:K,MATCH(技能突破!E140,Sheet1!J:J,0)),"")</f>
        <v>45</v>
      </c>
      <c r="G140" s="3">
        <v>1</v>
      </c>
      <c r="H140" s="3">
        <v>30</v>
      </c>
      <c r="I140" s="3">
        <v>1</v>
      </c>
      <c r="J140" s="4" t="s">
        <v>797</v>
      </c>
    </row>
    <row r="141" spans="1:10" ht="16.5" x14ac:dyDescent="0.2">
      <c r="A141" s="3">
        <v>138</v>
      </c>
      <c r="B141" s="3" t="s">
        <v>97</v>
      </c>
      <c r="C141" s="3">
        <v>3</v>
      </c>
      <c r="D141" s="3">
        <v>10</v>
      </c>
      <c r="E141" s="3" t="str">
        <f t="shared" si="2"/>
        <v>张郃碎片</v>
      </c>
      <c r="F141" s="3">
        <f>IFERROR(INDEX(Sheet1!K:K,MATCH(技能突破!E141,Sheet1!J:J,0)),"")</f>
        <v>45</v>
      </c>
      <c r="G141" s="3">
        <v>1</v>
      </c>
      <c r="H141" s="3">
        <v>30</v>
      </c>
      <c r="I141" s="3">
        <v>2</v>
      </c>
      <c r="J141" s="4" t="s">
        <v>797</v>
      </c>
    </row>
    <row r="142" spans="1:10" ht="16.5" x14ac:dyDescent="0.2">
      <c r="A142" s="3">
        <v>139</v>
      </c>
      <c r="B142" s="3" t="s">
        <v>99</v>
      </c>
      <c r="C142" s="3">
        <v>1</v>
      </c>
      <c r="D142" s="3">
        <v>5</v>
      </c>
      <c r="E142" s="3" t="str">
        <f t="shared" si="2"/>
        <v/>
      </c>
      <c r="F142" s="3" t="str">
        <f>IFERROR(INDEX(Sheet1!K:K,MATCH(技能突破!E142,Sheet1!J:J,0)),"")</f>
        <v/>
      </c>
      <c r="G142" s="3"/>
      <c r="H142" s="3"/>
      <c r="I142" s="3">
        <v>0</v>
      </c>
      <c r="J142" s="4"/>
    </row>
    <row r="143" spans="1:10" ht="16.5" x14ac:dyDescent="0.2">
      <c r="A143" s="3">
        <v>140</v>
      </c>
      <c r="B143" s="3" t="s">
        <v>99</v>
      </c>
      <c r="C143" s="3">
        <v>2</v>
      </c>
      <c r="D143" s="3">
        <v>8</v>
      </c>
      <c r="E143" s="3" t="str">
        <f t="shared" si="2"/>
        <v>张飞碎片</v>
      </c>
      <c r="F143" s="3">
        <f>IFERROR(INDEX(Sheet1!K:K,MATCH(技能突破!E143,Sheet1!J:J,0)),"")</f>
        <v>45</v>
      </c>
      <c r="G143" s="3">
        <v>1</v>
      </c>
      <c r="H143" s="3">
        <v>30</v>
      </c>
      <c r="I143" s="3">
        <v>1</v>
      </c>
      <c r="J143" s="4" t="s">
        <v>797</v>
      </c>
    </row>
    <row r="144" spans="1:10" ht="16.5" x14ac:dyDescent="0.2">
      <c r="A144" s="3">
        <v>141</v>
      </c>
      <c r="B144" s="3" t="s">
        <v>99</v>
      </c>
      <c r="C144" s="3">
        <v>3</v>
      </c>
      <c r="D144" s="3">
        <v>10</v>
      </c>
      <c r="E144" s="3" t="str">
        <f t="shared" si="2"/>
        <v>张飞碎片</v>
      </c>
      <c r="F144" s="3">
        <f>IFERROR(INDEX(Sheet1!K:K,MATCH(技能突破!E144,Sheet1!J:J,0)),"")</f>
        <v>45</v>
      </c>
      <c r="G144" s="3">
        <v>1</v>
      </c>
      <c r="H144" s="3">
        <v>30</v>
      </c>
      <c r="I144" s="3">
        <v>2</v>
      </c>
      <c r="J144" s="4" t="s">
        <v>797</v>
      </c>
    </row>
    <row r="145" spans="1:10" ht="16.5" x14ac:dyDescent="0.2">
      <c r="A145" s="3">
        <v>142</v>
      </c>
      <c r="B145" s="3" t="s">
        <v>100</v>
      </c>
      <c r="C145" s="3">
        <v>1</v>
      </c>
      <c r="D145" s="3">
        <v>5</v>
      </c>
      <c r="E145" s="3" t="str">
        <f t="shared" ref="E145:E174" si="3">IF(C145=1,"",IF(RIGHT(B145,2)="技能",LEFT(B145,LEN(B145)-2)&amp;"碎片",LEFT(B145,LEN(B145)-3)&amp;"碎片"))</f>
        <v/>
      </c>
      <c r="F145" s="3" t="str">
        <f>IFERROR(INDEX(Sheet1!K:K,MATCH(技能突破!E145,Sheet1!J:J,0)),"")</f>
        <v/>
      </c>
      <c r="G145" s="3"/>
      <c r="H145" s="3"/>
      <c r="I145" s="3">
        <v>0</v>
      </c>
      <c r="J145" s="4"/>
    </row>
    <row r="146" spans="1:10" ht="16.5" x14ac:dyDescent="0.2">
      <c r="A146" s="3">
        <v>143</v>
      </c>
      <c r="B146" s="3" t="s">
        <v>100</v>
      </c>
      <c r="C146" s="3">
        <v>2</v>
      </c>
      <c r="D146" s="3">
        <v>8</v>
      </c>
      <c r="E146" s="3" t="str">
        <f t="shared" si="3"/>
        <v>夏侯惇碎片</v>
      </c>
      <c r="F146" s="3">
        <f>IFERROR(INDEX(Sheet1!K:K,MATCH(技能突破!E146,Sheet1!J:J,0)),"")</f>
        <v>45</v>
      </c>
      <c r="G146" s="3">
        <v>1</v>
      </c>
      <c r="H146" s="3">
        <v>30</v>
      </c>
      <c r="I146" s="3">
        <v>1</v>
      </c>
      <c r="J146" s="4" t="s">
        <v>797</v>
      </c>
    </row>
    <row r="147" spans="1:10" ht="16.5" x14ac:dyDescent="0.2">
      <c r="A147" s="3">
        <v>144</v>
      </c>
      <c r="B147" s="3" t="s">
        <v>100</v>
      </c>
      <c r="C147" s="3">
        <v>3</v>
      </c>
      <c r="D147" s="3">
        <v>10</v>
      </c>
      <c r="E147" s="3" t="str">
        <f t="shared" si="3"/>
        <v>夏侯惇碎片</v>
      </c>
      <c r="F147" s="3">
        <f>IFERROR(INDEX(Sheet1!K:K,MATCH(技能突破!E147,Sheet1!J:J,0)),"")</f>
        <v>45</v>
      </c>
      <c r="G147" s="3">
        <v>1</v>
      </c>
      <c r="H147" s="3">
        <v>30</v>
      </c>
      <c r="I147" s="3">
        <v>2</v>
      </c>
      <c r="J147" s="4" t="s">
        <v>797</v>
      </c>
    </row>
    <row r="148" spans="1:10" ht="16.5" x14ac:dyDescent="0.2">
      <c r="A148" s="3">
        <v>145</v>
      </c>
      <c r="B148" s="3" t="s">
        <v>102</v>
      </c>
      <c r="C148" s="3">
        <v>1</v>
      </c>
      <c r="D148" s="3">
        <v>5</v>
      </c>
      <c r="E148" s="3" t="str">
        <f t="shared" si="3"/>
        <v/>
      </c>
      <c r="F148" s="3" t="str">
        <f>IFERROR(INDEX(Sheet1!K:K,MATCH(技能突破!E148,Sheet1!J:J,0)),"")</f>
        <v/>
      </c>
      <c r="G148" s="3"/>
      <c r="H148" s="3"/>
      <c r="I148" s="3">
        <v>0</v>
      </c>
      <c r="J148" s="4"/>
    </row>
    <row r="149" spans="1:10" ht="16.5" x14ac:dyDescent="0.2">
      <c r="A149" s="3">
        <v>146</v>
      </c>
      <c r="B149" s="3" t="s">
        <v>102</v>
      </c>
      <c r="C149" s="3">
        <v>2</v>
      </c>
      <c r="D149" s="3">
        <v>8</v>
      </c>
      <c r="E149" s="3" t="str">
        <f t="shared" si="3"/>
        <v>塞伯罗斯碎片</v>
      </c>
      <c r="F149" s="3">
        <f>IFERROR(INDEX(Sheet1!K:K,MATCH(技能突破!E149,Sheet1!J:J,0)),"")</f>
        <v>20</v>
      </c>
      <c r="G149" s="3">
        <v>1</v>
      </c>
      <c r="H149" s="3">
        <v>30</v>
      </c>
      <c r="I149" s="3">
        <v>1</v>
      </c>
      <c r="J149" s="4" t="s">
        <v>797</v>
      </c>
    </row>
    <row r="150" spans="1:10" ht="16.5" x14ac:dyDescent="0.2">
      <c r="A150" s="3">
        <v>147</v>
      </c>
      <c r="B150" s="11" t="s">
        <v>102</v>
      </c>
      <c r="C150" s="3">
        <v>3</v>
      </c>
      <c r="D150" s="3">
        <v>10</v>
      </c>
      <c r="E150" s="3" t="str">
        <f t="shared" si="3"/>
        <v>塞伯罗斯碎片</v>
      </c>
      <c r="F150" s="3">
        <f>IFERROR(INDEX(Sheet1!K:K,MATCH(技能突破!E150,Sheet1!J:J,0)),"")</f>
        <v>20</v>
      </c>
      <c r="G150" s="3">
        <v>1</v>
      </c>
      <c r="H150" s="3">
        <v>30</v>
      </c>
      <c r="I150" s="3">
        <v>2</v>
      </c>
      <c r="J150" s="4" t="s">
        <v>797</v>
      </c>
    </row>
    <row r="151" spans="1:10" ht="16.5" x14ac:dyDescent="0.2">
      <c r="A151" s="3">
        <v>148</v>
      </c>
      <c r="B151" s="11" t="s">
        <v>104</v>
      </c>
      <c r="C151" s="3">
        <v>1</v>
      </c>
      <c r="D151" s="3">
        <v>5</v>
      </c>
      <c r="E151" s="3" t="str">
        <f t="shared" si="3"/>
        <v/>
      </c>
      <c r="F151" s="3" t="str">
        <f>IFERROR(INDEX(Sheet1!K:K,MATCH(技能突破!E151,Sheet1!J:J,0)),"")</f>
        <v/>
      </c>
      <c r="G151" s="3"/>
      <c r="H151" s="3"/>
      <c r="I151" s="3">
        <v>0</v>
      </c>
      <c r="J151" s="4"/>
    </row>
    <row r="152" spans="1:10" ht="16.5" x14ac:dyDescent="0.2">
      <c r="A152" s="3">
        <v>149</v>
      </c>
      <c r="B152" s="11" t="s">
        <v>104</v>
      </c>
      <c r="C152" s="3">
        <v>2</v>
      </c>
      <c r="D152" s="3">
        <v>8</v>
      </c>
      <c r="E152" s="3" t="str">
        <f t="shared" si="3"/>
        <v>石灵明碎片</v>
      </c>
      <c r="F152" s="3">
        <f>IFERROR(INDEX(Sheet1!K:K,MATCH(技能突破!E152,Sheet1!J:J,0)),"")</f>
        <v>30</v>
      </c>
      <c r="G152" s="3">
        <v>1</v>
      </c>
      <c r="H152" s="3">
        <v>30</v>
      </c>
      <c r="I152" s="3">
        <v>1</v>
      </c>
      <c r="J152" s="4" t="s">
        <v>797</v>
      </c>
    </row>
    <row r="153" spans="1:10" ht="16.5" x14ac:dyDescent="0.2">
      <c r="A153" s="3">
        <v>150</v>
      </c>
      <c r="B153" s="11" t="s">
        <v>104</v>
      </c>
      <c r="C153" s="3">
        <v>3</v>
      </c>
      <c r="D153" s="3">
        <v>10</v>
      </c>
      <c r="E153" s="3" t="str">
        <f t="shared" si="3"/>
        <v>石灵明碎片</v>
      </c>
      <c r="F153" s="3">
        <f>IFERROR(INDEX(Sheet1!K:K,MATCH(技能突破!E153,Sheet1!J:J,0)),"")</f>
        <v>30</v>
      </c>
      <c r="G153" s="3">
        <v>1</v>
      </c>
      <c r="H153" s="3">
        <v>30</v>
      </c>
      <c r="I153" s="3">
        <v>2</v>
      </c>
      <c r="J153" s="4" t="s">
        <v>797</v>
      </c>
    </row>
    <row r="154" spans="1:10" ht="16.5" x14ac:dyDescent="0.2">
      <c r="A154" s="3">
        <v>151</v>
      </c>
      <c r="B154" s="11" t="s">
        <v>106</v>
      </c>
      <c r="C154" s="3">
        <v>1</v>
      </c>
      <c r="D154" s="3">
        <v>5</v>
      </c>
      <c r="E154" s="3" t="str">
        <f t="shared" si="3"/>
        <v/>
      </c>
      <c r="F154" s="3" t="str">
        <f>IFERROR(INDEX(Sheet1!K:K,MATCH(技能突破!E154,Sheet1!J:J,0)),"")</f>
        <v/>
      </c>
      <c r="G154" s="3"/>
      <c r="H154" s="3"/>
      <c r="I154" s="3">
        <v>0</v>
      </c>
      <c r="J154" s="4"/>
    </row>
    <row r="155" spans="1:10" ht="16.5" x14ac:dyDescent="0.2">
      <c r="A155" s="3">
        <v>152</v>
      </c>
      <c r="B155" s="11" t="s">
        <v>106</v>
      </c>
      <c r="C155" s="3">
        <v>2</v>
      </c>
      <c r="D155" s="3">
        <v>8</v>
      </c>
      <c r="E155" s="3" t="str">
        <f t="shared" si="3"/>
        <v>于禁碎片</v>
      </c>
      <c r="F155" s="3">
        <f>IFERROR(INDEX(Sheet1!K:K,MATCH(技能突破!E155,Sheet1!J:J,0)),"")</f>
        <v>20</v>
      </c>
      <c r="G155" s="3">
        <v>1</v>
      </c>
      <c r="H155" s="3">
        <v>30</v>
      </c>
      <c r="I155" s="3">
        <v>1</v>
      </c>
      <c r="J155" s="4" t="s">
        <v>797</v>
      </c>
    </row>
    <row r="156" spans="1:10" ht="16.5" x14ac:dyDescent="0.2">
      <c r="A156" s="3">
        <v>153</v>
      </c>
      <c r="B156" s="11" t="s">
        <v>106</v>
      </c>
      <c r="C156" s="3">
        <v>3</v>
      </c>
      <c r="D156" s="3">
        <v>10</v>
      </c>
      <c r="E156" s="3" t="str">
        <f t="shared" si="3"/>
        <v>于禁碎片</v>
      </c>
      <c r="F156" s="3">
        <f>IFERROR(INDEX(Sheet1!K:K,MATCH(技能突破!E156,Sheet1!J:J,0)),"")</f>
        <v>20</v>
      </c>
      <c r="G156" s="3">
        <v>1</v>
      </c>
      <c r="H156" s="3">
        <v>30</v>
      </c>
      <c r="I156" s="3">
        <v>2</v>
      </c>
      <c r="J156" s="4" t="s">
        <v>797</v>
      </c>
    </row>
    <row r="157" spans="1:10" ht="16.5" x14ac:dyDescent="0.2">
      <c r="A157" s="3">
        <v>154</v>
      </c>
      <c r="B157" s="11" t="s">
        <v>108</v>
      </c>
      <c r="C157" s="3">
        <v>1</v>
      </c>
      <c r="D157" s="3">
        <v>5</v>
      </c>
      <c r="E157" s="3" t="str">
        <f t="shared" si="3"/>
        <v/>
      </c>
      <c r="F157" s="3" t="str">
        <f>IFERROR(INDEX(Sheet1!K:K,MATCH(技能突破!E157,Sheet1!J:J,0)),"")</f>
        <v/>
      </c>
      <c r="G157" s="3"/>
      <c r="H157" s="3"/>
      <c r="I157" s="3">
        <v>0</v>
      </c>
      <c r="J157" s="4"/>
    </row>
    <row r="158" spans="1:10" ht="16.5" x14ac:dyDescent="0.2">
      <c r="A158" s="3">
        <v>155</v>
      </c>
      <c r="B158" s="11" t="s">
        <v>108</v>
      </c>
      <c r="C158" s="3">
        <v>2</v>
      </c>
      <c r="D158" s="3">
        <v>8</v>
      </c>
      <c r="E158" s="3" t="str">
        <f t="shared" si="3"/>
        <v>西方龙碎片</v>
      </c>
      <c r="F158" s="3">
        <f>IFERROR(INDEX(Sheet1!K:K,MATCH(技能突破!E158,Sheet1!J:J,0)),"")</f>
        <v>45</v>
      </c>
      <c r="G158" s="3">
        <v>1</v>
      </c>
      <c r="H158" s="3">
        <v>30</v>
      </c>
      <c r="I158" s="3">
        <v>1</v>
      </c>
      <c r="J158" s="4" t="s">
        <v>797</v>
      </c>
    </row>
    <row r="159" spans="1:10" ht="16.5" x14ac:dyDescent="0.2">
      <c r="A159" s="3">
        <v>156</v>
      </c>
      <c r="B159" s="11" t="s">
        <v>108</v>
      </c>
      <c r="C159" s="3">
        <v>3</v>
      </c>
      <c r="D159" s="3">
        <v>10</v>
      </c>
      <c r="E159" s="3" t="str">
        <f t="shared" si="3"/>
        <v>西方龙碎片</v>
      </c>
      <c r="F159" s="3">
        <f>IFERROR(INDEX(Sheet1!K:K,MATCH(技能突破!E159,Sheet1!J:J,0)),"")</f>
        <v>45</v>
      </c>
      <c r="G159" s="3">
        <v>1</v>
      </c>
      <c r="H159" s="3">
        <v>30</v>
      </c>
      <c r="I159" s="3">
        <v>2</v>
      </c>
      <c r="J159" s="4" t="s">
        <v>797</v>
      </c>
    </row>
    <row r="160" spans="1:10" ht="16.5" x14ac:dyDescent="0.2">
      <c r="A160" s="3">
        <v>157</v>
      </c>
      <c r="B160" s="11" t="s">
        <v>110</v>
      </c>
      <c r="C160" s="3">
        <v>1</v>
      </c>
      <c r="D160" s="3">
        <v>5</v>
      </c>
      <c r="E160" s="3" t="str">
        <f t="shared" si="3"/>
        <v/>
      </c>
      <c r="F160" s="3" t="str">
        <f>IFERROR(INDEX(Sheet1!K:K,MATCH(技能突破!E160,Sheet1!J:J,0)),"")</f>
        <v/>
      </c>
      <c r="G160" s="3"/>
      <c r="H160" s="3"/>
      <c r="I160" s="3">
        <v>0</v>
      </c>
      <c r="J160" s="4"/>
    </row>
    <row r="161" spans="1:10" ht="16.5" x14ac:dyDescent="0.2">
      <c r="A161" s="3">
        <v>158</v>
      </c>
      <c r="B161" s="11" t="s">
        <v>110</v>
      </c>
      <c r="C161" s="3">
        <v>2</v>
      </c>
      <c r="D161" s="3">
        <v>8</v>
      </c>
      <c r="E161" s="3" t="str">
        <f t="shared" si="3"/>
        <v>飞廉碎片</v>
      </c>
      <c r="F161" s="3">
        <f>IFERROR(INDEX(Sheet1!K:K,MATCH(技能突破!E161,Sheet1!J:J,0)),"")</f>
        <v>30</v>
      </c>
      <c r="G161" s="3">
        <v>1</v>
      </c>
      <c r="H161" s="3">
        <v>30</v>
      </c>
      <c r="I161" s="3">
        <v>1</v>
      </c>
      <c r="J161" s="4" t="s">
        <v>797</v>
      </c>
    </row>
    <row r="162" spans="1:10" ht="16.5" x14ac:dyDescent="0.2">
      <c r="A162" s="3">
        <v>159</v>
      </c>
      <c r="B162" s="11" t="s">
        <v>110</v>
      </c>
      <c r="C162" s="3">
        <v>3</v>
      </c>
      <c r="D162" s="3">
        <v>10</v>
      </c>
      <c r="E162" s="3" t="str">
        <f t="shared" si="3"/>
        <v>飞廉碎片</v>
      </c>
      <c r="F162" s="3">
        <f>IFERROR(INDEX(Sheet1!K:K,MATCH(技能突破!E162,Sheet1!J:J,0)),"")</f>
        <v>30</v>
      </c>
      <c r="G162" s="3">
        <v>1</v>
      </c>
      <c r="H162" s="3">
        <v>30</v>
      </c>
      <c r="I162" s="3">
        <v>2</v>
      </c>
      <c r="J162" s="4" t="s">
        <v>797</v>
      </c>
    </row>
    <row r="163" spans="1:10" ht="16.5" x14ac:dyDescent="0.2">
      <c r="A163" s="3">
        <v>160</v>
      </c>
      <c r="B163" s="11" t="s">
        <v>112</v>
      </c>
      <c r="C163" s="3">
        <v>1</v>
      </c>
      <c r="D163" s="3">
        <v>5</v>
      </c>
      <c r="E163" s="3" t="str">
        <f t="shared" si="3"/>
        <v/>
      </c>
      <c r="F163" s="3" t="str">
        <f>IFERROR(INDEX(Sheet1!K:K,MATCH(技能突破!E163,Sheet1!J:J,0)),"")</f>
        <v/>
      </c>
      <c r="G163" s="3"/>
      <c r="H163" s="3"/>
      <c r="I163" s="3">
        <v>0</v>
      </c>
      <c r="J163" s="4"/>
    </row>
    <row r="164" spans="1:10" ht="16.5" x14ac:dyDescent="0.2">
      <c r="A164" s="3">
        <v>161</v>
      </c>
      <c r="B164" s="11" t="s">
        <v>112</v>
      </c>
      <c r="C164" s="3">
        <v>2</v>
      </c>
      <c r="D164" s="3">
        <v>8</v>
      </c>
      <c r="E164" s="3" t="str">
        <f t="shared" si="3"/>
        <v>噬日碎片</v>
      </c>
      <c r="F164" s="3">
        <f>IFERROR(INDEX(Sheet1!K:K,MATCH(技能突破!E164,Sheet1!J:J,0)),"")</f>
        <v>20</v>
      </c>
      <c r="G164" s="3">
        <v>1</v>
      </c>
      <c r="H164" s="3">
        <v>30</v>
      </c>
      <c r="I164" s="3">
        <v>1</v>
      </c>
      <c r="J164" s="4" t="s">
        <v>797</v>
      </c>
    </row>
    <row r="165" spans="1:10" ht="16.5" x14ac:dyDescent="0.2">
      <c r="A165" s="3">
        <v>162</v>
      </c>
      <c r="B165" s="11" t="s">
        <v>112</v>
      </c>
      <c r="C165" s="3">
        <v>3</v>
      </c>
      <c r="D165" s="3">
        <v>10</v>
      </c>
      <c r="E165" s="3" t="str">
        <f t="shared" si="3"/>
        <v>噬日碎片</v>
      </c>
      <c r="F165" s="3">
        <f>IFERROR(INDEX(Sheet1!K:K,MATCH(技能突破!E165,Sheet1!J:J,0)),"")</f>
        <v>20</v>
      </c>
      <c r="G165" s="3">
        <v>1</v>
      </c>
      <c r="H165" s="3">
        <v>30</v>
      </c>
      <c r="I165" s="3">
        <v>2</v>
      </c>
      <c r="J165" s="4" t="s">
        <v>797</v>
      </c>
    </row>
    <row r="166" spans="1:10" ht="16.5" x14ac:dyDescent="0.2">
      <c r="A166" s="3">
        <v>163</v>
      </c>
      <c r="B166" s="11" t="s">
        <v>114</v>
      </c>
      <c r="C166" s="3">
        <v>1</v>
      </c>
      <c r="D166" s="3">
        <v>5</v>
      </c>
      <c r="E166" s="3" t="str">
        <f t="shared" si="3"/>
        <v/>
      </c>
      <c r="F166" s="3" t="str">
        <f>IFERROR(INDEX(Sheet1!K:K,MATCH(技能突破!E166,Sheet1!J:J,0)),"")</f>
        <v/>
      </c>
      <c r="G166" s="3"/>
      <c r="H166" s="3"/>
      <c r="I166" s="3">
        <v>0</v>
      </c>
      <c r="J166" s="4"/>
    </row>
    <row r="167" spans="1:10" ht="16.5" x14ac:dyDescent="0.2">
      <c r="A167" s="3">
        <v>164</v>
      </c>
      <c r="B167" s="11" t="s">
        <v>114</v>
      </c>
      <c r="C167" s="3">
        <v>2</v>
      </c>
      <c r="D167" s="3">
        <v>8</v>
      </c>
      <c r="E167" s="3" t="str">
        <f t="shared" si="3"/>
        <v>食火蜥碎片</v>
      </c>
      <c r="F167" s="3">
        <f>IFERROR(INDEX(Sheet1!K:K,MATCH(技能突破!E167,Sheet1!J:J,0)),"")</f>
        <v>20</v>
      </c>
      <c r="G167" s="3">
        <v>1</v>
      </c>
      <c r="H167" s="3">
        <v>30</v>
      </c>
      <c r="I167" s="3">
        <v>1</v>
      </c>
      <c r="J167" s="4" t="s">
        <v>797</v>
      </c>
    </row>
    <row r="168" spans="1:10" ht="16.5" x14ac:dyDescent="0.2">
      <c r="A168" s="3">
        <v>165</v>
      </c>
      <c r="B168" s="11" t="s">
        <v>114</v>
      </c>
      <c r="C168" s="3">
        <v>3</v>
      </c>
      <c r="D168" s="3">
        <v>10</v>
      </c>
      <c r="E168" s="3" t="str">
        <f t="shared" si="3"/>
        <v>食火蜥碎片</v>
      </c>
      <c r="F168" s="3">
        <f>IFERROR(INDEX(Sheet1!K:K,MATCH(技能突破!E168,Sheet1!J:J,0)),"")</f>
        <v>20</v>
      </c>
      <c r="G168" s="3">
        <v>1</v>
      </c>
      <c r="H168" s="3">
        <v>30</v>
      </c>
      <c r="I168" s="3">
        <v>2</v>
      </c>
      <c r="J168" s="4" t="s">
        <v>797</v>
      </c>
    </row>
    <row r="169" spans="1:10" ht="16.5" x14ac:dyDescent="0.2">
      <c r="A169" s="3">
        <v>166</v>
      </c>
      <c r="B169" s="11" t="s">
        <v>116</v>
      </c>
      <c r="C169" s="3">
        <v>1</v>
      </c>
      <c r="D169" s="3">
        <v>5</v>
      </c>
      <c r="E169" s="3" t="str">
        <f t="shared" si="3"/>
        <v/>
      </c>
      <c r="F169" s="3" t="str">
        <f>IFERROR(INDEX(Sheet1!K:K,MATCH(技能突破!E169,Sheet1!J:J,0)),"")</f>
        <v/>
      </c>
      <c r="G169" s="3"/>
      <c r="H169" s="3"/>
      <c r="I169" s="3">
        <v>0</v>
      </c>
      <c r="J169" s="4"/>
    </row>
    <row r="170" spans="1:10" ht="16.5" x14ac:dyDescent="0.2">
      <c r="A170" s="3">
        <v>167</v>
      </c>
      <c r="B170" s="11" t="s">
        <v>116</v>
      </c>
      <c r="C170" s="3">
        <v>2</v>
      </c>
      <c r="D170" s="3">
        <v>8</v>
      </c>
      <c r="E170" s="3" t="str">
        <f t="shared" si="3"/>
        <v>高顺碎片</v>
      </c>
      <c r="F170" s="3">
        <f>IFERROR(INDEX(Sheet1!K:K,MATCH(技能突破!E170,Sheet1!J:J,0)),"")</f>
        <v>30</v>
      </c>
      <c r="G170" s="3">
        <v>1</v>
      </c>
      <c r="H170" s="3">
        <v>30</v>
      </c>
      <c r="I170" s="3">
        <v>1</v>
      </c>
      <c r="J170" s="4" t="s">
        <v>797</v>
      </c>
    </row>
    <row r="171" spans="1:10" ht="16.5" x14ac:dyDescent="0.2">
      <c r="A171" s="3">
        <v>168</v>
      </c>
      <c r="B171" s="11" t="s">
        <v>116</v>
      </c>
      <c r="C171" s="3">
        <v>3</v>
      </c>
      <c r="D171" s="3">
        <v>10</v>
      </c>
      <c r="E171" s="3" t="str">
        <f t="shared" si="3"/>
        <v>高顺碎片</v>
      </c>
      <c r="F171" s="3">
        <f>IFERROR(INDEX(Sheet1!K:K,MATCH(技能突破!E171,Sheet1!J:J,0)),"")</f>
        <v>30</v>
      </c>
      <c r="G171" s="3">
        <v>1</v>
      </c>
      <c r="H171" s="3">
        <v>30</v>
      </c>
      <c r="I171" s="3">
        <v>2</v>
      </c>
      <c r="J171" s="4" t="s">
        <v>797</v>
      </c>
    </row>
    <row r="172" spans="1:10" ht="16.5" x14ac:dyDescent="0.2">
      <c r="A172" s="3">
        <v>169</v>
      </c>
      <c r="B172" s="11" t="s">
        <v>117</v>
      </c>
      <c r="C172" s="3">
        <v>1</v>
      </c>
      <c r="D172" s="3">
        <v>5</v>
      </c>
      <c r="E172" s="3" t="str">
        <f t="shared" si="3"/>
        <v/>
      </c>
      <c r="F172" s="3" t="str">
        <f>IFERROR(INDEX(Sheet1!K:K,MATCH(技能突破!E172,Sheet1!J:J,0)),"")</f>
        <v/>
      </c>
      <c r="G172" s="3"/>
      <c r="H172" s="3"/>
      <c r="I172" s="3">
        <v>0</v>
      </c>
      <c r="J172" s="4"/>
    </row>
    <row r="173" spans="1:10" ht="16.5" x14ac:dyDescent="0.2">
      <c r="A173" s="3">
        <v>170</v>
      </c>
      <c r="B173" s="11" t="s">
        <v>117</v>
      </c>
      <c r="C173" s="3">
        <v>2</v>
      </c>
      <c r="D173" s="3">
        <v>8</v>
      </c>
      <c r="E173" s="3" t="str">
        <f t="shared" si="3"/>
        <v>烈风螳螂碎片</v>
      </c>
      <c r="F173" s="3">
        <f>IFERROR(INDEX(Sheet1!K:K,MATCH(技能突破!E173,Sheet1!J:J,0)),"")</f>
        <v>20</v>
      </c>
      <c r="G173" s="3">
        <v>1</v>
      </c>
      <c r="H173" s="3">
        <v>30</v>
      </c>
      <c r="I173" s="3">
        <v>1</v>
      </c>
      <c r="J173" s="4" t="s">
        <v>797</v>
      </c>
    </row>
    <row r="174" spans="1:10" ht="16.5" x14ac:dyDescent="0.2">
      <c r="A174" s="3">
        <v>171</v>
      </c>
      <c r="B174" s="11" t="s">
        <v>117</v>
      </c>
      <c r="C174" s="3">
        <v>3</v>
      </c>
      <c r="D174" s="3">
        <v>10</v>
      </c>
      <c r="E174" s="3" t="str">
        <f t="shared" si="3"/>
        <v>烈风螳螂碎片</v>
      </c>
      <c r="F174" s="3">
        <f>IFERROR(INDEX(Sheet1!K:K,MATCH(技能突破!E174,Sheet1!J:J,0)),"")</f>
        <v>20</v>
      </c>
      <c r="G174" s="3">
        <v>1</v>
      </c>
      <c r="H174" s="3">
        <v>30</v>
      </c>
      <c r="I174" s="3">
        <v>2</v>
      </c>
      <c r="J174" s="4" t="s">
        <v>797</v>
      </c>
    </row>
  </sheetData>
  <phoneticPr fontId="3" type="noConversion"/>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1"/>
  <sheetViews>
    <sheetView workbookViewId="0">
      <selection activeCell="C24" sqref="C24"/>
    </sheetView>
  </sheetViews>
  <sheetFormatPr defaultColWidth="9" defaultRowHeight="14.25" x14ac:dyDescent="0.2"/>
  <cols>
    <col min="1" max="1" width="12.75" style="11" customWidth="1"/>
    <col min="2" max="2" width="19.875" style="11" customWidth="1"/>
    <col min="3" max="3" width="27.75" style="11" customWidth="1"/>
    <col min="4" max="4" width="29.125" style="11" customWidth="1"/>
    <col min="5" max="5" width="14.125" style="11" customWidth="1"/>
    <col min="6" max="16384" width="9" style="11"/>
  </cols>
  <sheetData>
    <row r="1" spans="1:5" ht="15" x14ac:dyDescent="0.2">
      <c r="A1" s="5" t="s">
        <v>8</v>
      </c>
      <c r="B1" s="5" t="s">
        <v>652</v>
      </c>
      <c r="C1" s="5" t="s">
        <v>651</v>
      </c>
      <c r="D1" s="5" t="s">
        <v>513</v>
      </c>
      <c r="E1" s="5" t="s">
        <v>621</v>
      </c>
    </row>
    <row r="2" spans="1:5" x14ac:dyDescent="0.2">
      <c r="A2" s="11" t="s">
        <v>207</v>
      </c>
      <c r="B2" s="11" t="s">
        <v>653</v>
      </c>
      <c r="C2" s="11" t="s">
        <v>514</v>
      </c>
      <c r="D2" s="12" t="s">
        <v>622</v>
      </c>
      <c r="E2" s="12" t="s">
        <v>623</v>
      </c>
    </row>
    <row r="3" spans="1:5" ht="15" x14ac:dyDescent="0.2">
      <c r="A3" s="2" t="s">
        <v>334</v>
      </c>
      <c r="B3" s="2" t="s">
        <v>654</v>
      </c>
      <c r="C3" s="2" t="s">
        <v>515</v>
      </c>
      <c r="D3" s="2" t="s">
        <v>516</v>
      </c>
      <c r="E3" s="2" t="s">
        <v>624</v>
      </c>
    </row>
    <row r="4" spans="1:5" ht="16.5" x14ac:dyDescent="0.2">
      <c r="A4" s="3">
        <v>4001</v>
      </c>
      <c r="B4" s="3" t="s">
        <v>587</v>
      </c>
      <c r="C4" s="3" t="s">
        <v>587</v>
      </c>
      <c r="D4" s="3" t="s">
        <v>625</v>
      </c>
      <c r="E4" s="3" t="s">
        <v>626</v>
      </c>
    </row>
    <row r="5" spans="1:5" ht="16.5" x14ac:dyDescent="0.2">
      <c r="A5" s="3">
        <v>4003</v>
      </c>
      <c r="B5" s="3" t="s">
        <v>627</v>
      </c>
      <c r="C5" s="3" t="s">
        <v>627</v>
      </c>
      <c r="D5" s="3" t="s">
        <v>628</v>
      </c>
      <c r="E5" s="3"/>
    </row>
    <row r="6" spans="1:5" ht="16.5" x14ac:dyDescent="0.2">
      <c r="A6" s="3">
        <v>4004</v>
      </c>
      <c r="B6" s="3" t="s">
        <v>584</v>
      </c>
      <c r="C6" s="3" t="s">
        <v>584</v>
      </c>
      <c r="D6" s="3" t="s">
        <v>629</v>
      </c>
      <c r="E6" s="3"/>
    </row>
    <row r="7" spans="1:5" ht="16.5" x14ac:dyDescent="0.2">
      <c r="A7" s="3">
        <v>4005</v>
      </c>
      <c r="B7" s="3" t="s">
        <v>586</v>
      </c>
      <c r="C7" s="3" t="s">
        <v>586</v>
      </c>
      <c r="D7" s="3"/>
      <c r="E7" s="3"/>
    </row>
    <row r="8" spans="1:5" ht="16.5" x14ac:dyDescent="0.2">
      <c r="A8" s="3">
        <v>4006</v>
      </c>
      <c r="B8" s="3" t="s">
        <v>630</v>
      </c>
      <c r="C8" s="3" t="s">
        <v>630</v>
      </c>
      <c r="D8" s="3" t="s">
        <v>631</v>
      </c>
      <c r="E8" s="3"/>
    </row>
    <row r="9" spans="1:5" ht="16.5" x14ac:dyDescent="0.2">
      <c r="A9" s="3">
        <v>4007</v>
      </c>
      <c r="B9" s="3" t="s">
        <v>632</v>
      </c>
      <c r="C9" s="3" t="s">
        <v>632</v>
      </c>
      <c r="D9" s="3" t="s">
        <v>517</v>
      </c>
      <c r="E9" s="3"/>
    </row>
    <row r="10" spans="1:5" ht="16.5" x14ac:dyDescent="0.2">
      <c r="A10" s="3">
        <v>4008</v>
      </c>
      <c r="B10" s="3" t="s">
        <v>518</v>
      </c>
      <c r="C10" s="3" t="s">
        <v>518</v>
      </c>
      <c r="D10" s="3" t="s">
        <v>519</v>
      </c>
      <c r="E10" s="3"/>
    </row>
    <row r="11" spans="1:5" ht="16.5" x14ac:dyDescent="0.2">
      <c r="A11" s="3">
        <v>4009</v>
      </c>
      <c r="B11" s="3" t="s">
        <v>520</v>
      </c>
      <c r="C11" s="3" t="s">
        <v>520</v>
      </c>
      <c r="D11" s="3" t="s">
        <v>521</v>
      </c>
      <c r="E11" s="3"/>
    </row>
    <row r="12" spans="1:5" ht="16.5" x14ac:dyDescent="0.2">
      <c r="A12" s="3">
        <v>4010</v>
      </c>
      <c r="B12" s="3" t="s">
        <v>522</v>
      </c>
      <c r="C12" s="3" t="s">
        <v>522</v>
      </c>
      <c r="D12" s="3"/>
      <c r="E12" s="3"/>
    </row>
    <row r="13" spans="1:5" ht="16.5" x14ac:dyDescent="0.2">
      <c r="A13" s="3">
        <v>4011</v>
      </c>
      <c r="B13" s="3" t="s">
        <v>633</v>
      </c>
      <c r="C13" s="3" t="s">
        <v>633</v>
      </c>
      <c r="D13" s="3" t="s">
        <v>634</v>
      </c>
      <c r="E13" s="3"/>
    </row>
    <row r="14" spans="1:5" ht="16.5" x14ac:dyDescent="0.2">
      <c r="A14" s="3">
        <v>4012</v>
      </c>
      <c r="B14" s="3" t="s">
        <v>635</v>
      </c>
      <c r="C14" s="3" t="s">
        <v>635</v>
      </c>
      <c r="D14" s="3" t="s">
        <v>636</v>
      </c>
      <c r="E14" s="3"/>
    </row>
    <row r="15" spans="1:5" ht="16.5" x14ac:dyDescent="0.2">
      <c r="A15" s="3">
        <v>4013</v>
      </c>
      <c r="B15" s="3" t="s">
        <v>637</v>
      </c>
      <c r="C15" s="3" t="s">
        <v>637</v>
      </c>
      <c r="D15" s="3"/>
      <c r="E15" s="3"/>
    </row>
    <row r="16" spans="1:5" ht="16.5" x14ac:dyDescent="0.2">
      <c r="A16" s="3">
        <v>4014</v>
      </c>
      <c r="B16" s="3" t="s">
        <v>614</v>
      </c>
      <c r="C16" s="3" t="s">
        <v>614</v>
      </c>
      <c r="D16" s="3"/>
      <c r="E16" s="3"/>
    </row>
    <row r="17" spans="1:5" ht="16.5" x14ac:dyDescent="0.2">
      <c r="A17" s="3">
        <v>4015</v>
      </c>
      <c r="B17" s="3" t="s">
        <v>638</v>
      </c>
      <c r="C17" s="3" t="s">
        <v>638</v>
      </c>
      <c r="D17" s="3" t="s">
        <v>639</v>
      </c>
      <c r="E17" s="3"/>
    </row>
    <row r="18" spans="1:5" ht="16.5" x14ac:dyDescent="0.2">
      <c r="A18" s="3">
        <v>4016</v>
      </c>
      <c r="B18" s="3" t="s">
        <v>640</v>
      </c>
      <c r="C18" s="3" t="s">
        <v>640</v>
      </c>
      <c r="D18" s="3"/>
      <c r="E18" s="3"/>
    </row>
    <row r="19" spans="1:5" ht="16.5" x14ac:dyDescent="0.2">
      <c r="A19" s="3">
        <v>4017</v>
      </c>
      <c r="B19" s="3" t="s">
        <v>641</v>
      </c>
      <c r="C19" s="3" t="s">
        <v>641</v>
      </c>
      <c r="D19" s="3" t="s">
        <v>642</v>
      </c>
      <c r="E19" s="3"/>
    </row>
    <row r="20" spans="1:5" ht="16.5" x14ac:dyDescent="0.2">
      <c r="A20" s="3">
        <v>4018</v>
      </c>
      <c r="B20" s="3" t="s">
        <v>589</v>
      </c>
      <c r="C20" s="3" t="s">
        <v>589</v>
      </c>
      <c r="D20" s="3"/>
      <c r="E20" s="3"/>
    </row>
    <row r="21" spans="1:5" ht="16.5" x14ac:dyDescent="0.2">
      <c r="A21" s="3">
        <v>4019</v>
      </c>
      <c r="B21" s="3" t="s">
        <v>643</v>
      </c>
      <c r="C21" s="3" t="s">
        <v>643</v>
      </c>
      <c r="D21" s="3"/>
      <c r="E21" s="3"/>
    </row>
    <row r="22" spans="1:5" ht="16.5" x14ac:dyDescent="0.2">
      <c r="A22" s="3">
        <v>4020</v>
      </c>
      <c r="B22" s="3" t="s">
        <v>644</v>
      </c>
      <c r="C22" s="3" t="s">
        <v>644</v>
      </c>
      <c r="D22" s="3"/>
      <c r="E22" s="3"/>
    </row>
    <row r="23" spans="1:5" ht="16.5" x14ac:dyDescent="0.2">
      <c r="A23" s="3">
        <v>4021</v>
      </c>
      <c r="B23" s="3" t="s">
        <v>645</v>
      </c>
      <c r="C23" s="3" t="s">
        <v>645</v>
      </c>
      <c r="D23" s="3"/>
      <c r="E23" s="3"/>
    </row>
    <row r="24" spans="1:5" ht="16.5" x14ac:dyDescent="0.2">
      <c r="A24" s="3">
        <v>4022</v>
      </c>
      <c r="B24" s="3" t="s">
        <v>646</v>
      </c>
      <c r="C24" s="3" t="s">
        <v>646</v>
      </c>
      <c r="D24" s="3"/>
      <c r="E24" s="3"/>
    </row>
    <row r="25" spans="1:5" ht="16.5" x14ac:dyDescent="0.2">
      <c r="A25" s="3">
        <v>4101</v>
      </c>
      <c r="B25" s="3" t="s">
        <v>647</v>
      </c>
      <c r="C25" s="3" t="s">
        <v>647</v>
      </c>
      <c r="D25" s="3"/>
      <c r="E25" s="3"/>
    </row>
    <row r="26" spans="1:5" ht="16.5" x14ac:dyDescent="0.2">
      <c r="A26" s="3">
        <v>4102</v>
      </c>
      <c r="B26" s="3" t="s">
        <v>523</v>
      </c>
      <c r="C26" s="3" t="s">
        <v>523</v>
      </c>
      <c r="D26" s="3" t="s">
        <v>648</v>
      </c>
      <c r="E26" s="3"/>
    </row>
    <row r="27" spans="1:5" ht="16.5" x14ac:dyDescent="0.2">
      <c r="A27" s="3">
        <v>4103</v>
      </c>
      <c r="B27" s="3" t="s">
        <v>524</v>
      </c>
      <c r="C27" s="3" t="s">
        <v>524</v>
      </c>
      <c r="D27" s="3" t="s">
        <v>649</v>
      </c>
      <c r="E27" s="3"/>
    </row>
    <row r="28" spans="1:5" ht="16.5" x14ac:dyDescent="0.2">
      <c r="A28" s="3">
        <v>4104</v>
      </c>
      <c r="B28" s="3" t="s">
        <v>525</v>
      </c>
      <c r="C28" s="3" t="s">
        <v>525</v>
      </c>
      <c r="D28" s="3" t="s">
        <v>526</v>
      </c>
      <c r="E28" s="3"/>
    </row>
    <row r="29" spans="1:5" ht="16.5" x14ac:dyDescent="0.2">
      <c r="A29" s="3">
        <v>4105</v>
      </c>
      <c r="B29" s="3" t="s">
        <v>527</v>
      </c>
      <c r="C29" s="3" t="s">
        <v>527</v>
      </c>
      <c r="D29" s="3" t="s">
        <v>528</v>
      </c>
      <c r="E29" s="3"/>
    </row>
    <row r="30" spans="1:5" ht="16.5" x14ac:dyDescent="0.2">
      <c r="A30" s="3">
        <v>4106</v>
      </c>
      <c r="B30" s="3" t="s">
        <v>529</v>
      </c>
      <c r="C30" s="3" t="s">
        <v>529</v>
      </c>
      <c r="D30" s="3" t="s">
        <v>650</v>
      </c>
      <c r="E30" s="3"/>
    </row>
    <row r="31" spans="1:5" ht="16.5" x14ac:dyDescent="0.2">
      <c r="A31" s="3">
        <v>4107</v>
      </c>
      <c r="B31" s="3" t="s">
        <v>530</v>
      </c>
      <c r="C31" s="3" t="s">
        <v>530</v>
      </c>
      <c r="D31" s="3"/>
      <c r="E31" s="3"/>
    </row>
  </sheetData>
  <phoneticPr fontId="3"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5DB-8A3E-405D-B6E7-4BB52264BA99}">
  <dimension ref="A1:K171"/>
  <sheetViews>
    <sheetView workbookViewId="0">
      <selection activeCell="K8" sqref="K8"/>
    </sheetView>
  </sheetViews>
  <sheetFormatPr defaultRowHeight="14.25" x14ac:dyDescent="0.2"/>
  <cols>
    <col min="1" max="1" width="11" bestFit="1" customWidth="1"/>
    <col min="4" max="4" width="16.25" bestFit="1" customWidth="1"/>
    <col min="10" max="10" width="15.125" bestFit="1" customWidth="1"/>
  </cols>
  <sheetData>
    <row r="1" spans="1:11" x14ac:dyDescent="0.2">
      <c r="A1" t="s">
        <v>215</v>
      </c>
      <c r="B1" t="s">
        <v>1114</v>
      </c>
      <c r="C1">
        <v>1</v>
      </c>
      <c r="D1" t="s">
        <v>22</v>
      </c>
      <c r="F1">
        <v>1</v>
      </c>
      <c r="G1" t="str">
        <f>VLOOKUP(F1,C:D,2,FALSE)</f>
        <v>常服曹焱兵技能1</v>
      </c>
      <c r="J1" t="s">
        <v>761</v>
      </c>
      <c r="K1">
        <v>30</v>
      </c>
    </row>
    <row r="2" spans="1:11" x14ac:dyDescent="0.2">
      <c r="A2" t="s">
        <v>215</v>
      </c>
      <c r="B2" t="s">
        <v>1115</v>
      </c>
      <c r="C2">
        <v>2</v>
      </c>
      <c r="D2" t="s">
        <v>24</v>
      </c>
      <c r="F2">
        <v>1</v>
      </c>
      <c r="G2" t="str">
        <f t="shared" ref="G2:G65" si="0">VLOOKUP(F2,C:D,2,FALSE)</f>
        <v>常服曹焱兵技能1</v>
      </c>
      <c r="J2" t="s">
        <v>1117</v>
      </c>
      <c r="K2">
        <v>20</v>
      </c>
    </row>
    <row r="3" spans="1:11" x14ac:dyDescent="0.2">
      <c r="A3" t="s">
        <v>216</v>
      </c>
      <c r="B3" t="s">
        <v>1114</v>
      </c>
      <c r="C3">
        <v>3</v>
      </c>
      <c r="D3" t="s">
        <v>26</v>
      </c>
      <c r="F3">
        <v>1</v>
      </c>
      <c r="G3" t="str">
        <f t="shared" si="0"/>
        <v>常服曹焱兵技能1</v>
      </c>
      <c r="J3" t="s">
        <v>762</v>
      </c>
      <c r="K3">
        <v>30</v>
      </c>
    </row>
    <row r="4" spans="1:11" x14ac:dyDescent="0.2">
      <c r="A4" t="s">
        <v>216</v>
      </c>
      <c r="B4" t="s">
        <v>1115</v>
      </c>
      <c r="C4">
        <v>4</v>
      </c>
      <c r="D4" t="s">
        <v>28</v>
      </c>
      <c r="F4">
        <f>F1+1</f>
        <v>2</v>
      </c>
      <c r="G4" t="str">
        <f t="shared" si="0"/>
        <v>常服曹焱兵技能2</v>
      </c>
      <c r="J4" t="s">
        <v>1118</v>
      </c>
      <c r="K4">
        <v>45</v>
      </c>
    </row>
    <row r="5" spans="1:11" x14ac:dyDescent="0.2">
      <c r="A5" t="s">
        <v>217</v>
      </c>
      <c r="B5" t="s">
        <v>1114</v>
      </c>
      <c r="C5">
        <v>5</v>
      </c>
      <c r="D5" t="s">
        <v>30</v>
      </c>
      <c r="F5">
        <f t="shared" ref="F5:F68" si="1">F2+1</f>
        <v>2</v>
      </c>
      <c r="G5" t="str">
        <f t="shared" si="0"/>
        <v>常服曹焱兵技能2</v>
      </c>
      <c r="J5" t="s">
        <v>1119</v>
      </c>
      <c r="K5">
        <v>45</v>
      </c>
    </row>
    <row r="6" spans="1:11" x14ac:dyDescent="0.2">
      <c r="A6" t="s">
        <v>217</v>
      </c>
      <c r="B6" t="s">
        <v>1115</v>
      </c>
      <c r="C6">
        <v>6</v>
      </c>
      <c r="D6" t="s">
        <v>31</v>
      </c>
      <c r="F6">
        <f t="shared" si="1"/>
        <v>2</v>
      </c>
      <c r="G6" t="str">
        <f t="shared" si="0"/>
        <v>常服曹焱兵技能2</v>
      </c>
      <c r="J6" t="s">
        <v>763</v>
      </c>
      <c r="K6">
        <v>30</v>
      </c>
    </row>
    <row r="7" spans="1:11" x14ac:dyDescent="0.2">
      <c r="A7" t="s">
        <v>218</v>
      </c>
      <c r="B7" t="s">
        <v>1114</v>
      </c>
      <c r="C7">
        <v>7</v>
      </c>
      <c r="D7" t="s">
        <v>33</v>
      </c>
      <c r="F7">
        <f t="shared" si="1"/>
        <v>3</v>
      </c>
      <c r="G7" t="str">
        <f t="shared" si="0"/>
        <v>曹玄亮技能1</v>
      </c>
      <c r="J7" t="s">
        <v>1120</v>
      </c>
      <c r="K7">
        <v>45</v>
      </c>
    </row>
    <row r="8" spans="1:11" x14ac:dyDescent="0.2">
      <c r="A8" t="s">
        <v>218</v>
      </c>
      <c r="B8" t="s">
        <v>1115</v>
      </c>
      <c r="C8">
        <v>8</v>
      </c>
      <c r="D8" t="s">
        <v>35</v>
      </c>
      <c r="F8">
        <f t="shared" si="1"/>
        <v>3</v>
      </c>
      <c r="G8" t="str">
        <f t="shared" si="0"/>
        <v>曹玄亮技能1</v>
      </c>
      <c r="J8" t="s">
        <v>1121</v>
      </c>
      <c r="K8">
        <v>20</v>
      </c>
    </row>
    <row r="9" spans="1:11" x14ac:dyDescent="0.2">
      <c r="A9" t="s">
        <v>219</v>
      </c>
      <c r="B9" t="s">
        <v>1114</v>
      </c>
      <c r="C9">
        <v>9</v>
      </c>
      <c r="D9" t="s">
        <v>37</v>
      </c>
      <c r="F9">
        <f t="shared" si="1"/>
        <v>3</v>
      </c>
      <c r="G9" t="str">
        <f t="shared" si="0"/>
        <v>曹玄亮技能1</v>
      </c>
      <c r="J9" t="s">
        <v>764</v>
      </c>
      <c r="K9">
        <v>30</v>
      </c>
    </row>
    <row r="10" spans="1:11" x14ac:dyDescent="0.2">
      <c r="A10" t="s">
        <v>219</v>
      </c>
      <c r="B10" t="s">
        <v>1115</v>
      </c>
      <c r="C10">
        <v>10</v>
      </c>
      <c r="D10" t="s">
        <v>39</v>
      </c>
      <c r="F10">
        <f t="shared" si="1"/>
        <v>4</v>
      </c>
      <c r="G10" t="str">
        <f t="shared" si="0"/>
        <v>曹玄亮技能2</v>
      </c>
      <c r="J10" t="s">
        <v>1122</v>
      </c>
      <c r="K10">
        <v>45</v>
      </c>
    </row>
    <row r="11" spans="1:11" x14ac:dyDescent="0.2">
      <c r="A11" t="s">
        <v>220</v>
      </c>
      <c r="B11" t="s">
        <v>1114</v>
      </c>
      <c r="C11">
        <v>11</v>
      </c>
      <c r="D11" t="s">
        <v>41</v>
      </c>
      <c r="F11">
        <f t="shared" si="1"/>
        <v>4</v>
      </c>
      <c r="G11" t="str">
        <f t="shared" si="0"/>
        <v>曹玄亮技能2</v>
      </c>
      <c r="J11" t="s">
        <v>765</v>
      </c>
      <c r="K11">
        <v>30</v>
      </c>
    </row>
    <row r="12" spans="1:11" x14ac:dyDescent="0.2">
      <c r="A12" t="s">
        <v>220</v>
      </c>
      <c r="B12" t="s">
        <v>1115</v>
      </c>
      <c r="C12">
        <v>12</v>
      </c>
      <c r="D12" t="s">
        <v>43</v>
      </c>
      <c r="F12">
        <f t="shared" si="1"/>
        <v>4</v>
      </c>
      <c r="G12" t="str">
        <f t="shared" si="0"/>
        <v>曹玄亮技能2</v>
      </c>
      <c r="J12" t="s">
        <v>1123</v>
      </c>
      <c r="K12">
        <v>20</v>
      </c>
    </row>
    <row r="13" spans="1:11" x14ac:dyDescent="0.2">
      <c r="A13" t="s">
        <v>221</v>
      </c>
      <c r="B13" t="s">
        <v>1114</v>
      </c>
      <c r="C13">
        <v>13</v>
      </c>
      <c r="D13" t="s">
        <v>45</v>
      </c>
      <c r="F13">
        <f t="shared" si="1"/>
        <v>5</v>
      </c>
      <c r="G13" t="str">
        <f t="shared" si="0"/>
        <v>战斗夏玲技能1</v>
      </c>
      <c r="J13" t="s">
        <v>1124</v>
      </c>
      <c r="K13">
        <v>20</v>
      </c>
    </row>
    <row r="14" spans="1:11" x14ac:dyDescent="0.2">
      <c r="A14" t="s">
        <v>221</v>
      </c>
      <c r="B14" t="s">
        <v>1115</v>
      </c>
      <c r="C14">
        <v>14</v>
      </c>
      <c r="D14" t="s">
        <v>47</v>
      </c>
      <c r="F14">
        <f t="shared" si="1"/>
        <v>5</v>
      </c>
      <c r="G14" t="str">
        <f t="shared" si="0"/>
        <v>战斗夏玲技能1</v>
      </c>
      <c r="J14" t="s">
        <v>766</v>
      </c>
      <c r="K14">
        <v>30</v>
      </c>
    </row>
    <row r="15" spans="1:11" x14ac:dyDescent="0.2">
      <c r="A15" t="s">
        <v>222</v>
      </c>
      <c r="B15" t="s">
        <v>1114</v>
      </c>
      <c r="C15">
        <v>15</v>
      </c>
      <c r="D15" t="s">
        <v>49</v>
      </c>
      <c r="F15">
        <f t="shared" si="1"/>
        <v>5</v>
      </c>
      <c r="G15" t="str">
        <f t="shared" si="0"/>
        <v>战斗夏玲技能1</v>
      </c>
      <c r="J15" t="s">
        <v>1125</v>
      </c>
      <c r="K15">
        <v>20</v>
      </c>
    </row>
    <row r="16" spans="1:11" x14ac:dyDescent="0.2">
      <c r="A16" t="s">
        <v>222</v>
      </c>
      <c r="B16" t="s">
        <v>1115</v>
      </c>
      <c r="C16">
        <v>16</v>
      </c>
      <c r="D16" t="s">
        <v>51</v>
      </c>
      <c r="F16">
        <f t="shared" si="1"/>
        <v>6</v>
      </c>
      <c r="G16" t="str">
        <f t="shared" si="0"/>
        <v>战斗夏玲技能2</v>
      </c>
      <c r="J16" t="s">
        <v>1126</v>
      </c>
      <c r="K16">
        <v>45</v>
      </c>
    </row>
    <row r="17" spans="1:11" x14ac:dyDescent="0.2">
      <c r="A17" t="s">
        <v>223</v>
      </c>
      <c r="B17" t="s">
        <v>1114</v>
      </c>
      <c r="C17">
        <v>17</v>
      </c>
      <c r="D17" t="s">
        <v>53</v>
      </c>
      <c r="F17">
        <f t="shared" si="1"/>
        <v>6</v>
      </c>
      <c r="G17" t="str">
        <f t="shared" si="0"/>
        <v>战斗夏玲技能2</v>
      </c>
      <c r="J17" t="s">
        <v>1127</v>
      </c>
      <c r="K17">
        <v>45</v>
      </c>
    </row>
    <row r="18" spans="1:11" x14ac:dyDescent="0.2">
      <c r="A18" t="s">
        <v>223</v>
      </c>
      <c r="B18" t="s">
        <v>1115</v>
      </c>
      <c r="C18">
        <v>18</v>
      </c>
      <c r="D18" t="s">
        <v>55</v>
      </c>
      <c r="F18">
        <f t="shared" si="1"/>
        <v>6</v>
      </c>
      <c r="G18" t="str">
        <f t="shared" si="0"/>
        <v>战斗夏玲技能2</v>
      </c>
      <c r="J18" t="s">
        <v>1128</v>
      </c>
      <c r="K18">
        <v>20</v>
      </c>
    </row>
    <row r="19" spans="1:11" x14ac:dyDescent="0.2">
      <c r="A19" t="s">
        <v>224</v>
      </c>
      <c r="B19" t="s">
        <v>1114</v>
      </c>
      <c r="C19">
        <v>19</v>
      </c>
      <c r="D19" t="s">
        <v>57</v>
      </c>
      <c r="F19">
        <f t="shared" si="1"/>
        <v>7</v>
      </c>
      <c r="G19" t="str">
        <f t="shared" si="0"/>
        <v>项昆仑技能1</v>
      </c>
      <c r="J19" t="s">
        <v>1129</v>
      </c>
      <c r="K19">
        <v>45</v>
      </c>
    </row>
    <row r="20" spans="1:11" x14ac:dyDescent="0.2">
      <c r="A20" t="s">
        <v>224</v>
      </c>
      <c r="B20" t="s">
        <v>1115</v>
      </c>
      <c r="C20">
        <v>20</v>
      </c>
      <c r="D20" t="s">
        <v>59</v>
      </c>
      <c r="F20">
        <f t="shared" si="1"/>
        <v>7</v>
      </c>
      <c r="G20" t="str">
        <f t="shared" si="0"/>
        <v>项昆仑技能1</v>
      </c>
      <c r="J20" t="s">
        <v>767</v>
      </c>
      <c r="K20">
        <v>30</v>
      </c>
    </row>
    <row r="21" spans="1:11" x14ac:dyDescent="0.2">
      <c r="A21" t="s">
        <v>225</v>
      </c>
      <c r="B21" t="s">
        <v>1114</v>
      </c>
      <c r="C21">
        <v>21</v>
      </c>
      <c r="D21" t="s">
        <v>61</v>
      </c>
      <c r="F21">
        <f t="shared" si="1"/>
        <v>7</v>
      </c>
      <c r="G21" t="str">
        <f t="shared" si="0"/>
        <v>项昆仑技能1</v>
      </c>
      <c r="J21" t="s">
        <v>768</v>
      </c>
      <c r="K21">
        <v>30</v>
      </c>
    </row>
    <row r="22" spans="1:11" x14ac:dyDescent="0.2">
      <c r="A22" t="s">
        <v>225</v>
      </c>
      <c r="B22" t="s">
        <v>1115</v>
      </c>
      <c r="C22">
        <v>22</v>
      </c>
      <c r="D22" t="s">
        <v>63</v>
      </c>
      <c r="F22">
        <f t="shared" si="1"/>
        <v>8</v>
      </c>
      <c r="G22" t="str">
        <f t="shared" si="0"/>
        <v>项昆仑技能2</v>
      </c>
      <c r="J22" t="s">
        <v>1130</v>
      </c>
      <c r="K22">
        <v>20</v>
      </c>
    </row>
    <row r="23" spans="1:11" x14ac:dyDescent="0.2">
      <c r="A23" t="s">
        <v>226</v>
      </c>
      <c r="B23" t="s">
        <v>1114</v>
      </c>
      <c r="C23">
        <v>23</v>
      </c>
      <c r="D23" t="s">
        <v>65</v>
      </c>
      <c r="F23">
        <f t="shared" si="1"/>
        <v>8</v>
      </c>
      <c r="G23" t="str">
        <f t="shared" si="0"/>
        <v>项昆仑技能2</v>
      </c>
      <c r="J23" t="s">
        <v>769</v>
      </c>
      <c r="K23">
        <v>30</v>
      </c>
    </row>
    <row r="24" spans="1:11" x14ac:dyDescent="0.2">
      <c r="A24" t="s">
        <v>226</v>
      </c>
      <c r="B24" t="s">
        <v>1115</v>
      </c>
      <c r="C24">
        <v>24</v>
      </c>
      <c r="D24" t="s">
        <v>67</v>
      </c>
      <c r="F24">
        <f t="shared" si="1"/>
        <v>8</v>
      </c>
      <c r="G24" t="str">
        <f t="shared" si="0"/>
        <v>项昆仑技能2</v>
      </c>
      <c r="J24" t="s">
        <v>1131</v>
      </c>
      <c r="K24">
        <v>45</v>
      </c>
    </row>
    <row r="25" spans="1:11" x14ac:dyDescent="0.2">
      <c r="A25" t="s">
        <v>227</v>
      </c>
      <c r="B25" t="s">
        <v>1114</v>
      </c>
      <c r="C25">
        <v>25</v>
      </c>
      <c r="D25" t="s">
        <v>69</v>
      </c>
      <c r="F25">
        <f t="shared" si="1"/>
        <v>9</v>
      </c>
      <c r="G25" t="str">
        <f t="shared" si="0"/>
        <v>刘羽禅技能1</v>
      </c>
      <c r="J25" t="s">
        <v>1132</v>
      </c>
      <c r="K25">
        <v>30</v>
      </c>
    </row>
    <row r="26" spans="1:11" x14ac:dyDescent="0.2">
      <c r="A26" t="s">
        <v>227</v>
      </c>
      <c r="B26" t="s">
        <v>1115</v>
      </c>
      <c r="C26">
        <v>26</v>
      </c>
      <c r="D26" t="s">
        <v>71</v>
      </c>
      <c r="F26">
        <f t="shared" si="1"/>
        <v>9</v>
      </c>
      <c r="G26" t="str">
        <f t="shared" si="0"/>
        <v>刘羽禅技能1</v>
      </c>
      <c r="J26" t="s">
        <v>770</v>
      </c>
      <c r="K26">
        <v>45</v>
      </c>
    </row>
    <row r="27" spans="1:11" x14ac:dyDescent="0.2">
      <c r="A27" t="s">
        <v>228</v>
      </c>
      <c r="B27" t="s">
        <v>1114</v>
      </c>
      <c r="C27">
        <v>27</v>
      </c>
      <c r="D27" t="s">
        <v>73</v>
      </c>
      <c r="F27">
        <f t="shared" si="1"/>
        <v>9</v>
      </c>
      <c r="G27" t="str">
        <f t="shared" si="0"/>
        <v>刘羽禅技能1</v>
      </c>
      <c r="J27" t="s">
        <v>1133</v>
      </c>
      <c r="K27">
        <v>45</v>
      </c>
    </row>
    <row r="28" spans="1:11" x14ac:dyDescent="0.2">
      <c r="A28" t="s">
        <v>228</v>
      </c>
      <c r="B28" t="s">
        <v>1115</v>
      </c>
      <c r="C28">
        <v>28</v>
      </c>
      <c r="D28" t="s">
        <v>75</v>
      </c>
      <c r="F28">
        <f t="shared" si="1"/>
        <v>10</v>
      </c>
      <c r="G28" t="str">
        <f t="shared" si="0"/>
        <v>刘羽禅技能2</v>
      </c>
      <c r="J28" t="s">
        <v>1134</v>
      </c>
      <c r="K28">
        <v>45</v>
      </c>
    </row>
    <row r="29" spans="1:11" x14ac:dyDescent="0.2">
      <c r="A29" t="s">
        <v>229</v>
      </c>
      <c r="B29" t="s">
        <v>1114</v>
      </c>
      <c r="C29">
        <v>29</v>
      </c>
      <c r="D29" t="s">
        <v>77</v>
      </c>
      <c r="F29">
        <f t="shared" si="1"/>
        <v>10</v>
      </c>
      <c r="G29" t="str">
        <f t="shared" si="0"/>
        <v>刘羽禅技能2</v>
      </c>
      <c r="J29" t="s">
        <v>1135</v>
      </c>
      <c r="K29">
        <v>45</v>
      </c>
    </row>
    <row r="30" spans="1:11" x14ac:dyDescent="0.2">
      <c r="A30" t="s">
        <v>229</v>
      </c>
      <c r="B30" t="s">
        <v>1115</v>
      </c>
      <c r="C30">
        <v>30</v>
      </c>
      <c r="D30" t="s">
        <v>78</v>
      </c>
      <c r="F30">
        <f t="shared" si="1"/>
        <v>10</v>
      </c>
      <c r="G30" t="str">
        <f t="shared" si="0"/>
        <v>刘羽禅技能2</v>
      </c>
      <c r="J30" t="s">
        <v>1136</v>
      </c>
      <c r="K30">
        <v>45</v>
      </c>
    </row>
    <row r="31" spans="1:11" x14ac:dyDescent="0.2">
      <c r="A31" t="s">
        <v>1111</v>
      </c>
      <c r="B31" t="s">
        <v>1114</v>
      </c>
      <c r="C31">
        <v>31</v>
      </c>
      <c r="D31" t="s">
        <v>948</v>
      </c>
      <c r="F31">
        <f t="shared" si="1"/>
        <v>11</v>
      </c>
      <c r="G31" t="str">
        <f t="shared" si="0"/>
        <v>红莲·缇娜技能1</v>
      </c>
      <c r="J31" t="s">
        <v>1137</v>
      </c>
      <c r="K31">
        <v>20</v>
      </c>
    </row>
    <row r="32" spans="1:11" x14ac:dyDescent="0.2">
      <c r="A32" t="s">
        <v>1111</v>
      </c>
      <c r="B32" t="s">
        <v>1115</v>
      </c>
      <c r="C32">
        <v>32</v>
      </c>
      <c r="D32" t="s">
        <v>950</v>
      </c>
      <c r="F32">
        <f t="shared" si="1"/>
        <v>11</v>
      </c>
      <c r="G32" t="str">
        <f t="shared" si="0"/>
        <v>红莲·缇娜技能1</v>
      </c>
      <c r="J32" t="s">
        <v>771</v>
      </c>
      <c r="K32">
        <v>30</v>
      </c>
    </row>
    <row r="33" spans="1:11" x14ac:dyDescent="0.2">
      <c r="A33" t="s">
        <v>1112</v>
      </c>
      <c r="B33" t="s">
        <v>1114</v>
      </c>
      <c r="C33">
        <v>33</v>
      </c>
      <c r="D33" t="s">
        <v>951</v>
      </c>
      <c r="F33">
        <f t="shared" si="1"/>
        <v>11</v>
      </c>
      <c r="G33" t="str">
        <f t="shared" si="0"/>
        <v>红莲·缇娜技能1</v>
      </c>
      <c r="J33" t="s">
        <v>1138</v>
      </c>
      <c r="K33">
        <v>20</v>
      </c>
    </row>
    <row r="34" spans="1:11" x14ac:dyDescent="0.2">
      <c r="A34" t="s">
        <v>1112</v>
      </c>
      <c r="B34" t="s">
        <v>1115</v>
      </c>
      <c r="C34">
        <v>34</v>
      </c>
      <c r="D34" t="s">
        <v>953</v>
      </c>
      <c r="F34">
        <f t="shared" si="1"/>
        <v>12</v>
      </c>
      <c r="G34" t="str">
        <f t="shared" si="0"/>
        <v>红莲·缇娜技能2</v>
      </c>
      <c r="J34" t="s">
        <v>1139</v>
      </c>
      <c r="K34">
        <v>45</v>
      </c>
    </row>
    <row r="35" spans="1:11" x14ac:dyDescent="0.2">
      <c r="A35" t="s">
        <v>1113</v>
      </c>
      <c r="B35" t="s">
        <v>1114</v>
      </c>
      <c r="C35">
        <v>35</v>
      </c>
      <c r="D35" t="s">
        <v>954</v>
      </c>
      <c r="F35">
        <f t="shared" si="1"/>
        <v>12</v>
      </c>
      <c r="G35" t="str">
        <f t="shared" si="0"/>
        <v>红莲·缇娜技能2</v>
      </c>
      <c r="J35" t="s">
        <v>772</v>
      </c>
      <c r="K35">
        <v>30</v>
      </c>
    </row>
    <row r="36" spans="1:11" x14ac:dyDescent="0.2">
      <c r="A36" t="s">
        <v>1113</v>
      </c>
      <c r="B36" t="s">
        <v>1115</v>
      </c>
      <c r="C36">
        <v>36</v>
      </c>
      <c r="D36" t="s">
        <v>956</v>
      </c>
      <c r="F36">
        <f t="shared" si="1"/>
        <v>12</v>
      </c>
      <c r="G36" t="str">
        <f t="shared" si="0"/>
        <v>红莲·缇娜技能2</v>
      </c>
      <c r="J36" t="s">
        <v>773</v>
      </c>
      <c r="K36">
        <v>20</v>
      </c>
    </row>
    <row r="37" spans="1:11" x14ac:dyDescent="0.2">
      <c r="A37" t="s">
        <v>230</v>
      </c>
      <c r="B37" t="s">
        <v>593</v>
      </c>
      <c r="C37">
        <v>37</v>
      </c>
      <c r="D37" t="s">
        <v>80</v>
      </c>
      <c r="F37">
        <f t="shared" si="1"/>
        <v>13</v>
      </c>
      <c r="G37" t="str">
        <f t="shared" si="0"/>
        <v>战斗曹焱兵技能1</v>
      </c>
      <c r="J37" t="s">
        <v>774</v>
      </c>
      <c r="K37">
        <v>20</v>
      </c>
    </row>
    <row r="38" spans="1:11" x14ac:dyDescent="0.2">
      <c r="A38" t="s">
        <v>231</v>
      </c>
      <c r="B38" t="s">
        <v>593</v>
      </c>
      <c r="C38">
        <v>38</v>
      </c>
      <c r="D38" t="s">
        <v>82</v>
      </c>
      <c r="F38">
        <f t="shared" si="1"/>
        <v>13</v>
      </c>
      <c r="G38" t="str">
        <f t="shared" si="0"/>
        <v>战斗曹焱兵技能1</v>
      </c>
      <c r="J38" t="s">
        <v>775</v>
      </c>
      <c r="K38">
        <v>30</v>
      </c>
    </row>
    <row r="39" spans="1:11" x14ac:dyDescent="0.2">
      <c r="A39" t="s">
        <v>232</v>
      </c>
      <c r="B39" t="s">
        <v>593</v>
      </c>
      <c r="C39">
        <v>39</v>
      </c>
      <c r="D39" t="s">
        <v>84</v>
      </c>
      <c r="F39">
        <f t="shared" si="1"/>
        <v>13</v>
      </c>
      <c r="G39" t="str">
        <f t="shared" si="0"/>
        <v>战斗曹焱兵技能1</v>
      </c>
      <c r="J39" t="s">
        <v>1140</v>
      </c>
      <c r="K39">
        <v>20</v>
      </c>
    </row>
    <row r="40" spans="1:11" x14ac:dyDescent="0.2">
      <c r="A40" t="s">
        <v>233</v>
      </c>
      <c r="B40" t="s">
        <v>593</v>
      </c>
      <c r="C40">
        <v>40</v>
      </c>
      <c r="D40" t="s">
        <v>86</v>
      </c>
      <c r="F40">
        <f t="shared" si="1"/>
        <v>14</v>
      </c>
      <c r="G40" t="str">
        <f t="shared" si="0"/>
        <v>战斗曹焱兵技能2</v>
      </c>
    </row>
    <row r="41" spans="1:11" x14ac:dyDescent="0.2">
      <c r="A41" t="s">
        <v>234</v>
      </c>
      <c r="B41" t="s">
        <v>593</v>
      </c>
      <c r="C41">
        <v>41</v>
      </c>
      <c r="D41" t="s">
        <v>88</v>
      </c>
      <c r="F41">
        <f t="shared" si="1"/>
        <v>14</v>
      </c>
      <c r="G41" t="str">
        <f t="shared" si="0"/>
        <v>战斗曹焱兵技能2</v>
      </c>
    </row>
    <row r="42" spans="1:11" x14ac:dyDescent="0.2">
      <c r="A42" t="s">
        <v>235</v>
      </c>
      <c r="B42" t="s">
        <v>593</v>
      </c>
      <c r="C42">
        <v>42</v>
      </c>
      <c r="D42" t="s">
        <v>90</v>
      </c>
      <c r="F42">
        <f t="shared" si="1"/>
        <v>14</v>
      </c>
      <c r="G42" t="str">
        <f t="shared" si="0"/>
        <v>战斗曹焱兵技能2</v>
      </c>
    </row>
    <row r="43" spans="1:11" x14ac:dyDescent="0.2">
      <c r="A43" t="s">
        <v>236</v>
      </c>
      <c r="B43" t="s">
        <v>593</v>
      </c>
      <c r="C43">
        <v>43</v>
      </c>
      <c r="D43" t="s">
        <v>1116</v>
      </c>
      <c r="F43">
        <f t="shared" si="1"/>
        <v>15</v>
      </c>
      <c r="G43" t="str">
        <f t="shared" si="0"/>
        <v>黑尔·坎普技能1</v>
      </c>
    </row>
    <row r="44" spans="1:11" x14ac:dyDescent="0.2">
      <c r="A44" t="s">
        <v>237</v>
      </c>
      <c r="B44" t="s">
        <v>593</v>
      </c>
      <c r="C44">
        <v>44</v>
      </c>
      <c r="D44" t="s">
        <v>93</v>
      </c>
      <c r="F44">
        <f t="shared" si="1"/>
        <v>15</v>
      </c>
      <c r="G44" t="str">
        <f t="shared" si="0"/>
        <v>黑尔·坎普技能1</v>
      </c>
    </row>
    <row r="45" spans="1:11" x14ac:dyDescent="0.2">
      <c r="A45" t="s">
        <v>238</v>
      </c>
      <c r="B45" t="s">
        <v>593</v>
      </c>
      <c r="C45">
        <v>45</v>
      </c>
      <c r="D45" t="s">
        <v>95</v>
      </c>
      <c r="F45">
        <f t="shared" si="1"/>
        <v>15</v>
      </c>
      <c r="G45" t="str">
        <f t="shared" si="0"/>
        <v>黑尔·坎普技能1</v>
      </c>
    </row>
    <row r="46" spans="1:11" x14ac:dyDescent="0.2">
      <c r="A46" t="s">
        <v>239</v>
      </c>
      <c r="B46" t="s">
        <v>593</v>
      </c>
      <c r="C46">
        <v>46</v>
      </c>
      <c r="D46" t="s">
        <v>97</v>
      </c>
      <c r="F46">
        <f t="shared" si="1"/>
        <v>16</v>
      </c>
      <c r="G46" t="str">
        <f t="shared" si="0"/>
        <v>黑尔·坎普技能2</v>
      </c>
    </row>
    <row r="47" spans="1:11" x14ac:dyDescent="0.2">
      <c r="A47" t="s">
        <v>240</v>
      </c>
      <c r="B47" t="s">
        <v>593</v>
      </c>
      <c r="C47">
        <v>47</v>
      </c>
      <c r="D47" t="s">
        <v>99</v>
      </c>
      <c r="F47">
        <f t="shared" si="1"/>
        <v>16</v>
      </c>
      <c r="G47" t="str">
        <f t="shared" si="0"/>
        <v>黑尔·坎普技能2</v>
      </c>
    </row>
    <row r="48" spans="1:11" x14ac:dyDescent="0.2">
      <c r="A48" t="s">
        <v>242</v>
      </c>
      <c r="B48" t="s">
        <v>593</v>
      </c>
      <c r="C48">
        <v>48</v>
      </c>
      <c r="D48" t="s">
        <v>100</v>
      </c>
      <c r="F48">
        <f t="shared" si="1"/>
        <v>16</v>
      </c>
      <c r="G48" t="str">
        <f t="shared" si="0"/>
        <v>黑尔·坎普技能2</v>
      </c>
    </row>
    <row r="49" spans="1:7" x14ac:dyDescent="0.2">
      <c r="A49" t="s">
        <v>243</v>
      </c>
      <c r="B49" t="s">
        <v>593</v>
      </c>
      <c r="C49">
        <v>49</v>
      </c>
      <c r="D49" t="s">
        <v>102</v>
      </c>
      <c r="F49">
        <f t="shared" si="1"/>
        <v>17</v>
      </c>
      <c r="G49" t="str">
        <f t="shared" si="0"/>
        <v>北落师门技能1</v>
      </c>
    </row>
    <row r="50" spans="1:7" x14ac:dyDescent="0.2">
      <c r="A50" t="s">
        <v>244</v>
      </c>
      <c r="B50" t="s">
        <v>593</v>
      </c>
      <c r="C50">
        <v>50</v>
      </c>
      <c r="D50" t="s">
        <v>104</v>
      </c>
      <c r="F50">
        <f t="shared" si="1"/>
        <v>17</v>
      </c>
      <c r="G50" t="str">
        <f t="shared" si="0"/>
        <v>北落师门技能1</v>
      </c>
    </row>
    <row r="51" spans="1:7" x14ac:dyDescent="0.2">
      <c r="A51" t="s">
        <v>245</v>
      </c>
      <c r="B51" t="s">
        <v>593</v>
      </c>
      <c r="C51">
        <v>51</v>
      </c>
      <c r="D51" t="s">
        <v>106</v>
      </c>
      <c r="F51">
        <f t="shared" si="1"/>
        <v>17</v>
      </c>
      <c r="G51" t="str">
        <f t="shared" si="0"/>
        <v>北落师门技能1</v>
      </c>
    </row>
    <row r="52" spans="1:7" x14ac:dyDescent="0.2">
      <c r="A52" t="s">
        <v>246</v>
      </c>
      <c r="B52" t="s">
        <v>593</v>
      </c>
      <c r="C52">
        <v>52</v>
      </c>
      <c r="D52" t="s">
        <v>108</v>
      </c>
      <c r="F52">
        <f t="shared" si="1"/>
        <v>18</v>
      </c>
      <c r="G52" t="str">
        <f t="shared" si="0"/>
        <v>北落师门技能2</v>
      </c>
    </row>
    <row r="53" spans="1:7" x14ac:dyDescent="0.2">
      <c r="A53" t="s">
        <v>247</v>
      </c>
      <c r="B53" t="s">
        <v>593</v>
      </c>
      <c r="C53">
        <v>53</v>
      </c>
      <c r="D53" t="s">
        <v>110</v>
      </c>
      <c r="F53">
        <f t="shared" si="1"/>
        <v>18</v>
      </c>
      <c r="G53" t="str">
        <f t="shared" si="0"/>
        <v>北落师门技能2</v>
      </c>
    </row>
    <row r="54" spans="1:7" x14ac:dyDescent="0.2">
      <c r="A54" t="s">
        <v>248</v>
      </c>
      <c r="B54" t="s">
        <v>593</v>
      </c>
      <c r="C54">
        <v>54</v>
      </c>
      <c r="D54" t="s">
        <v>112</v>
      </c>
      <c r="F54">
        <f t="shared" si="1"/>
        <v>18</v>
      </c>
      <c r="G54" t="str">
        <f t="shared" si="0"/>
        <v>北落师门技能2</v>
      </c>
    </row>
    <row r="55" spans="1:7" x14ac:dyDescent="0.2">
      <c r="A55" t="s">
        <v>249</v>
      </c>
      <c r="B55" t="s">
        <v>593</v>
      </c>
      <c r="C55">
        <v>55</v>
      </c>
      <c r="D55" t="s">
        <v>114</v>
      </c>
      <c r="F55">
        <f t="shared" si="1"/>
        <v>19</v>
      </c>
      <c r="G55" t="str">
        <f t="shared" si="0"/>
        <v>盖文技能1</v>
      </c>
    </row>
    <row r="56" spans="1:7" x14ac:dyDescent="0.2">
      <c r="A56" t="s">
        <v>250</v>
      </c>
      <c r="B56" t="s">
        <v>593</v>
      </c>
      <c r="C56">
        <v>56</v>
      </c>
      <c r="D56" t="s">
        <v>116</v>
      </c>
      <c r="F56">
        <f t="shared" si="1"/>
        <v>19</v>
      </c>
      <c r="G56" t="str">
        <f t="shared" si="0"/>
        <v>盖文技能1</v>
      </c>
    </row>
    <row r="57" spans="1:7" x14ac:dyDescent="0.2">
      <c r="A57" t="s">
        <v>252</v>
      </c>
      <c r="B57" t="s">
        <v>593</v>
      </c>
      <c r="C57">
        <v>57</v>
      </c>
      <c r="D57" t="s">
        <v>117</v>
      </c>
      <c r="F57">
        <f t="shared" si="1"/>
        <v>19</v>
      </c>
      <c r="G57" t="str">
        <f t="shared" si="0"/>
        <v>盖文技能1</v>
      </c>
    </row>
    <row r="58" spans="1:7" x14ac:dyDescent="0.2">
      <c r="F58">
        <f t="shared" si="1"/>
        <v>20</v>
      </c>
      <c r="G58" t="str">
        <f t="shared" si="0"/>
        <v>盖文技能2</v>
      </c>
    </row>
    <row r="59" spans="1:7" x14ac:dyDescent="0.2">
      <c r="F59">
        <f t="shared" si="1"/>
        <v>20</v>
      </c>
      <c r="G59" t="str">
        <f t="shared" si="0"/>
        <v>盖文技能2</v>
      </c>
    </row>
    <row r="60" spans="1:7" x14ac:dyDescent="0.2">
      <c r="F60">
        <f t="shared" si="1"/>
        <v>20</v>
      </c>
      <c r="G60" t="str">
        <f t="shared" si="0"/>
        <v>盖文技能2</v>
      </c>
    </row>
    <row r="61" spans="1:7" x14ac:dyDescent="0.2">
      <c r="F61">
        <f t="shared" si="1"/>
        <v>21</v>
      </c>
      <c r="G61" t="str">
        <f t="shared" si="0"/>
        <v>阎风吒技能1</v>
      </c>
    </row>
    <row r="62" spans="1:7" x14ac:dyDescent="0.2">
      <c r="F62">
        <f t="shared" si="1"/>
        <v>21</v>
      </c>
      <c r="G62" t="str">
        <f t="shared" si="0"/>
        <v>阎风吒技能1</v>
      </c>
    </row>
    <row r="63" spans="1:7" x14ac:dyDescent="0.2">
      <c r="F63">
        <f t="shared" si="1"/>
        <v>21</v>
      </c>
      <c r="G63" t="str">
        <f t="shared" si="0"/>
        <v>阎风吒技能1</v>
      </c>
    </row>
    <row r="64" spans="1:7" x14ac:dyDescent="0.2">
      <c r="F64">
        <f t="shared" si="1"/>
        <v>22</v>
      </c>
      <c r="G64" t="str">
        <f t="shared" si="0"/>
        <v>阎风吒技能2</v>
      </c>
    </row>
    <row r="65" spans="6:7" x14ac:dyDescent="0.2">
      <c r="F65">
        <f t="shared" si="1"/>
        <v>22</v>
      </c>
      <c r="G65" t="str">
        <f t="shared" si="0"/>
        <v>阎风吒技能2</v>
      </c>
    </row>
    <row r="66" spans="6:7" x14ac:dyDescent="0.2">
      <c r="F66">
        <f t="shared" si="1"/>
        <v>22</v>
      </c>
      <c r="G66" t="str">
        <f t="shared" ref="G66:G129" si="2">VLOOKUP(F66,C:D,2,FALSE)</f>
        <v>阎风吒技能2</v>
      </c>
    </row>
    <row r="67" spans="6:7" x14ac:dyDescent="0.2">
      <c r="F67">
        <f t="shared" si="1"/>
        <v>23</v>
      </c>
      <c r="G67" t="str">
        <f t="shared" si="2"/>
        <v>南御夫技能1</v>
      </c>
    </row>
    <row r="68" spans="6:7" x14ac:dyDescent="0.2">
      <c r="F68">
        <f t="shared" si="1"/>
        <v>23</v>
      </c>
      <c r="G68" t="str">
        <f t="shared" si="2"/>
        <v>南御夫技能1</v>
      </c>
    </row>
    <row r="69" spans="6:7" x14ac:dyDescent="0.2">
      <c r="F69">
        <f t="shared" ref="F69:F132" si="3">F66+1</f>
        <v>23</v>
      </c>
      <c r="G69" t="str">
        <f t="shared" si="2"/>
        <v>南御夫技能1</v>
      </c>
    </row>
    <row r="70" spans="6:7" x14ac:dyDescent="0.2">
      <c r="F70">
        <f t="shared" si="3"/>
        <v>24</v>
      </c>
      <c r="G70" t="str">
        <f t="shared" si="2"/>
        <v>南御夫技能2</v>
      </c>
    </row>
    <row r="71" spans="6:7" x14ac:dyDescent="0.2">
      <c r="F71">
        <f t="shared" si="3"/>
        <v>24</v>
      </c>
      <c r="G71" t="str">
        <f t="shared" si="2"/>
        <v>南御夫技能2</v>
      </c>
    </row>
    <row r="72" spans="6:7" x14ac:dyDescent="0.2">
      <c r="F72">
        <f t="shared" si="3"/>
        <v>24</v>
      </c>
      <c r="G72" t="str">
        <f t="shared" si="2"/>
        <v>南御夫技能2</v>
      </c>
    </row>
    <row r="73" spans="6:7" x14ac:dyDescent="0.2">
      <c r="F73">
        <f t="shared" si="3"/>
        <v>25</v>
      </c>
      <c r="G73" t="str">
        <f t="shared" si="2"/>
        <v>吉拉技能1</v>
      </c>
    </row>
    <row r="74" spans="6:7" x14ac:dyDescent="0.2">
      <c r="F74">
        <f t="shared" si="3"/>
        <v>25</v>
      </c>
      <c r="G74" t="str">
        <f t="shared" si="2"/>
        <v>吉拉技能1</v>
      </c>
    </row>
    <row r="75" spans="6:7" x14ac:dyDescent="0.2">
      <c r="F75">
        <f t="shared" si="3"/>
        <v>25</v>
      </c>
      <c r="G75" t="str">
        <f t="shared" si="2"/>
        <v>吉拉技能1</v>
      </c>
    </row>
    <row r="76" spans="6:7" x14ac:dyDescent="0.2">
      <c r="F76">
        <f t="shared" si="3"/>
        <v>26</v>
      </c>
      <c r="G76" t="str">
        <f t="shared" si="2"/>
        <v>吉拉技能2</v>
      </c>
    </row>
    <row r="77" spans="6:7" x14ac:dyDescent="0.2">
      <c r="F77">
        <f t="shared" si="3"/>
        <v>26</v>
      </c>
      <c r="G77" t="str">
        <f t="shared" si="2"/>
        <v>吉拉技能2</v>
      </c>
    </row>
    <row r="78" spans="6:7" x14ac:dyDescent="0.2">
      <c r="F78">
        <f t="shared" si="3"/>
        <v>26</v>
      </c>
      <c r="G78" t="str">
        <f t="shared" si="2"/>
        <v>吉拉技能2</v>
      </c>
    </row>
    <row r="79" spans="6:7" x14ac:dyDescent="0.2">
      <c r="F79">
        <f t="shared" si="3"/>
        <v>27</v>
      </c>
      <c r="G79" t="str">
        <f t="shared" si="2"/>
        <v>吕仙宫技能1</v>
      </c>
    </row>
    <row r="80" spans="6:7" x14ac:dyDescent="0.2">
      <c r="F80">
        <f t="shared" si="3"/>
        <v>27</v>
      </c>
      <c r="G80" t="str">
        <f t="shared" si="2"/>
        <v>吕仙宫技能1</v>
      </c>
    </row>
    <row r="81" spans="6:7" x14ac:dyDescent="0.2">
      <c r="F81">
        <f t="shared" si="3"/>
        <v>27</v>
      </c>
      <c r="G81" t="str">
        <f t="shared" si="2"/>
        <v>吕仙宫技能1</v>
      </c>
    </row>
    <row r="82" spans="6:7" x14ac:dyDescent="0.2">
      <c r="F82">
        <f t="shared" si="3"/>
        <v>28</v>
      </c>
      <c r="G82" t="str">
        <f t="shared" si="2"/>
        <v>吕仙宫技能2</v>
      </c>
    </row>
    <row r="83" spans="6:7" x14ac:dyDescent="0.2">
      <c r="F83">
        <f t="shared" si="3"/>
        <v>28</v>
      </c>
      <c r="G83" t="str">
        <f t="shared" si="2"/>
        <v>吕仙宫技能2</v>
      </c>
    </row>
    <row r="84" spans="6:7" x14ac:dyDescent="0.2">
      <c r="F84">
        <f t="shared" si="3"/>
        <v>28</v>
      </c>
      <c r="G84" t="str">
        <f t="shared" si="2"/>
        <v>吕仙宫技能2</v>
      </c>
    </row>
    <row r="85" spans="6:7" x14ac:dyDescent="0.2">
      <c r="F85">
        <f t="shared" si="3"/>
        <v>29</v>
      </c>
      <c r="G85" t="str">
        <f t="shared" si="2"/>
        <v>阎巧巧技能1</v>
      </c>
    </row>
    <row r="86" spans="6:7" x14ac:dyDescent="0.2">
      <c r="F86">
        <f t="shared" si="3"/>
        <v>29</v>
      </c>
      <c r="G86" t="str">
        <f t="shared" si="2"/>
        <v>阎巧巧技能1</v>
      </c>
    </row>
    <row r="87" spans="6:7" x14ac:dyDescent="0.2">
      <c r="F87">
        <f t="shared" si="3"/>
        <v>29</v>
      </c>
      <c r="G87" t="str">
        <f t="shared" si="2"/>
        <v>阎巧巧技能1</v>
      </c>
    </row>
    <row r="88" spans="6:7" x14ac:dyDescent="0.2">
      <c r="F88">
        <f t="shared" si="3"/>
        <v>30</v>
      </c>
      <c r="G88" t="str">
        <f t="shared" si="2"/>
        <v>阎巧巧技能2</v>
      </c>
    </row>
    <row r="89" spans="6:7" x14ac:dyDescent="0.2">
      <c r="F89">
        <f t="shared" si="3"/>
        <v>30</v>
      </c>
      <c r="G89" t="str">
        <f t="shared" si="2"/>
        <v>阎巧巧技能2</v>
      </c>
    </row>
    <row r="90" spans="6:7" x14ac:dyDescent="0.2">
      <c r="F90">
        <f t="shared" si="3"/>
        <v>30</v>
      </c>
      <c r="G90" t="str">
        <f t="shared" si="2"/>
        <v>阎巧巧技能2</v>
      </c>
    </row>
    <row r="91" spans="6:7" x14ac:dyDescent="0.2">
      <c r="F91">
        <f t="shared" si="3"/>
        <v>31</v>
      </c>
      <c r="G91" t="str">
        <f t="shared" si="2"/>
        <v>诸葛一心技能1</v>
      </c>
    </row>
    <row r="92" spans="6:7" x14ac:dyDescent="0.2">
      <c r="F92">
        <f t="shared" si="3"/>
        <v>31</v>
      </c>
      <c r="G92" t="str">
        <f t="shared" si="2"/>
        <v>诸葛一心技能1</v>
      </c>
    </row>
    <row r="93" spans="6:7" x14ac:dyDescent="0.2">
      <c r="F93">
        <f t="shared" si="3"/>
        <v>31</v>
      </c>
      <c r="G93" t="str">
        <f t="shared" si="2"/>
        <v>诸葛一心技能1</v>
      </c>
    </row>
    <row r="94" spans="6:7" x14ac:dyDescent="0.2">
      <c r="F94">
        <f t="shared" si="3"/>
        <v>32</v>
      </c>
      <c r="G94" t="str">
        <f t="shared" si="2"/>
        <v>诸葛一心技能2</v>
      </c>
    </row>
    <row r="95" spans="6:7" x14ac:dyDescent="0.2">
      <c r="F95">
        <f t="shared" si="3"/>
        <v>32</v>
      </c>
      <c r="G95" t="str">
        <f t="shared" si="2"/>
        <v>诸葛一心技能2</v>
      </c>
    </row>
    <row r="96" spans="6:7" x14ac:dyDescent="0.2">
      <c r="F96">
        <f t="shared" si="3"/>
        <v>32</v>
      </c>
      <c r="G96" t="str">
        <f t="shared" si="2"/>
        <v>诸葛一心技能2</v>
      </c>
    </row>
    <row r="97" spans="6:7" x14ac:dyDescent="0.2">
      <c r="F97">
        <f t="shared" si="3"/>
        <v>33</v>
      </c>
      <c r="G97" t="str">
        <f t="shared" si="2"/>
        <v>姬烟华技能1</v>
      </c>
    </row>
    <row r="98" spans="6:7" x14ac:dyDescent="0.2">
      <c r="F98">
        <f t="shared" si="3"/>
        <v>33</v>
      </c>
      <c r="G98" t="str">
        <f t="shared" si="2"/>
        <v>姬烟华技能1</v>
      </c>
    </row>
    <row r="99" spans="6:7" x14ac:dyDescent="0.2">
      <c r="F99">
        <f t="shared" si="3"/>
        <v>33</v>
      </c>
      <c r="G99" t="str">
        <f t="shared" si="2"/>
        <v>姬烟华技能1</v>
      </c>
    </row>
    <row r="100" spans="6:7" x14ac:dyDescent="0.2">
      <c r="F100">
        <f t="shared" si="3"/>
        <v>34</v>
      </c>
      <c r="G100" t="str">
        <f t="shared" si="2"/>
        <v>姬烟华技能2</v>
      </c>
    </row>
    <row r="101" spans="6:7" x14ac:dyDescent="0.2">
      <c r="F101">
        <f t="shared" si="3"/>
        <v>34</v>
      </c>
      <c r="G101" t="str">
        <f t="shared" si="2"/>
        <v>姬烟华技能2</v>
      </c>
    </row>
    <row r="102" spans="6:7" x14ac:dyDescent="0.2">
      <c r="F102">
        <f t="shared" si="3"/>
        <v>34</v>
      </c>
      <c r="G102" t="str">
        <f t="shared" si="2"/>
        <v>姬烟华技能2</v>
      </c>
    </row>
    <row r="103" spans="6:7" x14ac:dyDescent="0.2">
      <c r="F103">
        <f t="shared" si="3"/>
        <v>35</v>
      </c>
      <c r="G103" t="str">
        <f t="shared" si="2"/>
        <v>幻技能1</v>
      </c>
    </row>
    <row r="104" spans="6:7" x14ac:dyDescent="0.2">
      <c r="F104">
        <f t="shared" si="3"/>
        <v>35</v>
      </c>
      <c r="G104" t="str">
        <f t="shared" si="2"/>
        <v>幻技能1</v>
      </c>
    </row>
    <row r="105" spans="6:7" x14ac:dyDescent="0.2">
      <c r="F105">
        <f t="shared" si="3"/>
        <v>35</v>
      </c>
      <c r="G105" t="str">
        <f t="shared" si="2"/>
        <v>幻技能1</v>
      </c>
    </row>
    <row r="106" spans="6:7" x14ac:dyDescent="0.2">
      <c r="F106">
        <f t="shared" si="3"/>
        <v>36</v>
      </c>
      <c r="G106" t="str">
        <f t="shared" si="2"/>
        <v>幻技能2</v>
      </c>
    </row>
    <row r="107" spans="6:7" x14ac:dyDescent="0.2">
      <c r="F107">
        <f t="shared" si="3"/>
        <v>36</v>
      </c>
      <c r="G107" t="str">
        <f t="shared" si="2"/>
        <v>幻技能2</v>
      </c>
    </row>
    <row r="108" spans="6:7" x14ac:dyDescent="0.2">
      <c r="F108">
        <f t="shared" si="3"/>
        <v>36</v>
      </c>
      <c r="G108" t="str">
        <f t="shared" si="2"/>
        <v>幻技能2</v>
      </c>
    </row>
    <row r="109" spans="6:7" x14ac:dyDescent="0.2">
      <c r="F109">
        <f t="shared" si="3"/>
        <v>37</v>
      </c>
      <c r="G109" t="str">
        <f t="shared" si="2"/>
        <v>关羽技能</v>
      </c>
    </row>
    <row r="110" spans="6:7" x14ac:dyDescent="0.2">
      <c r="F110">
        <f t="shared" si="3"/>
        <v>37</v>
      </c>
      <c r="G110" t="str">
        <f t="shared" si="2"/>
        <v>关羽技能</v>
      </c>
    </row>
    <row r="111" spans="6:7" x14ac:dyDescent="0.2">
      <c r="F111">
        <f t="shared" si="3"/>
        <v>37</v>
      </c>
      <c r="G111" t="str">
        <f t="shared" si="2"/>
        <v>关羽技能</v>
      </c>
    </row>
    <row r="112" spans="6:7" x14ac:dyDescent="0.2">
      <c r="F112">
        <f t="shared" si="3"/>
        <v>38</v>
      </c>
      <c r="G112" t="str">
        <f t="shared" si="2"/>
        <v>许褚技能</v>
      </c>
    </row>
    <row r="113" spans="6:7" x14ac:dyDescent="0.2">
      <c r="F113">
        <f t="shared" si="3"/>
        <v>38</v>
      </c>
      <c r="G113" t="str">
        <f t="shared" si="2"/>
        <v>许褚技能</v>
      </c>
    </row>
    <row r="114" spans="6:7" x14ac:dyDescent="0.2">
      <c r="F114">
        <f t="shared" si="3"/>
        <v>38</v>
      </c>
      <c r="G114" t="str">
        <f t="shared" si="2"/>
        <v>许褚技能</v>
      </c>
    </row>
    <row r="115" spans="6:7" x14ac:dyDescent="0.2">
      <c r="F115">
        <f t="shared" si="3"/>
        <v>39</v>
      </c>
      <c r="G115" t="str">
        <f t="shared" si="2"/>
        <v>典韦技能</v>
      </c>
    </row>
    <row r="116" spans="6:7" x14ac:dyDescent="0.2">
      <c r="F116">
        <f t="shared" si="3"/>
        <v>39</v>
      </c>
      <c r="G116" t="str">
        <f t="shared" si="2"/>
        <v>典韦技能</v>
      </c>
    </row>
    <row r="117" spans="6:7" x14ac:dyDescent="0.2">
      <c r="F117">
        <f t="shared" si="3"/>
        <v>39</v>
      </c>
      <c r="G117" t="str">
        <f t="shared" si="2"/>
        <v>典韦技能</v>
      </c>
    </row>
    <row r="118" spans="6:7" x14ac:dyDescent="0.2">
      <c r="F118">
        <f t="shared" si="3"/>
        <v>40</v>
      </c>
      <c r="G118" t="str">
        <f t="shared" si="2"/>
        <v>唐流雨技能</v>
      </c>
    </row>
    <row r="119" spans="6:7" x14ac:dyDescent="0.2">
      <c r="F119">
        <f t="shared" si="3"/>
        <v>40</v>
      </c>
      <c r="G119" t="str">
        <f t="shared" si="2"/>
        <v>唐流雨技能</v>
      </c>
    </row>
    <row r="120" spans="6:7" x14ac:dyDescent="0.2">
      <c r="F120">
        <f t="shared" si="3"/>
        <v>40</v>
      </c>
      <c r="G120" t="str">
        <f t="shared" si="2"/>
        <v>唐流雨技能</v>
      </c>
    </row>
    <row r="121" spans="6:7" x14ac:dyDescent="0.2">
      <c r="F121">
        <f t="shared" si="3"/>
        <v>41</v>
      </c>
      <c r="G121" t="str">
        <f t="shared" si="2"/>
        <v>李轩辕技能</v>
      </c>
    </row>
    <row r="122" spans="6:7" x14ac:dyDescent="0.2">
      <c r="F122">
        <f t="shared" si="3"/>
        <v>41</v>
      </c>
      <c r="G122" t="str">
        <f t="shared" si="2"/>
        <v>李轩辕技能</v>
      </c>
    </row>
    <row r="123" spans="6:7" x14ac:dyDescent="0.2">
      <c r="F123">
        <f t="shared" si="3"/>
        <v>41</v>
      </c>
      <c r="G123" t="str">
        <f t="shared" si="2"/>
        <v>李轩辕技能</v>
      </c>
    </row>
    <row r="124" spans="6:7" x14ac:dyDescent="0.2">
      <c r="F124">
        <f t="shared" si="3"/>
        <v>42</v>
      </c>
      <c r="G124" t="str">
        <f t="shared" si="2"/>
        <v>项羽技能</v>
      </c>
    </row>
    <row r="125" spans="6:7" x14ac:dyDescent="0.2">
      <c r="F125">
        <f t="shared" si="3"/>
        <v>42</v>
      </c>
      <c r="G125" t="str">
        <f t="shared" si="2"/>
        <v>项羽技能</v>
      </c>
    </row>
    <row r="126" spans="6:7" x14ac:dyDescent="0.2">
      <c r="F126">
        <f t="shared" si="3"/>
        <v>42</v>
      </c>
      <c r="G126" t="str">
        <f t="shared" si="2"/>
        <v>项羽技能</v>
      </c>
    </row>
    <row r="127" spans="6:7" x14ac:dyDescent="0.2">
      <c r="F127">
        <f t="shared" si="3"/>
        <v>43</v>
      </c>
      <c r="G127" t="str">
        <f t="shared" si="2"/>
        <v>天使缇娜技能</v>
      </c>
    </row>
    <row r="128" spans="6:7" x14ac:dyDescent="0.2">
      <c r="F128">
        <f t="shared" si="3"/>
        <v>43</v>
      </c>
      <c r="G128" t="str">
        <f t="shared" si="2"/>
        <v>天使缇娜技能</v>
      </c>
    </row>
    <row r="129" spans="6:7" x14ac:dyDescent="0.2">
      <c r="F129">
        <f t="shared" si="3"/>
        <v>43</v>
      </c>
      <c r="G129" t="str">
        <f t="shared" si="2"/>
        <v>天使缇娜技能</v>
      </c>
    </row>
    <row r="130" spans="6:7" x14ac:dyDescent="0.2">
      <c r="F130">
        <f t="shared" si="3"/>
        <v>44</v>
      </c>
      <c r="G130" t="str">
        <f t="shared" ref="G130:G171" si="4">VLOOKUP(F130,C:D,2,FALSE)</f>
        <v>夏侯渊技能</v>
      </c>
    </row>
    <row r="131" spans="6:7" x14ac:dyDescent="0.2">
      <c r="F131">
        <f t="shared" si="3"/>
        <v>44</v>
      </c>
      <c r="G131" t="str">
        <f t="shared" si="4"/>
        <v>夏侯渊技能</v>
      </c>
    </row>
    <row r="132" spans="6:7" x14ac:dyDescent="0.2">
      <c r="F132">
        <f t="shared" si="3"/>
        <v>44</v>
      </c>
      <c r="G132" t="str">
        <f t="shared" si="4"/>
        <v>夏侯渊技能</v>
      </c>
    </row>
    <row r="133" spans="6:7" x14ac:dyDescent="0.2">
      <c r="F133">
        <f t="shared" ref="F133:F171" si="5">F130+1</f>
        <v>45</v>
      </c>
      <c r="G133" t="str">
        <f t="shared" si="4"/>
        <v>徐晃技能</v>
      </c>
    </row>
    <row r="134" spans="6:7" x14ac:dyDescent="0.2">
      <c r="F134">
        <f t="shared" si="5"/>
        <v>45</v>
      </c>
      <c r="G134" t="str">
        <f t="shared" si="4"/>
        <v>徐晃技能</v>
      </c>
    </row>
    <row r="135" spans="6:7" x14ac:dyDescent="0.2">
      <c r="F135">
        <f t="shared" si="5"/>
        <v>45</v>
      </c>
      <c r="G135" t="str">
        <f t="shared" si="4"/>
        <v>徐晃技能</v>
      </c>
    </row>
    <row r="136" spans="6:7" x14ac:dyDescent="0.2">
      <c r="F136">
        <f t="shared" si="5"/>
        <v>46</v>
      </c>
      <c r="G136" t="str">
        <f t="shared" si="4"/>
        <v>张郃技能</v>
      </c>
    </row>
    <row r="137" spans="6:7" x14ac:dyDescent="0.2">
      <c r="F137">
        <f t="shared" si="5"/>
        <v>46</v>
      </c>
      <c r="G137" t="str">
        <f t="shared" si="4"/>
        <v>张郃技能</v>
      </c>
    </row>
    <row r="138" spans="6:7" x14ac:dyDescent="0.2">
      <c r="F138">
        <f t="shared" si="5"/>
        <v>46</v>
      </c>
      <c r="G138" t="str">
        <f t="shared" si="4"/>
        <v>张郃技能</v>
      </c>
    </row>
    <row r="139" spans="6:7" x14ac:dyDescent="0.2">
      <c r="F139">
        <f t="shared" si="5"/>
        <v>47</v>
      </c>
      <c r="G139" t="str">
        <f t="shared" si="4"/>
        <v>张飞技能</v>
      </c>
    </row>
    <row r="140" spans="6:7" x14ac:dyDescent="0.2">
      <c r="F140">
        <f t="shared" si="5"/>
        <v>47</v>
      </c>
      <c r="G140" t="str">
        <f t="shared" si="4"/>
        <v>张飞技能</v>
      </c>
    </row>
    <row r="141" spans="6:7" x14ac:dyDescent="0.2">
      <c r="F141">
        <f t="shared" si="5"/>
        <v>47</v>
      </c>
      <c r="G141" t="str">
        <f t="shared" si="4"/>
        <v>张飞技能</v>
      </c>
    </row>
    <row r="142" spans="6:7" x14ac:dyDescent="0.2">
      <c r="F142">
        <f t="shared" si="5"/>
        <v>48</v>
      </c>
      <c r="G142" t="str">
        <f t="shared" si="4"/>
        <v>夏侯惇技能</v>
      </c>
    </row>
    <row r="143" spans="6:7" x14ac:dyDescent="0.2">
      <c r="F143">
        <f t="shared" si="5"/>
        <v>48</v>
      </c>
      <c r="G143" t="str">
        <f t="shared" si="4"/>
        <v>夏侯惇技能</v>
      </c>
    </row>
    <row r="144" spans="6:7" x14ac:dyDescent="0.2">
      <c r="F144">
        <f t="shared" si="5"/>
        <v>48</v>
      </c>
      <c r="G144" t="str">
        <f t="shared" si="4"/>
        <v>夏侯惇技能</v>
      </c>
    </row>
    <row r="145" spans="6:7" x14ac:dyDescent="0.2">
      <c r="F145">
        <f t="shared" si="5"/>
        <v>49</v>
      </c>
      <c r="G145" t="str">
        <f t="shared" si="4"/>
        <v>塞伯罗斯技能</v>
      </c>
    </row>
    <row r="146" spans="6:7" x14ac:dyDescent="0.2">
      <c r="F146">
        <f t="shared" si="5"/>
        <v>49</v>
      </c>
      <c r="G146" t="str">
        <f t="shared" si="4"/>
        <v>塞伯罗斯技能</v>
      </c>
    </row>
    <row r="147" spans="6:7" x14ac:dyDescent="0.2">
      <c r="F147">
        <f t="shared" si="5"/>
        <v>49</v>
      </c>
      <c r="G147" t="str">
        <f t="shared" si="4"/>
        <v>塞伯罗斯技能</v>
      </c>
    </row>
    <row r="148" spans="6:7" x14ac:dyDescent="0.2">
      <c r="F148">
        <f t="shared" si="5"/>
        <v>50</v>
      </c>
      <c r="G148" t="str">
        <f t="shared" si="4"/>
        <v>石灵明技能</v>
      </c>
    </row>
    <row r="149" spans="6:7" x14ac:dyDescent="0.2">
      <c r="F149">
        <f t="shared" si="5"/>
        <v>50</v>
      </c>
      <c r="G149" t="str">
        <f t="shared" si="4"/>
        <v>石灵明技能</v>
      </c>
    </row>
    <row r="150" spans="6:7" x14ac:dyDescent="0.2">
      <c r="F150">
        <f t="shared" si="5"/>
        <v>50</v>
      </c>
      <c r="G150" t="str">
        <f t="shared" si="4"/>
        <v>石灵明技能</v>
      </c>
    </row>
    <row r="151" spans="6:7" x14ac:dyDescent="0.2">
      <c r="F151">
        <f t="shared" si="5"/>
        <v>51</v>
      </c>
      <c r="G151" t="str">
        <f t="shared" si="4"/>
        <v>于禁技能</v>
      </c>
    </row>
    <row r="152" spans="6:7" x14ac:dyDescent="0.2">
      <c r="F152">
        <f t="shared" si="5"/>
        <v>51</v>
      </c>
      <c r="G152" t="str">
        <f t="shared" si="4"/>
        <v>于禁技能</v>
      </c>
    </row>
    <row r="153" spans="6:7" x14ac:dyDescent="0.2">
      <c r="F153">
        <f t="shared" si="5"/>
        <v>51</v>
      </c>
      <c r="G153" t="str">
        <f t="shared" si="4"/>
        <v>于禁技能</v>
      </c>
    </row>
    <row r="154" spans="6:7" x14ac:dyDescent="0.2">
      <c r="F154">
        <f t="shared" si="5"/>
        <v>52</v>
      </c>
      <c r="G154" t="str">
        <f t="shared" si="4"/>
        <v>西方龙技能</v>
      </c>
    </row>
    <row r="155" spans="6:7" x14ac:dyDescent="0.2">
      <c r="F155">
        <f t="shared" si="5"/>
        <v>52</v>
      </c>
      <c r="G155" t="str">
        <f t="shared" si="4"/>
        <v>西方龙技能</v>
      </c>
    </row>
    <row r="156" spans="6:7" x14ac:dyDescent="0.2">
      <c r="F156">
        <f t="shared" si="5"/>
        <v>52</v>
      </c>
      <c r="G156" t="str">
        <f t="shared" si="4"/>
        <v>西方龙技能</v>
      </c>
    </row>
    <row r="157" spans="6:7" x14ac:dyDescent="0.2">
      <c r="F157">
        <f t="shared" si="5"/>
        <v>53</v>
      </c>
      <c r="G157" t="str">
        <f t="shared" si="4"/>
        <v>飞廉技能</v>
      </c>
    </row>
    <row r="158" spans="6:7" x14ac:dyDescent="0.2">
      <c r="F158">
        <f t="shared" si="5"/>
        <v>53</v>
      </c>
      <c r="G158" t="str">
        <f t="shared" si="4"/>
        <v>飞廉技能</v>
      </c>
    </row>
    <row r="159" spans="6:7" x14ac:dyDescent="0.2">
      <c r="F159">
        <f t="shared" si="5"/>
        <v>53</v>
      </c>
      <c r="G159" t="str">
        <f t="shared" si="4"/>
        <v>飞廉技能</v>
      </c>
    </row>
    <row r="160" spans="6:7" x14ac:dyDescent="0.2">
      <c r="F160">
        <f t="shared" si="5"/>
        <v>54</v>
      </c>
      <c r="G160" t="str">
        <f t="shared" si="4"/>
        <v>噬日技能</v>
      </c>
    </row>
    <row r="161" spans="6:7" x14ac:dyDescent="0.2">
      <c r="F161">
        <f t="shared" si="5"/>
        <v>54</v>
      </c>
      <c r="G161" t="str">
        <f t="shared" si="4"/>
        <v>噬日技能</v>
      </c>
    </row>
    <row r="162" spans="6:7" x14ac:dyDescent="0.2">
      <c r="F162">
        <f t="shared" si="5"/>
        <v>54</v>
      </c>
      <c r="G162" t="str">
        <f t="shared" si="4"/>
        <v>噬日技能</v>
      </c>
    </row>
    <row r="163" spans="6:7" x14ac:dyDescent="0.2">
      <c r="F163">
        <f t="shared" si="5"/>
        <v>55</v>
      </c>
      <c r="G163" t="str">
        <f t="shared" si="4"/>
        <v>食火蜥技能</v>
      </c>
    </row>
    <row r="164" spans="6:7" x14ac:dyDescent="0.2">
      <c r="F164">
        <f t="shared" si="5"/>
        <v>55</v>
      </c>
      <c r="G164" t="str">
        <f t="shared" si="4"/>
        <v>食火蜥技能</v>
      </c>
    </row>
    <row r="165" spans="6:7" x14ac:dyDescent="0.2">
      <c r="F165">
        <f t="shared" si="5"/>
        <v>55</v>
      </c>
      <c r="G165" t="str">
        <f t="shared" si="4"/>
        <v>食火蜥技能</v>
      </c>
    </row>
    <row r="166" spans="6:7" x14ac:dyDescent="0.2">
      <c r="F166">
        <f t="shared" si="5"/>
        <v>56</v>
      </c>
      <c r="G166" t="str">
        <f t="shared" si="4"/>
        <v>高顺技能</v>
      </c>
    </row>
    <row r="167" spans="6:7" x14ac:dyDescent="0.2">
      <c r="F167">
        <f t="shared" si="5"/>
        <v>56</v>
      </c>
      <c r="G167" t="str">
        <f t="shared" si="4"/>
        <v>高顺技能</v>
      </c>
    </row>
    <row r="168" spans="6:7" x14ac:dyDescent="0.2">
      <c r="F168">
        <f t="shared" si="5"/>
        <v>56</v>
      </c>
      <c r="G168" t="str">
        <f t="shared" si="4"/>
        <v>高顺技能</v>
      </c>
    </row>
    <row r="169" spans="6:7" x14ac:dyDescent="0.2">
      <c r="F169">
        <f t="shared" si="5"/>
        <v>57</v>
      </c>
      <c r="G169" t="str">
        <f t="shared" si="4"/>
        <v>烈风螳螂技能</v>
      </c>
    </row>
    <row r="170" spans="6:7" x14ac:dyDescent="0.2">
      <c r="F170">
        <f t="shared" si="5"/>
        <v>57</v>
      </c>
      <c r="G170" t="str">
        <f t="shared" si="4"/>
        <v>烈风螳螂技能</v>
      </c>
    </row>
    <row r="171" spans="6:7" x14ac:dyDescent="0.2">
      <c r="F171">
        <f t="shared" si="5"/>
        <v>57</v>
      </c>
      <c r="G171" t="str">
        <f t="shared" si="4"/>
        <v>烈风螳螂技能</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INDEX</vt:lpstr>
      <vt:lpstr>技能</vt:lpstr>
      <vt:lpstr>技能等级</vt:lpstr>
      <vt:lpstr>技能效果</vt:lpstr>
      <vt:lpstr>技能效果等级</vt:lpstr>
      <vt:lpstr>技能数值计算</vt:lpstr>
      <vt:lpstr>技能突破</vt:lpstr>
      <vt:lpstr>技能Buff</vt:lpstr>
      <vt:lpstr>Sheet1</vt:lpstr>
      <vt:lpstr>EffectCondition</vt:lpstr>
      <vt:lpstr>DetailType</vt:lpstr>
      <vt:lpstr>Target4</vt:lpstr>
      <vt:lpstr>技能突破碎片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2019-05-16T12:44:41Z</dcterms:modified>
</cp:coreProperties>
</file>